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outin\Desktop\"/>
    </mc:Choice>
  </mc:AlternateContent>
  <bookViews>
    <workbookView xWindow="0" yWindow="0" windowWidth="16392" windowHeight="5676"/>
  </bookViews>
  <sheets>
    <sheet name="Consolidé" sheetId="12" r:id="rId1"/>
    <sheet name="C3511" sheetId="11" r:id="rId2"/>
    <sheet name="G5011" sheetId="9" r:id="rId3"/>
    <sheet name="NE PAS SUPPRIMER Données TM1" sheetId="3" state="hidden" r:id="rId4"/>
  </sheets>
  <externalReferences>
    <externalReference r:id="rId5"/>
    <externalReference r:id="rId6"/>
    <externalReference r:id="rId7"/>
  </externalReferences>
  <definedNames>
    <definedName name="_xlnm._FilterDatabase" localSheetId="1" hidden="1">'C3511'!$A$29:$AX$29</definedName>
    <definedName name="_xlnm._FilterDatabase" localSheetId="3" hidden="1">'NE PAS SUPPRIMER Données TM1'!$A$1:$Y$490</definedName>
    <definedName name="A" localSheetId="1">#REF!</definedName>
    <definedName name="A" localSheetId="0">#REF!</definedName>
    <definedName name="A" localSheetId="2">#REF!</definedName>
    <definedName name="A">#REF!</definedName>
    <definedName name="aa" localSheetId="1">#REF!</definedName>
    <definedName name="aa" localSheetId="0">#REF!</definedName>
    <definedName name="aa" localSheetId="2">#REF!</definedName>
    <definedName name="aa">#REF!</definedName>
    <definedName name="AQRGEFZERG">[1]Sheet1!$A$2:$A$85</definedName>
    <definedName name="cd" localSheetId="1">#REF!</definedName>
    <definedName name="cd" localSheetId="0">#REF!</definedName>
    <definedName name="cd" localSheetId="2">#REF!</definedName>
    <definedName name="cd">#REF!</definedName>
    <definedName name="cdz" localSheetId="1">#REF!</definedName>
    <definedName name="cdz" localSheetId="0">#REF!</definedName>
    <definedName name="cdz" localSheetId="2">#REF!</definedName>
    <definedName name="cdz">#REF!</definedName>
    <definedName name="cdza" localSheetId="1">#REF!</definedName>
    <definedName name="cdza" localSheetId="0">#REF!</definedName>
    <definedName name="cdza" localSheetId="2">#REF!</definedName>
    <definedName name="cdza">#REF!</definedName>
    <definedName name="CR">[2]Sheet1!$A$2:$A$85</definedName>
    <definedName name="ddd" localSheetId="1">#REF!</definedName>
    <definedName name="ddd" localSheetId="0">#REF!</definedName>
    <definedName name="ddd" localSheetId="2">#REF!</definedName>
    <definedName name="ddd">#REF!</definedName>
    <definedName name="ddddd" localSheetId="1">#REF!</definedName>
    <definedName name="ddddd" localSheetId="0">#REF!</definedName>
    <definedName name="ddddd" localSheetId="2">#REF!</definedName>
    <definedName name="ddddd">#REF!</definedName>
    <definedName name="dddddddd" localSheetId="1">#REF!</definedName>
    <definedName name="dddddddd" localSheetId="0">#REF!</definedName>
    <definedName name="dddddddd" localSheetId="2">#REF!</definedName>
    <definedName name="dddddddd">#REF!</definedName>
    <definedName name="dddddddddd" localSheetId="1">#REF!</definedName>
    <definedName name="dddddddddd" localSheetId="0">#REF!</definedName>
    <definedName name="dddddddddd" localSheetId="2">#REF!</definedName>
    <definedName name="dddddddddd">#REF!</definedName>
    <definedName name="ddddddddddd" localSheetId="1">#REF!</definedName>
    <definedName name="ddddddddddd" localSheetId="0">#REF!</definedName>
    <definedName name="ddddddddddd" localSheetId="2">#REF!</definedName>
    <definedName name="ddddddddddd">#REF!</definedName>
    <definedName name="ddddddddddddd" localSheetId="1">#REF!</definedName>
    <definedName name="ddddddddddddd" localSheetId="0">#REF!</definedName>
    <definedName name="ddddddddddddd" localSheetId="2">#REF!</definedName>
    <definedName name="ddddddddddddd">#REF!</definedName>
    <definedName name="dddddddddddddddddddd" localSheetId="1">#REF!</definedName>
    <definedName name="dddddddddddddddddddd" localSheetId="0">#REF!</definedName>
    <definedName name="dddddddddddddddddddd" localSheetId="2">#REF!</definedName>
    <definedName name="dddddddddddddddddddd">#REF!</definedName>
    <definedName name="dddddddddddddddddddddddd" localSheetId="1">#REF!</definedName>
    <definedName name="dddddddddddddddddddddddd" localSheetId="0">#REF!</definedName>
    <definedName name="dddddddddddddddddddddddd" localSheetId="2">#REF!</definedName>
    <definedName name="dddddddddddddddddddddddd">#REF!</definedName>
    <definedName name="dddddddddddddddddddddddddd" localSheetId="1">#REF!</definedName>
    <definedName name="dddddddddddddddddddddddddd" localSheetId="0">#REF!</definedName>
    <definedName name="dddddddddddddddddddddddddd" localSheetId="2">#REF!</definedName>
    <definedName name="dddddddddddddddddddddddddd">#REF!</definedName>
    <definedName name="dddddddddddddddddddddddddddddd" localSheetId="1">#REF!</definedName>
    <definedName name="dddddddddddddddddddddddddddddd" localSheetId="0">#REF!</definedName>
    <definedName name="dddddddddddddddddddddddddddddd" localSheetId="2">#REF!</definedName>
    <definedName name="dddddddddddddddddddddddddddddd">#REF!</definedName>
    <definedName name="Fabien" localSheetId="1">#REF!</definedName>
    <definedName name="Fabien" localSheetId="0">#REF!</definedName>
    <definedName name="Fabien" localSheetId="2">#REF!</definedName>
    <definedName name="Fabien">#REF!</definedName>
    <definedName name="FEZRF" localSheetId="1">#REF!</definedName>
    <definedName name="FEZRF" localSheetId="0">#REF!</definedName>
    <definedName name="FEZRF" localSheetId="2">#REF!</definedName>
    <definedName name="FEZRF">#REF!</definedName>
    <definedName name="ffffffffffff" localSheetId="1">#REF!</definedName>
    <definedName name="ffffffffffff" localSheetId="0">#REF!</definedName>
    <definedName name="ffffffffffff" localSheetId="2">#REF!</definedName>
    <definedName name="ffffffffffff">#REF!</definedName>
    <definedName name="fffffffffffff" localSheetId="1">#REF!</definedName>
    <definedName name="fffffffffffff" localSheetId="0">#REF!</definedName>
    <definedName name="fffffffffffff" localSheetId="2">#REF!</definedName>
    <definedName name="fffffffffffff">#REF!</definedName>
    <definedName name="_xlnm.Print_Titles" localSheetId="1">'C3511'!$28:$29</definedName>
    <definedName name="_xlnm.Print_Titles" localSheetId="0">Consolidé!$28:$29</definedName>
    <definedName name="_xlnm.Print_Titles" localSheetId="2">'G5011'!$28:$29</definedName>
    <definedName name="QREDGZREG" localSheetId="1">#REF!</definedName>
    <definedName name="QREDGZREG" localSheetId="0">#REF!</definedName>
    <definedName name="QREDGZREG" localSheetId="2">#REF!</definedName>
    <definedName name="QREDGZREG">#REF!</definedName>
    <definedName name="qsd">[3]Sheet1!$A$2:$A$85</definedName>
    <definedName name="QSDFSDFG">[3]Sheet1!$A$2:$A$85</definedName>
    <definedName name="QSGRE" localSheetId="1">#REF!</definedName>
    <definedName name="QSGRE" localSheetId="0">#REF!</definedName>
    <definedName name="QSGRE" localSheetId="2">#REF!</definedName>
    <definedName name="QSGRE">#REF!</definedName>
    <definedName name="Raison" localSheetId="1">#REF!</definedName>
    <definedName name="Raison" localSheetId="0">#REF!</definedName>
    <definedName name="Raison" localSheetId="2">#REF!</definedName>
    <definedName name="Raison">#REF!</definedName>
    <definedName name="Raisondépart" localSheetId="1">#REF!</definedName>
    <definedName name="Raisondépart" localSheetId="0">#REF!</definedName>
    <definedName name="Raisondépart" localSheetId="2">#REF!</definedName>
    <definedName name="Raisondépart">#REF!</definedName>
    <definedName name="Raisons" localSheetId="1">#REF!</definedName>
    <definedName name="Raisons" localSheetId="0">#REF!</definedName>
    <definedName name="Raisons" localSheetId="2">#REF!</definedName>
    <definedName name="Raisons">#REF!</definedName>
    <definedName name="s">[1]Sheet1!$A$2:$A$85</definedName>
    <definedName name="SDF">[1]Sheet1!$A$2:$A$85</definedName>
    <definedName name="SDFDFSDF" localSheetId="1">#REF!</definedName>
    <definedName name="SDFDFSDF" localSheetId="0">#REF!</definedName>
    <definedName name="SDFDFSDF" localSheetId="2">#REF!</definedName>
    <definedName name="SDFDFSDF">#REF!</definedName>
    <definedName name="SDFQDSF">[2]Sheet1!$A$2:$A$85</definedName>
    <definedName name="SFDSDF" localSheetId="1">#REF!</definedName>
    <definedName name="SFDSDF" localSheetId="0">#REF!</definedName>
    <definedName name="SFDSDF" localSheetId="2">#REF!</definedName>
    <definedName name="SFDSDF">#REF!</definedName>
    <definedName name="SFS" localSheetId="1">#REF!</definedName>
    <definedName name="SFS" localSheetId="0">#REF!</definedName>
    <definedName name="SFS" localSheetId="2">#REF!</definedName>
    <definedName name="SFS">#REF!</definedName>
    <definedName name="ss">[3]Sheet1!$A$2:$A$85</definedName>
    <definedName name="X" localSheetId="1">#REF!</definedName>
    <definedName name="X" localSheetId="0">#REF!</definedName>
    <definedName name="X" localSheetId="2">#REF!</definedName>
    <definedName name="X">#REF!</definedName>
    <definedName name="ZAQREGZREG" localSheetId="1">#REF!</definedName>
    <definedName name="ZAQREGZREG" localSheetId="0">#REF!</definedName>
    <definedName name="ZAQREGZREG" localSheetId="2">#REF!</definedName>
    <definedName name="ZAQREGZREG">#REF!</definedName>
    <definedName name="zz" localSheetId="1">#REF!</definedName>
    <definedName name="zz" localSheetId="0">#REF!</definedName>
    <definedName name="zz" localSheetId="2">#REF!</definedName>
    <definedName name="zz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2" l="1"/>
  <c r="AQ52" i="12"/>
  <c r="AR52" i="12" s="1"/>
  <c r="AJ52" i="12"/>
  <c r="AI52" i="12"/>
  <c r="AA52" i="12"/>
  <c r="Z52" i="12"/>
  <c r="S52" i="12"/>
  <c r="R52" i="12"/>
  <c r="K52" i="12"/>
  <c r="J52" i="12"/>
  <c r="C52" i="12"/>
  <c r="B52" i="12"/>
  <c r="A52" i="12"/>
  <c r="AR51" i="12"/>
  <c r="AQ51" i="12"/>
  <c r="AJ51" i="12"/>
  <c r="AI51" i="12"/>
  <c r="AA51" i="12"/>
  <c r="Z51" i="12"/>
  <c r="S51" i="12"/>
  <c r="R51" i="12"/>
  <c r="K51" i="12"/>
  <c r="J51" i="12"/>
  <c r="C51" i="12"/>
  <c r="B51" i="12"/>
  <c r="A51" i="12"/>
  <c r="AR50" i="12"/>
  <c r="AQ50" i="12"/>
  <c r="AJ50" i="12"/>
  <c r="AI50" i="12"/>
  <c r="AA50" i="12"/>
  <c r="Z50" i="12"/>
  <c r="S50" i="12"/>
  <c r="R50" i="12"/>
  <c r="K50" i="12"/>
  <c r="J50" i="12"/>
  <c r="C50" i="12"/>
  <c r="B50" i="12"/>
  <c r="A50" i="12"/>
  <c r="AR49" i="12"/>
  <c r="AQ49" i="12"/>
  <c r="AJ49" i="12"/>
  <c r="AI49" i="12"/>
  <c r="AA49" i="12"/>
  <c r="Z49" i="12"/>
  <c r="S49" i="12"/>
  <c r="R49" i="12"/>
  <c r="K49" i="12"/>
  <c r="J49" i="12"/>
  <c r="C49" i="12"/>
  <c r="B49" i="12"/>
  <c r="A49" i="12"/>
  <c r="AR48" i="12"/>
  <c r="AQ48" i="12"/>
  <c r="AJ48" i="12"/>
  <c r="AI48" i="12"/>
  <c r="AA48" i="12"/>
  <c r="Z48" i="12"/>
  <c r="S48" i="12"/>
  <c r="R48" i="12"/>
  <c r="K48" i="12"/>
  <c r="J48" i="12"/>
  <c r="C48" i="12"/>
  <c r="B48" i="12"/>
  <c r="A48" i="12"/>
  <c r="AR47" i="12"/>
  <c r="AQ47" i="12"/>
  <c r="AJ47" i="12"/>
  <c r="AI47" i="12"/>
  <c r="AA47" i="12"/>
  <c r="Z47" i="12"/>
  <c r="S47" i="12"/>
  <c r="R47" i="12"/>
  <c r="K47" i="12"/>
  <c r="J47" i="12"/>
  <c r="C47" i="12"/>
  <c r="B47" i="12"/>
  <c r="A47" i="12"/>
  <c r="AR46" i="12"/>
  <c r="AQ46" i="12"/>
  <c r="AJ46" i="12"/>
  <c r="AI46" i="12"/>
  <c r="AA46" i="12"/>
  <c r="Z46" i="12"/>
  <c r="S46" i="12"/>
  <c r="R46" i="12"/>
  <c r="K46" i="12"/>
  <c r="J46" i="12"/>
  <c r="C46" i="12"/>
  <c r="B46" i="12"/>
  <c r="A46" i="12"/>
  <c r="AR45" i="12"/>
  <c r="AQ45" i="12"/>
  <c r="AJ45" i="12"/>
  <c r="AI45" i="12"/>
  <c r="AA45" i="12"/>
  <c r="Z45" i="12"/>
  <c r="S45" i="12"/>
  <c r="R45" i="12"/>
  <c r="K45" i="12"/>
  <c r="J45" i="12"/>
  <c r="C45" i="12"/>
  <c r="B45" i="12"/>
  <c r="A45" i="12"/>
  <c r="AR44" i="12"/>
  <c r="AQ44" i="12"/>
  <c r="AJ44" i="12"/>
  <c r="AA44" i="12"/>
  <c r="S44" i="12"/>
  <c r="K44" i="12"/>
  <c r="J44" i="12"/>
  <c r="C44" i="12"/>
  <c r="B44" i="12"/>
  <c r="A44" i="12"/>
  <c r="AQ43" i="12"/>
  <c r="AR43" i="12" s="1"/>
  <c r="AJ43" i="12"/>
  <c r="AA43" i="12"/>
  <c r="S43" i="12"/>
  <c r="K43" i="12"/>
  <c r="J43" i="12"/>
  <c r="C43" i="12"/>
  <c r="B43" i="12"/>
  <c r="A43" i="12"/>
  <c r="AR42" i="12"/>
  <c r="AQ42" i="12"/>
  <c r="AJ42" i="12"/>
  <c r="AA42" i="12"/>
  <c r="S42" i="12"/>
  <c r="K42" i="12"/>
  <c r="J42" i="12"/>
  <c r="C42" i="12"/>
  <c r="B42" i="12"/>
  <c r="A42" i="12"/>
  <c r="AQ41" i="12"/>
  <c r="AR41" i="12" s="1"/>
  <c r="AJ41" i="12"/>
  <c r="AA41" i="12"/>
  <c r="S41" i="12"/>
  <c r="K41" i="12"/>
  <c r="J41" i="12"/>
  <c r="C41" i="12"/>
  <c r="B41" i="12"/>
  <c r="A41" i="12"/>
  <c r="AR40" i="12"/>
  <c r="AQ40" i="12"/>
  <c r="AJ40" i="12"/>
  <c r="AA40" i="12"/>
  <c r="S40" i="12"/>
  <c r="K40" i="12"/>
  <c r="J40" i="12"/>
  <c r="C40" i="12"/>
  <c r="B40" i="12"/>
  <c r="A40" i="12"/>
  <c r="AQ39" i="12"/>
  <c r="AR39" i="12" s="1"/>
  <c r="AJ39" i="12"/>
  <c r="AA39" i="12"/>
  <c r="S39" i="12"/>
  <c r="K39" i="12"/>
  <c r="J39" i="12"/>
  <c r="C39" i="12"/>
  <c r="B39" i="12"/>
  <c r="A39" i="12"/>
  <c r="AR38" i="12"/>
  <c r="AQ38" i="12"/>
  <c r="AJ38" i="12"/>
  <c r="AI38" i="12"/>
  <c r="AA38" i="12"/>
  <c r="Z38" i="12"/>
  <c r="S38" i="12"/>
  <c r="R38" i="12"/>
  <c r="K38" i="12"/>
  <c r="J38" i="12"/>
  <c r="C38" i="12"/>
  <c r="B38" i="12"/>
  <c r="A38" i="12"/>
  <c r="AR37" i="12"/>
  <c r="AQ37" i="12"/>
  <c r="AJ37" i="12"/>
  <c r="AI37" i="12"/>
  <c r="AA37" i="12"/>
  <c r="Z37" i="12"/>
  <c r="S37" i="12"/>
  <c r="R37" i="12"/>
  <c r="K37" i="12"/>
  <c r="J37" i="12"/>
  <c r="C37" i="12"/>
  <c r="B37" i="12"/>
  <c r="A37" i="12"/>
  <c r="AR36" i="12"/>
  <c r="AQ36" i="12"/>
  <c r="AJ36" i="12"/>
  <c r="AI36" i="12"/>
  <c r="AA36" i="12"/>
  <c r="Z36" i="12"/>
  <c r="S36" i="12"/>
  <c r="R36" i="12"/>
  <c r="K36" i="12"/>
  <c r="J36" i="12"/>
  <c r="C36" i="12"/>
  <c r="B36" i="12"/>
  <c r="A36" i="12"/>
  <c r="AR35" i="12"/>
  <c r="AQ35" i="12"/>
  <c r="AJ35" i="12"/>
  <c r="AI35" i="12"/>
  <c r="AA35" i="12"/>
  <c r="Z35" i="12"/>
  <c r="S35" i="12"/>
  <c r="R35" i="12"/>
  <c r="K35" i="12"/>
  <c r="J35" i="12"/>
  <c r="C35" i="12"/>
  <c r="B35" i="12"/>
  <c r="A35" i="12"/>
  <c r="AR34" i="12"/>
  <c r="AQ34" i="12"/>
  <c r="AJ34" i="12"/>
  <c r="AI34" i="12"/>
  <c r="AA34" i="12"/>
  <c r="Z34" i="12"/>
  <c r="S34" i="12"/>
  <c r="R34" i="12"/>
  <c r="K34" i="12"/>
  <c r="J34" i="12"/>
  <c r="C34" i="12"/>
  <c r="B34" i="12"/>
  <c r="A34" i="12"/>
  <c r="AR33" i="12"/>
  <c r="AQ33" i="12"/>
  <c r="AJ33" i="12"/>
  <c r="AA33" i="12"/>
  <c r="S33" i="12"/>
  <c r="K33" i="12"/>
  <c r="C33" i="12"/>
  <c r="B33" i="12"/>
  <c r="A33" i="12"/>
  <c r="AR32" i="12"/>
  <c r="AQ32" i="12"/>
  <c r="AJ32" i="12"/>
  <c r="AI32" i="12"/>
  <c r="AA32" i="12"/>
  <c r="Z32" i="12"/>
  <c r="S32" i="12"/>
  <c r="R32" i="12"/>
  <c r="K32" i="12"/>
  <c r="J32" i="12"/>
  <c r="C32" i="12"/>
  <c r="B32" i="12"/>
  <c r="A32" i="12"/>
  <c r="AR31" i="12"/>
  <c r="AQ31" i="12"/>
  <c r="AJ31" i="12"/>
  <c r="AI31" i="12"/>
  <c r="AA31" i="12"/>
  <c r="Z31" i="12"/>
  <c r="S31" i="12"/>
  <c r="R10" i="12" s="1"/>
  <c r="R31" i="12"/>
  <c r="K31" i="12"/>
  <c r="J31" i="12"/>
  <c r="C31" i="12"/>
  <c r="B31" i="12"/>
  <c r="A31" i="12"/>
  <c r="AR30" i="12"/>
  <c r="AU30" i="12" s="1"/>
  <c r="AQ30" i="12"/>
  <c r="AJ30" i="12"/>
  <c r="AI30" i="12"/>
  <c r="AA30" i="12"/>
  <c r="AA19" i="12" s="1"/>
  <c r="Z30" i="12"/>
  <c r="S30" i="12"/>
  <c r="R30" i="12"/>
  <c r="K30" i="12"/>
  <c r="L10" i="12" s="1"/>
  <c r="J30" i="12"/>
  <c r="B30" i="12"/>
  <c r="A30" i="12"/>
  <c r="AZ49" i="12"/>
  <c r="BB49" i="12" s="1"/>
  <c r="AK13" i="12"/>
  <c r="AJ13" i="12"/>
  <c r="AK12" i="12"/>
  <c r="AJ12" i="12"/>
  <c r="AK11" i="12"/>
  <c r="AJ11" i="12"/>
  <c r="AK4" i="12"/>
  <c r="AJ4" i="12"/>
  <c r="AG4" i="12"/>
  <c r="AF4" i="12"/>
  <c r="AZ52" i="12"/>
  <c r="AZ51" i="12"/>
  <c r="AZ50" i="12"/>
  <c r="AZ48" i="12"/>
  <c r="AZ47" i="12"/>
  <c r="AZ46" i="12"/>
  <c r="AE18" i="12"/>
  <c r="C9" i="12"/>
  <c r="AZ45" i="12"/>
  <c r="BA45" i="12" s="1"/>
  <c r="AZ44" i="12"/>
  <c r="AZ43" i="12"/>
  <c r="AZ42" i="12"/>
  <c r="BB42" i="12" s="1"/>
  <c r="AZ41" i="12"/>
  <c r="BA41" i="12" s="1"/>
  <c r="AZ40" i="12"/>
  <c r="AZ39" i="12"/>
  <c r="AZ38" i="12"/>
  <c r="BB38" i="12" s="1"/>
  <c r="BB37" i="12"/>
  <c r="AZ37" i="12"/>
  <c r="BA37" i="12" s="1"/>
  <c r="AU38" i="12" s="1"/>
  <c r="AZ36" i="12"/>
  <c r="AZ35" i="12"/>
  <c r="AZ34" i="12"/>
  <c r="BB34" i="12" s="1"/>
  <c r="AZ33" i="12"/>
  <c r="BA33" i="12" s="1"/>
  <c r="AZ32" i="12"/>
  <c r="AZ31" i="12"/>
  <c r="AZ30" i="12"/>
  <c r="BB30" i="12" s="1"/>
  <c r="Z28" i="12"/>
  <c r="R28" i="12"/>
  <c r="J28" i="12"/>
  <c r="B28" i="12"/>
  <c r="AJ10" i="12"/>
  <c r="X2" i="12"/>
  <c r="B52" i="11"/>
  <c r="C52" i="11"/>
  <c r="J52" i="11"/>
  <c r="K52" i="11"/>
  <c r="R52" i="11"/>
  <c r="S52" i="11"/>
  <c r="Z52" i="11"/>
  <c r="AA52" i="11"/>
  <c r="AI52" i="11"/>
  <c r="AJ52" i="11"/>
  <c r="AQ52" i="11"/>
  <c r="AR52" i="11" s="1"/>
  <c r="B40" i="11"/>
  <c r="C40" i="11"/>
  <c r="J40" i="11"/>
  <c r="K40" i="11"/>
  <c r="S40" i="11"/>
  <c r="AA40" i="11"/>
  <c r="AJ40" i="11"/>
  <c r="AQ40" i="11"/>
  <c r="AR40" i="11" s="1"/>
  <c r="AZ39" i="11"/>
  <c r="BA39" i="11" s="1"/>
  <c r="B41" i="11"/>
  <c r="C41" i="11"/>
  <c r="J41" i="11"/>
  <c r="K41" i="11"/>
  <c r="S41" i="11"/>
  <c r="AA41" i="11"/>
  <c r="AJ41" i="11"/>
  <c r="AQ41" i="11"/>
  <c r="AR41" i="11" s="1"/>
  <c r="AZ40" i="11"/>
  <c r="BA40" i="11" s="1"/>
  <c r="B42" i="11"/>
  <c r="C42" i="11"/>
  <c r="J42" i="11"/>
  <c r="K42" i="11"/>
  <c r="S42" i="11"/>
  <c r="AA42" i="11"/>
  <c r="AJ42" i="11"/>
  <c r="AQ42" i="11"/>
  <c r="AR42" i="11" s="1"/>
  <c r="AZ41" i="11"/>
  <c r="BA41" i="11" s="1"/>
  <c r="B43" i="11"/>
  <c r="C43" i="11"/>
  <c r="J43" i="11"/>
  <c r="K43" i="11"/>
  <c r="S43" i="11"/>
  <c r="AA43" i="11"/>
  <c r="AJ43" i="11"/>
  <c r="AQ43" i="11"/>
  <c r="AR43" i="11" s="1"/>
  <c r="AZ42" i="11"/>
  <c r="BA42" i="11" s="1"/>
  <c r="B44" i="11"/>
  <c r="C44" i="11"/>
  <c r="J44" i="11"/>
  <c r="K44" i="11"/>
  <c r="S44" i="11"/>
  <c r="AA44" i="11"/>
  <c r="AJ44" i="11"/>
  <c r="AQ44" i="11"/>
  <c r="AR44" i="11" s="1"/>
  <c r="AZ43" i="11"/>
  <c r="BA43" i="11" s="1"/>
  <c r="B45" i="11"/>
  <c r="C45" i="11"/>
  <c r="J45" i="11"/>
  <c r="K45" i="11"/>
  <c r="S45" i="11"/>
  <c r="AA45" i="11"/>
  <c r="AJ45" i="11"/>
  <c r="AQ45" i="11"/>
  <c r="AR45" i="11" s="1"/>
  <c r="AZ44" i="11"/>
  <c r="BA44" i="11" s="1"/>
  <c r="AQ53" i="11"/>
  <c r="AR53" i="11" s="1"/>
  <c r="AJ53" i="11"/>
  <c r="AI53" i="11"/>
  <c r="AZ51" i="11" s="1"/>
  <c r="AA53" i="11"/>
  <c r="Z53" i="11"/>
  <c r="S53" i="11"/>
  <c r="R53" i="11"/>
  <c r="K53" i="11"/>
  <c r="J53" i="11"/>
  <c r="C53" i="11"/>
  <c r="B53" i="11"/>
  <c r="AQ51" i="11"/>
  <c r="AR51" i="11" s="1"/>
  <c r="AJ51" i="11"/>
  <c r="AI51" i="11"/>
  <c r="AZ50" i="11" s="1"/>
  <c r="AA51" i="11"/>
  <c r="Z51" i="11"/>
  <c r="S51" i="11"/>
  <c r="R51" i="11"/>
  <c r="K51" i="11"/>
  <c r="J51" i="11"/>
  <c r="C51" i="11"/>
  <c r="B51" i="11"/>
  <c r="AQ50" i="11"/>
  <c r="AR50" i="11" s="1"/>
  <c r="AJ50" i="11"/>
  <c r="AI50" i="11"/>
  <c r="AZ49" i="11" s="1"/>
  <c r="BB49" i="11" s="1"/>
  <c r="AA50" i="11"/>
  <c r="Z50" i="11"/>
  <c r="S50" i="11"/>
  <c r="R50" i="11"/>
  <c r="K50" i="11"/>
  <c r="J50" i="11"/>
  <c r="C50" i="11"/>
  <c r="B50" i="11"/>
  <c r="AR49" i="11"/>
  <c r="AQ49" i="11"/>
  <c r="AJ49" i="11"/>
  <c r="AI49" i="11"/>
  <c r="AZ48" i="11" s="1"/>
  <c r="BA48" i="11" s="1"/>
  <c r="AA49" i="11"/>
  <c r="Z49" i="11"/>
  <c r="S49" i="11"/>
  <c r="R49" i="11"/>
  <c r="K49" i="11"/>
  <c r="J49" i="11"/>
  <c r="C49" i="11"/>
  <c r="B49" i="11"/>
  <c r="AR48" i="11"/>
  <c r="AQ48" i="11"/>
  <c r="AJ48" i="11"/>
  <c r="AI48" i="11"/>
  <c r="AZ47" i="11" s="1"/>
  <c r="AA48" i="11"/>
  <c r="Z48" i="11"/>
  <c r="S48" i="11"/>
  <c r="R48" i="11"/>
  <c r="K48" i="11"/>
  <c r="J48" i="11"/>
  <c r="C48" i="11"/>
  <c r="B48" i="11"/>
  <c r="AQ47" i="11"/>
  <c r="AR47" i="11" s="1"/>
  <c r="AJ47" i="11"/>
  <c r="AI47" i="11"/>
  <c r="AZ46" i="11" s="1"/>
  <c r="AA47" i="11"/>
  <c r="Z47" i="11"/>
  <c r="S47" i="11"/>
  <c r="R47" i="11"/>
  <c r="K47" i="11"/>
  <c r="J47" i="11"/>
  <c r="C47" i="11"/>
  <c r="B47" i="11"/>
  <c r="AQ46" i="11"/>
  <c r="AR46" i="11" s="1"/>
  <c r="AJ46" i="11"/>
  <c r="AI46" i="11"/>
  <c r="AZ45" i="11" s="1"/>
  <c r="AA46" i="11"/>
  <c r="Z46" i="11"/>
  <c r="S46" i="11"/>
  <c r="R46" i="11"/>
  <c r="K46" i="11"/>
  <c r="J46" i="11"/>
  <c r="C46" i="11"/>
  <c r="B46" i="11"/>
  <c r="AQ39" i="11"/>
  <c r="AR39" i="11" s="1"/>
  <c r="AJ39" i="11"/>
  <c r="AI39" i="11"/>
  <c r="AZ38" i="11" s="1"/>
  <c r="BA38" i="11" s="1"/>
  <c r="AA39" i="11"/>
  <c r="Z39" i="11"/>
  <c r="S39" i="11"/>
  <c r="R39" i="11"/>
  <c r="K39" i="11"/>
  <c r="J39" i="11"/>
  <c r="C39" i="11"/>
  <c r="B39" i="11"/>
  <c r="AQ38" i="11"/>
  <c r="AR38" i="11" s="1"/>
  <c r="AJ38" i="11"/>
  <c r="AI38" i="11"/>
  <c r="AZ37" i="11" s="1"/>
  <c r="AA38" i="11"/>
  <c r="Z38" i="11"/>
  <c r="S38" i="11"/>
  <c r="R38" i="11"/>
  <c r="K38" i="11"/>
  <c r="J38" i="11"/>
  <c r="C38" i="11"/>
  <c r="B38" i="11"/>
  <c r="AQ37" i="11"/>
  <c r="AR37" i="11" s="1"/>
  <c r="AJ37" i="11"/>
  <c r="AI37" i="11"/>
  <c r="AZ36" i="11" s="1"/>
  <c r="AA37" i="11"/>
  <c r="Z37" i="11"/>
  <c r="S37" i="11"/>
  <c r="R37" i="11"/>
  <c r="K37" i="11"/>
  <c r="J37" i="11"/>
  <c r="C37" i="11"/>
  <c r="B37" i="11"/>
  <c r="AQ36" i="11"/>
  <c r="AR36" i="11" s="1"/>
  <c r="AJ36" i="11"/>
  <c r="AI36" i="11"/>
  <c r="AZ35" i="11" s="1"/>
  <c r="BB35" i="11" s="1"/>
  <c r="AA36" i="11"/>
  <c r="Z36" i="11"/>
  <c r="S36" i="11"/>
  <c r="R36" i="11"/>
  <c r="K36" i="11"/>
  <c r="J36" i="11"/>
  <c r="C36" i="11"/>
  <c r="B36" i="11"/>
  <c r="AQ35" i="11"/>
  <c r="AR35" i="11" s="1"/>
  <c r="AJ35" i="11"/>
  <c r="AI35" i="11"/>
  <c r="AZ34" i="11" s="1"/>
  <c r="BA34" i="11" s="1"/>
  <c r="AA35" i="11"/>
  <c r="Z35" i="11"/>
  <c r="S35" i="11"/>
  <c r="R35" i="11"/>
  <c r="K35" i="11"/>
  <c r="J35" i="11"/>
  <c r="C35" i="11"/>
  <c r="B35" i="11"/>
  <c r="AZ33" i="11"/>
  <c r="BA33" i="11" s="1"/>
  <c r="AR34" i="11"/>
  <c r="AQ34" i="11"/>
  <c r="AJ34" i="11"/>
  <c r="AA34" i="11"/>
  <c r="S34" i="11"/>
  <c r="K34" i="11"/>
  <c r="C34" i="11"/>
  <c r="B34" i="11"/>
  <c r="AQ33" i="11"/>
  <c r="AR33" i="11" s="1"/>
  <c r="AJ33" i="11"/>
  <c r="AI33" i="11"/>
  <c r="AZ32" i="11" s="1"/>
  <c r="AA33" i="11"/>
  <c r="Z33" i="11"/>
  <c r="S33" i="11"/>
  <c r="R33" i="11"/>
  <c r="K33" i="11"/>
  <c r="J33" i="11"/>
  <c r="C33" i="11"/>
  <c r="B33" i="11"/>
  <c r="AQ32" i="11"/>
  <c r="AR32" i="11" s="1"/>
  <c r="AJ32" i="11"/>
  <c r="AI32" i="11"/>
  <c r="AZ31" i="11" s="1"/>
  <c r="BB31" i="11" s="1"/>
  <c r="AA32" i="11"/>
  <c r="Z32" i="11"/>
  <c r="S32" i="11"/>
  <c r="R32" i="11"/>
  <c r="K32" i="11"/>
  <c r="J32" i="11"/>
  <c r="C32" i="11"/>
  <c r="B32" i="11"/>
  <c r="AQ31" i="11"/>
  <c r="AR31" i="11" s="1"/>
  <c r="AJ31" i="11"/>
  <c r="AI31" i="11"/>
  <c r="AA31" i="11"/>
  <c r="Z31" i="11"/>
  <c r="S31" i="11"/>
  <c r="R31" i="11"/>
  <c r="K31" i="11"/>
  <c r="J31" i="11"/>
  <c r="C31" i="11"/>
  <c r="B31" i="11"/>
  <c r="Z28" i="11"/>
  <c r="R28" i="11"/>
  <c r="J28" i="11"/>
  <c r="B28" i="11"/>
  <c r="AK13" i="11"/>
  <c r="AJ13" i="11"/>
  <c r="AK12" i="11"/>
  <c r="AJ12" i="11"/>
  <c r="AK11" i="11"/>
  <c r="AJ11" i="11"/>
  <c r="AJ10" i="11"/>
  <c r="AK4" i="11"/>
  <c r="AJ4" i="11"/>
  <c r="AG4" i="11"/>
  <c r="AF4" i="11"/>
  <c r="X2" i="11"/>
  <c r="A45" i="11" s="1"/>
  <c r="K17" i="12" l="1"/>
  <c r="AA9" i="12"/>
  <c r="BA47" i="12"/>
  <c r="AU48" i="12" s="1"/>
  <c r="BB47" i="12"/>
  <c r="BB48" i="12"/>
  <c r="BA48" i="12"/>
  <c r="BB52" i="12"/>
  <c r="BA52" i="12"/>
  <c r="BA51" i="12"/>
  <c r="BB51" i="12"/>
  <c r="BB46" i="12"/>
  <c r="BA46" i="12"/>
  <c r="BB50" i="12"/>
  <c r="BA50" i="12"/>
  <c r="B19" i="12"/>
  <c r="D12" i="12"/>
  <c r="AE15" i="12"/>
  <c r="D8" i="12"/>
  <c r="S8" i="12"/>
  <c r="K9" i="12"/>
  <c r="D10" i="12"/>
  <c r="AD10" i="12"/>
  <c r="M11" i="12"/>
  <c r="AC13" i="12"/>
  <c r="K14" i="12"/>
  <c r="E15" i="12"/>
  <c r="AA15" i="12"/>
  <c r="O17" i="12"/>
  <c r="K18" i="12"/>
  <c r="E19" i="12"/>
  <c r="C13" i="12"/>
  <c r="BB41" i="12"/>
  <c r="AU42" i="12" s="1"/>
  <c r="R13" i="12"/>
  <c r="T17" i="12"/>
  <c r="B12" i="12"/>
  <c r="B16" i="12"/>
  <c r="C14" i="12"/>
  <c r="C18" i="12"/>
  <c r="B13" i="12"/>
  <c r="D17" i="12"/>
  <c r="U18" i="12"/>
  <c r="U14" i="12"/>
  <c r="C11" i="12"/>
  <c r="C8" i="12"/>
  <c r="J8" i="12"/>
  <c r="N8" i="12"/>
  <c r="T8" i="12"/>
  <c r="Z8" i="12"/>
  <c r="AD8" i="12"/>
  <c r="F9" i="12"/>
  <c r="L9" i="12"/>
  <c r="R9" i="12"/>
  <c r="V9" i="12"/>
  <c r="AB9" i="12"/>
  <c r="F10" i="12"/>
  <c r="M10" i="12"/>
  <c r="V10" i="12"/>
  <c r="E11" i="12"/>
  <c r="O11" i="12"/>
  <c r="AA11" i="12"/>
  <c r="K12" i="12"/>
  <c r="AA12" i="12"/>
  <c r="G13" i="12"/>
  <c r="O14" i="12"/>
  <c r="K15" i="12"/>
  <c r="E16" i="12"/>
  <c r="AE16" i="12"/>
  <c r="U17" i="12"/>
  <c r="O18" i="12"/>
  <c r="K19" i="12"/>
  <c r="S13" i="12"/>
  <c r="BA49" i="12"/>
  <c r="AU50" i="12" s="1"/>
  <c r="T12" i="12"/>
  <c r="D11" i="12"/>
  <c r="AE19" i="12"/>
  <c r="W8" i="12"/>
  <c r="O9" i="12"/>
  <c r="U9" i="12"/>
  <c r="W11" i="12"/>
  <c r="G12" i="12"/>
  <c r="U12" i="12"/>
  <c r="AA16" i="12"/>
  <c r="S10" i="12"/>
  <c r="T14" i="12"/>
  <c r="T18" i="12"/>
  <c r="D13" i="12"/>
  <c r="B17" i="12"/>
  <c r="C15" i="12"/>
  <c r="C19" i="12"/>
  <c r="D14" i="12"/>
  <c r="D18" i="12"/>
  <c r="AE17" i="12"/>
  <c r="C10" i="12"/>
  <c r="B10" i="12"/>
  <c r="E8" i="12"/>
  <c r="K8" i="12"/>
  <c r="O8" i="12"/>
  <c r="U8" i="12"/>
  <c r="AA8" i="12"/>
  <c r="AE8" i="12"/>
  <c r="G9" i="12"/>
  <c r="M9" i="12"/>
  <c r="S9" i="12"/>
  <c r="W9" i="12"/>
  <c r="AC9" i="12"/>
  <c r="G10" i="12"/>
  <c r="N10" i="12"/>
  <c r="Z10" i="12"/>
  <c r="G11" i="12"/>
  <c r="S11" i="12"/>
  <c r="AC11" i="12"/>
  <c r="C12" i="12"/>
  <c r="M12" i="12"/>
  <c r="AE12" i="12"/>
  <c r="M13" i="12"/>
  <c r="AA14" i="12"/>
  <c r="O15" i="12"/>
  <c r="K16" i="12"/>
  <c r="E17" i="12"/>
  <c r="AA17" i="12"/>
  <c r="AA18" i="12"/>
  <c r="U19" i="12"/>
  <c r="O19" i="12"/>
  <c r="T16" i="12"/>
  <c r="B15" i="12"/>
  <c r="C17" i="12"/>
  <c r="D16" i="12"/>
  <c r="B8" i="12"/>
  <c r="G8" i="12"/>
  <c r="M8" i="12"/>
  <c r="AC8" i="12"/>
  <c r="E9" i="12"/>
  <c r="T10" i="12"/>
  <c r="BB33" i="12"/>
  <c r="AU34" i="12" s="1"/>
  <c r="R11" i="12"/>
  <c r="T15" i="12"/>
  <c r="T19" i="12"/>
  <c r="B14" i="12"/>
  <c r="B18" i="12"/>
  <c r="C16" i="12"/>
  <c r="B11" i="12"/>
  <c r="D15" i="12"/>
  <c r="D19" i="12"/>
  <c r="U16" i="12"/>
  <c r="B9" i="12"/>
  <c r="D9" i="12"/>
  <c r="F8" i="12"/>
  <c r="L8" i="12"/>
  <c r="R8" i="12"/>
  <c r="V8" i="12"/>
  <c r="AB8" i="12"/>
  <c r="J9" i="12"/>
  <c r="N9" i="12"/>
  <c r="T9" i="12"/>
  <c r="Z9" i="12"/>
  <c r="AD9" i="12"/>
  <c r="J10" i="12"/>
  <c r="AB10" i="12"/>
  <c r="K11" i="12"/>
  <c r="U11" i="12"/>
  <c r="AE11" i="12"/>
  <c r="E12" i="12"/>
  <c r="O12" i="12"/>
  <c r="W13" i="12"/>
  <c r="E14" i="12"/>
  <c r="AE14" i="12"/>
  <c r="U15" i="12"/>
  <c r="O16" i="12"/>
  <c r="E18" i="12"/>
  <c r="BA30" i="12"/>
  <c r="AU31" i="12" s="1"/>
  <c r="BA34" i="12"/>
  <c r="AU35" i="12" s="1"/>
  <c r="BA38" i="12"/>
  <c r="AU39" i="12" s="1"/>
  <c r="BA42" i="12"/>
  <c r="AU43" i="12" s="1"/>
  <c r="BB43" i="12"/>
  <c r="BA43" i="12"/>
  <c r="AU44" i="12" s="1"/>
  <c r="BB31" i="12"/>
  <c r="BA31" i="12"/>
  <c r="AU32" i="12" s="1"/>
  <c r="BB35" i="12"/>
  <c r="BA35" i="12"/>
  <c r="AU36" i="12" s="1"/>
  <c r="BB39" i="12"/>
  <c r="BA39" i="12"/>
  <c r="AU40" i="12" s="1"/>
  <c r="BB44" i="12"/>
  <c r="BA44" i="12"/>
  <c r="AU45" i="12" s="1"/>
  <c r="S19" i="12"/>
  <c r="S18" i="12"/>
  <c r="S17" i="12"/>
  <c r="S16" i="12"/>
  <c r="S15" i="12"/>
  <c r="S14" i="12"/>
  <c r="S12" i="12"/>
  <c r="R19" i="12"/>
  <c r="R18" i="12"/>
  <c r="R17" i="12"/>
  <c r="R16" i="12"/>
  <c r="R15" i="12"/>
  <c r="R14" i="12"/>
  <c r="T13" i="12"/>
  <c r="R12" i="12"/>
  <c r="T11" i="12"/>
  <c r="AD19" i="12"/>
  <c r="N19" i="12"/>
  <c r="AD18" i="12"/>
  <c r="N18" i="12"/>
  <c r="AD17" i="12"/>
  <c r="N17" i="12"/>
  <c r="AD16" i="12"/>
  <c r="N16" i="12"/>
  <c r="AD15" i="12"/>
  <c r="N15" i="12"/>
  <c r="AD14" i="12"/>
  <c r="N14" i="12"/>
  <c r="V13" i="12"/>
  <c r="F13" i="12"/>
  <c r="AD12" i="12"/>
  <c r="N12" i="12"/>
  <c r="V11" i="12"/>
  <c r="F11" i="12"/>
  <c r="AC10" i="12"/>
  <c r="W10" i="12"/>
  <c r="AC19" i="12"/>
  <c r="W19" i="12"/>
  <c r="M19" i="12"/>
  <c r="G19" i="12"/>
  <c r="AC18" i="12"/>
  <c r="W18" i="12"/>
  <c r="M18" i="12"/>
  <c r="G18" i="12"/>
  <c r="AC17" i="12"/>
  <c r="W17" i="12"/>
  <c r="M17" i="12"/>
  <c r="G17" i="12"/>
  <c r="AC16" i="12"/>
  <c r="W16" i="12"/>
  <c r="M16" i="12"/>
  <c r="G16" i="12"/>
  <c r="AC15" i="12"/>
  <c r="W15" i="12"/>
  <c r="M15" i="12"/>
  <c r="G15" i="12"/>
  <c r="AC14" i="12"/>
  <c r="W14" i="12"/>
  <c r="M14" i="12"/>
  <c r="G14" i="12"/>
  <c r="AE13" i="12"/>
  <c r="U13" i="12"/>
  <c r="O13" i="12"/>
  <c r="E13" i="12"/>
  <c r="AC12" i="12"/>
  <c r="AC7" i="12" s="1"/>
  <c r="W12" i="12"/>
  <c r="V19" i="12"/>
  <c r="F19" i="12"/>
  <c r="V18" i="12"/>
  <c r="F18" i="12"/>
  <c r="V17" i="12"/>
  <c r="F17" i="12"/>
  <c r="V16" i="12"/>
  <c r="F16" i="12"/>
  <c r="V15" i="12"/>
  <c r="F15" i="12"/>
  <c r="V14" i="12"/>
  <c r="F14" i="12"/>
  <c r="AD13" i="12"/>
  <c r="N13" i="12"/>
  <c r="V12" i="12"/>
  <c r="F12" i="12"/>
  <c r="AD11" i="12"/>
  <c r="N11" i="12"/>
  <c r="AE10" i="12"/>
  <c r="U10" i="12"/>
  <c r="O10" i="12"/>
  <c r="E10" i="12"/>
  <c r="AE9" i="12"/>
  <c r="BB32" i="12"/>
  <c r="BA32" i="12"/>
  <c r="BB36" i="12"/>
  <c r="BA36" i="12"/>
  <c r="J19" i="12"/>
  <c r="J18" i="12"/>
  <c r="J17" i="12"/>
  <c r="J16" i="12"/>
  <c r="J15" i="12"/>
  <c r="J14" i="12"/>
  <c r="L13" i="12"/>
  <c r="J12" i="12"/>
  <c r="L11" i="12"/>
  <c r="K13" i="12"/>
  <c r="L19" i="12"/>
  <c r="L18" i="12"/>
  <c r="L17" i="12"/>
  <c r="L16" i="12"/>
  <c r="L15" i="12"/>
  <c r="L14" i="12"/>
  <c r="J13" i="12"/>
  <c r="L12" i="12"/>
  <c r="J11" i="12"/>
  <c r="K10" i="12"/>
  <c r="Z19" i="12"/>
  <c r="Z18" i="12"/>
  <c r="Z17" i="12"/>
  <c r="Z16" i="12"/>
  <c r="Z15" i="12"/>
  <c r="Z14" i="12"/>
  <c r="AB13" i="12"/>
  <c r="Z12" i="12"/>
  <c r="AB11" i="12"/>
  <c r="AA13" i="12"/>
  <c r="AB19" i="12"/>
  <c r="AB18" i="12"/>
  <c r="AB17" i="12"/>
  <c r="AB16" i="12"/>
  <c r="AB15" i="12"/>
  <c r="AB14" i="12"/>
  <c r="Z13" i="12"/>
  <c r="AB12" i="12"/>
  <c r="Z11" i="12"/>
  <c r="AA10" i="12"/>
  <c r="BB40" i="12"/>
  <c r="BA40" i="12"/>
  <c r="BB45" i="12"/>
  <c r="AU46" i="12" s="1"/>
  <c r="A52" i="11"/>
  <c r="BB33" i="11"/>
  <c r="AU34" i="11" s="1"/>
  <c r="BB40" i="11"/>
  <c r="AU41" i="11" s="1"/>
  <c r="AB19" i="11"/>
  <c r="A41" i="11"/>
  <c r="BB39" i="11"/>
  <c r="AU40" i="11" s="1"/>
  <c r="R8" i="11"/>
  <c r="V16" i="11"/>
  <c r="A40" i="11"/>
  <c r="R9" i="11"/>
  <c r="F17" i="11"/>
  <c r="K19" i="11"/>
  <c r="AB18" i="11"/>
  <c r="AU31" i="11"/>
  <c r="R18" i="11"/>
  <c r="AE14" i="11"/>
  <c r="BB41" i="11"/>
  <c r="AU42" i="11" s="1"/>
  <c r="A42" i="11"/>
  <c r="B14" i="11"/>
  <c r="AE18" i="11"/>
  <c r="F12" i="11"/>
  <c r="B18" i="11"/>
  <c r="BB42" i="11"/>
  <c r="AU43" i="11" s="1"/>
  <c r="M11" i="11"/>
  <c r="A43" i="11"/>
  <c r="Z8" i="11"/>
  <c r="AA9" i="11"/>
  <c r="L15" i="11"/>
  <c r="D8" i="11"/>
  <c r="D9" i="11"/>
  <c r="J10" i="11"/>
  <c r="AC11" i="11"/>
  <c r="U12" i="11"/>
  <c r="G13" i="11"/>
  <c r="AB15" i="11"/>
  <c r="U17" i="11"/>
  <c r="B17" i="11"/>
  <c r="R17" i="11"/>
  <c r="V19" i="11"/>
  <c r="K18" i="11"/>
  <c r="K8" i="11"/>
  <c r="K9" i="11"/>
  <c r="U10" i="11"/>
  <c r="AB12" i="11"/>
  <c r="W13" i="11"/>
  <c r="R14" i="11"/>
  <c r="K16" i="11"/>
  <c r="AB17" i="11"/>
  <c r="L19" i="11"/>
  <c r="BB43" i="11"/>
  <c r="AU44" i="11" s="1"/>
  <c r="A44" i="11"/>
  <c r="BB45" i="11"/>
  <c r="BA45" i="11"/>
  <c r="E8" i="11"/>
  <c r="L8" i="11"/>
  <c r="T8" i="11"/>
  <c r="AD8" i="11"/>
  <c r="E9" i="11"/>
  <c r="L9" i="11"/>
  <c r="T9" i="11"/>
  <c r="AD9" i="11"/>
  <c r="K10" i="11"/>
  <c r="AA10" i="11"/>
  <c r="C11" i="11"/>
  <c r="N11" i="11"/>
  <c r="K12" i="11"/>
  <c r="V12" i="11"/>
  <c r="M13" i="11"/>
  <c r="AC13" i="11"/>
  <c r="F14" i="11"/>
  <c r="U14" i="11"/>
  <c r="B15" i="11"/>
  <c r="R15" i="11"/>
  <c r="AE15" i="11"/>
  <c r="L16" i="11"/>
  <c r="AB16" i="11"/>
  <c r="K17" i="11"/>
  <c r="V17" i="11"/>
  <c r="F18" i="11"/>
  <c r="U18" i="11"/>
  <c r="B19" i="11"/>
  <c r="R19" i="11"/>
  <c r="AE19" i="11"/>
  <c r="BA35" i="11"/>
  <c r="AU36" i="11" s="1"/>
  <c r="Z11" i="11"/>
  <c r="BB44" i="11"/>
  <c r="AU45" i="11" s="1"/>
  <c r="F8" i="11"/>
  <c r="N8" i="11"/>
  <c r="U8" i="11"/>
  <c r="AE8" i="11"/>
  <c r="F9" i="11"/>
  <c r="N9" i="11"/>
  <c r="U9" i="11"/>
  <c r="AE9" i="11"/>
  <c r="O10" i="11"/>
  <c r="AD10" i="11"/>
  <c r="D11" i="11"/>
  <c r="S11" i="11"/>
  <c r="L12" i="11"/>
  <c r="C13" i="11"/>
  <c r="N13" i="11"/>
  <c r="K14" i="11"/>
  <c r="V14" i="11"/>
  <c r="F15" i="11"/>
  <c r="U15" i="11"/>
  <c r="B16" i="11"/>
  <c r="R16" i="11"/>
  <c r="AE16" i="11"/>
  <c r="L17" i="11"/>
  <c r="V18" i="11"/>
  <c r="F19" i="11"/>
  <c r="U19" i="11"/>
  <c r="A31" i="11"/>
  <c r="B8" i="11"/>
  <c r="J8" i="11"/>
  <c r="O8" i="11"/>
  <c r="V8" i="11"/>
  <c r="B9" i="11"/>
  <c r="J9" i="11"/>
  <c r="O9" i="11"/>
  <c r="W9" i="11"/>
  <c r="E10" i="11"/>
  <c r="T10" i="11"/>
  <c r="AE10" i="11"/>
  <c r="G11" i="11"/>
  <c r="W11" i="11"/>
  <c r="B12" i="11"/>
  <c r="R12" i="11"/>
  <c r="AE12" i="11"/>
  <c r="D13" i="11"/>
  <c r="S13" i="11"/>
  <c r="L14" i="11"/>
  <c r="AB14" i="11"/>
  <c r="K15" i="11"/>
  <c r="V15" i="11"/>
  <c r="F16" i="11"/>
  <c r="U16" i="11"/>
  <c r="AE17" i="11"/>
  <c r="L18" i="11"/>
  <c r="BA49" i="11"/>
  <c r="AU50" i="11" s="1"/>
  <c r="BB32" i="11"/>
  <c r="BA32" i="11"/>
  <c r="AA8" i="11"/>
  <c r="Z13" i="11"/>
  <c r="AB8" i="11"/>
  <c r="J19" i="11"/>
  <c r="J18" i="11"/>
  <c r="J17" i="11"/>
  <c r="J16" i="11"/>
  <c r="J15" i="11"/>
  <c r="J14" i="11"/>
  <c r="L13" i="11"/>
  <c r="J12" i="11"/>
  <c r="L11" i="11"/>
  <c r="K13" i="11"/>
  <c r="K11" i="11"/>
  <c r="L10" i="11"/>
  <c r="Z19" i="11"/>
  <c r="Z18" i="11"/>
  <c r="Z17" i="11"/>
  <c r="Z16" i="11"/>
  <c r="Z15" i="11"/>
  <c r="Z14" i="11"/>
  <c r="AB13" i="11"/>
  <c r="Z12" i="11"/>
  <c r="AB11" i="11"/>
  <c r="AA13" i="11"/>
  <c r="AA11" i="11"/>
  <c r="AB10" i="11"/>
  <c r="AB9" i="11"/>
  <c r="D19" i="11"/>
  <c r="D18" i="11"/>
  <c r="D17" i="11"/>
  <c r="D16" i="11"/>
  <c r="D15" i="11"/>
  <c r="D14" i="11"/>
  <c r="B13" i="11"/>
  <c r="D12" i="11"/>
  <c r="B11" i="11"/>
  <c r="C10" i="11"/>
  <c r="C19" i="11"/>
  <c r="C18" i="11"/>
  <c r="C17" i="11"/>
  <c r="C16" i="11"/>
  <c r="C15" i="11"/>
  <c r="C14" i="11"/>
  <c r="C12" i="11"/>
  <c r="B10" i="11"/>
  <c r="T19" i="11"/>
  <c r="T18" i="11"/>
  <c r="T17" i="11"/>
  <c r="T16" i="11"/>
  <c r="T15" i="11"/>
  <c r="T14" i="11"/>
  <c r="R13" i="11"/>
  <c r="T12" i="11"/>
  <c r="R11" i="11"/>
  <c r="S10" i="11"/>
  <c r="S19" i="11"/>
  <c r="S18" i="11"/>
  <c r="S17" i="11"/>
  <c r="S16" i="11"/>
  <c r="S15" i="11"/>
  <c r="S14" i="11"/>
  <c r="S12" i="11"/>
  <c r="R10" i="11"/>
  <c r="AD19" i="11"/>
  <c r="N19" i="11"/>
  <c r="AD18" i="11"/>
  <c r="N18" i="11"/>
  <c r="AD17" i="11"/>
  <c r="N17" i="11"/>
  <c r="AD16" i="11"/>
  <c r="N16" i="11"/>
  <c r="AD15" i="11"/>
  <c r="N15" i="11"/>
  <c r="AD14" i="11"/>
  <c r="N14" i="11"/>
  <c r="V13" i="11"/>
  <c r="F13" i="11"/>
  <c r="AD12" i="11"/>
  <c r="N12" i="11"/>
  <c r="V11" i="11"/>
  <c r="F11" i="11"/>
  <c r="AC10" i="11"/>
  <c r="W10" i="11"/>
  <c r="M10" i="11"/>
  <c r="G10" i="11"/>
  <c r="AC9" i="11"/>
  <c r="AC19" i="11"/>
  <c r="W19" i="11"/>
  <c r="M19" i="11"/>
  <c r="G19" i="11"/>
  <c r="AC18" i="11"/>
  <c r="W18" i="11"/>
  <c r="M18" i="11"/>
  <c r="G18" i="11"/>
  <c r="AC17" i="11"/>
  <c r="W17" i="11"/>
  <c r="M17" i="11"/>
  <c r="G17" i="11"/>
  <c r="AC16" i="11"/>
  <c r="W16" i="11"/>
  <c r="M16" i="11"/>
  <c r="G16" i="11"/>
  <c r="AC15" i="11"/>
  <c r="W15" i="11"/>
  <c r="M15" i="11"/>
  <c r="G15" i="11"/>
  <c r="AC14" i="11"/>
  <c r="W14" i="11"/>
  <c r="M14" i="11"/>
  <c r="G14" i="11"/>
  <c r="AE13" i="11"/>
  <c r="U13" i="11"/>
  <c r="O13" i="11"/>
  <c r="E13" i="11"/>
  <c r="AC12" i="11"/>
  <c r="W12" i="11"/>
  <c r="M12" i="11"/>
  <c r="G12" i="11"/>
  <c r="AE11" i="11"/>
  <c r="U11" i="11"/>
  <c r="O11" i="11"/>
  <c r="E11" i="11"/>
  <c r="V10" i="11"/>
  <c r="F10" i="11"/>
  <c r="V9" i="11"/>
  <c r="BB37" i="11"/>
  <c r="BA37" i="11"/>
  <c r="BB47" i="11"/>
  <c r="BA47" i="11"/>
  <c r="BB51" i="11"/>
  <c r="BA51" i="11"/>
  <c r="AU52" i="11" s="1"/>
  <c r="A53" i="11"/>
  <c r="A48" i="11"/>
  <c r="A38" i="11"/>
  <c r="A51" i="11"/>
  <c r="A47" i="11"/>
  <c r="A37" i="11"/>
  <c r="A33" i="11"/>
  <c r="A50" i="11"/>
  <c r="A46" i="11"/>
  <c r="A36" i="11"/>
  <c r="A32" i="11"/>
  <c r="C8" i="11"/>
  <c r="G8" i="11"/>
  <c r="M8" i="11"/>
  <c r="S8" i="11"/>
  <c r="W8" i="11"/>
  <c r="AC8" i="11"/>
  <c r="C9" i="11"/>
  <c r="G9" i="11"/>
  <c r="M9" i="11"/>
  <c r="S9" i="11"/>
  <c r="Z9" i="11"/>
  <c r="D10" i="11"/>
  <c r="N10" i="11"/>
  <c r="Z10" i="11"/>
  <c r="J11" i="11"/>
  <c r="T11" i="11"/>
  <c r="AD11" i="11"/>
  <c r="E12" i="11"/>
  <c r="O12" i="11"/>
  <c r="AA12" i="11"/>
  <c r="J13" i="11"/>
  <c r="T13" i="11"/>
  <c r="AD13" i="11"/>
  <c r="E14" i="11"/>
  <c r="O14" i="11"/>
  <c r="AA14" i="11"/>
  <c r="E15" i="11"/>
  <c r="O15" i="11"/>
  <c r="AA15" i="11"/>
  <c r="E16" i="11"/>
  <c r="O16" i="11"/>
  <c r="AA16" i="11"/>
  <c r="E17" i="11"/>
  <c r="O17" i="11"/>
  <c r="AA17" i="11"/>
  <c r="E18" i="11"/>
  <c r="O18" i="11"/>
  <c r="AA18" i="11"/>
  <c r="E19" i="11"/>
  <c r="O19" i="11"/>
  <c r="AA19" i="11"/>
  <c r="A34" i="11"/>
  <c r="A35" i="11"/>
  <c r="A39" i="11"/>
  <c r="A49" i="11"/>
  <c r="BB38" i="11"/>
  <c r="AU39" i="11" s="1"/>
  <c r="BB48" i="11"/>
  <c r="AU49" i="11" s="1"/>
  <c r="BB34" i="11"/>
  <c r="AU35" i="11" s="1"/>
  <c r="BA31" i="11"/>
  <c r="AU32" i="11" s="1"/>
  <c r="BB36" i="11"/>
  <c r="BA36" i="11"/>
  <c r="BB46" i="11"/>
  <c r="BA46" i="11"/>
  <c r="BB50" i="11"/>
  <c r="BA50" i="11"/>
  <c r="AR32" i="9"/>
  <c r="AR33" i="9"/>
  <c r="AR34" i="9"/>
  <c r="AR35" i="9"/>
  <c r="AR36" i="9"/>
  <c r="AR37" i="9"/>
  <c r="AR38" i="9"/>
  <c r="AR39" i="9"/>
  <c r="AR40" i="9"/>
  <c r="AR41" i="9"/>
  <c r="AR42" i="9"/>
  <c r="AR43" i="9"/>
  <c r="AR44" i="9"/>
  <c r="AR45" i="9"/>
  <c r="AR31" i="9"/>
  <c r="AR30" i="9"/>
  <c r="AU37" i="12" l="1"/>
  <c r="AD7" i="12"/>
  <c r="AU47" i="12"/>
  <c r="S7" i="12"/>
  <c r="AU41" i="12"/>
  <c r="AU33" i="12"/>
  <c r="AU52" i="12"/>
  <c r="AU51" i="12"/>
  <c r="AU49" i="12"/>
  <c r="Z7" i="12"/>
  <c r="J7" i="12"/>
  <c r="E7" i="12"/>
  <c r="N7" i="12"/>
  <c r="G7" i="12"/>
  <c r="W7" i="12"/>
  <c r="AJ7" i="12" s="1"/>
  <c r="T7" i="12"/>
  <c r="O7" i="12"/>
  <c r="M7" i="12"/>
  <c r="U7" i="12"/>
  <c r="C7" i="12"/>
  <c r="D7" i="12"/>
  <c r="AE7" i="12"/>
  <c r="V7" i="12"/>
  <c r="AB7" i="12"/>
  <c r="L7" i="12"/>
  <c r="F7" i="12"/>
  <c r="AA7" i="12"/>
  <c r="K7" i="12"/>
  <c r="R7" i="12"/>
  <c r="B7" i="12"/>
  <c r="N7" i="11"/>
  <c r="AU46" i="11"/>
  <c r="AU47" i="11"/>
  <c r="AC7" i="11"/>
  <c r="U7" i="11"/>
  <c r="AU51" i="11"/>
  <c r="AD7" i="11"/>
  <c r="W7" i="11"/>
  <c r="AI7" i="11" s="1"/>
  <c r="AE7" i="11"/>
  <c r="E7" i="11"/>
  <c r="T7" i="11"/>
  <c r="D7" i="11"/>
  <c r="S7" i="11"/>
  <c r="J7" i="11"/>
  <c r="Z7" i="11"/>
  <c r="M7" i="11"/>
  <c r="AU48" i="11"/>
  <c r="V7" i="11"/>
  <c r="O7" i="11"/>
  <c r="B7" i="11"/>
  <c r="K7" i="11"/>
  <c r="AU37" i="11"/>
  <c r="G7" i="11"/>
  <c r="F7" i="11"/>
  <c r="C7" i="11"/>
  <c r="AU53" i="11"/>
  <c r="AU38" i="11"/>
  <c r="R7" i="11"/>
  <c r="AA7" i="11"/>
  <c r="L7" i="11"/>
  <c r="AB7" i="11"/>
  <c r="AU33" i="11"/>
  <c r="AI7" i="12" l="1"/>
  <c r="AJ7" i="11"/>
  <c r="AJ4" i="9"/>
  <c r="AK4" i="9"/>
  <c r="AQ45" i="9"/>
  <c r="AJ45" i="9"/>
  <c r="AI45" i="9"/>
  <c r="AZ45" i="9" s="1"/>
  <c r="AA45" i="9"/>
  <c r="Z45" i="9"/>
  <c r="S45" i="9"/>
  <c r="R45" i="9"/>
  <c r="K45" i="9"/>
  <c r="J45" i="9"/>
  <c r="C45" i="9"/>
  <c r="B45" i="9"/>
  <c r="AQ44" i="9"/>
  <c r="AJ44" i="9"/>
  <c r="AI44" i="9"/>
  <c r="AZ44" i="9" s="1"/>
  <c r="AA44" i="9"/>
  <c r="Z44" i="9"/>
  <c r="S44" i="9"/>
  <c r="R44" i="9"/>
  <c r="K44" i="9"/>
  <c r="J44" i="9"/>
  <c r="C44" i="9"/>
  <c r="B44" i="9"/>
  <c r="AQ43" i="9"/>
  <c r="AJ43" i="9"/>
  <c r="AI43" i="9"/>
  <c r="AZ43" i="9" s="1"/>
  <c r="AA43" i="9"/>
  <c r="Z43" i="9"/>
  <c r="S43" i="9"/>
  <c r="R43" i="9"/>
  <c r="K43" i="9"/>
  <c r="J43" i="9"/>
  <c r="C43" i="9"/>
  <c r="B43" i="9"/>
  <c r="AQ42" i="9"/>
  <c r="AJ42" i="9"/>
  <c r="AI42" i="9"/>
  <c r="AZ42" i="9" s="1"/>
  <c r="BA42" i="9" s="1"/>
  <c r="AA42" i="9"/>
  <c r="Z42" i="9"/>
  <c r="S42" i="9"/>
  <c r="R42" i="9"/>
  <c r="K42" i="9"/>
  <c r="J42" i="9"/>
  <c r="C42" i="9"/>
  <c r="B42" i="9"/>
  <c r="AQ41" i="9"/>
  <c r="AJ41" i="9"/>
  <c r="AI41" i="9"/>
  <c r="AZ41" i="9" s="1"/>
  <c r="AA41" i="9"/>
  <c r="Z41" i="9"/>
  <c r="S41" i="9"/>
  <c r="R41" i="9"/>
  <c r="K41" i="9"/>
  <c r="J41" i="9"/>
  <c r="C41" i="9"/>
  <c r="B41" i="9"/>
  <c r="AQ40" i="9"/>
  <c r="AJ40" i="9"/>
  <c r="AI40" i="9"/>
  <c r="AZ40" i="9" s="1"/>
  <c r="AA40" i="9"/>
  <c r="Z40" i="9"/>
  <c r="S40" i="9"/>
  <c r="R40" i="9"/>
  <c r="K40" i="9"/>
  <c r="J40" i="9"/>
  <c r="C40" i="9"/>
  <c r="B40" i="9"/>
  <c r="AQ39" i="9"/>
  <c r="AJ39" i="9"/>
  <c r="AI39" i="9"/>
  <c r="AZ39" i="9" s="1"/>
  <c r="AA39" i="9"/>
  <c r="Z39" i="9"/>
  <c r="S39" i="9"/>
  <c r="R39" i="9"/>
  <c r="K39" i="9"/>
  <c r="J39" i="9"/>
  <c r="C39" i="9"/>
  <c r="B39" i="9"/>
  <c r="AQ38" i="9"/>
  <c r="AJ38" i="9"/>
  <c r="AI38" i="9"/>
  <c r="AZ38" i="9" s="1"/>
  <c r="BA38" i="9" s="1"/>
  <c r="AA38" i="9"/>
  <c r="Z38" i="9"/>
  <c r="S38" i="9"/>
  <c r="R38" i="9"/>
  <c r="K38" i="9"/>
  <c r="J38" i="9"/>
  <c r="C38" i="9"/>
  <c r="B38" i="9"/>
  <c r="AQ37" i="9"/>
  <c r="AJ37" i="9"/>
  <c r="AI37" i="9"/>
  <c r="AZ37" i="9" s="1"/>
  <c r="AA37" i="9"/>
  <c r="Z37" i="9"/>
  <c r="S37" i="9"/>
  <c r="R37" i="9"/>
  <c r="K37" i="9"/>
  <c r="J37" i="9"/>
  <c r="C37" i="9"/>
  <c r="B37" i="9"/>
  <c r="AQ36" i="9"/>
  <c r="AJ36" i="9"/>
  <c r="AI36" i="9"/>
  <c r="AZ36" i="9" s="1"/>
  <c r="AA36" i="9"/>
  <c r="Z36" i="9"/>
  <c r="S36" i="9"/>
  <c r="R36" i="9"/>
  <c r="K36" i="9"/>
  <c r="J36" i="9"/>
  <c r="C36" i="9"/>
  <c r="B36" i="9"/>
  <c r="AQ35" i="9"/>
  <c r="AJ35" i="9"/>
  <c r="AI35" i="9"/>
  <c r="AZ35" i="9" s="1"/>
  <c r="AA35" i="9"/>
  <c r="Z35" i="9"/>
  <c r="S35" i="9"/>
  <c r="R35" i="9"/>
  <c r="K35" i="9"/>
  <c r="J35" i="9"/>
  <c r="C35" i="9"/>
  <c r="B35" i="9"/>
  <c r="AQ34" i="9"/>
  <c r="AJ34" i="9"/>
  <c r="AI34" i="9"/>
  <c r="AZ34" i="9" s="1"/>
  <c r="BA34" i="9" s="1"/>
  <c r="AA34" i="9"/>
  <c r="Z34" i="9"/>
  <c r="S34" i="9"/>
  <c r="R34" i="9"/>
  <c r="K34" i="9"/>
  <c r="J34" i="9"/>
  <c r="C34" i="9"/>
  <c r="B34" i="9"/>
  <c r="AZ33" i="9"/>
  <c r="BA33" i="9" s="1"/>
  <c r="AQ33" i="9"/>
  <c r="AJ33" i="9"/>
  <c r="AA33" i="9"/>
  <c r="S33" i="9"/>
  <c r="K33" i="9"/>
  <c r="C33" i="9"/>
  <c r="B33" i="9"/>
  <c r="AQ32" i="9"/>
  <c r="AJ32" i="9"/>
  <c r="AI32" i="9"/>
  <c r="AZ32" i="9" s="1"/>
  <c r="AA32" i="9"/>
  <c r="Z32" i="9"/>
  <c r="S32" i="9"/>
  <c r="R32" i="9"/>
  <c r="K32" i="9"/>
  <c r="J32" i="9"/>
  <c r="C32" i="9"/>
  <c r="B32" i="9"/>
  <c r="AQ31" i="9"/>
  <c r="AJ31" i="9"/>
  <c r="AI31" i="9"/>
  <c r="AZ31" i="9" s="1"/>
  <c r="AA31" i="9"/>
  <c r="Z31" i="9"/>
  <c r="S31" i="9"/>
  <c r="R31" i="9"/>
  <c r="K31" i="9"/>
  <c r="J31" i="9"/>
  <c r="C31" i="9"/>
  <c r="B31" i="9"/>
  <c r="AQ30" i="9"/>
  <c r="AJ30" i="9"/>
  <c r="AC18" i="9" s="1"/>
  <c r="AI30" i="9"/>
  <c r="AZ30" i="9" s="1"/>
  <c r="BB30" i="9" s="1"/>
  <c r="AA30" i="9"/>
  <c r="Z30" i="9"/>
  <c r="S30" i="9"/>
  <c r="R30" i="9"/>
  <c r="K30" i="9"/>
  <c r="J30" i="9"/>
  <c r="C30" i="9"/>
  <c r="B30" i="9"/>
  <c r="Z28" i="9"/>
  <c r="R28" i="9"/>
  <c r="J28" i="9"/>
  <c r="B28" i="9"/>
  <c r="AK13" i="9"/>
  <c r="AJ13" i="9"/>
  <c r="AK12" i="9"/>
  <c r="AJ12" i="9"/>
  <c r="AK11" i="9"/>
  <c r="AJ11" i="9"/>
  <c r="AJ10" i="9"/>
  <c r="AG4" i="9"/>
  <c r="AF4" i="9"/>
  <c r="X2" i="9"/>
  <c r="A42" i="9" s="1"/>
  <c r="B10" i="9" l="1"/>
  <c r="AE11" i="9"/>
  <c r="V10" i="9"/>
  <c r="K16" i="9"/>
  <c r="AA12" i="9"/>
  <c r="T17" i="9"/>
  <c r="AD14" i="9"/>
  <c r="S8" i="9"/>
  <c r="AB13" i="9"/>
  <c r="O15" i="9"/>
  <c r="BB33" i="9"/>
  <c r="AU33" i="9" s="1"/>
  <c r="G18" i="9"/>
  <c r="J14" i="9"/>
  <c r="AC8" i="9"/>
  <c r="F9" i="9"/>
  <c r="D18" i="9"/>
  <c r="T11" i="9"/>
  <c r="M19" i="9"/>
  <c r="G8" i="9"/>
  <c r="R9" i="9"/>
  <c r="K11" i="9"/>
  <c r="E12" i="9"/>
  <c r="F13" i="9"/>
  <c r="AE16" i="9"/>
  <c r="R19" i="9"/>
  <c r="J11" i="9"/>
  <c r="AB16" i="9"/>
  <c r="B19" i="9"/>
  <c r="BB35" i="9"/>
  <c r="BA35" i="9"/>
  <c r="AU35" i="9" s="1"/>
  <c r="BB39" i="9"/>
  <c r="BA39" i="9"/>
  <c r="BB43" i="9"/>
  <c r="BA43" i="9"/>
  <c r="AU43" i="9" s="1"/>
  <c r="BB31" i="9"/>
  <c r="BA31" i="9"/>
  <c r="V19" i="9"/>
  <c r="T8" i="9"/>
  <c r="S9" i="9"/>
  <c r="W10" i="9"/>
  <c r="L12" i="9"/>
  <c r="M13" i="9"/>
  <c r="S14" i="9"/>
  <c r="D15" i="9"/>
  <c r="Z15" i="9"/>
  <c r="R16" i="9"/>
  <c r="E17" i="9"/>
  <c r="AA17" i="9"/>
  <c r="N18" i="9"/>
  <c r="C19" i="9"/>
  <c r="W19" i="9"/>
  <c r="S10" i="9"/>
  <c r="AD8" i="9"/>
  <c r="W8" i="9"/>
  <c r="L9" i="9"/>
  <c r="W9" i="9"/>
  <c r="O12" i="9"/>
  <c r="R13" i="9"/>
  <c r="T14" i="9"/>
  <c r="E15" i="9"/>
  <c r="AA15" i="9"/>
  <c r="U16" i="9"/>
  <c r="J17" i="9"/>
  <c r="AD17" i="9"/>
  <c r="S18" i="9"/>
  <c r="F19" i="9"/>
  <c r="AB19" i="9"/>
  <c r="L19" i="9"/>
  <c r="Z17" i="9"/>
  <c r="J8" i="9"/>
  <c r="G9" i="9"/>
  <c r="C10" i="9"/>
  <c r="C8" i="9"/>
  <c r="M8" i="9"/>
  <c r="B9" i="9"/>
  <c r="L10" i="9"/>
  <c r="U11" i="9"/>
  <c r="D8" i="9"/>
  <c r="N8" i="9"/>
  <c r="Z8" i="9"/>
  <c r="C9" i="9"/>
  <c r="M9" i="9"/>
  <c r="Z9" i="9"/>
  <c r="M10" i="9"/>
  <c r="AD11" i="9"/>
  <c r="B12" i="9"/>
  <c r="V12" i="9"/>
  <c r="C13" i="9"/>
  <c r="W13" i="9"/>
  <c r="G14" i="9"/>
  <c r="AC14" i="9"/>
  <c r="N15" i="9"/>
  <c r="F16" i="9"/>
  <c r="O17" i="9"/>
  <c r="Z18" i="9"/>
  <c r="BB32" i="9"/>
  <c r="BA32" i="9"/>
  <c r="BA30" i="9"/>
  <c r="AU30" i="9" s="1"/>
  <c r="A38" i="9"/>
  <c r="BB40" i="9"/>
  <c r="BA40" i="9"/>
  <c r="K8" i="9"/>
  <c r="U8" i="9"/>
  <c r="AE8" i="9"/>
  <c r="J9" i="9"/>
  <c r="N9" i="9"/>
  <c r="AC9" i="9"/>
  <c r="F10" i="9"/>
  <c r="AB10" i="9"/>
  <c r="N11" i="9"/>
  <c r="R12" i="9"/>
  <c r="G13" i="9"/>
  <c r="BB38" i="9"/>
  <c r="AU38" i="9" s="1"/>
  <c r="BB41" i="9"/>
  <c r="BA41" i="9"/>
  <c r="E8" i="9"/>
  <c r="O8" i="9"/>
  <c r="AA8" i="9"/>
  <c r="D9" i="9"/>
  <c r="T9" i="9"/>
  <c r="R10" i="9"/>
  <c r="D11" i="9"/>
  <c r="Z11" i="9"/>
  <c r="F12" i="9"/>
  <c r="AB12" i="9"/>
  <c r="S13" i="9"/>
  <c r="AC13" i="9"/>
  <c r="C14" i="9"/>
  <c r="M14" i="9"/>
  <c r="W14" i="9"/>
  <c r="J15" i="9"/>
  <c r="T15" i="9"/>
  <c r="AD15" i="9"/>
  <c r="B16" i="9"/>
  <c r="L16" i="9"/>
  <c r="V16" i="9"/>
  <c r="K17" i="9"/>
  <c r="U17" i="9"/>
  <c r="AE17" i="9"/>
  <c r="J18" i="9"/>
  <c r="T18" i="9"/>
  <c r="AD18" i="9"/>
  <c r="G19" i="9"/>
  <c r="S19" i="9"/>
  <c r="AC19" i="9"/>
  <c r="B8" i="9"/>
  <c r="F8" i="9"/>
  <c r="L8" i="9"/>
  <c r="R8" i="9"/>
  <c r="V8" i="9"/>
  <c r="AB8" i="9"/>
  <c r="E9" i="9"/>
  <c r="K9" i="9"/>
  <c r="O9" i="9"/>
  <c r="U9" i="9"/>
  <c r="AD9" i="9"/>
  <c r="G10" i="9"/>
  <c r="AC10" i="9"/>
  <c r="E11" i="9"/>
  <c r="O11" i="9"/>
  <c r="AA11" i="9"/>
  <c r="K12" i="9"/>
  <c r="U12" i="9"/>
  <c r="AE12" i="9"/>
  <c r="B13" i="9"/>
  <c r="L13" i="9"/>
  <c r="V13" i="9"/>
  <c r="D14" i="9"/>
  <c r="N14" i="9"/>
  <c r="Z14" i="9"/>
  <c r="K15" i="9"/>
  <c r="U15" i="9"/>
  <c r="AE15" i="9"/>
  <c r="E16" i="9"/>
  <c r="O16" i="9"/>
  <c r="AA16" i="9"/>
  <c r="D17" i="9"/>
  <c r="N17" i="9"/>
  <c r="C18" i="9"/>
  <c r="M18" i="9"/>
  <c r="W18" i="9"/>
  <c r="A33" i="9"/>
  <c r="A34" i="9"/>
  <c r="BB36" i="9"/>
  <c r="BA36" i="9"/>
  <c r="BB44" i="9"/>
  <c r="BA44" i="9"/>
  <c r="A45" i="9"/>
  <c r="A41" i="9"/>
  <c r="A37" i="9"/>
  <c r="A44" i="9"/>
  <c r="A40" i="9"/>
  <c r="A36" i="9"/>
  <c r="A32" i="9"/>
  <c r="A43" i="9"/>
  <c r="A39" i="9"/>
  <c r="A35" i="9"/>
  <c r="A31" i="9"/>
  <c r="A30" i="9"/>
  <c r="K19" i="9"/>
  <c r="L18" i="9"/>
  <c r="J16" i="9"/>
  <c r="L14" i="9"/>
  <c r="K13" i="9"/>
  <c r="J12" i="9"/>
  <c r="K10" i="9"/>
  <c r="J19" i="9"/>
  <c r="K18" i="9"/>
  <c r="L17" i="9"/>
  <c r="L15" i="9"/>
  <c r="K14" i="9"/>
  <c r="J13" i="9"/>
  <c r="L11" i="9"/>
  <c r="J10" i="9"/>
  <c r="AA19" i="9"/>
  <c r="AB18" i="9"/>
  <c r="Z16" i="9"/>
  <c r="AB14" i="9"/>
  <c r="AA13" i="9"/>
  <c r="Z12" i="9"/>
  <c r="AA10" i="9"/>
  <c r="AB9" i="9"/>
  <c r="Z19" i="9"/>
  <c r="AA18" i="9"/>
  <c r="AB17" i="9"/>
  <c r="AB15" i="9"/>
  <c r="AA14" i="9"/>
  <c r="Z13" i="9"/>
  <c r="AB11" i="9"/>
  <c r="Z10" i="9"/>
  <c r="AA9" i="9"/>
  <c r="B18" i="9"/>
  <c r="C17" i="9"/>
  <c r="D16" i="9"/>
  <c r="C15" i="9"/>
  <c r="B14" i="9"/>
  <c r="D12" i="9"/>
  <c r="C11" i="9"/>
  <c r="D19" i="9"/>
  <c r="B17" i="9"/>
  <c r="C16" i="9"/>
  <c r="B15" i="9"/>
  <c r="D13" i="9"/>
  <c r="C12" i="9"/>
  <c r="B11" i="9"/>
  <c r="D10" i="9"/>
  <c r="R18" i="9"/>
  <c r="S17" i="9"/>
  <c r="T16" i="9"/>
  <c r="S15" i="9"/>
  <c r="R14" i="9"/>
  <c r="T12" i="9"/>
  <c r="S11" i="9"/>
  <c r="T19" i="9"/>
  <c r="R17" i="9"/>
  <c r="S16" i="9"/>
  <c r="R15" i="9"/>
  <c r="T13" i="9"/>
  <c r="S12" i="9"/>
  <c r="R11" i="9"/>
  <c r="T10" i="9"/>
  <c r="AE19" i="9"/>
  <c r="U19" i="9"/>
  <c r="O19" i="9"/>
  <c r="E19" i="9"/>
  <c r="V18" i="9"/>
  <c r="F18" i="9"/>
  <c r="AC17" i="9"/>
  <c r="W17" i="9"/>
  <c r="M17" i="9"/>
  <c r="G17" i="9"/>
  <c r="AD16" i="9"/>
  <c r="N16" i="9"/>
  <c r="AC15" i="9"/>
  <c r="W15" i="9"/>
  <c r="M15" i="9"/>
  <c r="G15" i="9"/>
  <c r="V14" i="9"/>
  <c r="F14" i="9"/>
  <c r="AE13" i="9"/>
  <c r="U13" i="9"/>
  <c r="O13" i="9"/>
  <c r="E13" i="9"/>
  <c r="AD12" i="9"/>
  <c r="N12" i="9"/>
  <c r="AC11" i="9"/>
  <c r="W11" i="9"/>
  <c r="M11" i="9"/>
  <c r="G11" i="9"/>
  <c r="AE10" i="9"/>
  <c r="U10" i="9"/>
  <c r="O10" i="9"/>
  <c r="E10" i="9"/>
  <c r="V9" i="9"/>
  <c r="AD19" i="9"/>
  <c r="N19" i="9"/>
  <c r="AE18" i="9"/>
  <c r="U18" i="9"/>
  <c r="O18" i="9"/>
  <c r="E18" i="9"/>
  <c r="V17" i="9"/>
  <c r="F17" i="9"/>
  <c r="AC16" i="9"/>
  <c r="W16" i="9"/>
  <c r="M16" i="9"/>
  <c r="G16" i="9"/>
  <c r="V15" i="9"/>
  <c r="F15" i="9"/>
  <c r="AE14" i="9"/>
  <c r="U14" i="9"/>
  <c r="O14" i="9"/>
  <c r="E14" i="9"/>
  <c r="AD13" i="9"/>
  <c r="N13" i="9"/>
  <c r="AC12" i="9"/>
  <c r="W12" i="9"/>
  <c r="M12" i="9"/>
  <c r="G12" i="9"/>
  <c r="V11" i="9"/>
  <c r="F11" i="9"/>
  <c r="AD10" i="9"/>
  <c r="N10" i="9"/>
  <c r="AE9" i="9"/>
  <c r="BB34" i="9"/>
  <c r="AU34" i="9" s="1"/>
  <c r="BB37" i="9"/>
  <c r="BA37" i="9"/>
  <c r="BB42" i="9"/>
  <c r="AU42" i="9" s="1"/>
  <c r="BB45" i="9"/>
  <c r="BA45" i="9"/>
  <c r="AU37" i="9" l="1"/>
  <c r="AU31" i="9"/>
  <c r="AU39" i="9"/>
  <c r="AU44" i="9"/>
  <c r="AU41" i="9"/>
  <c r="AU45" i="9"/>
  <c r="AU36" i="9"/>
  <c r="AU40" i="9"/>
  <c r="AU32" i="9"/>
  <c r="W7" i="9"/>
  <c r="AB7" i="9"/>
  <c r="S7" i="9"/>
  <c r="C7" i="9"/>
  <c r="Z7" i="9"/>
  <c r="V7" i="9"/>
  <c r="B7" i="9"/>
  <c r="AA7" i="9"/>
  <c r="J7" i="9"/>
  <c r="F7" i="9"/>
  <c r="D7" i="9"/>
  <c r="N7" i="9"/>
  <c r="K7" i="9"/>
  <c r="AE7" i="9"/>
  <c r="G7" i="9"/>
  <c r="R7" i="9"/>
  <c r="O7" i="9"/>
  <c r="M7" i="9"/>
  <c r="AD7" i="9"/>
  <c r="L7" i="9"/>
  <c r="T7" i="9"/>
  <c r="AJ7" i="9" s="1"/>
  <c r="E7" i="9"/>
  <c r="AC7" i="9"/>
  <c r="U7" i="9"/>
  <c r="Q18" i="3"/>
  <c r="Q19" i="3"/>
  <c r="Q20" i="3"/>
  <c r="Q17" i="3"/>
  <c r="H2" i="3"/>
  <c r="G2" i="3"/>
  <c r="G3" i="3"/>
  <c r="C2" i="3"/>
  <c r="H490" i="3"/>
  <c r="G490" i="3"/>
  <c r="C490" i="3"/>
  <c r="H489" i="3"/>
  <c r="G489" i="3"/>
  <c r="C489" i="3"/>
  <c r="H488" i="3"/>
  <c r="G488" i="3"/>
  <c r="C488" i="3"/>
  <c r="H487" i="3"/>
  <c r="G487" i="3"/>
  <c r="C487" i="3"/>
  <c r="H486" i="3"/>
  <c r="G486" i="3"/>
  <c r="C486" i="3"/>
  <c r="H485" i="3"/>
  <c r="G485" i="3"/>
  <c r="C485" i="3"/>
  <c r="H484" i="3"/>
  <c r="G484" i="3"/>
  <c r="C484" i="3"/>
  <c r="H483" i="3"/>
  <c r="G483" i="3"/>
  <c r="C483" i="3"/>
  <c r="H482" i="3"/>
  <c r="G482" i="3"/>
  <c r="C482" i="3"/>
  <c r="H481" i="3"/>
  <c r="G481" i="3"/>
  <c r="C481" i="3"/>
  <c r="H480" i="3"/>
  <c r="G480" i="3"/>
  <c r="C480" i="3"/>
  <c r="H479" i="3"/>
  <c r="G479" i="3"/>
  <c r="C479" i="3"/>
  <c r="H478" i="3"/>
  <c r="G478" i="3"/>
  <c r="C478" i="3"/>
  <c r="H477" i="3"/>
  <c r="G477" i="3"/>
  <c r="C477" i="3"/>
  <c r="H476" i="3"/>
  <c r="G476" i="3"/>
  <c r="C476" i="3"/>
  <c r="H475" i="3"/>
  <c r="G475" i="3"/>
  <c r="C475" i="3"/>
  <c r="H474" i="3"/>
  <c r="G474" i="3"/>
  <c r="C474" i="3"/>
  <c r="H473" i="3"/>
  <c r="G473" i="3"/>
  <c r="C473" i="3"/>
  <c r="H472" i="3"/>
  <c r="G472" i="3"/>
  <c r="C472" i="3"/>
  <c r="H471" i="3"/>
  <c r="G471" i="3"/>
  <c r="C471" i="3"/>
  <c r="H470" i="3"/>
  <c r="G470" i="3"/>
  <c r="C470" i="3"/>
  <c r="H469" i="3"/>
  <c r="G469" i="3"/>
  <c r="C469" i="3"/>
  <c r="H468" i="3"/>
  <c r="G468" i="3"/>
  <c r="C468" i="3"/>
  <c r="H467" i="3"/>
  <c r="G467" i="3"/>
  <c r="C467" i="3"/>
  <c r="H466" i="3"/>
  <c r="G466" i="3"/>
  <c r="C466" i="3"/>
  <c r="H465" i="3"/>
  <c r="G465" i="3"/>
  <c r="C465" i="3"/>
  <c r="H464" i="3"/>
  <c r="G464" i="3"/>
  <c r="C464" i="3"/>
  <c r="H463" i="3"/>
  <c r="G463" i="3"/>
  <c r="C463" i="3"/>
  <c r="H462" i="3"/>
  <c r="G462" i="3"/>
  <c r="C462" i="3"/>
  <c r="H461" i="3"/>
  <c r="G461" i="3"/>
  <c r="C461" i="3"/>
  <c r="H460" i="3"/>
  <c r="G460" i="3"/>
  <c r="C460" i="3"/>
  <c r="H459" i="3"/>
  <c r="G459" i="3"/>
  <c r="C459" i="3"/>
  <c r="H458" i="3"/>
  <c r="G458" i="3"/>
  <c r="C458" i="3"/>
  <c r="H457" i="3"/>
  <c r="G457" i="3"/>
  <c r="C457" i="3"/>
  <c r="H456" i="3"/>
  <c r="G456" i="3"/>
  <c r="C456" i="3"/>
  <c r="H455" i="3"/>
  <c r="G455" i="3"/>
  <c r="C455" i="3"/>
  <c r="H454" i="3"/>
  <c r="G454" i="3"/>
  <c r="C454" i="3"/>
  <c r="H453" i="3"/>
  <c r="G453" i="3"/>
  <c r="C453" i="3"/>
  <c r="H452" i="3"/>
  <c r="G452" i="3"/>
  <c r="C452" i="3"/>
  <c r="H451" i="3"/>
  <c r="G451" i="3"/>
  <c r="C451" i="3"/>
  <c r="H450" i="3"/>
  <c r="G450" i="3"/>
  <c r="C450" i="3"/>
  <c r="H449" i="3"/>
  <c r="G449" i="3"/>
  <c r="C449" i="3"/>
  <c r="H448" i="3"/>
  <c r="G448" i="3"/>
  <c r="C448" i="3"/>
  <c r="H447" i="3"/>
  <c r="G447" i="3"/>
  <c r="C447" i="3"/>
  <c r="H446" i="3"/>
  <c r="G446" i="3"/>
  <c r="C446" i="3"/>
  <c r="H445" i="3"/>
  <c r="G445" i="3"/>
  <c r="C445" i="3"/>
  <c r="H444" i="3"/>
  <c r="G444" i="3"/>
  <c r="C444" i="3"/>
  <c r="H443" i="3"/>
  <c r="G443" i="3"/>
  <c r="C443" i="3"/>
  <c r="H442" i="3"/>
  <c r="G442" i="3"/>
  <c r="C442" i="3"/>
  <c r="H441" i="3"/>
  <c r="G441" i="3"/>
  <c r="C441" i="3"/>
  <c r="H440" i="3"/>
  <c r="G440" i="3"/>
  <c r="C440" i="3"/>
  <c r="H439" i="3"/>
  <c r="G439" i="3"/>
  <c r="C439" i="3"/>
  <c r="H438" i="3"/>
  <c r="G438" i="3"/>
  <c r="C438" i="3"/>
  <c r="H437" i="3"/>
  <c r="G437" i="3"/>
  <c r="C437" i="3"/>
  <c r="H436" i="3"/>
  <c r="G436" i="3"/>
  <c r="C436" i="3"/>
  <c r="H435" i="3"/>
  <c r="G435" i="3"/>
  <c r="C435" i="3"/>
  <c r="H434" i="3"/>
  <c r="G434" i="3"/>
  <c r="C434" i="3"/>
  <c r="H433" i="3"/>
  <c r="G433" i="3"/>
  <c r="C433" i="3"/>
  <c r="H432" i="3"/>
  <c r="G432" i="3"/>
  <c r="C432" i="3"/>
  <c r="H431" i="3"/>
  <c r="G431" i="3"/>
  <c r="C431" i="3"/>
  <c r="H430" i="3"/>
  <c r="G430" i="3"/>
  <c r="C430" i="3"/>
  <c r="H429" i="3"/>
  <c r="G429" i="3"/>
  <c r="C429" i="3"/>
  <c r="H428" i="3"/>
  <c r="G428" i="3"/>
  <c r="C428" i="3"/>
  <c r="H427" i="3"/>
  <c r="G427" i="3"/>
  <c r="C427" i="3"/>
  <c r="H426" i="3"/>
  <c r="G426" i="3"/>
  <c r="C426" i="3"/>
  <c r="H425" i="3"/>
  <c r="G425" i="3"/>
  <c r="C425" i="3"/>
  <c r="H424" i="3"/>
  <c r="G424" i="3"/>
  <c r="C424" i="3"/>
  <c r="H423" i="3"/>
  <c r="G423" i="3"/>
  <c r="C423" i="3"/>
  <c r="H422" i="3"/>
  <c r="G422" i="3"/>
  <c r="C422" i="3"/>
  <c r="H421" i="3"/>
  <c r="G421" i="3"/>
  <c r="C421" i="3"/>
  <c r="H420" i="3"/>
  <c r="G420" i="3"/>
  <c r="C420" i="3"/>
  <c r="H419" i="3"/>
  <c r="G419" i="3"/>
  <c r="C419" i="3"/>
  <c r="H418" i="3"/>
  <c r="G418" i="3"/>
  <c r="C418" i="3"/>
  <c r="H417" i="3"/>
  <c r="G417" i="3"/>
  <c r="C417" i="3"/>
  <c r="H416" i="3"/>
  <c r="G416" i="3"/>
  <c r="C416" i="3"/>
  <c r="H415" i="3"/>
  <c r="G415" i="3"/>
  <c r="C415" i="3"/>
  <c r="H414" i="3"/>
  <c r="G414" i="3"/>
  <c r="C414" i="3"/>
  <c r="H413" i="3"/>
  <c r="G413" i="3"/>
  <c r="C413" i="3"/>
  <c r="H412" i="3"/>
  <c r="G412" i="3"/>
  <c r="C412" i="3"/>
  <c r="H411" i="3"/>
  <c r="G411" i="3"/>
  <c r="C411" i="3"/>
  <c r="H410" i="3"/>
  <c r="G410" i="3"/>
  <c r="C410" i="3"/>
  <c r="H409" i="3"/>
  <c r="G409" i="3"/>
  <c r="C409" i="3"/>
  <c r="H408" i="3"/>
  <c r="G408" i="3"/>
  <c r="C408" i="3"/>
  <c r="H407" i="3"/>
  <c r="G407" i="3"/>
  <c r="C407" i="3"/>
  <c r="H406" i="3"/>
  <c r="G406" i="3"/>
  <c r="C406" i="3"/>
  <c r="H405" i="3"/>
  <c r="G405" i="3"/>
  <c r="C405" i="3"/>
  <c r="H404" i="3"/>
  <c r="G404" i="3"/>
  <c r="C404" i="3"/>
  <c r="H403" i="3"/>
  <c r="G403" i="3"/>
  <c r="C403" i="3"/>
  <c r="H402" i="3"/>
  <c r="G402" i="3"/>
  <c r="C402" i="3"/>
  <c r="H401" i="3"/>
  <c r="G401" i="3"/>
  <c r="C401" i="3"/>
  <c r="H400" i="3"/>
  <c r="G400" i="3"/>
  <c r="C400" i="3"/>
  <c r="H399" i="3"/>
  <c r="G399" i="3"/>
  <c r="C399" i="3"/>
  <c r="H398" i="3"/>
  <c r="G398" i="3"/>
  <c r="C398" i="3"/>
  <c r="H397" i="3"/>
  <c r="G397" i="3"/>
  <c r="C397" i="3"/>
  <c r="H396" i="3"/>
  <c r="G396" i="3"/>
  <c r="C396" i="3"/>
  <c r="H395" i="3"/>
  <c r="G395" i="3"/>
  <c r="C395" i="3"/>
  <c r="H394" i="3"/>
  <c r="G394" i="3"/>
  <c r="C394" i="3"/>
  <c r="H393" i="3"/>
  <c r="G393" i="3"/>
  <c r="C393" i="3"/>
  <c r="H392" i="3"/>
  <c r="G392" i="3"/>
  <c r="C392" i="3"/>
  <c r="H391" i="3"/>
  <c r="G391" i="3"/>
  <c r="C391" i="3"/>
  <c r="H390" i="3"/>
  <c r="G390" i="3"/>
  <c r="C390" i="3"/>
  <c r="H389" i="3"/>
  <c r="G389" i="3"/>
  <c r="C389" i="3"/>
  <c r="H388" i="3"/>
  <c r="G388" i="3"/>
  <c r="C388" i="3"/>
  <c r="H387" i="3"/>
  <c r="G387" i="3"/>
  <c r="C387" i="3"/>
  <c r="H386" i="3"/>
  <c r="G386" i="3"/>
  <c r="C386" i="3"/>
  <c r="H385" i="3"/>
  <c r="G385" i="3"/>
  <c r="C385" i="3"/>
  <c r="H384" i="3"/>
  <c r="G384" i="3"/>
  <c r="C384" i="3"/>
  <c r="H383" i="3"/>
  <c r="G383" i="3"/>
  <c r="C383" i="3"/>
  <c r="H382" i="3"/>
  <c r="G382" i="3"/>
  <c r="C382" i="3"/>
  <c r="H381" i="3"/>
  <c r="G381" i="3"/>
  <c r="C381" i="3"/>
  <c r="H380" i="3"/>
  <c r="G380" i="3"/>
  <c r="C380" i="3"/>
  <c r="H379" i="3"/>
  <c r="G379" i="3"/>
  <c r="C379" i="3"/>
  <c r="H378" i="3"/>
  <c r="G378" i="3"/>
  <c r="C378" i="3"/>
  <c r="H377" i="3"/>
  <c r="G377" i="3"/>
  <c r="C377" i="3"/>
  <c r="H376" i="3"/>
  <c r="G376" i="3"/>
  <c r="C376" i="3"/>
  <c r="H375" i="3"/>
  <c r="G375" i="3"/>
  <c r="C375" i="3"/>
  <c r="H374" i="3"/>
  <c r="G374" i="3"/>
  <c r="C374" i="3"/>
  <c r="H373" i="3"/>
  <c r="G373" i="3"/>
  <c r="C373" i="3"/>
  <c r="H372" i="3"/>
  <c r="G372" i="3"/>
  <c r="C372" i="3"/>
  <c r="H371" i="3"/>
  <c r="G371" i="3"/>
  <c r="C371" i="3"/>
  <c r="H370" i="3"/>
  <c r="G370" i="3"/>
  <c r="C370" i="3"/>
  <c r="H369" i="3"/>
  <c r="G369" i="3"/>
  <c r="C369" i="3"/>
  <c r="H368" i="3"/>
  <c r="G368" i="3"/>
  <c r="C368" i="3"/>
  <c r="H367" i="3"/>
  <c r="G367" i="3"/>
  <c r="C367" i="3"/>
  <c r="H366" i="3"/>
  <c r="G366" i="3"/>
  <c r="C366" i="3"/>
  <c r="H365" i="3"/>
  <c r="G365" i="3"/>
  <c r="C365" i="3"/>
  <c r="H364" i="3"/>
  <c r="G364" i="3"/>
  <c r="C364" i="3"/>
  <c r="H363" i="3"/>
  <c r="G363" i="3"/>
  <c r="C363" i="3"/>
  <c r="H362" i="3"/>
  <c r="G362" i="3"/>
  <c r="C362" i="3"/>
  <c r="H361" i="3"/>
  <c r="G361" i="3"/>
  <c r="C361" i="3"/>
  <c r="H360" i="3"/>
  <c r="G360" i="3"/>
  <c r="C360" i="3"/>
  <c r="H359" i="3"/>
  <c r="G359" i="3"/>
  <c r="C359" i="3"/>
  <c r="H358" i="3"/>
  <c r="G358" i="3"/>
  <c r="C358" i="3"/>
  <c r="H357" i="3"/>
  <c r="G357" i="3"/>
  <c r="C357" i="3"/>
  <c r="H356" i="3"/>
  <c r="G356" i="3"/>
  <c r="C356" i="3"/>
  <c r="H355" i="3"/>
  <c r="G355" i="3"/>
  <c r="C355" i="3"/>
  <c r="H354" i="3"/>
  <c r="G354" i="3"/>
  <c r="C354" i="3"/>
  <c r="H353" i="3"/>
  <c r="G353" i="3"/>
  <c r="C353" i="3"/>
  <c r="H352" i="3"/>
  <c r="G352" i="3"/>
  <c r="C352" i="3"/>
  <c r="H351" i="3"/>
  <c r="G351" i="3"/>
  <c r="C351" i="3"/>
  <c r="H350" i="3"/>
  <c r="G350" i="3"/>
  <c r="C350" i="3"/>
  <c r="H349" i="3"/>
  <c r="G349" i="3"/>
  <c r="C349" i="3"/>
  <c r="H348" i="3"/>
  <c r="G348" i="3"/>
  <c r="C348" i="3"/>
  <c r="H347" i="3"/>
  <c r="G347" i="3"/>
  <c r="C347" i="3"/>
  <c r="H346" i="3"/>
  <c r="G346" i="3"/>
  <c r="C346" i="3"/>
  <c r="H345" i="3"/>
  <c r="G345" i="3"/>
  <c r="C345" i="3"/>
  <c r="H344" i="3"/>
  <c r="G344" i="3"/>
  <c r="C344" i="3"/>
  <c r="H343" i="3"/>
  <c r="G343" i="3"/>
  <c r="C343" i="3"/>
  <c r="H342" i="3"/>
  <c r="G342" i="3"/>
  <c r="C342" i="3"/>
  <c r="H341" i="3"/>
  <c r="G341" i="3"/>
  <c r="C341" i="3"/>
  <c r="H340" i="3"/>
  <c r="G340" i="3"/>
  <c r="C340" i="3"/>
  <c r="H339" i="3"/>
  <c r="G339" i="3"/>
  <c r="C339" i="3"/>
  <c r="H338" i="3"/>
  <c r="G338" i="3"/>
  <c r="C338" i="3"/>
  <c r="H337" i="3"/>
  <c r="G337" i="3"/>
  <c r="C337" i="3"/>
  <c r="H336" i="3"/>
  <c r="G336" i="3"/>
  <c r="C336" i="3"/>
  <c r="H335" i="3"/>
  <c r="G335" i="3"/>
  <c r="C335" i="3"/>
  <c r="H334" i="3"/>
  <c r="G334" i="3"/>
  <c r="C334" i="3"/>
  <c r="H333" i="3"/>
  <c r="G333" i="3"/>
  <c r="C333" i="3"/>
  <c r="H332" i="3"/>
  <c r="G332" i="3"/>
  <c r="C332" i="3"/>
  <c r="H331" i="3"/>
  <c r="G331" i="3"/>
  <c r="C331" i="3"/>
  <c r="H330" i="3"/>
  <c r="G330" i="3"/>
  <c r="C330" i="3"/>
  <c r="H329" i="3"/>
  <c r="G329" i="3"/>
  <c r="C329" i="3"/>
  <c r="H328" i="3"/>
  <c r="G328" i="3"/>
  <c r="C328" i="3"/>
  <c r="H327" i="3"/>
  <c r="G327" i="3"/>
  <c r="C327" i="3"/>
  <c r="H326" i="3"/>
  <c r="G326" i="3"/>
  <c r="C326" i="3"/>
  <c r="H325" i="3"/>
  <c r="G325" i="3"/>
  <c r="C325" i="3"/>
  <c r="H324" i="3"/>
  <c r="G324" i="3"/>
  <c r="C324" i="3"/>
  <c r="H323" i="3"/>
  <c r="G323" i="3"/>
  <c r="C323" i="3"/>
  <c r="H322" i="3"/>
  <c r="G322" i="3"/>
  <c r="C322" i="3"/>
  <c r="H321" i="3"/>
  <c r="G321" i="3"/>
  <c r="C321" i="3"/>
  <c r="H320" i="3"/>
  <c r="G320" i="3"/>
  <c r="C320" i="3"/>
  <c r="H319" i="3"/>
  <c r="G319" i="3"/>
  <c r="C319" i="3"/>
  <c r="H318" i="3"/>
  <c r="G318" i="3"/>
  <c r="C318" i="3"/>
  <c r="H317" i="3"/>
  <c r="G317" i="3"/>
  <c r="C317" i="3"/>
  <c r="H316" i="3"/>
  <c r="G316" i="3"/>
  <c r="C316" i="3"/>
  <c r="H315" i="3"/>
  <c r="G315" i="3"/>
  <c r="C315" i="3"/>
  <c r="H314" i="3"/>
  <c r="G314" i="3"/>
  <c r="C314" i="3"/>
  <c r="H313" i="3"/>
  <c r="G313" i="3"/>
  <c r="C313" i="3"/>
  <c r="H312" i="3"/>
  <c r="G312" i="3"/>
  <c r="C312" i="3"/>
  <c r="H311" i="3"/>
  <c r="G311" i="3"/>
  <c r="C311" i="3"/>
  <c r="H310" i="3"/>
  <c r="G310" i="3"/>
  <c r="C310" i="3"/>
  <c r="H309" i="3"/>
  <c r="G309" i="3"/>
  <c r="C309" i="3"/>
  <c r="H308" i="3"/>
  <c r="G308" i="3"/>
  <c r="C308" i="3"/>
  <c r="H307" i="3"/>
  <c r="G307" i="3"/>
  <c r="C307" i="3"/>
  <c r="H306" i="3"/>
  <c r="G306" i="3"/>
  <c r="C306" i="3"/>
  <c r="H305" i="3"/>
  <c r="G305" i="3"/>
  <c r="C305" i="3"/>
  <c r="H304" i="3"/>
  <c r="G304" i="3"/>
  <c r="C304" i="3"/>
  <c r="H303" i="3"/>
  <c r="G303" i="3"/>
  <c r="C303" i="3"/>
  <c r="H302" i="3"/>
  <c r="G302" i="3"/>
  <c r="C302" i="3"/>
  <c r="H301" i="3"/>
  <c r="G301" i="3"/>
  <c r="C301" i="3"/>
  <c r="H300" i="3"/>
  <c r="G300" i="3"/>
  <c r="C300" i="3"/>
  <c r="H299" i="3"/>
  <c r="G299" i="3"/>
  <c r="C299" i="3"/>
  <c r="H298" i="3"/>
  <c r="G298" i="3"/>
  <c r="C298" i="3"/>
  <c r="H297" i="3"/>
  <c r="G297" i="3"/>
  <c r="C297" i="3"/>
  <c r="H296" i="3"/>
  <c r="G296" i="3"/>
  <c r="C296" i="3"/>
  <c r="H295" i="3"/>
  <c r="G295" i="3"/>
  <c r="C295" i="3"/>
  <c r="H294" i="3"/>
  <c r="G294" i="3"/>
  <c r="C294" i="3"/>
  <c r="H293" i="3"/>
  <c r="G293" i="3"/>
  <c r="C293" i="3"/>
  <c r="H292" i="3"/>
  <c r="G292" i="3"/>
  <c r="C292" i="3"/>
  <c r="H291" i="3"/>
  <c r="G291" i="3"/>
  <c r="C291" i="3"/>
  <c r="H290" i="3"/>
  <c r="G290" i="3"/>
  <c r="C290" i="3"/>
  <c r="H289" i="3"/>
  <c r="G289" i="3"/>
  <c r="C289" i="3"/>
  <c r="H288" i="3"/>
  <c r="G288" i="3"/>
  <c r="C288" i="3"/>
  <c r="H287" i="3"/>
  <c r="G287" i="3"/>
  <c r="C287" i="3"/>
  <c r="H286" i="3"/>
  <c r="G286" i="3"/>
  <c r="C286" i="3"/>
  <c r="H285" i="3"/>
  <c r="G285" i="3"/>
  <c r="C285" i="3"/>
  <c r="H284" i="3"/>
  <c r="G284" i="3"/>
  <c r="C284" i="3"/>
  <c r="H283" i="3"/>
  <c r="G283" i="3"/>
  <c r="C283" i="3"/>
  <c r="H282" i="3"/>
  <c r="G282" i="3"/>
  <c r="C282" i="3"/>
  <c r="H281" i="3"/>
  <c r="G281" i="3"/>
  <c r="C281" i="3"/>
  <c r="H280" i="3"/>
  <c r="G280" i="3"/>
  <c r="C280" i="3"/>
  <c r="H279" i="3"/>
  <c r="G279" i="3"/>
  <c r="C279" i="3"/>
  <c r="H278" i="3"/>
  <c r="G278" i="3"/>
  <c r="C278" i="3"/>
  <c r="H277" i="3"/>
  <c r="G277" i="3"/>
  <c r="C277" i="3"/>
  <c r="H276" i="3"/>
  <c r="G276" i="3"/>
  <c r="C276" i="3"/>
  <c r="H275" i="3"/>
  <c r="G275" i="3"/>
  <c r="C275" i="3"/>
  <c r="H274" i="3"/>
  <c r="G274" i="3"/>
  <c r="C274" i="3"/>
  <c r="H273" i="3"/>
  <c r="G273" i="3"/>
  <c r="C273" i="3"/>
  <c r="H272" i="3"/>
  <c r="G272" i="3"/>
  <c r="C272" i="3"/>
  <c r="H271" i="3"/>
  <c r="G271" i="3"/>
  <c r="C271" i="3"/>
  <c r="H270" i="3"/>
  <c r="G270" i="3"/>
  <c r="C270" i="3"/>
  <c r="H269" i="3"/>
  <c r="G269" i="3"/>
  <c r="C269" i="3"/>
  <c r="H268" i="3"/>
  <c r="G268" i="3"/>
  <c r="C268" i="3"/>
  <c r="H267" i="3"/>
  <c r="G267" i="3"/>
  <c r="C267" i="3"/>
  <c r="H266" i="3"/>
  <c r="G266" i="3"/>
  <c r="C266" i="3"/>
  <c r="H265" i="3"/>
  <c r="G265" i="3"/>
  <c r="C265" i="3"/>
  <c r="H264" i="3"/>
  <c r="G264" i="3"/>
  <c r="C264" i="3"/>
  <c r="H263" i="3"/>
  <c r="G263" i="3"/>
  <c r="C263" i="3"/>
  <c r="H262" i="3"/>
  <c r="G262" i="3"/>
  <c r="C262" i="3"/>
  <c r="H261" i="3"/>
  <c r="G261" i="3"/>
  <c r="C261" i="3"/>
  <c r="H260" i="3"/>
  <c r="G260" i="3"/>
  <c r="C260" i="3"/>
  <c r="H259" i="3"/>
  <c r="G259" i="3"/>
  <c r="C259" i="3"/>
  <c r="H258" i="3"/>
  <c r="G258" i="3"/>
  <c r="C258" i="3"/>
  <c r="H257" i="3"/>
  <c r="G257" i="3"/>
  <c r="C257" i="3"/>
  <c r="H256" i="3"/>
  <c r="G256" i="3"/>
  <c r="C256" i="3"/>
  <c r="H255" i="3"/>
  <c r="G255" i="3"/>
  <c r="C255" i="3"/>
  <c r="H254" i="3"/>
  <c r="G254" i="3"/>
  <c r="C254" i="3"/>
  <c r="H253" i="3"/>
  <c r="G253" i="3"/>
  <c r="C253" i="3"/>
  <c r="H252" i="3"/>
  <c r="G252" i="3"/>
  <c r="C252" i="3"/>
  <c r="H251" i="3"/>
  <c r="G251" i="3"/>
  <c r="C251" i="3"/>
  <c r="H250" i="3"/>
  <c r="G250" i="3"/>
  <c r="C250" i="3"/>
  <c r="H249" i="3"/>
  <c r="G249" i="3"/>
  <c r="C249" i="3"/>
  <c r="H248" i="3"/>
  <c r="G248" i="3"/>
  <c r="C248" i="3"/>
  <c r="H247" i="3"/>
  <c r="G247" i="3"/>
  <c r="C247" i="3"/>
  <c r="H246" i="3"/>
  <c r="G246" i="3"/>
  <c r="C246" i="3"/>
  <c r="H245" i="3"/>
  <c r="G245" i="3"/>
  <c r="C245" i="3"/>
  <c r="H244" i="3"/>
  <c r="G244" i="3"/>
  <c r="C244" i="3"/>
  <c r="H243" i="3"/>
  <c r="G243" i="3"/>
  <c r="C243" i="3"/>
  <c r="H242" i="3"/>
  <c r="G242" i="3"/>
  <c r="C242" i="3"/>
  <c r="H241" i="3"/>
  <c r="G241" i="3"/>
  <c r="C241" i="3"/>
  <c r="H240" i="3"/>
  <c r="G240" i="3"/>
  <c r="C240" i="3"/>
  <c r="H239" i="3"/>
  <c r="G239" i="3"/>
  <c r="C239" i="3"/>
  <c r="H238" i="3"/>
  <c r="G238" i="3"/>
  <c r="C238" i="3"/>
  <c r="H237" i="3"/>
  <c r="G237" i="3"/>
  <c r="C237" i="3"/>
  <c r="H236" i="3"/>
  <c r="G236" i="3"/>
  <c r="C236" i="3"/>
  <c r="H235" i="3"/>
  <c r="G235" i="3"/>
  <c r="C235" i="3"/>
  <c r="H234" i="3"/>
  <c r="G234" i="3"/>
  <c r="C234" i="3"/>
  <c r="H233" i="3"/>
  <c r="G233" i="3"/>
  <c r="C233" i="3"/>
  <c r="H232" i="3"/>
  <c r="G232" i="3"/>
  <c r="C232" i="3"/>
  <c r="H231" i="3"/>
  <c r="G231" i="3"/>
  <c r="C231" i="3"/>
  <c r="H230" i="3"/>
  <c r="G230" i="3"/>
  <c r="C230" i="3"/>
  <c r="H229" i="3"/>
  <c r="G229" i="3"/>
  <c r="C229" i="3"/>
  <c r="H228" i="3"/>
  <c r="G228" i="3"/>
  <c r="C228" i="3"/>
  <c r="H227" i="3"/>
  <c r="G227" i="3"/>
  <c r="C227" i="3"/>
  <c r="H226" i="3"/>
  <c r="G226" i="3"/>
  <c r="C226" i="3"/>
  <c r="H225" i="3"/>
  <c r="G225" i="3"/>
  <c r="C225" i="3"/>
  <c r="H224" i="3"/>
  <c r="G224" i="3"/>
  <c r="C224" i="3"/>
  <c r="H223" i="3"/>
  <c r="G223" i="3"/>
  <c r="C223" i="3"/>
  <c r="H222" i="3"/>
  <c r="G222" i="3"/>
  <c r="C222" i="3"/>
  <c r="H221" i="3"/>
  <c r="G221" i="3"/>
  <c r="C221" i="3"/>
  <c r="H220" i="3"/>
  <c r="G220" i="3"/>
  <c r="C220" i="3"/>
  <c r="H219" i="3"/>
  <c r="G219" i="3"/>
  <c r="C219" i="3"/>
  <c r="H218" i="3"/>
  <c r="G218" i="3"/>
  <c r="C218" i="3"/>
  <c r="H217" i="3"/>
  <c r="G217" i="3"/>
  <c r="C217" i="3"/>
  <c r="H216" i="3"/>
  <c r="G216" i="3"/>
  <c r="C216" i="3"/>
  <c r="H215" i="3"/>
  <c r="G215" i="3"/>
  <c r="C215" i="3"/>
  <c r="H214" i="3"/>
  <c r="G214" i="3"/>
  <c r="C214" i="3"/>
  <c r="H213" i="3"/>
  <c r="G213" i="3"/>
  <c r="C213" i="3"/>
  <c r="H212" i="3"/>
  <c r="G212" i="3"/>
  <c r="C212" i="3"/>
  <c r="H211" i="3"/>
  <c r="G211" i="3"/>
  <c r="C211" i="3"/>
  <c r="H210" i="3"/>
  <c r="G210" i="3"/>
  <c r="C210" i="3"/>
  <c r="H209" i="3"/>
  <c r="G209" i="3"/>
  <c r="C209" i="3"/>
  <c r="H208" i="3"/>
  <c r="G208" i="3"/>
  <c r="C208" i="3"/>
  <c r="H207" i="3"/>
  <c r="G207" i="3"/>
  <c r="C207" i="3"/>
  <c r="H206" i="3"/>
  <c r="G206" i="3"/>
  <c r="C206" i="3"/>
  <c r="H205" i="3"/>
  <c r="G205" i="3"/>
  <c r="C205" i="3"/>
  <c r="H204" i="3"/>
  <c r="G204" i="3"/>
  <c r="C204" i="3"/>
  <c r="H203" i="3"/>
  <c r="G203" i="3"/>
  <c r="C203" i="3"/>
  <c r="H202" i="3"/>
  <c r="G202" i="3"/>
  <c r="C202" i="3"/>
  <c r="H201" i="3"/>
  <c r="G201" i="3"/>
  <c r="C201" i="3"/>
  <c r="H200" i="3"/>
  <c r="G200" i="3"/>
  <c r="C200" i="3"/>
  <c r="H199" i="3"/>
  <c r="G199" i="3"/>
  <c r="C199" i="3"/>
  <c r="H198" i="3"/>
  <c r="G198" i="3"/>
  <c r="C198" i="3"/>
  <c r="H197" i="3"/>
  <c r="G197" i="3"/>
  <c r="C197" i="3"/>
  <c r="H196" i="3"/>
  <c r="G196" i="3"/>
  <c r="C196" i="3"/>
  <c r="H195" i="3"/>
  <c r="G195" i="3"/>
  <c r="C195" i="3"/>
  <c r="H194" i="3"/>
  <c r="G194" i="3"/>
  <c r="C194" i="3"/>
  <c r="H193" i="3"/>
  <c r="G193" i="3"/>
  <c r="C193" i="3"/>
  <c r="H192" i="3"/>
  <c r="G192" i="3"/>
  <c r="C192" i="3"/>
  <c r="H191" i="3"/>
  <c r="G191" i="3"/>
  <c r="C191" i="3"/>
  <c r="H190" i="3"/>
  <c r="G190" i="3"/>
  <c r="C190" i="3"/>
  <c r="H189" i="3"/>
  <c r="G189" i="3"/>
  <c r="C189" i="3"/>
  <c r="H188" i="3"/>
  <c r="G188" i="3"/>
  <c r="C188" i="3"/>
  <c r="H187" i="3"/>
  <c r="G187" i="3"/>
  <c r="C187" i="3"/>
  <c r="H186" i="3"/>
  <c r="G186" i="3"/>
  <c r="C186" i="3"/>
  <c r="H185" i="3"/>
  <c r="G185" i="3"/>
  <c r="C185" i="3"/>
  <c r="H184" i="3"/>
  <c r="G184" i="3"/>
  <c r="C184" i="3"/>
  <c r="H183" i="3"/>
  <c r="G183" i="3"/>
  <c r="C183" i="3"/>
  <c r="H182" i="3"/>
  <c r="G182" i="3"/>
  <c r="C182" i="3"/>
  <c r="H181" i="3"/>
  <c r="G181" i="3"/>
  <c r="C181" i="3"/>
  <c r="H180" i="3"/>
  <c r="G180" i="3"/>
  <c r="C180" i="3"/>
  <c r="H179" i="3"/>
  <c r="G179" i="3"/>
  <c r="C179" i="3"/>
  <c r="H178" i="3"/>
  <c r="G178" i="3"/>
  <c r="C178" i="3"/>
  <c r="H177" i="3"/>
  <c r="G177" i="3"/>
  <c r="C177" i="3"/>
  <c r="H176" i="3"/>
  <c r="G176" i="3"/>
  <c r="C176" i="3"/>
  <c r="H175" i="3"/>
  <c r="G175" i="3"/>
  <c r="C175" i="3"/>
  <c r="H174" i="3"/>
  <c r="G174" i="3"/>
  <c r="C174" i="3"/>
  <c r="H173" i="3"/>
  <c r="G173" i="3"/>
  <c r="C173" i="3"/>
  <c r="H172" i="3"/>
  <c r="G172" i="3"/>
  <c r="C172" i="3"/>
  <c r="H171" i="3"/>
  <c r="G171" i="3"/>
  <c r="C171" i="3"/>
  <c r="H170" i="3"/>
  <c r="G170" i="3"/>
  <c r="C170" i="3"/>
  <c r="H169" i="3"/>
  <c r="G169" i="3"/>
  <c r="C169" i="3"/>
  <c r="H168" i="3"/>
  <c r="G168" i="3"/>
  <c r="C168" i="3"/>
  <c r="H167" i="3"/>
  <c r="G167" i="3"/>
  <c r="C167" i="3"/>
  <c r="H166" i="3"/>
  <c r="G166" i="3"/>
  <c r="C166" i="3"/>
  <c r="H165" i="3"/>
  <c r="G165" i="3"/>
  <c r="C165" i="3"/>
  <c r="H164" i="3"/>
  <c r="G164" i="3"/>
  <c r="C164" i="3"/>
  <c r="H163" i="3"/>
  <c r="G163" i="3"/>
  <c r="C163" i="3"/>
  <c r="H162" i="3"/>
  <c r="G162" i="3"/>
  <c r="C162" i="3"/>
  <c r="H161" i="3"/>
  <c r="G161" i="3"/>
  <c r="C161" i="3"/>
  <c r="H160" i="3"/>
  <c r="G160" i="3"/>
  <c r="C160" i="3"/>
  <c r="H159" i="3"/>
  <c r="G159" i="3"/>
  <c r="C159" i="3"/>
  <c r="H158" i="3"/>
  <c r="G158" i="3"/>
  <c r="C158" i="3"/>
  <c r="H157" i="3"/>
  <c r="G157" i="3"/>
  <c r="C157" i="3"/>
  <c r="H156" i="3"/>
  <c r="G156" i="3"/>
  <c r="C156" i="3"/>
  <c r="H155" i="3"/>
  <c r="G155" i="3"/>
  <c r="C155" i="3"/>
  <c r="H154" i="3"/>
  <c r="G154" i="3"/>
  <c r="C154" i="3"/>
  <c r="H153" i="3"/>
  <c r="G153" i="3"/>
  <c r="C153" i="3"/>
  <c r="H152" i="3"/>
  <c r="G152" i="3"/>
  <c r="C152" i="3"/>
  <c r="H151" i="3"/>
  <c r="G151" i="3"/>
  <c r="C151" i="3"/>
  <c r="H150" i="3"/>
  <c r="G150" i="3"/>
  <c r="C150" i="3"/>
  <c r="H149" i="3"/>
  <c r="G149" i="3"/>
  <c r="C149" i="3"/>
  <c r="H148" i="3"/>
  <c r="G148" i="3"/>
  <c r="C148" i="3"/>
  <c r="H147" i="3"/>
  <c r="G147" i="3"/>
  <c r="C147" i="3"/>
  <c r="H146" i="3"/>
  <c r="G146" i="3"/>
  <c r="C146" i="3"/>
  <c r="H145" i="3"/>
  <c r="G145" i="3"/>
  <c r="C145" i="3"/>
  <c r="H144" i="3"/>
  <c r="G144" i="3"/>
  <c r="C144" i="3"/>
  <c r="H143" i="3"/>
  <c r="G143" i="3"/>
  <c r="C143" i="3"/>
  <c r="H142" i="3"/>
  <c r="G142" i="3"/>
  <c r="C142" i="3"/>
  <c r="H141" i="3"/>
  <c r="G141" i="3"/>
  <c r="C141" i="3"/>
  <c r="H140" i="3"/>
  <c r="G140" i="3"/>
  <c r="C140" i="3"/>
  <c r="H139" i="3"/>
  <c r="G139" i="3"/>
  <c r="C139" i="3"/>
  <c r="H138" i="3"/>
  <c r="G138" i="3"/>
  <c r="C138" i="3"/>
  <c r="H137" i="3"/>
  <c r="G137" i="3"/>
  <c r="C137" i="3"/>
  <c r="H136" i="3"/>
  <c r="G136" i="3"/>
  <c r="C136" i="3"/>
  <c r="H135" i="3"/>
  <c r="G135" i="3"/>
  <c r="C135" i="3"/>
  <c r="H134" i="3"/>
  <c r="G134" i="3"/>
  <c r="C134" i="3"/>
  <c r="H133" i="3"/>
  <c r="G133" i="3"/>
  <c r="C133" i="3"/>
  <c r="H132" i="3"/>
  <c r="G132" i="3"/>
  <c r="C132" i="3"/>
  <c r="H131" i="3"/>
  <c r="G131" i="3"/>
  <c r="C131" i="3"/>
  <c r="H130" i="3"/>
  <c r="G130" i="3"/>
  <c r="C130" i="3"/>
  <c r="H129" i="3"/>
  <c r="G129" i="3"/>
  <c r="C129" i="3"/>
  <c r="H128" i="3"/>
  <c r="G128" i="3"/>
  <c r="C128" i="3"/>
  <c r="H127" i="3"/>
  <c r="G127" i="3"/>
  <c r="C127" i="3"/>
  <c r="H126" i="3"/>
  <c r="G126" i="3"/>
  <c r="C126" i="3"/>
  <c r="H125" i="3"/>
  <c r="G125" i="3"/>
  <c r="C125" i="3"/>
  <c r="H124" i="3"/>
  <c r="G124" i="3"/>
  <c r="C124" i="3"/>
  <c r="H123" i="3"/>
  <c r="G123" i="3"/>
  <c r="C123" i="3"/>
  <c r="H122" i="3"/>
  <c r="G122" i="3"/>
  <c r="C122" i="3"/>
  <c r="H121" i="3"/>
  <c r="G121" i="3"/>
  <c r="C121" i="3"/>
  <c r="H120" i="3"/>
  <c r="G120" i="3"/>
  <c r="C120" i="3"/>
  <c r="H119" i="3"/>
  <c r="G119" i="3"/>
  <c r="C119" i="3"/>
  <c r="H118" i="3"/>
  <c r="G118" i="3"/>
  <c r="C118" i="3"/>
  <c r="H117" i="3"/>
  <c r="G117" i="3"/>
  <c r="C117" i="3"/>
  <c r="H116" i="3"/>
  <c r="G116" i="3"/>
  <c r="C116" i="3"/>
  <c r="H115" i="3"/>
  <c r="G115" i="3"/>
  <c r="C115" i="3"/>
  <c r="H114" i="3"/>
  <c r="G114" i="3"/>
  <c r="C114" i="3"/>
  <c r="H113" i="3"/>
  <c r="G113" i="3"/>
  <c r="C113" i="3"/>
  <c r="H112" i="3"/>
  <c r="G112" i="3"/>
  <c r="C112" i="3"/>
  <c r="H111" i="3"/>
  <c r="G111" i="3"/>
  <c r="C111" i="3"/>
  <c r="H110" i="3"/>
  <c r="G110" i="3"/>
  <c r="C110" i="3"/>
  <c r="H109" i="3"/>
  <c r="G109" i="3"/>
  <c r="C109" i="3"/>
  <c r="H108" i="3"/>
  <c r="G108" i="3"/>
  <c r="C108" i="3"/>
  <c r="H107" i="3"/>
  <c r="G107" i="3"/>
  <c r="C107" i="3"/>
  <c r="H106" i="3"/>
  <c r="G106" i="3"/>
  <c r="C106" i="3"/>
  <c r="H105" i="3"/>
  <c r="G105" i="3"/>
  <c r="C105" i="3"/>
  <c r="H104" i="3"/>
  <c r="G104" i="3"/>
  <c r="C104" i="3"/>
  <c r="H103" i="3"/>
  <c r="G103" i="3"/>
  <c r="C103" i="3"/>
  <c r="H102" i="3"/>
  <c r="G102" i="3"/>
  <c r="C102" i="3"/>
  <c r="H101" i="3"/>
  <c r="G101" i="3"/>
  <c r="C101" i="3"/>
  <c r="H100" i="3"/>
  <c r="G100" i="3"/>
  <c r="C100" i="3"/>
  <c r="H99" i="3"/>
  <c r="G99" i="3"/>
  <c r="C99" i="3"/>
  <c r="H98" i="3"/>
  <c r="G98" i="3"/>
  <c r="C98" i="3"/>
  <c r="H97" i="3"/>
  <c r="G97" i="3"/>
  <c r="C97" i="3"/>
  <c r="H96" i="3"/>
  <c r="G96" i="3"/>
  <c r="C96" i="3"/>
  <c r="H95" i="3"/>
  <c r="G95" i="3"/>
  <c r="C95" i="3"/>
  <c r="H94" i="3"/>
  <c r="G94" i="3"/>
  <c r="C94" i="3"/>
  <c r="H93" i="3"/>
  <c r="G93" i="3"/>
  <c r="C93" i="3"/>
  <c r="H92" i="3"/>
  <c r="G92" i="3"/>
  <c r="C92" i="3"/>
  <c r="H91" i="3"/>
  <c r="G91" i="3"/>
  <c r="C91" i="3"/>
  <c r="H90" i="3"/>
  <c r="G90" i="3"/>
  <c r="C90" i="3"/>
  <c r="H89" i="3"/>
  <c r="G89" i="3"/>
  <c r="C89" i="3"/>
  <c r="H88" i="3"/>
  <c r="G88" i="3"/>
  <c r="C88" i="3"/>
  <c r="H87" i="3"/>
  <c r="G87" i="3"/>
  <c r="C87" i="3"/>
  <c r="H86" i="3"/>
  <c r="G86" i="3"/>
  <c r="C86" i="3"/>
  <c r="H85" i="3"/>
  <c r="G85" i="3"/>
  <c r="C85" i="3"/>
  <c r="H84" i="3"/>
  <c r="G84" i="3"/>
  <c r="C84" i="3"/>
  <c r="H83" i="3"/>
  <c r="G83" i="3"/>
  <c r="C83" i="3"/>
  <c r="H82" i="3"/>
  <c r="G82" i="3"/>
  <c r="C82" i="3"/>
  <c r="H81" i="3"/>
  <c r="G81" i="3"/>
  <c r="C81" i="3"/>
  <c r="H80" i="3"/>
  <c r="G80" i="3"/>
  <c r="C80" i="3"/>
  <c r="H79" i="3"/>
  <c r="G79" i="3"/>
  <c r="C79" i="3"/>
  <c r="H78" i="3"/>
  <c r="G78" i="3"/>
  <c r="C78" i="3"/>
  <c r="H77" i="3"/>
  <c r="G77" i="3"/>
  <c r="C77" i="3"/>
  <c r="H76" i="3"/>
  <c r="G76" i="3"/>
  <c r="C76" i="3"/>
  <c r="H75" i="3"/>
  <c r="G75" i="3"/>
  <c r="C75" i="3"/>
  <c r="H74" i="3"/>
  <c r="G74" i="3"/>
  <c r="C74" i="3"/>
  <c r="H73" i="3"/>
  <c r="G73" i="3"/>
  <c r="C73" i="3"/>
  <c r="H72" i="3"/>
  <c r="G72" i="3"/>
  <c r="C72" i="3"/>
  <c r="H71" i="3"/>
  <c r="G71" i="3"/>
  <c r="C71" i="3"/>
  <c r="H70" i="3"/>
  <c r="G70" i="3"/>
  <c r="C70" i="3"/>
  <c r="H69" i="3"/>
  <c r="G69" i="3"/>
  <c r="C69" i="3"/>
  <c r="H68" i="3"/>
  <c r="G68" i="3"/>
  <c r="C68" i="3"/>
  <c r="H67" i="3"/>
  <c r="G67" i="3"/>
  <c r="C67" i="3"/>
  <c r="H66" i="3"/>
  <c r="G66" i="3"/>
  <c r="C66" i="3"/>
  <c r="H65" i="3"/>
  <c r="G65" i="3"/>
  <c r="C65" i="3"/>
  <c r="H64" i="3"/>
  <c r="G64" i="3"/>
  <c r="C64" i="3"/>
  <c r="H63" i="3"/>
  <c r="G63" i="3"/>
  <c r="C63" i="3"/>
  <c r="H62" i="3"/>
  <c r="G62" i="3"/>
  <c r="C62" i="3"/>
  <c r="H61" i="3"/>
  <c r="G61" i="3"/>
  <c r="C61" i="3"/>
  <c r="H60" i="3"/>
  <c r="G60" i="3"/>
  <c r="C60" i="3"/>
  <c r="H59" i="3"/>
  <c r="G59" i="3"/>
  <c r="C59" i="3"/>
  <c r="H58" i="3"/>
  <c r="G58" i="3"/>
  <c r="C58" i="3"/>
  <c r="H57" i="3"/>
  <c r="G57" i="3"/>
  <c r="C57" i="3"/>
  <c r="H56" i="3"/>
  <c r="G56" i="3"/>
  <c r="C56" i="3"/>
  <c r="H55" i="3"/>
  <c r="G55" i="3"/>
  <c r="C55" i="3"/>
  <c r="H54" i="3"/>
  <c r="G54" i="3"/>
  <c r="C54" i="3"/>
  <c r="H53" i="3"/>
  <c r="G53" i="3"/>
  <c r="C53" i="3"/>
  <c r="H52" i="3"/>
  <c r="G52" i="3"/>
  <c r="C52" i="3"/>
  <c r="H51" i="3"/>
  <c r="G51" i="3"/>
  <c r="C51" i="3"/>
  <c r="H50" i="3"/>
  <c r="G50" i="3"/>
  <c r="C50" i="3"/>
  <c r="H49" i="3"/>
  <c r="G49" i="3"/>
  <c r="C49" i="3"/>
  <c r="H48" i="3"/>
  <c r="G48" i="3"/>
  <c r="C48" i="3"/>
  <c r="H47" i="3"/>
  <c r="G47" i="3"/>
  <c r="C47" i="3"/>
  <c r="H46" i="3"/>
  <c r="G46" i="3"/>
  <c r="C46" i="3"/>
  <c r="H45" i="3"/>
  <c r="G45" i="3"/>
  <c r="C45" i="3"/>
  <c r="H44" i="3"/>
  <c r="G44" i="3"/>
  <c r="C44" i="3"/>
  <c r="H43" i="3"/>
  <c r="G43" i="3"/>
  <c r="C43" i="3"/>
  <c r="H42" i="3"/>
  <c r="G42" i="3"/>
  <c r="C42" i="3"/>
  <c r="H41" i="3"/>
  <c r="G41" i="3"/>
  <c r="C41" i="3"/>
  <c r="H40" i="3"/>
  <c r="G40" i="3"/>
  <c r="C40" i="3"/>
  <c r="H39" i="3"/>
  <c r="G39" i="3"/>
  <c r="C39" i="3"/>
  <c r="H38" i="3"/>
  <c r="G38" i="3"/>
  <c r="C38" i="3"/>
  <c r="H37" i="3"/>
  <c r="G37" i="3"/>
  <c r="C37" i="3"/>
  <c r="H36" i="3"/>
  <c r="G36" i="3"/>
  <c r="C36" i="3"/>
  <c r="H35" i="3"/>
  <c r="G35" i="3"/>
  <c r="C35" i="3"/>
  <c r="H34" i="3"/>
  <c r="G34" i="3"/>
  <c r="C34" i="3"/>
  <c r="H33" i="3"/>
  <c r="G33" i="3"/>
  <c r="C33" i="3"/>
  <c r="H32" i="3"/>
  <c r="G32" i="3"/>
  <c r="C32" i="3"/>
  <c r="H31" i="3"/>
  <c r="G31" i="3"/>
  <c r="C31" i="3"/>
  <c r="H30" i="3"/>
  <c r="G30" i="3"/>
  <c r="C30" i="3"/>
  <c r="H29" i="3"/>
  <c r="G29" i="3"/>
  <c r="C29" i="3"/>
  <c r="H28" i="3"/>
  <c r="G28" i="3"/>
  <c r="C28" i="3"/>
  <c r="H27" i="3"/>
  <c r="G27" i="3"/>
  <c r="C27" i="3"/>
  <c r="H26" i="3"/>
  <c r="G26" i="3"/>
  <c r="C26" i="3"/>
  <c r="H25" i="3"/>
  <c r="G25" i="3"/>
  <c r="C25" i="3"/>
  <c r="H24" i="3"/>
  <c r="G24" i="3"/>
  <c r="C24" i="3"/>
  <c r="H23" i="3"/>
  <c r="G23" i="3"/>
  <c r="C23" i="3"/>
  <c r="H22" i="3"/>
  <c r="G22" i="3"/>
  <c r="C22" i="3"/>
  <c r="H21" i="3"/>
  <c r="G21" i="3"/>
  <c r="C21" i="3"/>
  <c r="H20" i="3"/>
  <c r="G20" i="3"/>
  <c r="C20" i="3"/>
  <c r="H19" i="3"/>
  <c r="G19" i="3"/>
  <c r="C19" i="3"/>
  <c r="H18" i="3"/>
  <c r="G18" i="3"/>
  <c r="C18" i="3"/>
  <c r="H17" i="3"/>
  <c r="G17" i="3"/>
  <c r="C17" i="3"/>
  <c r="H16" i="3"/>
  <c r="G16" i="3"/>
  <c r="C16" i="3"/>
  <c r="H15" i="3"/>
  <c r="G15" i="3"/>
  <c r="C15" i="3"/>
  <c r="H14" i="3"/>
  <c r="G14" i="3"/>
  <c r="C14" i="3"/>
  <c r="H13" i="3"/>
  <c r="G13" i="3"/>
  <c r="C13" i="3"/>
  <c r="H12" i="3"/>
  <c r="G12" i="3"/>
  <c r="C12" i="3"/>
  <c r="H11" i="3"/>
  <c r="G11" i="3"/>
  <c r="C11" i="3"/>
  <c r="H10" i="3"/>
  <c r="G10" i="3"/>
  <c r="C10" i="3"/>
  <c r="H9" i="3"/>
  <c r="G9" i="3"/>
  <c r="C9" i="3"/>
  <c r="H8" i="3"/>
  <c r="G8" i="3"/>
  <c r="C8" i="3"/>
  <c r="H7" i="3"/>
  <c r="G7" i="3"/>
  <c r="C7" i="3"/>
  <c r="H6" i="3"/>
  <c r="G6" i="3"/>
  <c r="C6" i="3"/>
  <c r="H5" i="3"/>
  <c r="G5" i="3"/>
  <c r="C5" i="3"/>
  <c r="H4" i="3"/>
  <c r="G4" i="3"/>
  <c r="C4" i="3"/>
  <c r="H3" i="3"/>
  <c r="C3" i="3"/>
  <c r="AI7" i="9" l="1"/>
</calcChain>
</file>

<file path=xl/sharedStrings.xml><?xml version="1.0" encoding="utf-8"?>
<sst xmlns="http://schemas.openxmlformats.org/spreadsheetml/2006/main" count="2702" uniqueCount="310">
  <si>
    <t>Grade</t>
  </si>
  <si>
    <t>Valorisation MS (K€)</t>
  </si>
  <si>
    <t>GLOBAL</t>
  </si>
  <si>
    <t>DIR</t>
  </si>
  <si>
    <t>SM</t>
  </si>
  <si>
    <t>M3</t>
  </si>
  <si>
    <t>M2</t>
  </si>
  <si>
    <t>M1</t>
  </si>
  <si>
    <t>SLD</t>
  </si>
  <si>
    <t>SCD</t>
  </si>
  <si>
    <t>Commentaires</t>
  </si>
  <si>
    <t>CR</t>
  </si>
  <si>
    <t>Code grade</t>
  </si>
  <si>
    <t>Motif</t>
  </si>
  <si>
    <t>Budget</t>
  </si>
  <si>
    <t>2P</t>
  </si>
  <si>
    <t>UG</t>
  </si>
  <si>
    <t>n°CR</t>
  </si>
  <si>
    <t>Centre de Responsabilité</t>
  </si>
  <si>
    <t>Famille de Grade</t>
  </si>
  <si>
    <t>Libellé du grade</t>
  </si>
  <si>
    <t>Conca</t>
  </si>
  <si>
    <t>Charges patronales</t>
  </si>
  <si>
    <t>2V</t>
  </si>
  <si>
    <t>20</t>
  </si>
  <si>
    <t>21</t>
  </si>
  <si>
    <t>22</t>
  </si>
  <si>
    <t>23</t>
  </si>
  <si>
    <t>24</t>
  </si>
  <si>
    <t>26</t>
  </si>
  <si>
    <t>33</t>
  </si>
  <si>
    <t>41</t>
  </si>
  <si>
    <t>4A</t>
  </si>
  <si>
    <t>4B</t>
  </si>
  <si>
    <t>4D</t>
  </si>
  <si>
    <t>4F</t>
  </si>
  <si>
    <t>4M</t>
  </si>
  <si>
    <t>4N</t>
  </si>
  <si>
    <t>Taux de versement d'OP</t>
  </si>
  <si>
    <t>Code CR</t>
  </si>
  <si>
    <t>Ppal</t>
  </si>
  <si>
    <t>Partner</t>
  </si>
  <si>
    <t>Assi Compt</t>
  </si>
  <si>
    <t>Coef versement OP</t>
  </si>
  <si>
    <t>Conca 2</t>
  </si>
  <si>
    <t>Concatenate</t>
  </si>
  <si>
    <t>Taux de charge</t>
  </si>
  <si>
    <t>HC</t>
  </si>
  <si>
    <t>Réel</t>
  </si>
  <si>
    <t>REC ID</t>
  </si>
  <si>
    <t>REC NON ID</t>
  </si>
  <si>
    <t>MOTIF ENTREE</t>
  </si>
  <si>
    <t>Homme</t>
  </si>
  <si>
    <t>Femme</t>
  </si>
  <si>
    <t>Sexe</t>
  </si>
  <si>
    <t>SEXE</t>
  </si>
  <si>
    <t>Total Entrées</t>
  </si>
  <si>
    <t>Mixité</t>
  </si>
  <si>
    <t>Taux d'avancement (MS)</t>
  </si>
  <si>
    <t>RAF (K€)</t>
  </si>
  <si>
    <t>ETP</t>
  </si>
  <si>
    <t>Matricule</t>
  </si>
  <si>
    <t>SUIVI DES ENTREES</t>
  </si>
  <si>
    <t>MOBILITE OUT</t>
  </si>
  <si>
    <t>MOBILITE IN</t>
  </si>
  <si>
    <t>DEM NON ID</t>
  </si>
  <si>
    <t>RC / LIC ENG.</t>
  </si>
  <si>
    <t>RC / LIC NON ENG.</t>
  </si>
  <si>
    <t>DEM ID</t>
  </si>
  <si>
    <t>Départ</t>
  </si>
  <si>
    <t>Retour</t>
  </si>
  <si>
    <t>Mobilités internationales</t>
  </si>
  <si>
    <t>Suspensions</t>
  </si>
  <si>
    <t>Congé parental</t>
  </si>
  <si>
    <t>Congé sabbatique</t>
  </si>
  <si>
    <t>Congé pour projet personnel</t>
  </si>
  <si>
    <t>Congé sans solde</t>
  </si>
  <si>
    <t>Congé pour création d'entreprise</t>
  </si>
  <si>
    <t>Autres</t>
  </si>
  <si>
    <r>
      <t xml:space="preserve">Rém annuelle brute fixe 
</t>
    </r>
    <r>
      <rPr>
        <b/>
        <sz val="10"/>
        <color rgb="FFFF0000"/>
        <rFont val="Arial"/>
        <family val="2"/>
      </rPr>
      <t>(en €)</t>
    </r>
  </si>
  <si>
    <r>
      <t xml:space="preserve">Objectif de prime
</t>
    </r>
    <r>
      <rPr>
        <b/>
        <sz val="10"/>
        <color rgb="FFFF0000"/>
        <rFont val="Arial"/>
        <family val="2"/>
      </rPr>
      <t>(en €)</t>
    </r>
  </si>
  <si>
    <t>Estimé 1</t>
  </si>
  <si>
    <t>Estimé 3</t>
  </si>
  <si>
    <t>Estimé 2</t>
  </si>
  <si>
    <t>Column1</t>
  </si>
  <si>
    <t>Column3</t>
  </si>
  <si>
    <t>Column14</t>
  </si>
  <si>
    <t>Code grade E3</t>
  </si>
  <si>
    <t>Grade E3</t>
  </si>
  <si>
    <t>Motif E3</t>
  </si>
  <si>
    <t>Date TM1 E3</t>
  </si>
  <si>
    <t>Coût budgété (k€) E3</t>
  </si>
  <si>
    <t>Nom E3</t>
  </si>
  <si>
    <t>Code grade E2</t>
  </si>
  <si>
    <t>Grade E2</t>
  </si>
  <si>
    <t>Motif E2</t>
  </si>
  <si>
    <t>Date TM1 E2</t>
  </si>
  <si>
    <t>Coût budgété (k€) E2</t>
  </si>
  <si>
    <t>Nom E2</t>
  </si>
  <si>
    <t>Code grade E1</t>
  </si>
  <si>
    <t>Grade E1</t>
  </si>
  <si>
    <t>Motif E1</t>
  </si>
  <si>
    <t>Date TM1 E1</t>
  </si>
  <si>
    <t>Coût budgété (k€) E1</t>
  </si>
  <si>
    <t>Nom E1</t>
  </si>
  <si>
    <t>Grade Budget</t>
  </si>
  <si>
    <t>Motif Budget</t>
  </si>
  <si>
    <t>Date TM1 Budget</t>
  </si>
  <si>
    <t>Coût budgété (k€) Budget</t>
  </si>
  <si>
    <t>Nom Budget</t>
  </si>
  <si>
    <t>Code grade Budget</t>
  </si>
  <si>
    <t>G1011</t>
  </si>
  <si>
    <t>G5011</t>
  </si>
  <si>
    <t>A5011</t>
  </si>
  <si>
    <t>A5021</t>
  </si>
  <si>
    <t>A5111</t>
  </si>
  <si>
    <t>C3511</t>
  </si>
  <si>
    <t>G6012</t>
  </si>
  <si>
    <t>G6013</t>
  </si>
  <si>
    <t>G6014</t>
  </si>
  <si>
    <t>G6015</t>
  </si>
  <si>
    <t>G6017</t>
  </si>
  <si>
    <t>G6018</t>
  </si>
  <si>
    <t>G7111</t>
  </si>
  <si>
    <t>G7211</t>
  </si>
  <si>
    <t>G7511</t>
  </si>
  <si>
    <t>G7611</t>
  </si>
  <si>
    <t>G8011</t>
  </si>
  <si>
    <t>G9011</t>
  </si>
  <si>
    <t>G9411</t>
  </si>
  <si>
    <t>H5011</t>
  </si>
  <si>
    <t>K2011</t>
  </si>
  <si>
    <t>27</t>
  </si>
  <si>
    <t>28</t>
  </si>
  <si>
    <t>2W</t>
  </si>
  <si>
    <t>31</t>
  </si>
  <si>
    <t>36</t>
  </si>
  <si>
    <t>37</t>
  </si>
  <si>
    <t>3B</t>
  </si>
  <si>
    <t>3C</t>
  </si>
  <si>
    <t>3I</t>
  </si>
  <si>
    <t>3J</t>
  </si>
  <si>
    <t>3K</t>
  </si>
  <si>
    <t>3L</t>
  </si>
  <si>
    <t>42</t>
  </si>
  <si>
    <t>44</t>
  </si>
  <si>
    <t>4J</t>
  </si>
  <si>
    <t>64</t>
  </si>
  <si>
    <t>66</t>
  </si>
  <si>
    <t>68</t>
  </si>
  <si>
    <t>69</t>
  </si>
  <si>
    <t>6A</t>
  </si>
  <si>
    <t>6C</t>
  </si>
  <si>
    <t>6J</t>
  </si>
  <si>
    <t>6K</t>
  </si>
  <si>
    <t>6N</t>
  </si>
  <si>
    <t>6O</t>
  </si>
  <si>
    <t>81</t>
  </si>
  <si>
    <t>82</t>
  </si>
  <si>
    <t>SC3</t>
  </si>
  <si>
    <t>SC2</t>
  </si>
  <si>
    <t>SC1</t>
  </si>
  <si>
    <t>C2</t>
  </si>
  <si>
    <t>C1</t>
  </si>
  <si>
    <t>CJ</t>
  </si>
  <si>
    <t>ACD1</t>
  </si>
  <si>
    <t>ACD2</t>
  </si>
  <si>
    <t>FSI &amp; Fintech</t>
  </si>
  <si>
    <t>Transfo Finance</t>
  </si>
  <si>
    <t>Deloitte Nearshore</t>
  </si>
  <si>
    <t>Conseil SAB</t>
  </si>
  <si>
    <t>Human Capital</t>
  </si>
  <si>
    <t>Data Management, Analytics &amp; BI</t>
  </si>
  <si>
    <t>Conseil Rhône-Alpes</t>
  </si>
  <si>
    <t>Conseil Sud Ouest</t>
  </si>
  <si>
    <t>Conseil Mediterranée</t>
  </si>
  <si>
    <t>Conseil Est</t>
  </si>
  <si>
    <t>Conseil Ouest</t>
  </si>
  <si>
    <t>Conseil Nord</t>
  </si>
  <si>
    <t>Manufacturing &amp; Services</t>
  </si>
  <si>
    <t>Monitor Deloitte France</t>
  </si>
  <si>
    <t>Conseil EA - SAP</t>
  </si>
  <si>
    <t>Conseil EA - Oracle/Qualiac</t>
  </si>
  <si>
    <t>Digital</t>
  </si>
  <si>
    <t>Conseil Support</t>
  </si>
  <si>
    <t>Technology Strategy &amp; Architecture</t>
  </si>
  <si>
    <t>Secteur Public</t>
  </si>
  <si>
    <t>BPO / BPS</t>
  </si>
  <si>
    <t>Deloitte Accounting Services</t>
  </si>
  <si>
    <t>G7521</t>
  </si>
  <si>
    <t/>
  </si>
  <si>
    <t>CONSEIL</t>
  </si>
  <si>
    <t>21 - Conf. Ext. - Dir (21)</t>
  </si>
  <si>
    <t>22 - Conf. Ext. - SM (22)</t>
  </si>
  <si>
    <t>23 - Conf. Ext. - M3 (23)</t>
  </si>
  <si>
    <t>26 - Conf. Ext. - M1 (26)</t>
  </si>
  <si>
    <t>27 - Conf. Ext. - SCslt3 (27)</t>
  </si>
  <si>
    <t>28 - Conf. Ext. - SCslt2 (28)</t>
  </si>
  <si>
    <t>24 - Conf. Ext. - M2 (24)</t>
  </si>
  <si>
    <t>2V - Conf. Ext. - NEP (2V)</t>
  </si>
  <si>
    <t>31 - Exp. Ext. - SCslt1 (31)</t>
  </si>
  <si>
    <t>36 - Exp. Ext. - Cslt2 (36)</t>
  </si>
  <si>
    <t>37 - Exp. Ext. - Cslt1 (37)</t>
  </si>
  <si>
    <t>42 - Déb. Ext. - Cslt Jun (42)</t>
  </si>
  <si>
    <t>4B - Déb. Ext. - SLD (4B)</t>
  </si>
  <si>
    <t>81 - Int. n. fact. - AssistDir (81)</t>
  </si>
  <si>
    <t>82 - Int. n. fact. - SecrDir (82)</t>
  </si>
  <si>
    <t>4A - Déb. Ext. - SCD (4A)</t>
  </si>
  <si>
    <t>6K - Int. n. fact. - Employé (6K)</t>
  </si>
  <si>
    <t>66 - Int. n. fact. - SM Int (66)</t>
  </si>
  <si>
    <t>68 - Int. n. fact. - CadreConf (68)</t>
  </si>
  <si>
    <t>69 - Int. n. fact. - EmplConf (69)</t>
  </si>
  <si>
    <t>6J - Int. n. fact. - Cadre (6J)</t>
  </si>
  <si>
    <t>6N - Int. n. fact. - Man équip (6N)</t>
  </si>
  <si>
    <t>6A - Int. n. fact. - Stagiaire (6A)</t>
  </si>
  <si>
    <t>20 - Conf. Ext. - Ppal (20)</t>
  </si>
  <si>
    <t>4D - Déb. Ext. - Staff (4D)</t>
  </si>
  <si>
    <t>64 - Int. n. fact. - Assist adm (64)</t>
  </si>
  <si>
    <t>3B - Exp. Ext. - SC Solu (3B)</t>
  </si>
  <si>
    <t>2W - Conf. Ext. - Man Solu (2W)</t>
  </si>
  <si>
    <t>3C - Exp. Ext. - Cons Solu (3C)</t>
  </si>
  <si>
    <t>6C - Int. n. fact. - Directeur (6C)</t>
  </si>
  <si>
    <t>2P - Conf. Ext. - Assist Man (2P)</t>
  </si>
  <si>
    <t>3K - Exp. Ext. - SrS3 (3K)</t>
  </si>
  <si>
    <t>3L - Exp. Ext. - SrS4 (3L)</t>
  </si>
  <si>
    <t>3I - Exp. Ext. - SrS1 (3l)</t>
  </si>
  <si>
    <t>3J - Exp. Ext. - SrS2 (3J)</t>
  </si>
  <si>
    <t>41 - Déb. Ext. - A1 (41)</t>
  </si>
  <si>
    <t>44 - Déb. Ext. - Analyste (44)</t>
  </si>
  <si>
    <t>6O - Int. n. fact. - Man projet (6O)</t>
  </si>
  <si>
    <t>33 - Exp. Ext. - S2 (33)</t>
  </si>
  <si>
    <t>4J - Déb.Ext. - Adéb (4J)</t>
  </si>
  <si>
    <t>Staff</t>
  </si>
  <si>
    <t>Regroupement</t>
  </si>
  <si>
    <t>Directeur Associé</t>
  </si>
  <si>
    <t>Directeur</t>
  </si>
  <si>
    <t>Senior Manager</t>
  </si>
  <si>
    <t>Manager</t>
  </si>
  <si>
    <t>Senior Consultant</t>
  </si>
  <si>
    <t>Consultant</t>
  </si>
  <si>
    <t>Consultant Junior</t>
  </si>
  <si>
    <t>Stagiaire</t>
  </si>
  <si>
    <t>Regroupement E3</t>
  </si>
  <si>
    <t>Regroupement E2</t>
  </si>
  <si>
    <t>Regroupement E1</t>
  </si>
  <si>
    <t>Regroupement Budget</t>
  </si>
  <si>
    <t>Regroupement Réel</t>
  </si>
  <si>
    <t>Nom du Candidat recruté</t>
  </si>
  <si>
    <t>Date d'intégration</t>
  </si>
  <si>
    <t>Date de fin (CDD / Stag.)</t>
  </si>
  <si>
    <t>ETP FY17</t>
  </si>
  <si>
    <t>Cout réel (K€)</t>
  </si>
  <si>
    <t>Source de la candidature</t>
  </si>
  <si>
    <t>Frais de cabinet</t>
  </si>
  <si>
    <t>ETP Budget</t>
  </si>
  <si>
    <t>ETP E1</t>
  </si>
  <si>
    <t>ETP E2</t>
  </si>
  <si>
    <t>ETP E3</t>
  </si>
  <si>
    <t>Bla</t>
  </si>
  <si>
    <t>li</t>
  </si>
  <si>
    <t>Blo</t>
  </si>
  <si>
    <t>Column2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</si>
  <si>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</si>
  <si>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</si>
  <si>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</si>
  <si>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</si>
  <si>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</si>
  <si>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</si>
  <si>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</si>
  <si>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</si>
  <si>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</si>
  <si>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</si>
  <si>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</si>
  <si>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</si>
  <si>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</si>
  <si>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</si>
  <si>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</si>
  <si>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</si>
  <si>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</si>
  <si>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</si>
  <si>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</si>
  <si>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</si>
  <si>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</si>
  <si>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</si>
  <si>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</si>
  <si>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</si>
  <si>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</si>
  <si>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</si>
  <si>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</si>
  <si>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</si>
  <si>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</si>
  <si>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</si>
  <si>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</si>
  <si>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</si>
  <si>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</si>
  <si>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</si>
  <si>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</si>
  <si>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</si>
  <si>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</si>
  <si>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</si>
  <si>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</si>
  <si>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</si>
  <si>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</si>
  <si>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</si>
  <si>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</si>
  <si>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</si>
  <si>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</si>
  <si>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</si>
  <si>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BLI</t>
  </si>
  <si>
    <t>MAMAN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</si>
</sst>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.0"/>
    <numFmt numFmtId="166" formatCode="_-* #,##0.0\ _€_-;\-* #,##0.0\ _€_-;_-* &quot;-&quot;??\ _€_-;_-@_-"/>
    <numFmt numFmtId="167" formatCode="#,##0.0"/>
    <numFmt numFmtId="168" formatCode="0.0%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8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theme="0"/>
      <name val="Calibri"/>
      <family val="2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color theme="0" tint="-0.34998626667073579"/>
      <name val="Arial"/>
      <family val="2"/>
    </font>
    <font>
      <b/>
      <sz val="14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</font>
    <font>
      <b/>
      <sz val="10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sz val="11"/>
      <color theme="1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77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theme="9"/>
      </top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6">
    <xf numFmtId="0" fontId="0" fillId="0" borderId="0" xfId="0"/>
    <xf numFmtId="0" fontId="5" fillId="2" borderId="0" xfId="0" applyFont="1" applyFill="1"/>
    <xf numFmtId="0" fontId="5" fillId="2" borderId="0" xfId="0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2" borderId="0" xfId="0" applyFont="1" applyFill="1" applyAlignment="1">
      <alignment wrapText="1"/>
    </xf>
    <xf numFmtId="0" fontId="5" fillId="2" borderId="0" xfId="0" applyFont="1" applyFill="1" applyBorder="1"/>
    <xf numFmtId="0" fontId="5" fillId="2" borderId="0" xfId="0" applyFont="1" applyFill="1" applyBorder="1" applyAlignment="1">
      <alignment horizontal="center" wrapText="1"/>
    </xf>
    <xf numFmtId="166" fontId="10" fillId="2" borderId="0" xfId="2" applyNumberFormat="1" applyFont="1" applyFill="1" applyBorder="1" applyAlignment="1">
      <alignment horizontal="center"/>
    </xf>
    <xf numFmtId="166" fontId="5" fillId="2" borderId="0" xfId="2" applyNumberFormat="1" applyFont="1" applyFill="1" applyAlignment="1">
      <alignment horizontal="center" wrapText="1"/>
    </xf>
    <xf numFmtId="166" fontId="5" fillId="2" borderId="0" xfId="2" applyNumberFormat="1" applyFont="1" applyFill="1" applyAlignment="1">
      <alignment horizontal="center"/>
    </xf>
    <xf numFmtId="0" fontId="13" fillId="5" borderId="0" xfId="0" applyFont="1" applyFill="1" applyBorder="1" applyAlignment="1" applyProtection="1">
      <alignment horizontal="center" vertical="center" wrapText="1"/>
    </xf>
    <xf numFmtId="0" fontId="13" fillId="6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" fillId="0" borderId="26" xfId="0" applyFont="1" applyBorder="1"/>
    <xf numFmtId="0" fontId="16" fillId="0" borderId="21" xfId="0" applyFont="1" applyBorder="1"/>
    <xf numFmtId="0" fontId="3" fillId="0" borderId="0" xfId="0" applyFont="1" applyFill="1" applyBorder="1"/>
    <xf numFmtId="0" fontId="5" fillId="2" borderId="0" xfId="0" applyFont="1" applyFill="1" applyBorder="1" applyAlignment="1">
      <alignment vertical="center"/>
    </xf>
    <xf numFmtId="166" fontId="10" fillId="2" borderId="0" xfId="2" applyNumberFormat="1" applyFont="1" applyFill="1" applyBorder="1" applyAlignment="1">
      <alignment vertical="center"/>
    </xf>
    <xf numFmtId="0" fontId="0" fillId="2" borderId="0" xfId="0" applyFont="1" applyFill="1"/>
    <xf numFmtId="0" fontId="5" fillId="2" borderId="0" xfId="0" applyFont="1" applyFill="1" applyProtection="1"/>
    <xf numFmtId="0" fontId="5" fillId="2" borderId="0" xfId="0" applyFont="1" applyFill="1" applyBorder="1" applyAlignment="1" applyProtection="1">
      <alignment horizontal="center"/>
    </xf>
    <xf numFmtId="0" fontId="21" fillId="2" borderId="0" xfId="0" applyFont="1" applyFill="1" applyBorder="1" applyAlignment="1" applyProtection="1">
      <alignment horizontal="center" wrapText="1"/>
    </xf>
    <xf numFmtId="0" fontId="19" fillId="2" borderId="0" xfId="0" applyFont="1" applyFill="1" applyBorder="1" applyAlignment="1" applyProtection="1">
      <alignment horizontal="center"/>
    </xf>
    <xf numFmtId="2" fontId="5" fillId="2" borderId="0" xfId="0" applyNumberFormat="1" applyFont="1" applyFill="1" applyBorder="1" applyAlignment="1" applyProtection="1">
      <alignment horizontal="center"/>
    </xf>
    <xf numFmtId="165" fontId="5" fillId="2" borderId="0" xfId="0" applyNumberFormat="1" applyFont="1" applyFill="1" applyBorder="1" applyAlignment="1" applyProtection="1">
      <alignment horizontal="center"/>
    </xf>
    <xf numFmtId="9" fontId="5" fillId="2" borderId="0" xfId="3" applyFont="1" applyFill="1" applyBorder="1" applyAlignment="1" applyProtection="1">
      <alignment horizontal="center"/>
    </xf>
    <xf numFmtId="9" fontId="5" fillId="2" borderId="0" xfId="0" applyNumberFormat="1" applyFont="1" applyFill="1" applyBorder="1" applyAlignment="1" applyProtection="1">
      <alignment horizontal="center"/>
    </xf>
    <xf numFmtId="0" fontId="21" fillId="2" borderId="0" xfId="0" applyFont="1" applyFill="1" applyBorder="1" applyProtection="1"/>
    <xf numFmtId="0" fontId="22" fillId="2" borderId="0" xfId="0" applyFont="1" applyFill="1" applyBorder="1" applyAlignment="1" applyProtection="1">
      <alignment horizontal="center"/>
    </xf>
    <xf numFmtId="0" fontId="5" fillId="2" borderId="0" xfId="0" applyFont="1" applyFill="1" applyAlignment="1" applyProtection="1">
      <alignment wrapText="1"/>
    </xf>
    <xf numFmtId="0" fontId="5" fillId="2" borderId="0" xfId="0" applyFont="1" applyFill="1" applyBorder="1" applyAlignment="1" applyProtection="1">
      <alignment vertical="center"/>
    </xf>
    <xf numFmtId="0" fontId="9" fillId="0" borderId="18" xfId="0" applyFont="1" applyFill="1" applyBorder="1" applyAlignment="1" applyProtection="1">
      <alignment horizontal="center" vertical="center" wrapText="1"/>
    </xf>
    <xf numFmtId="0" fontId="9" fillId="0" borderId="25" xfId="0" applyFont="1" applyFill="1" applyBorder="1" applyAlignment="1" applyProtection="1">
      <alignment horizontal="center" vertical="center" wrapText="1"/>
    </xf>
    <xf numFmtId="0" fontId="9" fillId="0" borderId="29" xfId="0" applyFont="1" applyFill="1" applyBorder="1" applyAlignment="1" applyProtection="1">
      <alignment horizontal="center" vertical="center" wrapText="1"/>
    </xf>
    <xf numFmtId="0" fontId="6" fillId="6" borderId="17" xfId="0" applyFont="1" applyFill="1" applyBorder="1" applyAlignment="1" applyProtection="1">
      <alignment horizontal="center" wrapText="1"/>
    </xf>
    <xf numFmtId="0" fontId="2" fillId="8" borderId="24" xfId="0" applyFont="1" applyFill="1" applyBorder="1" applyAlignment="1" applyProtection="1">
      <alignment horizontal="center" wrapText="1"/>
    </xf>
    <xf numFmtId="0" fontId="6" fillId="3" borderId="5" xfId="0" applyFont="1" applyFill="1" applyBorder="1" applyAlignment="1" applyProtection="1">
      <alignment horizontal="center"/>
    </xf>
    <xf numFmtId="165" fontId="6" fillId="3" borderId="36" xfId="0" applyNumberFormat="1" applyFont="1" applyFill="1" applyBorder="1" applyAlignment="1" applyProtection="1">
      <alignment horizontal="center"/>
    </xf>
    <xf numFmtId="167" fontId="6" fillId="3" borderId="6" xfId="0" applyNumberFormat="1" applyFont="1" applyFill="1" applyBorder="1" applyAlignment="1" applyProtection="1">
      <alignment horizontal="center"/>
    </xf>
    <xf numFmtId="0" fontId="3" fillId="6" borderId="7" xfId="0" applyFont="1" applyFill="1" applyBorder="1" applyProtection="1"/>
    <xf numFmtId="0" fontId="0" fillId="0" borderId="19" xfId="0" applyFill="1" applyBorder="1" applyAlignment="1" applyProtection="1">
      <alignment horizontal="center"/>
    </xf>
    <xf numFmtId="165" fontId="0" fillId="0" borderId="22" xfId="0" applyNumberFormat="1" applyFill="1" applyBorder="1" applyAlignment="1" applyProtection="1">
      <alignment horizontal="center"/>
    </xf>
    <xf numFmtId="167" fontId="0" fillId="0" borderId="35" xfId="0" applyNumberFormat="1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167" fontId="0" fillId="0" borderId="9" xfId="0" applyNumberFormat="1" applyFill="1" applyBorder="1" applyAlignment="1" applyProtection="1">
      <alignment horizontal="center"/>
    </xf>
    <xf numFmtId="3" fontId="0" fillId="2" borderId="0" xfId="0" applyNumberFormat="1" applyFill="1" applyBorder="1" applyAlignment="1" applyProtection="1">
      <alignment horizontal="center"/>
    </xf>
    <xf numFmtId="0" fontId="2" fillId="8" borderId="17" xfId="0" applyFont="1" applyFill="1" applyBorder="1" applyAlignment="1" applyProtection="1">
      <alignment horizontal="center" wrapText="1"/>
    </xf>
    <xf numFmtId="0" fontId="2" fillId="4" borderId="17" xfId="0" applyFont="1" applyFill="1" applyBorder="1" applyAlignment="1" applyProtection="1">
      <alignment horizontal="center" wrapText="1"/>
    </xf>
    <xf numFmtId="0" fontId="0" fillId="0" borderId="7" xfId="0" applyFill="1" applyBorder="1" applyAlignment="1" applyProtection="1">
      <alignment horizontal="center"/>
    </xf>
    <xf numFmtId="0" fontId="3" fillId="6" borderId="10" xfId="0" applyFont="1" applyFill="1" applyBorder="1" applyAlignment="1" applyProtection="1"/>
    <xf numFmtId="0" fontId="3" fillId="6" borderId="13" xfId="0" applyFont="1" applyFill="1" applyBorder="1" applyAlignment="1" applyProtection="1"/>
    <xf numFmtId="0" fontId="0" fillId="0" borderId="27" xfId="0" applyFill="1" applyBorder="1" applyAlignment="1" applyProtection="1">
      <alignment horizontal="center"/>
    </xf>
    <xf numFmtId="165" fontId="0" fillId="0" borderId="28" xfId="0" applyNumberFormat="1" applyFill="1" applyBorder="1" applyAlignment="1" applyProtection="1">
      <alignment horizontal="center"/>
    </xf>
    <xf numFmtId="167" fontId="0" fillId="0" borderId="23" xfId="0" applyNumberFormat="1" applyFill="1" applyBorder="1" applyAlignment="1" applyProtection="1">
      <alignment horizontal="center"/>
    </xf>
    <xf numFmtId="0" fontId="0" fillId="0" borderId="11" xfId="0" applyFill="1" applyBorder="1" applyAlignment="1" applyProtection="1">
      <alignment horizontal="center"/>
    </xf>
    <xf numFmtId="167" fontId="0" fillId="0" borderId="12" xfId="0" applyNumberFormat="1" applyFill="1" applyBorder="1" applyAlignment="1" applyProtection="1">
      <alignment horizontal="center"/>
    </xf>
    <xf numFmtId="0" fontId="15" fillId="4" borderId="0" xfId="0" applyFont="1" applyFill="1" applyBorder="1" applyAlignment="1" applyProtection="1">
      <alignment horizontal="center" vertical="center" wrapText="1"/>
      <protection locked="0"/>
    </xf>
    <xf numFmtId="165" fontId="20" fillId="0" borderId="38" xfId="3" applyNumberFormat="1" applyFont="1" applyFill="1" applyBorder="1" applyAlignment="1" applyProtection="1">
      <alignment horizontal="center" vertical="center"/>
    </xf>
    <xf numFmtId="0" fontId="2" fillId="8" borderId="17" xfId="0" applyFont="1" applyFill="1" applyBorder="1" applyAlignment="1" applyProtection="1">
      <alignment wrapText="1"/>
    </xf>
    <xf numFmtId="0" fontId="14" fillId="4" borderId="0" xfId="0" applyFont="1" applyFill="1" applyAlignment="1" applyProtection="1">
      <alignment horizontal="center" wrapText="1"/>
    </xf>
    <xf numFmtId="0" fontId="15" fillId="4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center"/>
    </xf>
    <xf numFmtId="0" fontId="18" fillId="2" borderId="0" xfId="0" applyFont="1" applyFill="1" applyBorder="1" applyAlignment="1">
      <alignment horizontal="center"/>
    </xf>
    <xf numFmtId="0" fontId="0" fillId="0" borderId="0" xfId="0" applyFont="1" applyFill="1" applyBorder="1" applyAlignment="1" applyProtection="1">
      <alignment horizontal="center" vertical="center"/>
      <protection locked="0"/>
    </xf>
    <xf numFmtId="1" fontId="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6" borderId="0" xfId="0" applyFont="1" applyFill="1" applyBorder="1" applyAlignment="1" applyProtection="1">
      <alignment horizontal="center" vertical="center"/>
    </xf>
    <xf numFmtId="14" fontId="23" fillId="0" borderId="0" xfId="0" applyNumberFormat="1" applyFont="1" applyFill="1" applyBorder="1" applyAlignment="1" applyProtection="1">
      <alignment horizontal="center" vertical="center"/>
      <protection locked="0"/>
    </xf>
    <xf numFmtId="165" fontId="0" fillId="6" borderId="0" xfId="0" applyNumberFormat="1" applyFont="1" applyFill="1" applyBorder="1" applyAlignment="1" applyProtection="1">
      <alignment horizontal="center" vertical="center"/>
    </xf>
    <xf numFmtId="3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14" fontId="23" fillId="0" borderId="0" xfId="0" quotePrefix="1" applyNumberFormat="1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Border="1"/>
    <xf numFmtId="0" fontId="0" fillId="0" borderId="34" xfId="0" applyFont="1" applyFill="1" applyBorder="1" applyAlignment="1" applyProtection="1">
      <alignment horizontal="center" vertical="center"/>
      <protection locked="0"/>
    </xf>
    <xf numFmtId="1" fontId="0" fillId="0" borderId="34" xfId="0" applyNumberFormat="1" applyFont="1" applyFill="1" applyBorder="1" applyAlignment="1" applyProtection="1">
      <alignment horizontal="center" vertical="center"/>
      <protection locked="0"/>
    </xf>
    <xf numFmtId="1" fontId="0" fillId="0" borderId="33" xfId="0" applyNumberFormat="1" applyFont="1" applyFill="1" applyBorder="1" applyAlignment="1" applyProtection="1">
      <alignment horizontal="center" vertical="center"/>
      <protection locked="0"/>
    </xf>
    <xf numFmtId="1" fontId="0" fillId="0" borderId="39" xfId="0" applyNumberFormat="1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/>
      <protection locked="0"/>
    </xf>
    <xf numFmtId="1" fontId="0" fillId="0" borderId="42" xfId="0" applyNumberFormat="1" applyFont="1" applyFill="1" applyBorder="1" applyAlignment="1" applyProtection="1">
      <alignment horizontal="center" vertical="center"/>
      <protection locked="0"/>
    </xf>
    <xf numFmtId="1" fontId="0" fillId="0" borderId="23" xfId="0" applyNumberFormat="1" applyFont="1" applyFill="1" applyBorder="1" applyAlignment="1" applyProtection="1">
      <alignment horizontal="center" vertical="center"/>
      <protection locked="0"/>
    </xf>
    <xf numFmtId="0" fontId="12" fillId="6" borderId="4" xfId="0" applyFont="1" applyFill="1" applyBorder="1" applyAlignment="1" applyProtection="1">
      <alignment horizontal="center"/>
    </xf>
    <xf numFmtId="0" fontId="12" fillId="6" borderId="20" xfId="0" applyFont="1" applyFill="1" applyBorder="1" applyAlignment="1" applyProtection="1">
      <alignment horizontal="center"/>
    </xf>
    <xf numFmtId="0" fontId="0" fillId="6" borderId="32" xfId="0" applyFont="1" applyFill="1" applyBorder="1" applyAlignment="1" applyProtection="1">
      <alignment horizontal="center" vertical="center"/>
    </xf>
    <xf numFmtId="165" fontId="0" fillId="6" borderId="34" xfId="0" applyNumberFormat="1" applyFont="1" applyFill="1" applyBorder="1" applyAlignment="1" applyProtection="1">
      <alignment horizontal="center" vertical="center"/>
    </xf>
    <xf numFmtId="0" fontId="0" fillId="6" borderId="40" xfId="0" applyFont="1" applyFill="1" applyBorder="1" applyAlignment="1" applyProtection="1">
      <alignment horizontal="center" vertical="center"/>
    </xf>
    <xf numFmtId="0" fontId="0" fillId="6" borderId="41" xfId="0" applyFont="1" applyFill="1" applyBorder="1" applyAlignment="1" applyProtection="1">
      <alignment horizontal="center" vertical="center"/>
    </xf>
    <xf numFmtId="3" fontId="12" fillId="0" borderId="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quotePrefix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/>
    </xf>
    <xf numFmtId="0" fontId="17" fillId="0" borderId="42" xfId="0" applyFont="1" applyFill="1" applyBorder="1" applyAlignment="1">
      <alignment horizontal="center"/>
    </xf>
    <xf numFmtId="0" fontId="0" fillId="0" borderId="42" xfId="0" quotePrefix="1" applyFont="1" applyFill="1" applyBorder="1" applyAlignment="1">
      <alignment horizontal="center" vertical="center"/>
    </xf>
    <xf numFmtId="165" fontId="0" fillId="0" borderId="42" xfId="0" applyNumberFormat="1" applyFont="1" applyFill="1" applyBorder="1" applyAlignment="1">
      <alignment horizontal="center" vertical="center"/>
    </xf>
    <xf numFmtId="0" fontId="8" fillId="0" borderId="21" xfId="0" applyFont="1" applyFill="1" applyBorder="1" applyAlignment="1" applyProtection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165" fontId="0" fillId="0" borderId="39" xfId="0" applyNumberFormat="1" applyFont="1" applyFill="1" applyBorder="1" applyAlignment="1" applyProtection="1">
      <alignment horizontal="center"/>
      <protection locked="0"/>
    </xf>
    <xf numFmtId="14" fontId="23" fillId="0" borderId="42" xfId="0" applyNumberFormat="1" applyFont="1" applyFill="1" applyBorder="1" applyAlignment="1" applyProtection="1">
      <alignment horizontal="center" vertical="center"/>
      <protection locked="0"/>
    </xf>
    <xf numFmtId="165" fontId="0" fillId="0" borderId="23" xfId="0" applyNumberFormat="1" applyFont="1" applyFill="1" applyBorder="1" applyAlignment="1" applyProtection="1">
      <alignment horizontal="center"/>
      <protection locked="0"/>
    </xf>
    <xf numFmtId="0" fontId="9" fillId="0" borderId="14" xfId="0" applyFont="1" applyFill="1" applyBorder="1" applyAlignment="1" applyProtection="1">
      <alignment horizontal="center" vertical="center" wrapText="1"/>
    </xf>
    <xf numFmtId="165" fontId="9" fillId="0" borderId="15" xfId="0" applyNumberFormat="1" applyFont="1" applyFill="1" applyBorder="1" applyAlignment="1" applyProtection="1">
      <alignment horizontal="center" vertical="center" wrapText="1"/>
    </xf>
    <xf numFmtId="10" fontId="0" fillId="6" borderId="39" xfId="3" applyNumberFormat="1" applyFont="1" applyFill="1" applyBorder="1" applyAlignment="1" applyProtection="1">
      <alignment horizontal="center" vertical="center"/>
    </xf>
    <xf numFmtId="0" fontId="0" fillId="7" borderId="40" xfId="1" applyFont="1" applyFill="1" applyBorder="1" applyAlignment="1" applyProtection="1">
      <alignment horizontal="center"/>
    </xf>
    <xf numFmtId="0" fontId="0" fillId="7" borderId="41" xfId="1" applyFont="1" applyFill="1" applyBorder="1" applyAlignment="1" applyProtection="1">
      <alignment horizontal="center"/>
    </xf>
    <xf numFmtId="0" fontId="9" fillId="7" borderId="14" xfId="0" applyFont="1" applyFill="1" applyBorder="1" applyAlignment="1" applyProtection="1">
      <alignment horizontal="center" vertical="center" wrapText="1"/>
    </xf>
    <xf numFmtId="165" fontId="9" fillId="0" borderId="16" xfId="0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17" fillId="0" borderId="34" xfId="0" applyFont="1" applyFill="1" applyBorder="1" applyAlignment="1">
      <alignment horizontal="center"/>
    </xf>
    <xf numFmtId="0" fontId="0" fillId="0" borderId="34" xfId="0" quotePrefix="1" applyFont="1" applyFill="1" applyBorder="1" applyAlignment="1">
      <alignment horizontal="center" vertical="center"/>
    </xf>
    <xf numFmtId="165" fontId="0" fillId="0" borderId="34" xfId="0" applyNumberFormat="1" applyFont="1" applyFill="1" applyBorder="1" applyAlignment="1">
      <alignment horizontal="center" vertical="center"/>
    </xf>
    <xf numFmtId="0" fontId="0" fillId="7" borderId="32" xfId="1" applyFont="1" applyFill="1" applyBorder="1" applyAlignment="1" applyProtection="1">
      <alignment horizontal="center"/>
    </xf>
    <xf numFmtId="0" fontId="0" fillId="6" borderId="34" xfId="0" applyFont="1" applyFill="1" applyBorder="1" applyAlignment="1" applyProtection="1">
      <alignment horizontal="center" vertical="center"/>
    </xf>
    <xf numFmtId="10" fontId="0" fillId="6" borderId="33" xfId="3" applyNumberFormat="1" applyFont="1" applyFill="1" applyBorder="1" applyAlignment="1" applyProtection="1">
      <alignment horizontal="center" vertical="center"/>
    </xf>
    <xf numFmtId="0" fontId="0" fillId="6" borderId="42" xfId="0" applyFont="1" applyFill="1" applyBorder="1" applyAlignment="1" applyProtection="1">
      <alignment horizontal="center" vertical="center"/>
    </xf>
    <xf numFmtId="10" fontId="0" fillId="6" borderId="23" xfId="3" applyNumberFormat="1" applyFont="1" applyFill="1" applyBorder="1" applyAlignment="1" applyProtection="1">
      <alignment horizontal="center" vertical="center"/>
    </xf>
    <xf numFmtId="0" fontId="3" fillId="0" borderId="26" xfId="0" applyFont="1" applyBorder="1" applyAlignment="1">
      <alignment horizontal="left"/>
    </xf>
    <xf numFmtId="49" fontId="26" fillId="0" borderId="0" xfId="0" applyNumberFormat="1" applyFont="1" applyFill="1" applyBorder="1" applyAlignment="1" applyProtection="1">
      <alignment horizontal="left"/>
    </xf>
    <xf numFmtId="0" fontId="26" fillId="0" borderId="0" xfId="0" applyFont="1" applyFill="1"/>
    <xf numFmtId="49" fontId="26" fillId="0" borderId="0" xfId="0" applyNumberFormat="1" applyFont="1" applyFill="1" applyBorder="1" applyAlignment="1" applyProtection="1">
      <alignment horizontal="center"/>
    </xf>
    <xf numFmtId="168" fontId="26" fillId="0" borderId="0" xfId="3" applyNumberFormat="1" applyFont="1" applyFill="1" applyBorder="1" applyAlignment="1" applyProtection="1">
      <alignment horizontal="center"/>
      <protection locked="0"/>
    </xf>
    <xf numFmtId="9" fontId="26" fillId="0" borderId="0" xfId="3" applyFont="1" applyFill="1" applyBorder="1" applyAlignment="1" applyProtection="1">
      <alignment horizontal="center"/>
    </xf>
    <xf numFmtId="168" fontId="26" fillId="0" borderId="0" xfId="3" applyNumberFormat="1" applyFont="1" applyFill="1"/>
    <xf numFmtId="9" fontId="26" fillId="0" borderId="0" xfId="3" applyFont="1" applyFill="1" applyAlignment="1">
      <alignment horizontal="center"/>
    </xf>
    <xf numFmtId="0" fontId="26" fillId="9" borderId="0" xfId="0" applyFont="1" applyFill="1"/>
    <xf numFmtId="0" fontId="0" fillId="9" borderId="0" xfId="0" applyFill="1"/>
    <xf numFmtId="49" fontId="26" fillId="9" borderId="0" xfId="0" applyNumberFormat="1" applyFont="1" applyFill="1" applyBorder="1" applyAlignment="1" applyProtection="1">
      <alignment horizontal="left"/>
    </xf>
    <xf numFmtId="9" fontId="20" fillId="0" borderId="31" xfId="3" applyFont="1" applyFill="1" applyBorder="1" applyAlignment="1" applyProtection="1">
      <alignment horizontal="center" vertical="center"/>
    </xf>
    <xf numFmtId="0" fontId="6" fillId="6" borderId="30" xfId="0" applyFont="1" applyFill="1" applyBorder="1" applyAlignment="1" applyProtection="1">
      <alignment horizontal="center" wrapText="1"/>
    </xf>
    <xf numFmtId="0" fontId="4" fillId="4" borderId="0" xfId="0" applyFont="1" applyFill="1" applyAlignment="1" applyProtection="1">
      <alignment horizontal="center" vertical="center" wrapText="1"/>
    </xf>
    <xf numFmtId="0" fontId="11" fillId="8" borderId="0" xfId="0" applyFont="1" applyFill="1" applyAlignment="1" applyProtection="1">
      <alignment horizontal="center" vertical="center" wrapText="1"/>
    </xf>
    <xf numFmtId="0" fontId="0" fillId="2" borderId="13" xfId="0" applyFill="1" applyBorder="1" applyAlignment="1" applyProtection="1">
      <alignment horizontal="center"/>
    </xf>
    <xf numFmtId="0" fontId="3" fillId="6" borderId="13" xfId="0" applyFont="1" applyFill="1" applyBorder="1" applyProtection="1"/>
    <xf numFmtId="0" fontId="0" fillId="0" borderId="13" xfId="0" applyFill="1" applyBorder="1" applyAlignment="1" applyProtection="1">
      <alignment horizontal="center"/>
    </xf>
    <xf numFmtId="0" fontId="0" fillId="0" borderId="43" xfId="0" applyFill="1" applyBorder="1" applyAlignment="1" applyProtection="1">
      <alignment horizontal="center"/>
    </xf>
    <xf numFmtId="165" fontId="0" fillId="0" borderId="44" xfId="0" applyNumberFormat="1" applyFill="1" applyBorder="1" applyAlignment="1" applyProtection="1">
      <alignment horizontal="center"/>
    </xf>
    <xf numFmtId="0" fontId="3" fillId="6" borderId="7" xfId="0" applyFont="1" applyFill="1" applyBorder="1" applyAlignment="1" applyProtection="1"/>
    <xf numFmtId="0" fontId="4" fillId="4" borderId="0" xfId="0" applyFont="1" applyFill="1" applyAlignment="1" applyProtection="1">
      <alignment horizontal="center" vertical="center" wrapText="1"/>
    </xf>
    <xf numFmtId="0" fontId="11" fillId="8" borderId="0" xfId="0" applyFont="1" applyFill="1" applyAlignment="1" applyProtection="1">
      <alignment horizontal="center" vertical="center" wrapText="1"/>
    </xf>
    <xf numFmtId="165" fontId="0" fillId="0" borderId="0" xfId="0" applyNumberFormat="1" applyFont="1" applyFill="1" applyBorder="1" applyAlignment="1" applyProtection="1">
      <alignment horizontal="center"/>
      <protection locked="0"/>
    </xf>
    <xf numFmtId="165" fontId="0" fillId="0" borderId="42" xfId="0" applyNumberFormat="1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/>
    </xf>
    <xf numFmtId="0" fontId="2" fillId="8" borderId="4" xfId="0" applyFont="1" applyFill="1" applyBorder="1" applyAlignment="1" applyProtection="1">
      <alignment horizontal="center"/>
    </xf>
    <xf numFmtId="0" fontId="14" fillId="8" borderId="32" xfId="0" applyFont="1" applyFill="1" applyBorder="1" applyAlignment="1" applyProtection="1">
      <alignment horizontal="center"/>
    </xf>
    <xf numFmtId="0" fontId="14" fillId="8" borderId="34" xfId="0" applyFont="1" applyFill="1" applyBorder="1" applyAlignment="1" applyProtection="1">
      <alignment horizontal="center"/>
    </xf>
    <xf numFmtId="0" fontId="14" fillId="8" borderId="33" xfId="0" applyFont="1" applyFill="1" applyBorder="1" applyAlignment="1" applyProtection="1">
      <alignment horizontal="center"/>
    </xf>
    <xf numFmtId="0" fontId="14" fillId="4" borderId="2" xfId="0" applyFont="1" applyFill="1" applyBorder="1" applyAlignment="1" applyProtection="1">
      <alignment horizontal="center"/>
    </xf>
    <xf numFmtId="0" fontId="14" fillId="4" borderId="37" xfId="0" applyFont="1" applyFill="1" applyBorder="1" applyAlignment="1" applyProtection="1">
      <alignment horizontal="center"/>
    </xf>
    <xf numFmtId="0" fontId="14" fillId="4" borderId="3" xfId="0" applyFont="1" applyFill="1" applyBorder="1" applyAlignment="1" applyProtection="1">
      <alignment horizontal="center"/>
    </xf>
    <xf numFmtId="0" fontId="4" fillId="4" borderId="0" xfId="0" applyFont="1" applyFill="1" applyAlignment="1" applyProtection="1">
      <alignment horizontal="center" vertical="center" wrapText="1"/>
    </xf>
    <xf numFmtId="0" fontId="11" fillId="8" borderId="0" xfId="0" applyFont="1" applyFill="1" applyAlignment="1" applyProtection="1">
      <alignment horizontal="center" vertical="center" wrapText="1"/>
    </xf>
    <xf numFmtId="0" fontId="14" fillId="8" borderId="21" xfId="0" applyFont="1" applyFill="1" applyBorder="1" applyAlignment="1" applyProtection="1">
      <alignment horizontal="center"/>
    </xf>
    <xf numFmtId="0" fontId="14" fillId="8" borderId="14" xfId="0" applyFont="1" applyFill="1" applyBorder="1" applyAlignment="1" applyProtection="1">
      <alignment horizontal="center"/>
    </xf>
    <xf numFmtId="0" fontId="14" fillId="8" borderId="15" xfId="0" applyFont="1" applyFill="1" applyBorder="1" applyAlignment="1" applyProtection="1">
      <alignment horizontal="center"/>
    </xf>
    <xf numFmtId="0" fontId="14" fillId="8" borderId="16" xfId="0" applyFont="1" applyFill="1" applyBorder="1" applyAlignment="1" applyProtection="1">
      <alignment horizontal="center"/>
    </xf>
    <xf numFmtId="0" fontId="14" fillId="4" borderId="40" xfId="0" applyFont="1" applyFill="1" applyBorder="1" applyAlignment="1" applyProtection="1">
      <alignment horizontal="center"/>
    </xf>
    <xf numFmtId="0" fontId="14" fillId="4" borderId="0" xfId="0" applyFont="1" applyFill="1" applyBorder="1" applyAlignment="1" applyProtection="1">
      <alignment horizontal="center"/>
    </xf>
    <xf numFmtId="0" fontId="28" fillId="6" borderId="32" xfId="0" applyFont="1" applyFill="1" applyBorder="1" applyAlignment="1">
      <alignment horizontal="center" vertical="center"/>
    </xf>
    <xf numFmtId="0" fontId="28" fillId="6" borderId="34" xfId="0" applyFont="1" applyFill="1" applyBorder="1" applyAlignment="1">
      <alignment horizontal="center" vertical="center"/>
    </xf>
    <xf numFmtId="0" fontId="28" fillId="10" borderId="34" xfId="0" applyFont="1" applyFill="1" applyBorder="1" applyAlignment="1">
      <alignment horizontal="center" vertical="center"/>
    </xf>
    <xf numFmtId="0" fontId="29" fillId="10" borderId="34" xfId="0" applyFont="1" applyFill="1" applyBorder="1" applyAlignment="1">
      <alignment horizontal="center"/>
    </xf>
    <xf numFmtId="165" fontId="28" fillId="10" borderId="34" xfId="0" applyNumberFormat="1" applyFont="1" applyFill="1" applyBorder="1" applyAlignment="1">
      <alignment horizontal="center" vertical="center"/>
    </xf>
    <xf numFmtId="1" fontId="28" fillId="10" borderId="34" xfId="0" applyNumberFormat="1" applyFont="1" applyFill="1" applyBorder="1" applyAlignment="1">
      <alignment horizontal="center" vertical="center"/>
    </xf>
    <xf numFmtId="165" fontId="28" fillId="6" borderId="34" xfId="0" applyNumberFormat="1" applyFont="1" applyFill="1" applyBorder="1" applyAlignment="1">
      <alignment horizontal="center" vertical="center"/>
    </xf>
    <xf numFmtId="14" fontId="0" fillId="0" borderId="0" xfId="0" quotePrefix="1" applyNumberFormat="1" applyFont="1" applyFill="1" applyBorder="1" applyAlignment="1">
      <alignment horizontal="center" vertical="center"/>
    </xf>
    <xf numFmtId="1" fontId="3" fillId="0" borderId="39" xfId="0" applyNumberFormat="1" applyFont="1" applyFill="1" applyBorder="1" applyAlignment="1" applyProtection="1">
      <alignment horizontal="center" vertical="center"/>
      <protection locked="0"/>
    </xf>
    <xf numFmtId="0" fontId="28" fillId="10" borderId="34" xfId="0" applyFont="1" applyFill="1" applyBorder="1" applyAlignment="1">
      <alignment horizontal="center"/>
    </xf>
    <xf numFmtId="14" fontId="23" fillId="10" borderId="34" xfId="0" applyNumberFormat="1" applyFont="1" applyFill="1" applyBorder="1" applyAlignment="1">
      <alignment horizontal="center" vertical="center"/>
    </xf>
    <xf numFmtId="0" fontId="30" fillId="6" borderId="0" xfId="0" applyNumberFormat="1" applyFont="1" applyFill="1" applyBorder="1" applyAlignment="1" applyProtection="1">
      <alignment horizontal="center" vertical="center"/>
    </xf>
    <xf numFmtId="0" fontId="30" fillId="2" borderId="0" xfId="0" applyFont="1" applyFill="1" applyBorder="1" applyAlignment="1">
      <alignment horizontal="center"/>
    </xf>
    <xf numFmtId="0" fontId="30" fillId="7" borderId="40" xfId="1" applyFont="1" applyFill="1" applyBorder="1" applyAlignment="1" applyProtection="1">
      <alignment horizontal="center"/>
    </xf>
    <xf numFmtId="10" fontId="30" fillId="6" borderId="39" xfId="3" applyNumberFormat="1" applyFont="1" applyFill="1" applyBorder="1" applyAlignment="1" applyProtection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25" fillId="2" borderId="45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165" fontId="9" fillId="0" borderId="34" xfId="0" applyNumberFormat="1" applyFont="1" applyBorder="1" applyAlignment="1">
      <alignment horizontal="center" vertical="center" wrapText="1"/>
    </xf>
    <xf numFmtId="0" fontId="25" fillId="2" borderId="40" xfId="0" applyFont="1" applyFill="1" applyBorder="1" applyAlignment="1">
      <alignment horizontal="center"/>
    </xf>
    <xf numFmtId="0" fontId="9" fillId="7" borderId="32" xfId="0" applyFont="1" applyFill="1" applyBorder="1" applyAlignment="1">
      <alignment horizontal="center" vertical="center" wrapText="1"/>
    </xf>
    <xf numFmtId="165" fontId="9" fillId="0" borderId="33" xfId="0" applyNumberFormat="1" applyFont="1" applyBorder="1" applyAlignment="1">
      <alignment horizontal="center" vertical="center" wrapText="1"/>
    </xf>
    <xf numFmtId="14" fontId="28" fillId="10" borderId="34" xfId="0" applyNumberFormat="1" applyFont="1" applyFill="1" applyBorder="1" applyAlignment="1">
      <alignment horizontal="center" vertical="center"/>
    </xf>
    <xf numFmtId="0" fontId="18" fillId="2" borderId="45" xfId="0" applyFont="1" applyFill="1" applyBorder="1" applyAlignment="1">
      <alignment horizontal="center"/>
    </xf>
    <xf numFmtId="3" fontId="12" fillId="10" borderId="34" xfId="0" applyNumberFormat="1" applyFont="1" applyFill="1" applyBorder="1" applyAlignment="1">
      <alignment horizontal="center" vertical="center"/>
    </xf>
    <xf numFmtId="165" fontId="28" fillId="10" borderId="34" xfId="0" applyNumberFormat="1" applyFont="1" applyFill="1" applyBorder="1" applyAlignment="1">
      <alignment horizontal="center"/>
    </xf>
    <xf numFmtId="0" fontId="28" fillId="2" borderId="40" xfId="0" applyFont="1" applyFill="1" applyBorder="1"/>
    <xf numFmtId="0" fontId="28" fillId="7" borderId="32" xfId="1" applyNumberFormat="1" applyFont="1" applyFill="1" applyBorder="1" applyAlignment="1">
      <alignment horizontal="center"/>
    </xf>
    <xf numFmtId="10" fontId="28" fillId="6" borderId="33" xfId="3" applyNumberFormat="1" applyFont="1" applyFill="1" applyBorder="1" applyAlignment="1">
      <alignment horizontal="center" vertical="center"/>
    </xf>
    <xf numFmtId="0" fontId="12" fillId="6" borderId="34" xfId="0" applyFont="1" applyFill="1" applyBorder="1" applyAlignment="1">
      <alignment horizontal="center"/>
    </xf>
    <xf numFmtId="0" fontId="0" fillId="2" borderId="0" xfId="0" applyFont="1" applyFill="1" applyBorder="1" applyAlignment="1" applyProtection="1">
      <alignment horizontal="center"/>
    </xf>
    <xf numFmtId="166" fontId="30" fillId="2" borderId="0" xfId="2" applyNumberFormat="1" applyFont="1" applyFill="1" applyAlignment="1">
      <alignment horizontal="center"/>
    </xf>
    <xf numFmtId="0" fontId="30" fillId="6" borderId="0" xfId="2" applyNumberFormat="1" applyFont="1" applyFill="1" applyAlignment="1" applyProtection="1">
      <alignment horizontal="center" vertical="center"/>
    </xf>
  </cellXfs>
  <cellStyles count="4">
    <cellStyle name="Comma" xfId="2" builtinId="3"/>
    <cellStyle name="Normal" xfId="0" builtinId="0"/>
    <cellStyle name="Normal 4" xfId="1"/>
    <cellStyle name="Percent" xfId="3" builtinId="5"/>
  </cellStyles>
  <dxfs count="1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0.0"/>
      <fill>
        <patternFill patternType="solid">
          <fgColor theme="9" tint="0.79998168889431442"/>
          <bgColor theme="9" tint="0.79998168889431442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bg2">
                    <a:lumMod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 b="1">
                <a:solidFill>
                  <a:schemeClr val="bg2">
                    <a:lumMod val="25000"/>
                  </a:schemeClr>
                </a:solidFill>
              </a:rPr>
              <a:t>Entrées par sexe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bg2">
                  <a:lumMod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#REF!$AE$4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Consolidé!$AJ$3:$AK$3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#REF!$AF$4:$AG$4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Consolidé!$AI$4</c:f>
              <c:strCache>
                <c:ptCount val="1"/>
                <c:pt idx="0">
                  <c:v>Total Entrées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Consolidé!$AJ$3:$AK$3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Consolidé!$AJ$4:$AK$4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>
                <a:solidFill>
                  <a:schemeClr val="bg2">
                    <a:lumMod val="25000"/>
                  </a:schemeClr>
                </a:solidFill>
                <a:latin typeface="Calibri" panose="020F0502020204030204" pitchFamily="34" charset="0"/>
              </a:defRPr>
            </a:pPr>
            <a:r>
              <a:rPr lang="fr-FR" sz="1100" b="1">
                <a:solidFill>
                  <a:schemeClr val="bg2">
                    <a:lumMod val="25000"/>
                  </a:schemeClr>
                </a:solidFill>
                <a:latin typeface="Calibri" panose="020F0502020204030204" pitchFamily="34" charset="0"/>
              </a:rPr>
              <a:t>Entrées par grade</a:t>
            </a:r>
            <a:r>
              <a:rPr lang="fr-FR" sz="1100" b="1" baseline="0">
                <a:solidFill>
                  <a:schemeClr val="bg2">
                    <a:lumMod val="25000"/>
                  </a:schemeClr>
                </a:solidFill>
                <a:latin typeface="Calibri" panose="020F0502020204030204" pitchFamily="34" charset="0"/>
              </a:rPr>
              <a:t> (K€)</a:t>
            </a:r>
            <a:endParaRPr lang="fr-FR" sz="1100" b="1">
              <a:solidFill>
                <a:schemeClr val="bg2">
                  <a:lumMod val="25000"/>
                </a:schemeClr>
              </a:solidFill>
              <a:latin typeface="Calibri" panose="020F0502020204030204" pitchFamily="34" charset="0"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7569306044967315E-2"/>
          <c:y val="0.14760590182388333"/>
          <c:w val="0.92199353179178323"/>
          <c:h val="0.68025178142638376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Consolidé!$R$5:$T$5</c:f>
              <c:strCache>
                <c:ptCount val="1"/>
                <c:pt idx="0">
                  <c:v>Estimé 1</c:v>
                </c:pt>
              </c:strCache>
            </c:strRef>
          </c:tx>
          <c:invertIfNegative val="0"/>
          <c:cat>
            <c:strRef>
              <c:f>Consolidé!$A$7:$A$19</c:f>
              <c:strCache>
                <c:ptCount val="10"/>
                <c:pt idx="0">
                  <c:v>GLOBAL</c:v>
                </c:pt>
                <c:pt idx="1">
                  <c:v>Directeur Associé</c:v>
                </c:pt>
                <c:pt idx="2">
                  <c:v>Directeur</c:v>
                </c:pt>
                <c:pt idx="3">
                  <c:v>Senior Manager</c:v>
                </c:pt>
                <c:pt idx="4">
                  <c:v>Manager</c:v>
                </c:pt>
                <c:pt idx="5">
                  <c:v>Senior Consultant</c:v>
                </c:pt>
                <c:pt idx="6">
                  <c:v>Consultant</c:v>
                </c:pt>
                <c:pt idx="7">
                  <c:v>Consultant Junior</c:v>
                </c:pt>
                <c:pt idx="8">
                  <c:v>Stagiaire</c:v>
                </c:pt>
                <c:pt idx="9">
                  <c:v>Staff</c:v>
                </c:pt>
              </c:strCache>
            </c:strRef>
          </c:cat>
          <c:val>
            <c:numRef>
              <c:f>Consolidé!$T$7:$T$19</c:f>
              <c:numCache>
                <c:formatCode>#\ ##0.0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Consolidé!$U$5:$W$5</c:f>
              <c:strCache>
                <c:ptCount val="1"/>
                <c:pt idx="0">
                  <c:v>Réel</c:v>
                </c:pt>
              </c:strCache>
            </c:strRef>
          </c:tx>
          <c:invertIfNegative val="0"/>
          <c:cat>
            <c:strRef>
              <c:f>Consolidé!$A$7:$A$19</c:f>
              <c:strCache>
                <c:ptCount val="10"/>
                <c:pt idx="0">
                  <c:v>GLOBAL</c:v>
                </c:pt>
                <c:pt idx="1">
                  <c:v>Directeur Associé</c:v>
                </c:pt>
                <c:pt idx="2">
                  <c:v>Directeur</c:v>
                </c:pt>
                <c:pt idx="3">
                  <c:v>Senior Manager</c:v>
                </c:pt>
                <c:pt idx="4">
                  <c:v>Manager</c:v>
                </c:pt>
                <c:pt idx="5">
                  <c:v>Senior Consultant</c:v>
                </c:pt>
                <c:pt idx="6">
                  <c:v>Consultant</c:v>
                </c:pt>
                <c:pt idx="7">
                  <c:v>Consultant Junior</c:v>
                </c:pt>
                <c:pt idx="8">
                  <c:v>Stagiaire</c:v>
                </c:pt>
                <c:pt idx="9">
                  <c:v>Staff</c:v>
                </c:pt>
              </c:strCache>
            </c:strRef>
          </c:cat>
          <c:val>
            <c:numRef>
              <c:f>Consolidé!$W$7:$W$19</c:f>
              <c:numCache>
                <c:formatCode>#\ ##0.0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7920720"/>
        <c:axId val="627923464"/>
      </c:barChart>
      <c:catAx>
        <c:axId val="627920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627923464"/>
        <c:crosses val="autoZero"/>
        <c:auto val="1"/>
        <c:lblAlgn val="ctr"/>
        <c:lblOffset val="100"/>
        <c:noMultiLvlLbl val="0"/>
      </c:catAx>
      <c:valAx>
        <c:axId val="627923464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accent3"/>
              </a:solidFill>
              <a:prstDash val="sysDot"/>
              <a:miter lim="800000"/>
            </a:ln>
            <a:effectLst/>
          </c:spPr>
        </c:majorGridlines>
        <c:numFmt formatCode="#\ ##0.0" sourceLinked="1"/>
        <c:majorTickMark val="out"/>
        <c:minorTickMark val="none"/>
        <c:tickLblPos val="nextTo"/>
        <c:crossAx val="62792072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41421770964687177"/>
          <c:y val="7.1718676947797752E-2"/>
          <c:w val="0.15299827213083528"/>
          <c:h val="6.9945274971340024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bg2">
                    <a:lumMod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 b="1">
                <a:solidFill>
                  <a:schemeClr val="bg2">
                    <a:lumMod val="25000"/>
                  </a:schemeClr>
                </a:solidFill>
              </a:rPr>
              <a:t>Entrées par sexe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bg2">
                  <a:lumMod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'G5011'!$AJ$3:$AK$3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'C3511'!$AI$4</c:f>
              <c:strCache>
                <c:ptCount val="1"/>
                <c:pt idx="0">
                  <c:v>Total Entrées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'C3511'!$AJ$3:$AK$3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'C3511'!$AJ$4:$AK$4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>
                <a:solidFill>
                  <a:schemeClr val="bg2">
                    <a:lumMod val="25000"/>
                  </a:schemeClr>
                </a:solidFill>
                <a:latin typeface="Calibri" panose="020F0502020204030204" pitchFamily="34" charset="0"/>
              </a:defRPr>
            </a:pPr>
            <a:r>
              <a:rPr lang="fr-FR" sz="1100" b="1">
                <a:solidFill>
                  <a:schemeClr val="bg2">
                    <a:lumMod val="25000"/>
                  </a:schemeClr>
                </a:solidFill>
                <a:latin typeface="Calibri" panose="020F0502020204030204" pitchFamily="34" charset="0"/>
              </a:rPr>
              <a:t>Entrées par grade</a:t>
            </a:r>
            <a:r>
              <a:rPr lang="fr-FR" sz="1100" b="1" baseline="0">
                <a:solidFill>
                  <a:schemeClr val="bg2">
                    <a:lumMod val="25000"/>
                  </a:schemeClr>
                </a:solidFill>
                <a:latin typeface="Calibri" panose="020F0502020204030204" pitchFamily="34" charset="0"/>
              </a:rPr>
              <a:t> (K€)</a:t>
            </a:r>
            <a:endParaRPr lang="fr-FR" sz="1100" b="1">
              <a:solidFill>
                <a:schemeClr val="bg2">
                  <a:lumMod val="25000"/>
                </a:schemeClr>
              </a:solidFill>
              <a:latin typeface="Calibri" panose="020F0502020204030204" pitchFamily="34" charset="0"/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7569306044967315E-2"/>
          <c:y val="0.14760590182388333"/>
          <c:w val="0.92199353179178323"/>
          <c:h val="0.68025178142638376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'C3511'!$R$5:$T$5</c:f>
              <c:strCache>
                <c:ptCount val="1"/>
                <c:pt idx="0">
                  <c:v>Estimé 1</c:v>
                </c:pt>
              </c:strCache>
            </c:strRef>
          </c:tx>
          <c:invertIfNegative val="0"/>
          <c:cat>
            <c:strRef>
              <c:f>'C3511'!$A$7:$A$19</c:f>
              <c:strCache>
                <c:ptCount val="10"/>
                <c:pt idx="0">
                  <c:v>GLOBAL</c:v>
                </c:pt>
                <c:pt idx="1">
                  <c:v>Directeur Associé</c:v>
                </c:pt>
                <c:pt idx="2">
                  <c:v>Directeur</c:v>
                </c:pt>
                <c:pt idx="3">
                  <c:v>Senior Manager</c:v>
                </c:pt>
                <c:pt idx="4">
                  <c:v>Manager</c:v>
                </c:pt>
                <c:pt idx="5">
                  <c:v>Senior Consultant</c:v>
                </c:pt>
                <c:pt idx="6">
                  <c:v>Consultant</c:v>
                </c:pt>
                <c:pt idx="7">
                  <c:v>Consultant Junior</c:v>
                </c:pt>
                <c:pt idx="8">
                  <c:v>Stagiaire</c:v>
                </c:pt>
                <c:pt idx="9">
                  <c:v>Staff</c:v>
                </c:pt>
              </c:strCache>
            </c:strRef>
          </c:cat>
          <c:val>
            <c:numRef>
              <c:f>'C3511'!$T$7:$T$19</c:f>
              <c:numCache>
                <c:formatCode>#\ ##0.0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'C3511'!$U$5:$W$5</c:f>
              <c:strCache>
                <c:ptCount val="1"/>
                <c:pt idx="0">
                  <c:v>Réel</c:v>
                </c:pt>
              </c:strCache>
            </c:strRef>
          </c:tx>
          <c:invertIfNegative val="0"/>
          <c:cat>
            <c:strRef>
              <c:f>'C3511'!$A$7:$A$19</c:f>
              <c:strCache>
                <c:ptCount val="10"/>
                <c:pt idx="0">
                  <c:v>GLOBAL</c:v>
                </c:pt>
                <c:pt idx="1">
                  <c:v>Directeur Associé</c:v>
                </c:pt>
                <c:pt idx="2">
                  <c:v>Directeur</c:v>
                </c:pt>
                <c:pt idx="3">
                  <c:v>Senior Manager</c:v>
                </c:pt>
                <c:pt idx="4">
                  <c:v>Manager</c:v>
                </c:pt>
                <c:pt idx="5">
                  <c:v>Senior Consultant</c:v>
                </c:pt>
                <c:pt idx="6">
                  <c:v>Consultant</c:v>
                </c:pt>
                <c:pt idx="7">
                  <c:v>Consultant Junior</c:v>
                </c:pt>
                <c:pt idx="8">
                  <c:v>Stagiaire</c:v>
                </c:pt>
                <c:pt idx="9">
                  <c:v>Staff</c:v>
                </c:pt>
              </c:strCache>
            </c:strRef>
          </c:cat>
          <c:val>
            <c:numRef>
              <c:f>'C3511'!$W$7:$W$19</c:f>
              <c:numCache>
                <c:formatCode>#\ ##0.0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88645992"/>
        <c:axId val="588650696"/>
      </c:barChart>
      <c:catAx>
        <c:axId val="5886459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88650696"/>
        <c:crosses val="autoZero"/>
        <c:auto val="1"/>
        <c:lblAlgn val="ctr"/>
        <c:lblOffset val="100"/>
        <c:noMultiLvlLbl val="0"/>
      </c:catAx>
      <c:valAx>
        <c:axId val="588650696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accent3"/>
              </a:solidFill>
              <a:prstDash val="sysDot"/>
              <a:miter lim="800000"/>
            </a:ln>
            <a:effectLst/>
          </c:spPr>
        </c:majorGridlines>
        <c:numFmt formatCode="#\ ##0.0" sourceLinked="1"/>
        <c:majorTickMark val="out"/>
        <c:minorTickMark val="none"/>
        <c:tickLblPos val="nextTo"/>
        <c:crossAx val="58864599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41421770964687177"/>
          <c:y val="7.1718676947797752E-2"/>
          <c:w val="0.15299827213083528"/>
          <c:h val="6.9945274971340024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bg2">
                    <a:lumMod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 b="1">
                <a:solidFill>
                  <a:schemeClr val="bg2">
                    <a:lumMod val="25000"/>
                  </a:schemeClr>
                </a:solidFill>
              </a:rPr>
              <a:t>Entrées par sexe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bg2">
                  <a:lumMod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'G5011'!$AJ$3:$AK$3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'G5011'!$AI$4</c:f>
              <c:strCache>
                <c:ptCount val="1"/>
                <c:pt idx="0">
                  <c:v>Total Entrées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'G5011'!$AJ$3:$AK$3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'G5011'!$AJ$4:$AK$4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>
                <a:solidFill>
                  <a:schemeClr val="bg2">
                    <a:lumMod val="25000"/>
                  </a:schemeClr>
                </a:solidFill>
                <a:latin typeface="Calibri" panose="020F0502020204030204" pitchFamily="34" charset="0"/>
              </a:defRPr>
            </a:pPr>
            <a:r>
              <a:rPr lang="fr-FR" sz="1100" b="1">
                <a:solidFill>
                  <a:schemeClr val="bg2">
                    <a:lumMod val="25000"/>
                  </a:schemeClr>
                </a:solidFill>
                <a:latin typeface="Calibri" panose="020F0502020204030204" pitchFamily="34" charset="0"/>
              </a:rPr>
              <a:t>Entrées par grade</a:t>
            </a:r>
            <a:r>
              <a:rPr lang="fr-FR" sz="1100" b="1" baseline="0">
                <a:solidFill>
                  <a:schemeClr val="bg2">
                    <a:lumMod val="25000"/>
                  </a:schemeClr>
                </a:solidFill>
                <a:latin typeface="Calibri" panose="020F0502020204030204" pitchFamily="34" charset="0"/>
              </a:rPr>
              <a:t> (K€)</a:t>
            </a:r>
            <a:endParaRPr lang="fr-FR" sz="1100" b="1">
              <a:solidFill>
                <a:schemeClr val="bg2">
                  <a:lumMod val="25000"/>
                </a:schemeClr>
              </a:solidFill>
              <a:latin typeface="Calibri" panose="020F0502020204030204" pitchFamily="34" charset="0"/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7569306044967315E-2"/>
          <c:y val="0.14760590182388333"/>
          <c:w val="0.92199353179178323"/>
          <c:h val="0.68025178142638376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'G5011'!$R$5:$T$5</c:f>
              <c:strCache>
                <c:ptCount val="1"/>
                <c:pt idx="0">
                  <c:v>Estimé 1</c:v>
                </c:pt>
              </c:strCache>
            </c:strRef>
          </c:tx>
          <c:invertIfNegative val="0"/>
          <c:cat>
            <c:strRef>
              <c:f>'G5011'!$A$7:$A$19</c:f>
              <c:strCache>
                <c:ptCount val="10"/>
                <c:pt idx="0">
                  <c:v>GLOBAL</c:v>
                </c:pt>
                <c:pt idx="1">
                  <c:v>Directeur Associé</c:v>
                </c:pt>
                <c:pt idx="2">
                  <c:v>Directeur</c:v>
                </c:pt>
                <c:pt idx="3">
                  <c:v>Senior Manager</c:v>
                </c:pt>
                <c:pt idx="4">
                  <c:v>Manager</c:v>
                </c:pt>
                <c:pt idx="5">
                  <c:v>Senior Consultant</c:v>
                </c:pt>
                <c:pt idx="6">
                  <c:v>Consultant</c:v>
                </c:pt>
                <c:pt idx="7">
                  <c:v>Consultant Junior</c:v>
                </c:pt>
                <c:pt idx="8">
                  <c:v>Stagiaire</c:v>
                </c:pt>
                <c:pt idx="9">
                  <c:v>Staff</c:v>
                </c:pt>
              </c:strCache>
            </c:strRef>
          </c:cat>
          <c:val>
            <c:numRef>
              <c:f>'G5011'!$T$7:$T$19</c:f>
              <c:numCache>
                <c:formatCode>#\ ##0.0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'G5011'!$U$5:$W$5</c:f>
              <c:strCache>
                <c:ptCount val="1"/>
                <c:pt idx="0">
                  <c:v>Réel</c:v>
                </c:pt>
              </c:strCache>
            </c:strRef>
          </c:tx>
          <c:invertIfNegative val="0"/>
          <c:cat>
            <c:strRef>
              <c:f>'G5011'!$A$7:$A$19</c:f>
              <c:strCache>
                <c:ptCount val="10"/>
                <c:pt idx="0">
                  <c:v>GLOBAL</c:v>
                </c:pt>
                <c:pt idx="1">
                  <c:v>Directeur Associé</c:v>
                </c:pt>
                <c:pt idx="2">
                  <c:v>Directeur</c:v>
                </c:pt>
                <c:pt idx="3">
                  <c:v>Senior Manager</c:v>
                </c:pt>
                <c:pt idx="4">
                  <c:v>Manager</c:v>
                </c:pt>
                <c:pt idx="5">
                  <c:v>Senior Consultant</c:v>
                </c:pt>
                <c:pt idx="6">
                  <c:v>Consultant</c:v>
                </c:pt>
                <c:pt idx="7">
                  <c:v>Consultant Junior</c:v>
                </c:pt>
                <c:pt idx="8">
                  <c:v>Stagiaire</c:v>
                </c:pt>
                <c:pt idx="9">
                  <c:v>Staff</c:v>
                </c:pt>
              </c:strCache>
            </c:strRef>
          </c:cat>
          <c:val>
            <c:numRef>
              <c:f>'G5011'!$W$7:$W$19</c:f>
              <c:numCache>
                <c:formatCode>#\ ##0.0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100864"/>
        <c:axId val="147103216"/>
      </c:barChart>
      <c:catAx>
        <c:axId val="147100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7103216"/>
        <c:crosses val="autoZero"/>
        <c:auto val="1"/>
        <c:lblAlgn val="ctr"/>
        <c:lblOffset val="100"/>
        <c:noMultiLvlLbl val="0"/>
      </c:catAx>
      <c:valAx>
        <c:axId val="147103216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accent3"/>
              </a:solidFill>
              <a:prstDash val="sysDot"/>
              <a:miter lim="800000"/>
            </a:ln>
            <a:effectLst/>
          </c:spPr>
        </c:majorGridlines>
        <c:numFmt formatCode="#\ ##0.0" sourceLinked="1"/>
        <c:majorTickMark val="out"/>
        <c:minorTickMark val="none"/>
        <c:tickLblPos val="nextTo"/>
        <c:crossAx val="14710086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41421770964687177"/>
          <c:y val="7.1718676947797752E-2"/>
          <c:w val="0.15299827213083528"/>
          <c:h val="6.9945274971340024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14</xdr:row>
      <xdr:rowOff>10886</xdr:rowOff>
    </xdr:from>
    <xdr:to>
      <xdr:col>37</xdr:col>
      <xdr:colOff>59870</xdr:colOff>
      <xdr:row>25</xdr:row>
      <xdr:rowOff>119743</xdr:rowOff>
    </xdr:to>
    <xdr:grpSp>
      <xdr:nvGrpSpPr>
        <xdr:cNvPr id="2" name="Group 1"/>
        <xdr:cNvGrpSpPr/>
      </xdr:nvGrpSpPr>
      <xdr:grpSpPr>
        <a:xfrm>
          <a:off x="34616571" y="3124200"/>
          <a:ext cx="3401785" cy="1458686"/>
          <a:chOff x="14689210" y="2755710"/>
          <a:chExt cx="2812677" cy="1501590"/>
        </a:xfrm>
      </xdr:grpSpPr>
      <xdr:graphicFrame macro="">
        <xdr:nvGraphicFramePr>
          <xdr:cNvPr id="3" name="Chart 2"/>
          <xdr:cNvGraphicFramePr/>
        </xdr:nvGraphicFramePr>
        <xdr:xfrm>
          <a:off x="14689210" y="2755710"/>
          <a:ext cx="2812677" cy="150159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Freeform 3"/>
          <xdr:cNvSpPr>
            <a:spLocks noEditPoints="1"/>
          </xdr:cNvSpPr>
        </xdr:nvSpPr>
        <xdr:spPr bwMode="auto">
          <a:xfrm>
            <a:off x="15090343" y="3372391"/>
            <a:ext cx="336177" cy="616322"/>
          </a:xfrm>
          <a:custGeom>
            <a:avLst/>
            <a:gdLst>
              <a:gd name="T0" fmla="*/ 95 w 292"/>
              <a:gd name="T1" fmla="*/ 42 h 644"/>
              <a:gd name="T2" fmla="*/ 109 w 292"/>
              <a:gd name="T3" fmla="*/ 15 h 644"/>
              <a:gd name="T4" fmla="*/ 135 w 292"/>
              <a:gd name="T5" fmla="*/ 1 h 644"/>
              <a:gd name="T6" fmla="*/ 157 w 292"/>
              <a:gd name="T7" fmla="*/ 1 h 644"/>
              <a:gd name="T8" fmla="*/ 183 w 292"/>
              <a:gd name="T9" fmla="*/ 15 h 644"/>
              <a:gd name="T10" fmla="*/ 197 w 292"/>
              <a:gd name="T11" fmla="*/ 42 h 644"/>
              <a:gd name="T12" fmla="*/ 197 w 292"/>
              <a:gd name="T13" fmla="*/ 62 h 644"/>
              <a:gd name="T14" fmla="*/ 183 w 292"/>
              <a:gd name="T15" fmla="*/ 88 h 644"/>
              <a:gd name="T16" fmla="*/ 157 w 292"/>
              <a:gd name="T17" fmla="*/ 103 h 644"/>
              <a:gd name="T18" fmla="*/ 135 w 292"/>
              <a:gd name="T19" fmla="*/ 103 h 644"/>
              <a:gd name="T20" fmla="*/ 109 w 292"/>
              <a:gd name="T21" fmla="*/ 88 h 644"/>
              <a:gd name="T22" fmla="*/ 95 w 292"/>
              <a:gd name="T23" fmla="*/ 62 h 644"/>
              <a:gd name="T24" fmla="*/ 290 w 292"/>
              <a:gd name="T25" fmla="*/ 323 h 644"/>
              <a:gd name="T26" fmla="*/ 246 w 292"/>
              <a:gd name="T27" fmla="*/ 174 h 644"/>
              <a:gd name="T28" fmla="*/ 233 w 292"/>
              <a:gd name="T29" fmla="*/ 151 h 644"/>
              <a:gd name="T30" fmla="*/ 217 w 292"/>
              <a:gd name="T31" fmla="*/ 137 h 644"/>
              <a:gd name="T32" fmla="*/ 193 w 292"/>
              <a:gd name="T33" fmla="*/ 129 h 644"/>
              <a:gd name="T34" fmla="*/ 106 w 292"/>
              <a:gd name="T35" fmla="*/ 128 h 644"/>
              <a:gd name="T36" fmla="*/ 91 w 292"/>
              <a:gd name="T37" fmla="*/ 131 h 644"/>
              <a:gd name="T38" fmla="*/ 69 w 292"/>
              <a:gd name="T39" fmla="*/ 141 h 644"/>
              <a:gd name="T40" fmla="*/ 54 w 292"/>
              <a:gd name="T41" fmla="*/ 158 h 644"/>
              <a:gd name="T42" fmla="*/ 42 w 292"/>
              <a:gd name="T43" fmla="*/ 184 h 644"/>
              <a:gd name="T44" fmla="*/ 0 w 292"/>
              <a:gd name="T45" fmla="*/ 332 h 644"/>
              <a:gd name="T46" fmla="*/ 2 w 292"/>
              <a:gd name="T47" fmla="*/ 345 h 644"/>
              <a:gd name="T48" fmla="*/ 11 w 292"/>
              <a:gd name="T49" fmla="*/ 353 h 644"/>
              <a:gd name="T50" fmla="*/ 21 w 292"/>
              <a:gd name="T51" fmla="*/ 353 h 644"/>
              <a:gd name="T52" fmla="*/ 31 w 292"/>
              <a:gd name="T53" fmla="*/ 347 h 644"/>
              <a:gd name="T54" fmla="*/ 37 w 292"/>
              <a:gd name="T55" fmla="*/ 336 h 644"/>
              <a:gd name="T56" fmla="*/ 32 w 292"/>
              <a:gd name="T57" fmla="*/ 443 h 644"/>
              <a:gd name="T58" fmla="*/ 90 w 292"/>
              <a:gd name="T59" fmla="*/ 624 h 644"/>
              <a:gd name="T60" fmla="*/ 92 w 292"/>
              <a:gd name="T61" fmla="*/ 633 h 644"/>
              <a:gd name="T62" fmla="*/ 99 w 292"/>
              <a:gd name="T63" fmla="*/ 641 h 644"/>
              <a:gd name="T64" fmla="*/ 113 w 292"/>
              <a:gd name="T65" fmla="*/ 644 h 644"/>
              <a:gd name="T66" fmla="*/ 121 w 292"/>
              <a:gd name="T67" fmla="*/ 643 h 644"/>
              <a:gd name="T68" fmla="*/ 130 w 292"/>
              <a:gd name="T69" fmla="*/ 635 h 644"/>
              <a:gd name="T70" fmla="*/ 133 w 292"/>
              <a:gd name="T71" fmla="*/ 623 h 644"/>
              <a:gd name="T72" fmla="*/ 159 w 292"/>
              <a:gd name="T73" fmla="*/ 623 h 644"/>
              <a:gd name="T74" fmla="*/ 160 w 292"/>
              <a:gd name="T75" fmla="*/ 632 h 644"/>
              <a:gd name="T76" fmla="*/ 168 w 292"/>
              <a:gd name="T77" fmla="*/ 641 h 644"/>
              <a:gd name="T78" fmla="*/ 180 w 292"/>
              <a:gd name="T79" fmla="*/ 644 h 644"/>
              <a:gd name="T80" fmla="*/ 189 w 292"/>
              <a:gd name="T81" fmla="*/ 643 h 644"/>
              <a:gd name="T82" fmla="*/ 199 w 292"/>
              <a:gd name="T83" fmla="*/ 636 h 644"/>
              <a:gd name="T84" fmla="*/ 203 w 292"/>
              <a:gd name="T85" fmla="*/ 624 h 644"/>
              <a:gd name="T86" fmla="*/ 259 w 292"/>
              <a:gd name="T87" fmla="*/ 443 h 644"/>
              <a:gd name="T88" fmla="*/ 254 w 292"/>
              <a:gd name="T89" fmla="*/ 336 h 644"/>
              <a:gd name="T90" fmla="*/ 257 w 292"/>
              <a:gd name="T91" fmla="*/ 343 h 644"/>
              <a:gd name="T92" fmla="*/ 267 w 292"/>
              <a:gd name="T93" fmla="*/ 352 h 644"/>
              <a:gd name="T94" fmla="*/ 279 w 292"/>
              <a:gd name="T95" fmla="*/ 353 h 644"/>
              <a:gd name="T96" fmla="*/ 286 w 292"/>
              <a:gd name="T97" fmla="*/ 349 h 644"/>
              <a:gd name="T98" fmla="*/ 291 w 292"/>
              <a:gd name="T99" fmla="*/ 337 h 644"/>
              <a:gd name="T100" fmla="*/ 290 w 292"/>
              <a:gd name="T101" fmla="*/ 323 h 6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292" h="644">
                <a:moveTo>
                  <a:pt x="94" y="52"/>
                </a:moveTo>
                <a:lnTo>
                  <a:pt x="94" y="52"/>
                </a:lnTo>
                <a:lnTo>
                  <a:pt x="95" y="42"/>
                </a:lnTo>
                <a:lnTo>
                  <a:pt x="98" y="32"/>
                </a:lnTo>
                <a:lnTo>
                  <a:pt x="103" y="23"/>
                </a:lnTo>
                <a:lnTo>
                  <a:pt x="109" y="15"/>
                </a:lnTo>
                <a:lnTo>
                  <a:pt x="117" y="9"/>
                </a:lnTo>
                <a:lnTo>
                  <a:pt x="126" y="4"/>
                </a:lnTo>
                <a:lnTo>
                  <a:pt x="135" y="1"/>
                </a:lnTo>
                <a:lnTo>
                  <a:pt x="147" y="0"/>
                </a:lnTo>
                <a:lnTo>
                  <a:pt x="147" y="0"/>
                </a:lnTo>
                <a:lnTo>
                  <a:pt x="157" y="1"/>
                </a:lnTo>
                <a:lnTo>
                  <a:pt x="167" y="4"/>
                </a:lnTo>
                <a:lnTo>
                  <a:pt x="175" y="9"/>
                </a:lnTo>
                <a:lnTo>
                  <a:pt x="183" y="15"/>
                </a:lnTo>
                <a:lnTo>
                  <a:pt x="189" y="23"/>
                </a:lnTo>
                <a:lnTo>
                  <a:pt x="194" y="32"/>
                </a:lnTo>
                <a:lnTo>
                  <a:pt x="197" y="42"/>
                </a:lnTo>
                <a:lnTo>
                  <a:pt x="198" y="52"/>
                </a:lnTo>
                <a:lnTo>
                  <a:pt x="198" y="52"/>
                </a:lnTo>
                <a:lnTo>
                  <a:pt x="197" y="62"/>
                </a:lnTo>
                <a:lnTo>
                  <a:pt x="194" y="72"/>
                </a:lnTo>
                <a:lnTo>
                  <a:pt x="189" y="81"/>
                </a:lnTo>
                <a:lnTo>
                  <a:pt x="183" y="88"/>
                </a:lnTo>
                <a:lnTo>
                  <a:pt x="175" y="95"/>
                </a:lnTo>
                <a:lnTo>
                  <a:pt x="167" y="100"/>
                </a:lnTo>
                <a:lnTo>
                  <a:pt x="157" y="103"/>
                </a:lnTo>
                <a:lnTo>
                  <a:pt x="147" y="104"/>
                </a:lnTo>
                <a:lnTo>
                  <a:pt x="147" y="104"/>
                </a:lnTo>
                <a:lnTo>
                  <a:pt x="135" y="103"/>
                </a:lnTo>
                <a:lnTo>
                  <a:pt x="126" y="100"/>
                </a:lnTo>
                <a:lnTo>
                  <a:pt x="117" y="95"/>
                </a:lnTo>
                <a:lnTo>
                  <a:pt x="109" y="88"/>
                </a:lnTo>
                <a:lnTo>
                  <a:pt x="103" y="81"/>
                </a:lnTo>
                <a:lnTo>
                  <a:pt x="98" y="72"/>
                </a:lnTo>
                <a:lnTo>
                  <a:pt x="95" y="62"/>
                </a:lnTo>
                <a:lnTo>
                  <a:pt x="94" y="52"/>
                </a:lnTo>
                <a:lnTo>
                  <a:pt x="94" y="52"/>
                </a:lnTo>
                <a:close/>
                <a:moveTo>
                  <a:pt x="290" y="323"/>
                </a:moveTo>
                <a:lnTo>
                  <a:pt x="250" y="184"/>
                </a:lnTo>
                <a:lnTo>
                  <a:pt x="250" y="184"/>
                </a:lnTo>
                <a:lnTo>
                  <a:pt x="246" y="174"/>
                </a:lnTo>
                <a:lnTo>
                  <a:pt x="243" y="166"/>
                </a:lnTo>
                <a:lnTo>
                  <a:pt x="238" y="158"/>
                </a:lnTo>
                <a:lnTo>
                  <a:pt x="233" y="151"/>
                </a:lnTo>
                <a:lnTo>
                  <a:pt x="228" y="145"/>
                </a:lnTo>
                <a:lnTo>
                  <a:pt x="223" y="141"/>
                </a:lnTo>
                <a:lnTo>
                  <a:pt x="217" y="137"/>
                </a:lnTo>
                <a:lnTo>
                  <a:pt x="212" y="135"/>
                </a:lnTo>
                <a:lnTo>
                  <a:pt x="202" y="131"/>
                </a:lnTo>
                <a:lnTo>
                  <a:pt x="193" y="129"/>
                </a:lnTo>
                <a:lnTo>
                  <a:pt x="186" y="128"/>
                </a:lnTo>
                <a:lnTo>
                  <a:pt x="146" y="128"/>
                </a:lnTo>
                <a:lnTo>
                  <a:pt x="106" y="128"/>
                </a:lnTo>
                <a:lnTo>
                  <a:pt x="106" y="128"/>
                </a:lnTo>
                <a:lnTo>
                  <a:pt x="99" y="129"/>
                </a:lnTo>
                <a:lnTo>
                  <a:pt x="91" y="131"/>
                </a:lnTo>
                <a:lnTo>
                  <a:pt x="81" y="135"/>
                </a:lnTo>
                <a:lnTo>
                  <a:pt x="75" y="137"/>
                </a:lnTo>
                <a:lnTo>
                  <a:pt x="69" y="141"/>
                </a:lnTo>
                <a:lnTo>
                  <a:pt x="64" y="145"/>
                </a:lnTo>
                <a:lnTo>
                  <a:pt x="59" y="151"/>
                </a:lnTo>
                <a:lnTo>
                  <a:pt x="54" y="158"/>
                </a:lnTo>
                <a:lnTo>
                  <a:pt x="50" y="166"/>
                </a:lnTo>
                <a:lnTo>
                  <a:pt x="46" y="174"/>
                </a:lnTo>
                <a:lnTo>
                  <a:pt x="42" y="184"/>
                </a:lnTo>
                <a:lnTo>
                  <a:pt x="2" y="322"/>
                </a:lnTo>
                <a:lnTo>
                  <a:pt x="2" y="322"/>
                </a:lnTo>
                <a:lnTo>
                  <a:pt x="0" y="332"/>
                </a:lnTo>
                <a:lnTo>
                  <a:pt x="0" y="337"/>
                </a:lnTo>
                <a:lnTo>
                  <a:pt x="1" y="341"/>
                </a:lnTo>
                <a:lnTo>
                  <a:pt x="2" y="345"/>
                </a:lnTo>
                <a:lnTo>
                  <a:pt x="5" y="349"/>
                </a:lnTo>
                <a:lnTo>
                  <a:pt x="8" y="351"/>
                </a:lnTo>
                <a:lnTo>
                  <a:pt x="11" y="353"/>
                </a:lnTo>
                <a:lnTo>
                  <a:pt x="11" y="353"/>
                </a:lnTo>
                <a:lnTo>
                  <a:pt x="17" y="353"/>
                </a:lnTo>
                <a:lnTo>
                  <a:pt x="21" y="353"/>
                </a:lnTo>
                <a:lnTo>
                  <a:pt x="24" y="352"/>
                </a:lnTo>
                <a:lnTo>
                  <a:pt x="28" y="350"/>
                </a:lnTo>
                <a:lnTo>
                  <a:pt x="31" y="347"/>
                </a:lnTo>
                <a:lnTo>
                  <a:pt x="33" y="343"/>
                </a:lnTo>
                <a:lnTo>
                  <a:pt x="35" y="340"/>
                </a:lnTo>
                <a:lnTo>
                  <a:pt x="37" y="336"/>
                </a:lnTo>
                <a:lnTo>
                  <a:pt x="75" y="201"/>
                </a:lnTo>
                <a:lnTo>
                  <a:pt x="102" y="201"/>
                </a:lnTo>
                <a:lnTo>
                  <a:pt x="32" y="443"/>
                </a:lnTo>
                <a:lnTo>
                  <a:pt x="90" y="443"/>
                </a:lnTo>
                <a:lnTo>
                  <a:pt x="90" y="443"/>
                </a:lnTo>
                <a:lnTo>
                  <a:pt x="90" y="624"/>
                </a:lnTo>
                <a:lnTo>
                  <a:pt x="90" y="624"/>
                </a:lnTo>
                <a:lnTo>
                  <a:pt x="90" y="628"/>
                </a:lnTo>
                <a:lnTo>
                  <a:pt x="92" y="633"/>
                </a:lnTo>
                <a:lnTo>
                  <a:pt x="93" y="636"/>
                </a:lnTo>
                <a:lnTo>
                  <a:pt x="96" y="639"/>
                </a:lnTo>
                <a:lnTo>
                  <a:pt x="99" y="641"/>
                </a:lnTo>
                <a:lnTo>
                  <a:pt x="103" y="643"/>
                </a:lnTo>
                <a:lnTo>
                  <a:pt x="108" y="644"/>
                </a:lnTo>
                <a:lnTo>
                  <a:pt x="113" y="644"/>
                </a:lnTo>
                <a:lnTo>
                  <a:pt x="113" y="644"/>
                </a:lnTo>
                <a:lnTo>
                  <a:pt x="117" y="644"/>
                </a:lnTo>
                <a:lnTo>
                  <a:pt x="121" y="643"/>
                </a:lnTo>
                <a:lnTo>
                  <a:pt x="125" y="641"/>
                </a:lnTo>
                <a:lnTo>
                  <a:pt x="128" y="638"/>
                </a:lnTo>
                <a:lnTo>
                  <a:pt x="130" y="635"/>
                </a:lnTo>
                <a:lnTo>
                  <a:pt x="132" y="632"/>
                </a:lnTo>
                <a:lnTo>
                  <a:pt x="133" y="627"/>
                </a:lnTo>
                <a:lnTo>
                  <a:pt x="133" y="623"/>
                </a:lnTo>
                <a:lnTo>
                  <a:pt x="133" y="443"/>
                </a:lnTo>
                <a:lnTo>
                  <a:pt x="159" y="443"/>
                </a:lnTo>
                <a:lnTo>
                  <a:pt x="159" y="623"/>
                </a:lnTo>
                <a:lnTo>
                  <a:pt x="159" y="623"/>
                </a:lnTo>
                <a:lnTo>
                  <a:pt x="159" y="627"/>
                </a:lnTo>
                <a:lnTo>
                  <a:pt x="160" y="632"/>
                </a:lnTo>
                <a:lnTo>
                  <a:pt x="162" y="635"/>
                </a:lnTo>
                <a:lnTo>
                  <a:pt x="165" y="638"/>
                </a:lnTo>
                <a:lnTo>
                  <a:pt x="168" y="641"/>
                </a:lnTo>
                <a:lnTo>
                  <a:pt x="171" y="643"/>
                </a:lnTo>
                <a:lnTo>
                  <a:pt x="175" y="644"/>
                </a:lnTo>
                <a:lnTo>
                  <a:pt x="180" y="644"/>
                </a:lnTo>
                <a:lnTo>
                  <a:pt x="180" y="644"/>
                </a:lnTo>
                <a:lnTo>
                  <a:pt x="185" y="644"/>
                </a:lnTo>
                <a:lnTo>
                  <a:pt x="189" y="643"/>
                </a:lnTo>
                <a:lnTo>
                  <a:pt x="193" y="641"/>
                </a:lnTo>
                <a:lnTo>
                  <a:pt x="196" y="639"/>
                </a:lnTo>
                <a:lnTo>
                  <a:pt x="199" y="636"/>
                </a:lnTo>
                <a:lnTo>
                  <a:pt x="202" y="633"/>
                </a:lnTo>
                <a:lnTo>
                  <a:pt x="203" y="628"/>
                </a:lnTo>
                <a:lnTo>
                  <a:pt x="203" y="624"/>
                </a:lnTo>
                <a:lnTo>
                  <a:pt x="203" y="443"/>
                </a:lnTo>
                <a:lnTo>
                  <a:pt x="203" y="443"/>
                </a:lnTo>
                <a:lnTo>
                  <a:pt x="259" y="443"/>
                </a:lnTo>
                <a:lnTo>
                  <a:pt x="190" y="201"/>
                </a:lnTo>
                <a:lnTo>
                  <a:pt x="216" y="201"/>
                </a:lnTo>
                <a:lnTo>
                  <a:pt x="254" y="336"/>
                </a:lnTo>
                <a:lnTo>
                  <a:pt x="254" y="336"/>
                </a:lnTo>
                <a:lnTo>
                  <a:pt x="255" y="340"/>
                </a:lnTo>
                <a:lnTo>
                  <a:pt x="257" y="343"/>
                </a:lnTo>
                <a:lnTo>
                  <a:pt x="260" y="348"/>
                </a:lnTo>
                <a:lnTo>
                  <a:pt x="263" y="350"/>
                </a:lnTo>
                <a:lnTo>
                  <a:pt x="267" y="352"/>
                </a:lnTo>
                <a:lnTo>
                  <a:pt x="271" y="354"/>
                </a:lnTo>
                <a:lnTo>
                  <a:pt x="275" y="354"/>
                </a:lnTo>
                <a:lnTo>
                  <a:pt x="279" y="353"/>
                </a:lnTo>
                <a:lnTo>
                  <a:pt x="279" y="353"/>
                </a:lnTo>
                <a:lnTo>
                  <a:pt x="283" y="352"/>
                </a:lnTo>
                <a:lnTo>
                  <a:pt x="286" y="349"/>
                </a:lnTo>
                <a:lnTo>
                  <a:pt x="289" y="345"/>
                </a:lnTo>
                <a:lnTo>
                  <a:pt x="290" y="341"/>
                </a:lnTo>
                <a:lnTo>
                  <a:pt x="291" y="337"/>
                </a:lnTo>
                <a:lnTo>
                  <a:pt x="292" y="332"/>
                </a:lnTo>
                <a:lnTo>
                  <a:pt x="291" y="328"/>
                </a:lnTo>
                <a:lnTo>
                  <a:pt x="290" y="323"/>
                </a:lnTo>
                <a:lnTo>
                  <a:pt x="290" y="323"/>
                </a:lnTo>
                <a:close/>
              </a:path>
            </a:pathLst>
          </a:custGeom>
          <a:solidFill>
            <a:srgbClr val="92D050"/>
          </a:solidFill>
          <a:ln>
            <a:noFill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/>
              <a:t> </a:t>
            </a:r>
          </a:p>
        </xdr:txBody>
      </xdr:sp>
      <xdr:sp macro="" textlink="">
        <xdr:nvSpPr>
          <xdr:cNvPr id="5" name="Freeform 4"/>
          <xdr:cNvSpPr>
            <a:spLocks noEditPoints="1"/>
          </xdr:cNvSpPr>
        </xdr:nvSpPr>
        <xdr:spPr bwMode="auto">
          <a:xfrm>
            <a:off x="16717163" y="3372969"/>
            <a:ext cx="305316" cy="616324"/>
          </a:xfrm>
          <a:custGeom>
            <a:avLst/>
            <a:gdLst>
              <a:gd name="T0" fmla="*/ 73 w 248"/>
              <a:gd name="T1" fmla="*/ 42 h 644"/>
              <a:gd name="T2" fmla="*/ 88 w 248"/>
              <a:gd name="T3" fmla="*/ 15 h 644"/>
              <a:gd name="T4" fmla="*/ 114 w 248"/>
              <a:gd name="T5" fmla="*/ 1 h 644"/>
              <a:gd name="T6" fmla="*/ 134 w 248"/>
              <a:gd name="T7" fmla="*/ 1 h 644"/>
              <a:gd name="T8" fmla="*/ 161 w 248"/>
              <a:gd name="T9" fmla="*/ 15 h 644"/>
              <a:gd name="T10" fmla="*/ 175 w 248"/>
              <a:gd name="T11" fmla="*/ 42 h 644"/>
              <a:gd name="T12" fmla="*/ 175 w 248"/>
              <a:gd name="T13" fmla="*/ 62 h 644"/>
              <a:gd name="T14" fmla="*/ 161 w 248"/>
              <a:gd name="T15" fmla="*/ 88 h 644"/>
              <a:gd name="T16" fmla="*/ 134 w 248"/>
              <a:gd name="T17" fmla="*/ 103 h 644"/>
              <a:gd name="T18" fmla="*/ 114 w 248"/>
              <a:gd name="T19" fmla="*/ 103 h 644"/>
              <a:gd name="T20" fmla="*/ 88 w 248"/>
              <a:gd name="T21" fmla="*/ 88 h 644"/>
              <a:gd name="T22" fmla="*/ 73 w 248"/>
              <a:gd name="T23" fmla="*/ 62 h 644"/>
              <a:gd name="T24" fmla="*/ 181 w 248"/>
              <a:gd name="T25" fmla="*/ 129 h 644"/>
              <a:gd name="T26" fmla="*/ 67 w 248"/>
              <a:gd name="T27" fmla="*/ 129 h 644"/>
              <a:gd name="T28" fmla="*/ 47 w 248"/>
              <a:gd name="T29" fmla="*/ 132 h 644"/>
              <a:gd name="T30" fmla="*/ 30 w 248"/>
              <a:gd name="T31" fmla="*/ 140 h 644"/>
              <a:gd name="T32" fmla="*/ 15 w 248"/>
              <a:gd name="T33" fmla="*/ 152 h 644"/>
              <a:gd name="T34" fmla="*/ 5 w 248"/>
              <a:gd name="T35" fmla="*/ 169 h 644"/>
              <a:gd name="T36" fmla="*/ 0 w 248"/>
              <a:gd name="T37" fmla="*/ 188 h 644"/>
              <a:gd name="T38" fmla="*/ 0 w 248"/>
              <a:gd name="T39" fmla="*/ 357 h 644"/>
              <a:gd name="T40" fmla="*/ 1 w 248"/>
              <a:gd name="T41" fmla="*/ 365 h 644"/>
              <a:gd name="T42" fmla="*/ 8 w 248"/>
              <a:gd name="T43" fmla="*/ 375 h 644"/>
              <a:gd name="T44" fmla="*/ 19 w 248"/>
              <a:gd name="T45" fmla="*/ 378 h 644"/>
              <a:gd name="T46" fmla="*/ 28 w 248"/>
              <a:gd name="T47" fmla="*/ 377 h 644"/>
              <a:gd name="T48" fmla="*/ 36 w 248"/>
              <a:gd name="T49" fmla="*/ 369 h 644"/>
              <a:gd name="T50" fmla="*/ 39 w 248"/>
              <a:gd name="T51" fmla="*/ 357 h 644"/>
              <a:gd name="T52" fmla="*/ 63 w 248"/>
              <a:gd name="T53" fmla="*/ 210 h 644"/>
              <a:gd name="T54" fmla="*/ 63 w 248"/>
              <a:gd name="T55" fmla="*/ 618 h 644"/>
              <a:gd name="T56" fmla="*/ 66 w 248"/>
              <a:gd name="T57" fmla="*/ 633 h 644"/>
              <a:gd name="T58" fmla="*/ 76 w 248"/>
              <a:gd name="T59" fmla="*/ 642 h 644"/>
              <a:gd name="T60" fmla="*/ 88 w 248"/>
              <a:gd name="T61" fmla="*/ 644 h 644"/>
              <a:gd name="T62" fmla="*/ 102 w 248"/>
              <a:gd name="T63" fmla="*/ 640 h 644"/>
              <a:gd name="T64" fmla="*/ 110 w 248"/>
              <a:gd name="T65" fmla="*/ 629 h 644"/>
              <a:gd name="T66" fmla="*/ 111 w 248"/>
              <a:gd name="T67" fmla="*/ 618 h 644"/>
              <a:gd name="T68" fmla="*/ 136 w 248"/>
              <a:gd name="T69" fmla="*/ 380 h 644"/>
              <a:gd name="T70" fmla="*/ 136 w 248"/>
              <a:gd name="T71" fmla="*/ 624 h 644"/>
              <a:gd name="T72" fmla="*/ 142 w 248"/>
              <a:gd name="T73" fmla="*/ 637 h 644"/>
              <a:gd name="T74" fmla="*/ 155 w 248"/>
              <a:gd name="T75" fmla="*/ 644 h 644"/>
              <a:gd name="T76" fmla="*/ 167 w 248"/>
              <a:gd name="T77" fmla="*/ 644 h 644"/>
              <a:gd name="T78" fmla="*/ 179 w 248"/>
              <a:gd name="T79" fmla="*/ 637 h 644"/>
              <a:gd name="T80" fmla="*/ 184 w 248"/>
              <a:gd name="T81" fmla="*/ 624 h 644"/>
              <a:gd name="T82" fmla="*/ 184 w 248"/>
              <a:gd name="T83" fmla="*/ 210 h 644"/>
              <a:gd name="T84" fmla="*/ 210 w 248"/>
              <a:gd name="T85" fmla="*/ 357 h 644"/>
              <a:gd name="T86" fmla="*/ 211 w 248"/>
              <a:gd name="T87" fmla="*/ 365 h 644"/>
              <a:gd name="T88" fmla="*/ 217 w 248"/>
              <a:gd name="T89" fmla="*/ 375 h 644"/>
              <a:gd name="T90" fmla="*/ 229 w 248"/>
              <a:gd name="T91" fmla="*/ 378 h 644"/>
              <a:gd name="T92" fmla="*/ 237 w 248"/>
              <a:gd name="T93" fmla="*/ 377 h 644"/>
              <a:gd name="T94" fmla="*/ 245 w 248"/>
              <a:gd name="T95" fmla="*/ 369 h 644"/>
              <a:gd name="T96" fmla="*/ 248 w 248"/>
              <a:gd name="T97" fmla="*/ 357 h 644"/>
              <a:gd name="T98" fmla="*/ 248 w 248"/>
              <a:gd name="T99" fmla="*/ 195 h 644"/>
              <a:gd name="T100" fmla="*/ 245 w 248"/>
              <a:gd name="T101" fmla="*/ 175 h 644"/>
              <a:gd name="T102" fmla="*/ 237 w 248"/>
              <a:gd name="T103" fmla="*/ 157 h 644"/>
              <a:gd name="T104" fmla="*/ 219 w 248"/>
              <a:gd name="T105" fmla="*/ 140 h 644"/>
              <a:gd name="T106" fmla="*/ 201 w 248"/>
              <a:gd name="T107" fmla="*/ 132 h 644"/>
              <a:gd name="T108" fmla="*/ 181 w 248"/>
              <a:gd name="T109" fmla="*/ 129 h 6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248" h="644">
                <a:moveTo>
                  <a:pt x="72" y="52"/>
                </a:moveTo>
                <a:lnTo>
                  <a:pt x="72" y="52"/>
                </a:lnTo>
                <a:lnTo>
                  <a:pt x="73" y="42"/>
                </a:lnTo>
                <a:lnTo>
                  <a:pt x="76" y="31"/>
                </a:lnTo>
                <a:lnTo>
                  <a:pt x="81" y="22"/>
                </a:lnTo>
                <a:lnTo>
                  <a:pt x="88" y="15"/>
                </a:lnTo>
                <a:lnTo>
                  <a:pt x="95" y="9"/>
                </a:lnTo>
                <a:lnTo>
                  <a:pt x="104" y="4"/>
                </a:lnTo>
                <a:lnTo>
                  <a:pt x="114" y="1"/>
                </a:lnTo>
                <a:lnTo>
                  <a:pt x="124" y="0"/>
                </a:lnTo>
                <a:lnTo>
                  <a:pt x="124" y="0"/>
                </a:lnTo>
                <a:lnTo>
                  <a:pt x="134" y="1"/>
                </a:lnTo>
                <a:lnTo>
                  <a:pt x="144" y="4"/>
                </a:lnTo>
                <a:lnTo>
                  <a:pt x="153" y="9"/>
                </a:lnTo>
                <a:lnTo>
                  <a:pt x="161" y="15"/>
                </a:lnTo>
                <a:lnTo>
                  <a:pt x="167" y="22"/>
                </a:lnTo>
                <a:lnTo>
                  <a:pt x="172" y="31"/>
                </a:lnTo>
                <a:lnTo>
                  <a:pt x="175" y="42"/>
                </a:lnTo>
                <a:lnTo>
                  <a:pt x="176" y="52"/>
                </a:lnTo>
                <a:lnTo>
                  <a:pt x="176" y="52"/>
                </a:lnTo>
                <a:lnTo>
                  <a:pt x="175" y="62"/>
                </a:lnTo>
                <a:lnTo>
                  <a:pt x="172" y="72"/>
                </a:lnTo>
                <a:lnTo>
                  <a:pt x="167" y="80"/>
                </a:lnTo>
                <a:lnTo>
                  <a:pt x="161" y="88"/>
                </a:lnTo>
                <a:lnTo>
                  <a:pt x="153" y="94"/>
                </a:lnTo>
                <a:lnTo>
                  <a:pt x="144" y="100"/>
                </a:lnTo>
                <a:lnTo>
                  <a:pt x="134" y="103"/>
                </a:lnTo>
                <a:lnTo>
                  <a:pt x="124" y="104"/>
                </a:lnTo>
                <a:lnTo>
                  <a:pt x="124" y="104"/>
                </a:lnTo>
                <a:lnTo>
                  <a:pt x="114" y="103"/>
                </a:lnTo>
                <a:lnTo>
                  <a:pt x="104" y="100"/>
                </a:lnTo>
                <a:lnTo>
                  <a:pt x="95" y="94"/>
                </a:lnTo>
                <a:lnTo>
                  <a:pt x="88" y="88"/>
                </a:lnTo>
                <a:lnTo>
                  <a:pt x="81" y="80"/>
                </a:lnTo>
                <a:lnTo>
                  <a:pt x="76" y="72"/>
                </a:lnTo>
                <a:lnTo>
                  <a:pt x="73" y="62"/>
                </a:lnTo>
                <a:lnTo>
                  <a:pt x="72" y="52"/>
                </a:lnTo>
                <a:lnTo>
                  <a:pt x="72" y="52"/>
                </a:lnTo>
                <a:close/>
                <a:moveTo>
                  <a:pt x="181" y="129"/>
                </a:moveTo>
                <a:lnTo>
                  <a:pt x="181" y="129"/>
                </a:lnTo>
                <a:lnTo>
                  <a:pt x="67" y="129"/>
                </a:lnTo>
                <a:lnTo>
                  <a:pt x="67" y="129"/>
                </a:lnTo>
                <a:lnTo>
                  <a:pt x="60" y="129"/>
                </a:lnTo>
                <a:lnTo>
                  <a:pt x="53" y="130"/>
                </a:lnTo>
                <a:lnTo>
                  <a:pt x="47" y="132"/>
                </a:lnTo>
                <a:lnTo>
                  <a:pt x="41" y="134"/>
                </a:lnTo>
                <a:lnTo>
                  <a:pt x="35" y="136"/>
                </a:lnTo>
                <a:lnTo>
                  <a:pt x="30" y="140"/>
                </a:lnTo>
                <a:lnTo>
                  <a:pt x="25" y="144"/>
                </a:lnTo>
                <a:lnTo>
                  <a:pt x="19" y="148"/>
                </a:lnTo>
                <a:lnTo>
                  <a:pt x="15" y="152"/>
                </a:lnTo>
                <a:lnTo>
                  <a:pt x="11" y="157"/>
                </a:lnTo>
                <a:lnTo>
                  <a:pt x="8" y="164"/>
                </a:lnTo>
                <a:lnTo>
                  <a:pt x="5" y="169"/>
                </a:lnTo>
                <a:lnTo>
                  <a:pt x="3" y="175"/>
                </a:lnTo>
                <a:lnTo>
                  <a:pt x="1" y="182"/>
                </a:lnTo>
                <a:lnTo>
                  <a:pt x="0" y="188"/>
                </a:lnTo>
                <a:lnTo>
                  <a:pt x="0" y="195"/>
                </a:lnTo>
                <a:lnTo>
                  <a:pt x="0" y="195"/>
                </a:lnTo>
                <a:lnTo>
                  <a:pt x="0" y="357"/>
                </a:lnTo>
                <a:lnTo>
                  <a:pt x="0" y="357"/>
                </a:lnTo>
                <a:lnTo>
                  <a:pt x="0" y="361"/>
                </a:lnTo>
                <a:lnTo>
                  <a:pt x="1" y="365"/>
                </a:lnTo>
                <a:lnTo>
                  <a:pt x="3" y="369"/>
                </a:lnTo>
                <a:lnTo>
                  <a:pt x="5" y="372"/>
                </a:lnTo>
                <a:lnTo>
                  <a:pt x="8" y="375"/>
                </a:lnTo>
                <a:lnTo>
                  <a:pt x="11" y="377"/>
                </a:lnTo>
                <a:lnTo>
                  <a:pt x="15" y="378"/>
                </a:lnTo>
                <a:lnTo>
                  <a:pt x="19" y="378"/>
                </a:lnTo>
                <a:lnTo>
                  <a:pt x="19" y="378"/>
                </a:lnTo>
                <a:lnTo>
                  <a:pt x="24" y="378"/>
                </a:lnTo>
                <a:lnTo>
                  <a:pt x="28" y="377"/>
                </a:lnTo>
                <a:lnTo>
                  <a:pt x="31" y="375"/>
                </a:lnTo>
                <a:lnTo>
                  <a:pt x="34" y="372"/>
                </a:lnTo>
                <a:lnTo>
                  <a:pt x="36" y="369"/>
                </a:lnTo>
                <a:lnTo>
                  <a:pt x="38" y="365"/>
                </a:lnTo>
                <a:lnTo>
                  <a:pt x="39" y="361"/>
                </a:lnTo>
                <a:lnTo>
                  <a:pt x="39" y="357"/>
                </a:lnTo>
                <a:lnTo>
                  <a:pt x="39" y="357"/>
                </a:lnTo>
                <a:lnTo>
                  <a:pt x="39" y="210"/>
                </a:lnTo>
                <a:lnTo>
                  <a:pt x="63" y="210"/>
                </a:lnTo>
                <a:lnTo>
                  <a:pt x="63" y="210"/>
                </a:lnTo>
                <a:lnTo>
                  <a:pt x="63" y="618"/>
                </a:lnTo>
                <a:lnTo>
                  <a:pt x="63" y="618"/>
                </a:lnTo>
                <a:lnTo>
                  <a:pt x="64" y="624"/>
                </a:lnTo>
                <a:lnTo>
                  <a:pt x="65" y="629"/>
                </a:lnTo>
                <a:lnTo>
                  <a:pt x="66" y="633"/>
                </a:lnTo>
                <a:lnTo>
                  <a:pt x="69" y="637"/>
                </a:lnTo>
                <a:lnTo>
                  <a:pt x="72" y="640"/>
                </a:lnTo>
                <a:lnTo>
                  <a:pt x="76" y="642"/>
                </a:lnTo>
                <a:lnTo>
                  <a:pt x="81" y="644"/>
                </a:lnTo>
                <a:lnTo>
                  <a:pt x="88" y="644"/>
                </a:lnTo>
                <a:lnTo>
                  <a:pt x="88" y="644"/>
                </a:lnTo>
                <a:lnTo>
                  <a:pt x="93" y="644"/>
                </a:lnTo>
                <a:lnTo>
                  <a:pt x="98" y="642"/>
                </a:lnTo>
                <a:lnTo>
                  <a:pt x="102" y="640"/>
                </a:lnTo>
                <a:lnTo>
                  <a:pt x="106" y="637"/>
                </a:lnTo>
                <a:lnTo>
                  <a:pt x="108" y="633"/>
                </a:lnTo>
                <a:lnTo>
                  <a:pt x="110" y="629"/>
                </a:lnTo>
                <a:lnTo>
                  <a:pt x="111" y="624"/>
                </a:lnTo>
                <a:lnTo>
                  <a:pt x="111" y="618"/>
                </a:lnTo>
                <a:lnTo>
                  <a:pt x="111" y="618"/>
                </a:lnTo>
                <a:lnTo>
                  <a:pt x="111" y="380"/>
                </a:lnTo>
                <a:lnTo>
                  <a:pt x="136" y="380"/>
                </a:lnTo>
                <a:lnTo>
                  <a:pt x="136" y="380"/>
                </a:lnTo>
                <a:lnTo>
                  <a:pt x="136" y="618"/>
                </a:lnTo>
                <a:lnTo>
                  <a:pt x="136" y="618"/>
                </a:lnTo>
                <a:lnTo>
                  <a:pt x="136" y="624"/>
                </a:lnTo>
                <a:lnTo>
                  <a:pt x="137" y="629"/>
                </a:lnTo>
                <a:lnTo>
                  <a:pt x="139" y="633"/>
                </a:lnTo>
                <a:lnTo>
                  <a:pt x="142" y="637"/>
                </a:lnTo>
                <a:lnTo>
                  <a:pt x="146" y="640"/>
                </a:lnTo>
                <a:lnTo>
                  <a:pt x="150" y="642"/>
                </a:lnTo>
                <a:lnTo>
                  <a:pt x="155" y="644"/>
                </a:lnTo>
                <a:lnTo>
                  <a:pt x="161" y="644"/>
                </a:lnTo>
                <a:lnTo>
                  <a:pt x="161" y="644"/>
                </a:lnTo>
                <a:lnTo>
                  <a:pt x="167" y="644"/>
                </a:lnTo>
                <a:lnTo>
                  <a:pt x="171" y="642"/>
                </a:lnTo>
                <a:lnTo>
                  <a:pt x="175" y="640"/>
                </a:lnTo>
                <a:lnTo>
                  <a:pt x="179" y="637"/>
                </a:lnTo>
                <a:lnTo>
                  <a:pt x="181" y="633"/>
                </a:lnTo>
                <a:lnTo>
                  <a:pt x="183" y="629"/>
                </a:lnTo>
                <a:lnTo>
                  <a:pt x="184" y="624"/>
                </a:lnTo>
                <a:lnTo>
                  <a:pt x="184" y="618"/>
                </a:lnTo>
                <a:lnTo>
                  <a:pt x="184" y="618"/>
                </a:lnTo>
                <a:lnTo>
                  <a:pt x="184" y="210"/>
                </a:lnTo>
                <a:lnTo>
                  <a:pt x="210" y="210"/>
                </a:lnTo>
                <a:lnTo>
                  <a:pt x="210" y="210"/>
                </a:lnTo>
                <a:lnTo>
                  <a:pt x="210" y="357"/>
                </a:lnTo>
                <a:lnTo>
                  <a:pt x="210" y="357"/>
                </a:lnTo>
                <a:lnTo>
                  <a:pt x="210" y="361"/>
                </a:lnTo>
                <a:lnTo>
                  <a:pt x="211" y="365"/>
                </a:lnTo>
                <a:lnTo>
                  <a:pt x="213" y="369"/>
                </a:lnTo>
                <a:lnTo>
                  <a:pt x="215" y="372"/>
                </a:lnTo>
                <a:lnTo>
                  <a:pt x="217" y="375"/>
                </a:lnTo>
                <a:lnTo>
                  <a:pt x="221" y="377"/>
                </a:lnTo>
                <a:lnTo>
                  <a:pt x="224" y="378"/>
                </a:lnTo>
                <a:lnTo>
                  <a:pt x="229" y="378"/>
                </a:lnTo>
                <a:lnTo>
                  <a:pt x="229" y="378"/>
                </a:lnTo>
                <a:lnTo>
                  <a:pt x="233" y="378"/>
                </a:lnTo>
                <a:lnTo>
                  <a:pt x="237" y="377"/>
                </a:lnTo>
                <a:lnTo>
                  <a:pt x="240" y="375"/>
                </a:lnTo>
                <a:lnTo>
                  <a:pt x="243" y="372"/>
                </a:lnTo>
                <a:lnTo>
                  <a:pt x="245" y="369"/>
                </a:lnTo>
                <a:lnTo>
                  <a:pt x="247" y="365"/>
                </a:lnTo>
                <a:lnTo>
                  <a:pt x="248" y="361"/>
                </a:lnTo>
                <a:lnTo>
                  <a:pt x="248" y="357"/>
                </a:lnTo>
                <a:lnTo>
                  <a:pt x="248" y="357"/>
                </a:lnTo>
                <a:lnTo>
                  <a:pt x="248" y="195"/>
                </a:lnTo>
                <a:lnTo>
                  <a:pt x="248" y="195"/>
                </a:lnTo>
                <a:lnTo>
                  <a:pt x="248" y="188"/>
                </a:lnTo>
                <a:lnTo>
                  <a:pt x="246" y="182"/>
                </a:lnTo>
                <a:lnTo>
                  <a:pt x="245" y="175"/>
                </a:lnTo>
                <a:lnTo>
                  <a:pt x="243" y="169"/>
                </a:lnTo>
                <a:lnTo>
                  <a:pt x="240" y="164"/>
                </a:lnTo>
                <a:lnTo>
                  <a:pt x="237" y="157"/>
                </a:lnTo>
                <a:lnTo>
                  <a:pt x="233" y="152"/>
                </a:lnTo>
                <a:lnTo>
                  <a:pt x="229" y="148"/>
                </a:lnTo>
                <a:lnTo>
                  <a:pt x="219" y="140"/>
                </a:lnTo>
                <a:lnTo>
                  <a:pt x="213" y="136"/>
                </a:lnTo>
                <a:lnTo>
                  <a:pt x="207" y="134"/>
                </a:lnTo>
                <a:lnTo>
                  <a:pt x="201" y="132"/>
                </a:lnTo>
                <a:lnTo>
                  <a:pt x="194" y="130"/>
                </a:lnTo>
                <a:lnTo>
                  <a:pt x="188" y="129"/>
                </a:lnTo>
                <a:lnTo>
                  <a:pt x="181" y="129"/>
                </a:lnTo>
                <a:lnTo>
                  <a:pt x="181" y="129"/>
                </a:lnTo>
                <a:close/>
              </a:path>
            </a:pathLst>
          </a:custGeom>
          <a:solidFill>
            <a:srgbClr val="00B0F0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37</xdr:col>
      <xdr:colOff>217715</xdr:colOff>
      <xdr:row>2</xdr:row>
      <xdr:rowOff>119742</xdr:rowOff>
    </xdr:from>
    <xdr:to>
      <xdr:col>43</xdr:col>
      <xdr:colOff>43544</xdr:colOff>
      <xdr:row>26</xdr:row>
      <xdr:rowOff>54428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14</xdr:row>
      <xdr:rowOff>10886</xdr:rowOff>
    </xdr:from>
    <xdr:to>
      <xdr:col>37</xdr:col>
      <xdr:colOff>59870</xdr:colOff>
      <xdr:row>25</xdr:row>
      <xdr:rowOff>119743</xdr:rowOff>
    </xdr:to>
    <xdr:grpSp>
      <xdr:nvGrpSpPr>
        <xdr:cNvPr id="2" name="Group 1"/>
        <xdr:cNvGrpSpPr/>
      </xdr:nvGrpSpPr>
      <xdr:grpSpPr>
        <a:xfrm>
          <a:off x="35378571" y="3124200"/>
          <a:ext cx="3412670" cy="1458686"/>
          <a:chOff x="14689210" y="2755710"/>
          <a:chExt cx="2812677" cy="1501590"/>
        </a:xfrm>
      </xdr:grpSpPr>
      <xdr:graphicFrame macro="">
        <xdr:nvGraphicFramePr>
          <xdr:cNvPr id="3" name="Chart 2"/>
          <xdr:cNvGraphicFramePr/>
        </xdr:nvGraphicFramePr>
        <xdr:xfrm>
          <a:off x="14689210" y="2755710"/>
          <a:ext cx="2812677" cy="150159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Freeform 3"/>
          <xdr:cNvSpPr>
            <a:spLocks noEditPoints="1"/>
          </xdr:cNvSpPr>
        </xdr:nvSpPr>
        <xdr:spPr bwMode="auto">
          <a:xfrm>
            <a:off x="15090343" y="3372391"/>
            <a:ext cx="336177" cy="616322"/>
          </a:xfrm>
          <a:custGeom>
            <a:avLst/>
            <a:gdLst>
              <a:gd name="T0" fmla="*/ 95 w 292"/>
              <a:gd name="T1" fmla="*/ 42 h 644"/>
              <a:gd name="T2" fmla="*/ 109 w 292"/>
              <a:gd name="T3" fmla="*/ 15 h 644"/>
              <a:gd name="T4" fmla="*/ 135 w 292"/>
              <a:gd name="T5" fmla="*/ 1 h 644"/>
              <a:gd name="T6" fmla="*/ 157 w 292"/>
              <a:gd name="T7" fmla="*/ 1 h 644"/>
              <a:gd name="T8" fmla="*/ 183 w 292"/>
              <a:gd name="T9" fmla="*/ 15 h 644"/>
              <a:gd name="T10" fmla="*/ 197 w 292"/>
              <a:gd name="T11" fmla="*/ 42 h 644"/>
              <a:gd name="T12" fmla="*/ 197 w 292"/>
              <a:gd name="T13" fmla="*/ 62 h 644"/>
              <a:gd name="T14" fmla="*/ 183 w 292"/>
              <a:gd name="T15" fmla="*/ 88 h 644"/>
              <a:gd name="T16" fmla="*/ 157 w 292"/>
              <a:gd name="T17" fmla="*/ 103 h 644"/>
              <a:gd name="T18" fmla="*/ 135 w 292"/>
              <a:gd name="T19" fmla="*/ 103 h 644"/>
              <a:gd name="T20" fmla="*/ 109 w 292"/>
              <a:gd name="T21" fmla="*/ 88 h 644"/>
              <a:gd name="T22" fmla="*/ 95 w 292"/>
              <a:gd name="T23" fmla="*/ 62 h 644"/>
              <a:gd name="T24" fmla="*/ 290 w 292"/>
              <a:gd name="T25" fmla="*/ 323 h 644"/>
              <a:gd name="T26" fmla="*/ 246 w 292"/>
              <a:gd name="T27" fmla="*/ 174 h 644"/>
              <a:gd name="T28" fmla="*/ 233 w 292"/>
              <a:gd name="T29" fmla="*/ 151 h 644"/>
              <a:gd name="T30" fmla="*/ 217 w 292"/>
              <a:gd name="T31" fmla="*/ 137 h 644"/>
              <a:gd name="T32" fmla="*/ 193 w 292"/>
              <a:gd name="T33" fmla="*/ 129 h 644"/>
              <a:gd name="T34" fmla="*/ 106 w 292"/>
              <a:gd name="T35" fmla="*/ 128 h 644"/>
              <a:gd name="T36" fmla="*/ 91 w 292"/>
              <a:gd name="T37" fmla="*/ 131 h 644"/>
              <a:gd name="T38" fmla="*/ 69 w 292"/>
              <a:gd name="T39" fmla="*/ 141 h 644"/>
              <a:gd name="T40" fmla="*/ 54 w 292"/>
              <a:gd name="T41" fmla="*/ 158 h 644"/>
              <a:gd name="T42" fmla="*/ 42 w 292"/>
              <a:gd name="T43" fmla="*/ 184 h 644"/>
              <a:gd name="T44" fmla="*/ 0 w 292"/>
              <a:gd name="T45" fmla="*/ 332 h 644"/>
              <a:gd name="T46" fmla="*/ 2 w 292"/>
              <a:gd name="T47" fmla="*/ 345 h 644"/>
              <a:gd name="T48" fmla="*/ 11 w 292"/>
              <a:gd name="T49" fmla="*/ 353 h 644"/>
              <a:gd name="T50" fmla="*/ 21 w 292"/>
              <a:gd name="T51" fmla="*/ 353 h 644"/>
              <a:gd name="T52" fmla="*/ 31 w 292"/>
              <a:gd name="T53" fmla="*/ 347 h 644"/>
              <a:gd name="T54" fmla="*/ 37 w 292"/>
              <a:gd name="T55" fmla="*/ 336 h 644"/>
              <a:gd name="T56" fmla="*/ 32 w 292"/>
              <a:gd name="T57" fmla="*/ 443 h 644"/>
              <a:gd name="T58" fmla="*/ 90 w 292"/>
              <a:gd name="T59" fmla="*/ 624 h 644"/>
              <a:gd name="T60" fmla="*/ 92 w 292"/>
              <a:gd name="T61" fmla="*/ 633 h 644"/>
              <a:gd name="T62" fmla="*/ 99 w 292"/>
              <a:gd name="T63" fmla="*/ 641 h 644"/>
              <a:gd name="T64" fmla="*/ 113 w 292"/>
              <a:gd name="T65" fmla="*/ 644 h 644"/>
              <a:gd name="T66" fmla="*/ 121 w 292"/>
              <a:gd name="T67" fmla="*/ 643 h 644"/>
              <a:gd name="T68" fmla="*/ 130 w 292"/>
              <a:gd name="T69" fmla="*/ 635 h 644"/>
              <a:gd name="T70" fmla="*/ 133 w 292"/>
              <a:gd name="T71" fmla="*/ 623 h 644"/>
              <a:gd name="T72" fmla="*/ 159 w 292"/>
              <a:gd name="T73" fmla="*/ 623 h 644"/>
              <a:gd name="T74" fmla="*/ 160 w 292"/>
              <a:gd name="T75" fmla="*/ 632 h 644"/>
              <a:gd name="T76" fmla="*/ 168 w 292"/>
              <a:gd name="T77" fmla="*/ 641 h 644"/>
              <a:gd name="T78" fmla="*/ 180 w 292"/>
              <a:gd name="T79" fmla="*/ 644 h 644"/>
              <a:gd name="T80" fmla="*/ 189 w 292"/>
              <a:gd name="T81" fmla="*/ 643 h 644"/>
              <a:gd name="T82" fmla="*/ 199 w 292"/>
              <a:gd name="T83" fmla="*/ 636 h 644"/>
              <a:gd name="T84" fmla="*/ 203 w 292"/>
              <a:gd name="T85" fmla="*/ 624 h 644"/>
              <a:gd name="T86" fmla="*/ 259 w 292"/>
              <a:gd name="T87" fmla="*/ 443 h 644"/>
              <a:gd name="T88" fmla="*/ 254 w 292"/>
              <a:gd name="T89" fmla="*/ 336 h 644"/>
              <a:gd name="T90" fmla="*/ 257 w 292"/>
              <a:gd name="T91" fmla="*/ 343 h 644"/>
              <a:gd name="T92" fmla="*/ 267 w 292"/>
              <a:gd name="T93" fmla="*/ 352 h 644"/>
              <a:gd name="T94" fmla="*/ 279 w 292"/>
              <a:gd name="T95" fmla="*/ 353 h 644"/>
              <a:gd name="T96" fmla="*/ 286 w 292"/>
              <a:gd name="T97" fmla="*/ 349 h 644"/>
              <a:gd name="T98" fmla="*/ 291 w 292"/>
              <a:gd name="T99" fmla="*/ 337 h 644"/>
              <a:gd name="T100" fmla="*/ 290 w 292"/>
              <a:gd name="T101" fmla="*/ 323 h 6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292" h="644">
                <a:moveTo>
                  <a:pt x="94" y="52"/>
                </a:moveTo>
                <a:lnTo>
                  <a:pt x="94" y="52"/>
                </a:lnTo>
                <a:lnTo>
                  <a:pt x="95" y="42"/>
                </a:lnTo>
                <a:lnTo>
                  <a:pt x="98" y="32"/>
                </a:lnTo>
                <a:lnTo>
                  <a:pt x="103" y="23"/>
                </a:lnTo>
                <a:lnTo>
                  <a:pt x="109" y="15"/>
                </a:lnTo>
                <a:lnTo>
                  <a:pt x="117" y="9"/>
                </a:lnTo>
                <a:lnTo>
                  <a:pt x="126" y="4"/>
                </a:lnTo>
                <a:lnTo>
                  <a:pt x="135" y="1"/>
                </a:lnTo>
                <a:lnTo>
                  <a:pt x="147" y="0"/>
                </a:lnTo>
                <a:lnTo>
                  <a:pt x="147" y="0"/>
                </a:lnTo>
                <a:lnTo>
                  <a:pt x="157" y="1"/>
                </a:lnTo>
                <a:lnTo>
                  <a:pt x="167" y="4"/>
                </a:lnTo>
                <a:lnTo>
                  <a:pt x="175" y="9"/>
                </a:lnTo>
                <a:lnTo>
                  <a:pt x="183" y="15"/>
                </a:lnTo>
                <a:lnTo>
                  <a:pt x="189" y="23"/>
                </a:lnTo>
                <a:lnTo>
                  <a:pt x="194" y="32"/>
                </a:lnTo>
                <a:lnTo>
                  <a:pt x="197" y="42"/>
                </a:lnTo>
                <a:lnTo>
                  <a:pt x="198" y="52"/>
                </a:lnTo>
                <a:lnTo>
                  <a:pt x="198" y="52"/>
                </a:lnTo>
                <a:lnTo>
                  <a:pt x="197" y="62"/>
                </a:lnTo>
                <a:lnTo>
                  <a:pt x="194" y="72"/>
                </a:lnTo>
                <a:lnTo>
                  <a:pt x="189" y="81"/>
                </a:lnTo>
                <a:lnTo>
                  <a:pt x="183" y="88"/>
                </a:lnTo>
                <a:lnTo>
                  <a:pt x="175" y="95"/>
                </a:lnTo>
                <a:lnTo>
                  <a:pt x="167" y="100"/>
                </a:lnTo>
                <a:lnTo>
                  <a:pt x="157" y="103"/>
                </a:lnTo>
                <a:lnTo>
                  <a:pt x="147" y="104"/>
                </a:lnTo>
                <a:lnTo>
                  <a:pt x="147" y="104"/>
                </a:lnTo>
                <a:lnTo>
                  <a:pt x="135" y="103"/>
                </a:lnTo>
                <a:lnTo>
                  <a:pt x="126" y="100"/>
                </a:lnTo>
                <a:lnTo>
                  <a:pt x="117" y="95"/>
                </a:lnTo>
                <a:lnTo>
                  <a:pt x="109" y="88"/>
                </a:lnTo>
                <a:lnTo>
                  <a:pt x="103" y="81"/>
                </a:lnTo>
                <a:lnTo>
                  <a:pt x="98" y="72"/>
                </a:lnTo>
                <a:lnTo>
                  <a:pt x="95" y="62"/>
                </a:lnTo>
                <a:lnTo>
                  <a:pt x="94" y="52"/>
                </a:lnTo>
                <a:lnTo>
                  <a:pt x="94" y="52"/>
                </a:lnTo>
                <a:close/>
                <a:moveTo>
                  <a:pt x="290" y="323"/>
                </a:moveTo>
                <a:lnTo>
                  <a:pt x="250" y="184"/>
                </a:lnTo>
                <a:lnTo>
                  <a:pt x="250" y="184"/>
                </a:lnTo>
                <a:lnTo>
                  <a:pt x="246" y="174"/>
                </a:lnTo>
                <a:lnTo>
                  <a:pt x="243" y="166"/>
                </a:lnTo>
                <a:lnTo>
                  <a:pt x="238" y="158"/>
                </a:lnTo>
                <a:lnTo>
                  <a:pt x="233" y="151"/>
                </a:lnTo>
                <a:lnTo>
                  <a:pt x="228" y="145"/>
                </a:lnTo>
                <a:lnTo>
                  <a:pt x="223" y="141"/>
                </a:lnTo>
                <a:lnTo>
                  <a:pt x="217" y="137"/>
                </a:lnTo>
                <a:lnTo>
                  <a:pt x="212" y="135"/>
                </a:lnTo>
                <a:lnTo>
                  <a:pt x="202" y="131"/>
                </a:lnTo>
                <a:lnTo>
                  <a:pt x="193" y="129"/>
                </a:lnTo>
                <a:lnTo>
                  <a:pt x="186" y="128"/>
                </a:lnTo>
                <a:lnTo>
                  <a:pt x="146" y="128"/>
                </a:lnTo>
                <a:lnTo>
                  <a:pt x="106" y="128"/>
                </a:lnTo>
                <a:lnTo>
                  <a:pt x="106" y="128"/>
                </a:lnTo>
                <a:lnTo>
                  <a:pt x="99" y="129"/>
                </a:lnTo>
                <a:lnTo>
                  <a:pt x="91" y="131"/>
                </a:lnTo>
                <a:lnTo>
                  <a:pt x="81" y="135"/>
                </a:lnTo>
                <a:lnTo>
                  <a:pt x="75" y="137"/>
                </a:lnTo>
                <a:lnTo>
                  <a:pt x="69" y="141"/>
                </a:lnTo>
                <a:lnTo>
                  <a:pt x="64" y="145"/>
                </a:lnTo>
                <a:lnTo>
                  <a:pt x="59" y="151"/>
                </a:lnTo>
                <a:lnTo>
                  <a:pt x="54" y="158"/>
                </a:lnTo>
                <a:lnTo>
                  <a:pt x="50" y="166"/>
                </a:lnTo>
                <a:lnTo>
                  <a:pt x="46" y="174"/>
                </a:lnTo>
                <a:lnTo>
                  <a:pt x="42" y="184"/>
                </a:lnTo>
                <a:lnTo>
                  <a:pt x="2" y="322"/>
                </a:lnTo>
                <a:lnTo>
                  <a:pt x="2" y="322"/>
                </a:lnTo>
                <a:lnTo>
                  <a:pt x="0" y="332"/>
                </a:lnTo>
                <a:lnTo>
                  <a:pt x="0" y="337"/>
                </a:lnTo>
                <a:lnTo>
                  <a:pt x="1" y="341"/>
                </a:lnTo>
                <a:lnTo>
                  <a:pt x="2" y="345"/>
                </a:lnTo>
                <a:lnTo>
                  <a:pt x="5" y="349"/>
                </a:lnTo>
                <a:lnTo>
                  <a:pt x="8" y="351"/>
                </a:lnTo>
                <a:lnTo>
                  <a:pt x="11" y="353"/>
                </a:lnTo>
                <a:lnTo>
                  <a:pt x="11" y="353"/>
                </a:lnTo>
                <a:lnTo>
                  <a:pt x="17" y="353"/>
                </a:lnTo>
                <a:lnTo>
                  <a:pt x="21" y="353"/>
                </a:lnTo>
                <a:lnTo>
                  <a:pt x="24" y="352"/>
                </a:lnTo>
                <a:lnTo>
                  <a:pt x="28" y="350"/>
                </a:lnTo>
                <a:lnTo>
                  <a:pt x="31" y="347"/>
                </a:lnTo>
                <a:lnTo>
                  <a:pt x="33" y="343"/>
                </a:lnTo>
                <a:lnTo>
                  <a:pt x="35" y="340"/>
                </a:lnTo>
                <a:lnTo>
                  <a:pt x="37" y="336"/>
                </a:lnTo>
                <a:lnTo>
                  <a:pt x="75" y="201"/>
                </a:lnTo>
                <a:lnTo>
                  <a:pt x="102" y="201"/>
                </a:lnTo>
                <a:lnTo>
                  <a:pt x="32" y="443"/>
                </a:lnTo>
                <a:lnTo>
                  <a:pt x="90" y="443"/>
                </a:lnTo>
                <a:lnTo>
                  <a:pt x="90" y="443"/>
                </a:lnTo>
                <a:lnTo>
                  <a:pt x="90" y="624"/>
                </a:lnTo>
                <a:lnTo>
                  <a:pt x="90" y="624"/>
                </a:lnTo>
                <a:lnTo>
                  <a:pt x="90" y="628"/>
                </a:lnTo>
                <a:lnTo>
                  <a:pt x="92" y="633"/>
                </a:lnTo>
                <a:lnTo>
                  <a:pt x="93" y="636"/>
                </a:lnTo>
                <a:lnTo>
                  <a:pt x="96" y="639"/>
                </a:lnTo>
                <a:lnTo>
                  <a:pt x="99" y="641"/>
                </a:lnTo>
                <a:lnTo>
                  <a:pt x="103" y="643"/>
                </a:lnTo>
                <a:lnTo>
                  <a:pt x="108" y="644"/>
                </a:lnTo>
                <a:lnTo>
                  <a:pt x="113" y="644"/>
                </a:lnTo>
                <a:lnTo>
                  <a:pt x="113" y="644"/>
                </a:lnTo>
                <a:lnTo>
                  <a:pt x="117" y="644"/>
                </a:lnTo>
                <a:lnTo>
                  <a:pt x="121" y="643"/>
                </a:lnTo>
                <a:lnTo>
                  <a:pt x="125" y="641"/>
                </a:lnTo>
                <a:lnTo>
                  <a:pt x="128" y="638"/>
                </a:lnTo>
                <a:lnTo>
                  <a:pt x="130" y="635"/>
                </a:lnTo>
                <a:lnTo>
                  <a:pt x="132" y="632"/>
                </a:lnTo>
                <a:lnTo>
                  <a:pt x="133" y="627"/>
                </a:lnTo>
                <a:lnTo>
                  <a:pt x="133" y="623"/>
                </a:lnTo>
                <a:lnTo>
                  <a:pt x="133" y="443"/>
                </a:lnTo>
                <a:lnTo>
                  <a:pt x="159" y="443"/>
                </a:lnTo>
                <a:lnTo>
                  <a:pt x="159" y="623"/>
                </a:lnTo>
                <a:lnTo>
                  <a:pt x="159" y="623"/>
                </a:lnTo>
                <a:lnTo>
                  <a:pt x="159" y="627"/>
                </a:lnTo>
                <a:lnTo>
                  <a:pt x="160" y="632"/>
                </a:lnTo>
                <a:lnTo>
                  <a:pt x="162" y="635"/>
                </a:lnTo>
                <a:lnTo>
                  <a:pt x="165" y="638"/>
                </a:lnTo>
                <a:lnTo>
                  <a:pt x="168" y="641"/>
                </a:lnTo>
                <a:lnTo>
                  <a:pt x="171" y="643"/>
                </a:lnTo>
                <a:lnTo>
                  <a:pt x="175" y="644"/>
                </a:lnTo>
                <a:lnTo>
                  <a:pt x="180" y="644"/>
                </a:lnTo>
                <a:lnTo>
                  <a:pt x="180" y="644"/>
                </a:lnTo>
                <a:lnTo>
                  <a:pt x="185" y="644"/>
                </a:lnTo>
                <a:lnTo>
                  <a:pt x="189" y="643"/>
                </a:lnTo>
                <a:lnTo>
                  <a:pt x="193" y="641"/>
                </a:lnTo>
                <a:lnTo>
                  <a:pt x="196" y="639"/>
                </a:lnTo>
                <a:lnTo>
                  <a:pt x="199" y="636"/>
                </a:lnTo>
                <a:lnTo>
                  <a:pt x="202" y="633"/>
                </a:lnTo>
                <a:lnTo>
                  <a:pt x="203" y="628"/>
                </a:lnTo>
                <a:lnTo>
                  <a:pt x="203" y="624"/>
                </a:lnTo>
                <a:lnTo>
                  <a:pt x="203" y="443"/>
                </a:lnTo>
                <a:lnTo>
                  <a:pt x="203" y="443"/>
                </a:lnTo>
                <a:lnTo>
                  <a:pt x="259" y="443"/>
                </a:lnTo>
                <a:lnTo>
                  <a:pt x="190" y="201"/>
                </a:lnTo>
                <a:lnTo>
                  <a:pt x="216" y="201"/>
                </a:lnTo>
                <a:lnTo>
                  <a:pt x="254" y="336"/>
                </a:lnTo>
                <a:lnTo>
                  <a:pt x="254" y="336"/>
                </a:lnTo>
                <a:lnTo>
                  <a:pt x="255" y="340"/>
                </a:lnTo>
                <a:lnTo>
                  <a:pt x="257" y="343"/>
                </a:lnTo>
                <a:lnTo>
                  <a:pt x="260" y="348"/>
                </a:lnTo>
                <a:lnTo>
                  <a:pt x="263" y="350"/>
                </a:lnTo>
                <a:lnTo>
                  <a:pt x="267" y="352"/>
                </a:lnTo>
                <a:lnTo>
                  <a:pt x="271" y="354"/>
                </a:lnTo>
                <a:lnTo>
                  <a:pt x="275" y="354"/>
                </a:lnTo>
                <a:lnTo>
                  <a:pt x="279" y="353"/>
                </a:lnTo>
                <a:lnTo>
                  <a:pt x="279" y="353"/>
                </a:lnTo>
                <a:lnTo>
                  <a:pt x="283" y="352"/>
                </a:lnTo>
                <a:lnTo>
                  <a:pt x="286" y="349"/>
                </a:lnTo>
                <a:lnTo>
                  <a:pt x="289" y="345"/>
                </a:lnTo>
                <a:lnTo>
                  <a:pt x="290" y="341"/>
                </a:lnTo>
                <a:lnTo>
                  <a:pt x="291" y="337"/>
                </a:lnTo>
                <a:lnTo>
                  <a:pt x="292" y="332"/>
                </a:lnTo>
                <a:lnTo>
                  <a:pt x="291" y="328"/>
                </a:lnTo>
                <a:lnTo>
                  <a:pt x="290" y="323"/>
                </a:lnTo>
                <a:lnTo>
                  <a:pt x="290" y="323"/>
                </a:lnTo>
                <a:close/>
              </a:path>
            </a:pathLst>
          </a:custGeom>
          <a:solidFill>
            <a:srgbClr val="92D050"/>
          </a:solidFill>
          <a:ln>
            <a:noFill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/>
              <a:t> </a:t>
            </a:r>
          </a:p>
        </xdr:txBody>
      </xdr:sp>
      <xdr:sp macro="" textlink="">
        <xdr:nvSpPr>
          <xdr:cNvPr id="5" name="Freeform 4"/>
          <xdr:cNvSpPr>
            <a:spLocks noEditPoints="1"/>
          </xdr:cNvSpPr>
        </xdr:nvSpPr>
        <xdr:spPr bwMode="auto">
          <a:xfrm>
            <a:off x="16717163" y="3372969"/>
            <a:ext cx="305316" cy="616324"/>
          </a:xfrm>
          <a:custGeom>
            <a:avLst/>
            <a:gdLst>
              <a:gd name="T0" fmla="*/ 73 w 248"/>
              <a:gd name="T1" fmla="*/ 42 h 644"/>
              <a:gd name="T2" fmla="*/ 88 w 248"/>
              <a:gd name="T3" fmla="*/ 15 h 644"/>
              <a:gd name="T4" fmla="*/ 114 w 248"/>
              <a:gd name="T5" fmla="*/ 1 h 644"/>
              <a:gd name="T6" fmla="*/ 134 w 248"/>
              <a:gd name="T7" fmla="*/ 1 h 644"/>
              <a:gd name="T8" fmla="*/ 161 w 248"/>
              <a:gd name="T9" fmla="*/ 15 h 644"/>
              <a:gd name="T10" fmla="*/ 175 w 248"/>
              <a:gd name="T11" fmla="*/ 42 h 644"/>
              <a:gd name="T12" fmla="*/ 175 w 248"/>
              <a:gd name="T13" fmla="*/ 62 h 644"/>
              <a:gd name="T14" fmla="*/ 161 w 248"/>
              <a:gd name="T15" fmla="*/ 88 h 644"/>
              <a:gd name="T16" fmla="*/ 134 w 248"/>
              <a:gd name="T17" fmla="*/ 103 h 644"/>
              <a:gd name="T18" fmla="*/ 114 w 248"/>
              <a:gd name="T19" fmla="*/ 103 h 644"/>
              <a:gd name="T20" fmla="*/ 88 w 248"/>
              <a:gd name="T21" fmla="*/ 88 h 644"/>
              <a:gd name="T22" fmla="*/ 73 w 248"/>
              <a:gd name="T23" fmla="*/ 62 h 644"/>
              <a:gd name="T24" fmla="*/ 181 w 248"/>
              <a:gd name="T25" fmla="*/ 129 h 644"/>
              <a:gd name="T26" fmla="*/ 67 w 248"/>
              <a:gd name="T27" fmla="*/ 129 h 644"/>
              <a:gd name="T28" fmla="*/ 47 w 248"/>
              <a:gd name="T29" fmla="*/ 132 h 644"/>
              <a:gd name="T30" fmla="*/ 30 w 248"/>
              <a:gd name="T31" fmla="*/ 140 h 644"/>
              <a:gd name="T32" fmla="*/ 15 w 248"/>
              <a:gd name="T33" fmla="*/ 152 h 644"/>
              <a:gd name="T34" fmla="*/ 5 w 248"/>
              <a:gd name="T35" fmla="*/ 169 h 644"/>
              <a:gd name="T36" fmla="*/ 0 w 248"/>
              <a:gd name="T37" fmla="*/ 188 h 644"/>
              <a:gd name="T38" fmla="*/ 0 w 248"/>
              <a:gd name="T39" fmla="*/ 357 h 644"/>
              <a:gd name="T40" fmla="*/ 1 w 248"/>
              <a:gd name="T41" fmla="*/ 365 h 644"/>
              <a:gd name="T42" fmla="*/ 8 w 248"/>
              <a:gd name="T43" fmla="*/ 375 h 644"/>
              <a:gd name="T44" fmla="*/ 19 w 248"/>
              <a:gd name="T45" fmla="*/ 378 h 644"/>
              <a:gd name="T46" fmla="*/ 28 w 248"/>
              <a:gd name="T47" fmla="*/ 377 h 644"/>
              <a:gd name="T48" fmla="*/ 36 w 248"/>
              <a:gd name="T49" fmla="*/ 369 h 644"/>
              <a:gd name="T50" fmla="*/ 39 w 248"/>
              <a:gd name="T51" fmla="*/ 357 h 644"/>
              <a:gd name="T52" fmla="*/ 63 w 248"/>
              <a:gd name="T53" fmla="*/ 210 h 644"/>
              <a:gd name="T54" fmla="*/ 63 w 248"/>
              <a:gd name="T55" fmla="*/ 618 h 644"/>
              <a:gd name="T56" fmla="*/ 66 w 248"/>
              <a:gd name="T57" fmla="*/ 633 h 644"/>
              <a:gd name="T58" fmla="*/ 76 w 248"/>
              <a:gd name="T59" fmla="*/ 642 h 644"/>
              <a:gd name="T60" fmla="*/ 88 w 248"/>
              <a:gd name="T61" fmla="*/ 644 h 644"/>
              <a:gd name="T62" fmla="*/ 102 w 248"/>
              <a:gd name="T63" fmla="*/ 640 h 644"/>
              <a:gd name="T64" fmla="*/ 110 w 248"/>
              <a:gd name="T65" fmla="*/ 629 h 644"/>
              <a:gd name="T66" fmla="*/ 111 w 248"/>
              <a:gd name="T67" fmla="*/ 618 h 644"/>
              <a:gd name="T68" fmla="*/ 136 w 248"/>
              <a:gd name="T69" fmla="*/ 380 h 644"/>
              <a:gd name="T70" fmla="*/ 136 w 248"/>
              <a:gd name="T71" fmla="*/ 624 h 644"/>
              <a:gd name="T72" fmla="*/ 142 w 248"/>
              <a:gd name="T73" fmla="*/ 637 h 644"/>
              <a:gd name="T74" fmla="*/ 155 w 248"/>
              <a:gd name="T75" fmla="*/ 644 h 644"/>
              <a:gd name="T76" fmla="*/ 167 w 248"/>
              <a:gd name="T77" fmla="*/ 644 h 644"/>
              <a:gd name="T78" fmla="*/ 179 w 248"/>
              <a:gd name="T79" fmla="*/ 637 h 644"/>
              <a:gd name="T80" fmla="*/ 184 w 248"/>
              <a:gd name="T81" fmla="*/ 624 h 644"/>
              <a:gd name="T82" fmla="*/ 184 w 248"/>
              <a:gd name="T83" fmla="*/ 210 h 644"/>
              <a:gd name="T84" fmla="*/ 210 w 248"/>
              <a:gd name="T85" fmla="*/ 357 h 644"/>
              <a:gd name="T86" fmla="*/ 211 w 248"/>
              <a:gd name="T87" fmla="*/ 365 h 644"/>
              <a:gd name="T88" fmla="*/ 217 w 248"/>
              <a:gd name="T89" fmla="*/ 375 h 644"/>
              <a:gd name="T90" fmla="*/ 229 w 248"/>
              <a:gd name="T91" fmla="*/ 378 h 644"/>
              <a:gd name="T92" fmla="*/ 237 w 248"/>
              <a:gd name="T93" fmla="*/ 377 h 644"/>
              <a:gd name="T94" fmla="*/ 245 w 248"/>
              <a:gd name="T95" fmla="*/ 369 h 644"/>
              <a:gd name="T96" fmla="*/ 248 w 248"/>
              <a:gd name="T97" fmla="*/ 357 h 644"/>
              <a:gd name="T98" fmla="*/ 248 w 248"/>
              <a:gd name="T99" fmla="*/ 195 h 644"/>
              <a:gd name="T100" fmla="*/ 245 w 248"/>
              <a:gd name="T101" fmla="*/ 175 h 644"/>
              <a:gd name="T102" fmla="*/ 237 w 248"/>
              <a:gd name="T103" fmla="*/ 157 h 644"/>
              <a:gd name="T104" fmla="*/ 219 w 248"/>
              <a:gd name="T105" fmla="*/ 140 h 644"/>
              <a:gd name="T106" fmla="*/ 201 w 248"/>
              <a:gd name="T107" fmla="*/ 132 h 644"/>
              <a:gd name="T108" fmla="*/ 181 w 248"/>
              <a:gd name="T109" fmla="*/ 129 h 6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248" h="644">
                <a:moveTo>
                  <a:pt x="72" y="52"/>
                </a:moveTo>
                <a:lnTo>
                  <a:pt x="72" y="52"/>
                </a:lnTo>
                <a:lnTo>
                  <a:pt x="73" y="42"/>
                </a:lnTo>
                <a:lnTo>
                  <a:pt x="76" y="31"/>
                </a:lnTo>
                <a:lnTo>
                  <a:pt x="81" y="22"/>
                </a:lnTo>
                <a:lnTo>
                  <a:pt x="88" y="15"/>
                </a:lnTo>
                <a:lnTo>
                  <a:pt x="95" y="9"/>
                </a:lnTo>
                <a:lnTo>
                  <a:pt x="104" y="4"/>
                </a:lnTo>
                <a:lnTo>
                  <a:pt x="114" y="1"/>
                </a:lnTo>
                <a:lnTo>
                  <a:pt x="124" y="0"/>
                </a:lnTo>
                <a:lnTo>
                  <a:pt x="124" y="0"/>
                </a:lnTo>
                <a:lnTo>
                  <a:pt x="134" y="1"/>
                </a:lnTo>
                <a:lnTo>
                  <a:pt x="144" y="4"/>
                </a:lnTo>
                <a:lnTo>
                  <a:pt x="153" y="9"/>
                </a:lnTo>
                <a:lnTo>
                  <a:pt x="161" y="15"/>
                </a:lnTo>
                <a:lnTo>
                  <a:pt x="167" y="22"/>
                </a:lnTo>
                <a:lnTo>
                  <a:pt x="172" y="31"/>
                </a:lnTo>
                <a:lnTo>
                  <a:pt x="175" y="42"/>
                </a:lnTo>
                <a:lnTo>
                  <a:pt x="176" y="52"/>
                </a:lnTo>
                <a:lnTo>
                  <a:pt x="176" y="52"/>
                </a:lnTo>
                <a:lnTo>
                  <a:pt x="175" y="62"/>
                </a:lnTo>
                <a:lnTo>
                  <a:pt x="172" y="72"/>
                </a:lnTo>
                <a:lnTo>
                  <a:pt x="167" y="80"/>
                </a:lnTo>
                <a:lnTo>
                  <a:pt x="161" y="88"/>
                </a:lnTo>
                <a:lnTo>
                  <a:pt x="153" y="94"/>
                </a:lnTo>
                <a:lnTo>
                  <a:pt x="144" y="100"/>
                </a:lnTo>
                <a:lnTo>
                  <a:pt x="134" y="103"/>
                </a:lnTo>
                <a:lnTo>
                  <a:pt x="124" y="104"/>
                </a:lnTo>
                <a:lnTo>
                  <a:pt x="124" y="104"/>
                </a:lnTo>
                <a:lnTo>
                  <a:pt x="114" y="103"/>
                </a:lnTo>
                <a:lnTo>
                  <a:pt x="104" y="100"/>
                </a:lnTo>
                <a:lnTo>
                  <a:pt x="95" y="94"/>
                </a:lnTo>
                <a:lnTo>
                  <a:pt x="88" y="88"/>
                </a:lnTo>
                <a:lnTo>
                  <a:pt x="81" y="80"/>
                </a:lnTo>
                <a:lnTo>
                  <a:pt x="76" y="72"/>
                </a:lnTo>
                <a:lnTo>
                  <a:pt x="73" y="62"/>
                </a:lnTo>
                <a:lnTo>
                  <a:pt x="72" y="52"/>
                </a:lnTo>
                <a:lnTo>
                  <a:pt x="72" y="52"/>
                </a:lnTo>
                <a:close/>
                <a:moveTo>
                  <a:pt x="181" y="129"/>
                </a:moveTo>
                <a:lnTo>
                  <a:pt x="181" y="129"/>
                </a:lnTo>
                <a:lnTo>
                  <a:pt x="67" y="129"/>
                </a:lnTo>
                <a:lnTo>
                  <a:pt x="67" y="129"/>
                </a:lnTo>
                <a:lnTo>
                  <a:pt x="60" y="129"/>
                </a:lnTo>
                <a:lnTo>
                  <a:pt x="53" y="130"/>
                </a:lnTo>
                <a:lnTo>
                  <a:pt x="47" y="132"/>
                </a:lnTo>
                <a:lnTo>
                  <a:pt x="41" y="134"/>
                </a:lnTo>
                <a:lnTo>
                  <a:pt x="35" y="136"/>
                </a:lnTo>
                <a:lnTo>
                  <a:pt x="30" y="140"/>
                </a:lnTo>
                <a:lnTo>
                  <a:pt x="25" y="144"/>
                </a:lnTo>
                <a:lnTo>
                  <a:pt x="19" y="148"/>
                </a:lnTo>
                <a:lnTo>
                  <a:pt x="15" y="152"/>
                </a:lnTo>
                <a:lnTo>
                  <a:pt x="11" y="157"/>
                </a:lnTo>
                <a:lnTo>
                  <a:pt x="8" y="164"/>
                </a:lnTo>
                <a:lnTo>
                  <a:pt x="5" y="169"/>
                </a:lnTo>
                <a:lnTo>
                  <a:pt x="3" y="175"/>
                </a:lnTo>
                <a:lnTo>
                  <a:pt x="1" y="182"/>
                </a:lnTo>
                <a:lnTo>
                  <a:pt x="0" y="188"/>
                </a:lnTo>
                <a:lnTo>
                  <a:pt x="0" y="195"/>
                </a:lnTo>
                <a:lnTo>
                  <a:pt x="0" y="195"/>
                </a:lnTo>
                <a:lnTo>
                  <a:pt x="0" y="357"/>
                </a:lnTo>
                <a:lnTo>
                  <a:pt x="0" y="357"/>
                </a:lnTo>
                <a:lnTo>
                  <a:pt x="0" y="361"/>
                </a:lnTo>
                <a:lnTo>
                  <a:pt x="1" y="365"/>
                </a:lnTo>
                <a:lnTo>
                  <a:pt x="3" y="369"/>
                </a:lnTo>
                <a:lnTo>
                  <a:pt x="5" y="372"/>
                </a:lnTo>
                <a:lnTo>
                  <a:pt x="8" y="375"/>
                </a:lnTo>
                <a:lnTo>
                  <a:pt x="11" y="377"/>
                </a:lnTo>
                <a:lnTo>
                  <a:pt x="15" y="378"/>
                </a:lnTo>
                <a:lnTo>
                  <a:pt x="19" y="378"/>
                </a:lnTo>
                <a:lnTo>
                  <a:pt x="19" y="378"/>
                </a:lnTo>
                <a:lnTo>
                  <a:pt x="24" y="378"/>
                </a:lnTo>
                <a:lnTo>
                  <a:pt x="28" y="377"/>
                </a:lnTo>
                <a:lnTo>
                  <a:pt x="31" y="375"/>
                </a:lnTo>
                <a:lnTo>
                  <a:pt x="34" y="372"/>
                </a:lnTo>
                <a:lnTo>
                  <a:pt x="36" y="369"/>
                </a:lnTo>
                <a:lnTo>
                  <a:pt x="38" y="365"/>
                </a:lnTo>
                <a:lnTo>
                  <a:pt x="39" y="361"/>
                </a:lnTo>
                <a:lnTo>
                  <a:pt x="39" y="357"/>
                </a:lnTo>
                <a:lnTo>
                  <a:pt x="39" y="357"/>
                </a:lnTo>
                <a:lnTo>
                  <a:pt x="39" y="210"/>
                </a:lnTo>
                <a:lnTo>
                  <a:pt x="63" y="210"/>
                </a:lnTo>
                <a:lnTo>
                  <a:pt x="63" y="210"/>
                </a:lnTo>
                <a:lnTo>
                  <a:pt x="63" y="618"/>
                </a:lnTo>
                <a:lnTo>
                  <a:pt x="63" y="618"/>
                </a:lnTo>
                <a:lnTo>
                  <a:pt x="64" y="624"/>
                </a:lnTo>
                <a:lnTo>
                  <a:pt x="65" y="629"/>
                </a:lnTo>
                <a:lnTo>
                  <a:pt x="66" y="633"/>
                </a:lnTo>
                <a:lnTo>
                  <a:pt x="69" y="637"/>
                </a:lnTo>
                <a:lnTo>
                  <a:pt x="72" y="640"/>
                </a:lnTo>
                <a:lnTo>
                  <a:pt x="76" y="642"/>
                </a:lnTo>
                <a:lnTo>
                  <a:pt x="81" y="644"/>
                </a:lnTo>
                <a:lnTo>
                  <a:pt x="88" y="644"/>
                </a:lnTo>
                <a:lnTo>
                  <a:pt x="88" y="644"/>
                </a:lnTo>
                <a:lnTo>
                  <a:pt x="93" y="644"/>
                </a:lnTo>
                <a:lnTo>
                  <a:pt x="98" y="642"/>
                </a:lnTo>
                <a:lnTo>
                  <a:pt x="102" y="640"/>
                </a:lnTo>
                <a:lnTo>
                  <a:pt x="106" y="637"/>
                </a:lnTo>
                <a:lnTo>
                  <a:pt x="108" y="633"/>
                </a:lnTo>
                <a:lnTo>
                  <a:pt x="110" y="629"/>
                </a:lnTo>
                <a:lnTo>
                  <a:pt x="111" y="624"/>
                </a:lnTo>
                <a:lnTo>
                  <a:pt x="111" y="618"/>
                </a:lnTo>
                <a:lnTo>
                  <a:pt x="111" y="618"/>
                </a:lnTo>
                <a:lnTo>
                  <a:pt x="111" y="380"/>
                </a:lnTo>
                <a:lnTo>
                  <a:pt x="136" y="380"/>
                </a:lnTo>
                <a:lnTo>
                  <a:pt x="136" y="380"/>
                </a:lnTo>
                <a:lnTo>
                  <a:pt x="136" y="618"/>
                </a:lnTo>
                <a:lnTo>
                  <a:pt x="136" y="618"/>
                </a:lnTo>
                <a:lnTo>
                  <a:pt x="136" y="624"/>
                </a:lnTo>
                <a:lnTo>
                  <a:pt x="137" y="629"/>
                </a:lnTo>
                <a:lnTo>
                  <a:pt x="139" y="633"/>
                </a:lnTo>
                <a:lnTo>
                  <a:pt x="142" y="637"/>
                </a:lnTo>
                <a:lnTo>
                  <a:pt x="146" y="640"/>
                </a:lnTo>
                <a:lnTo>
                  <a:pt x="150" y="642"/>
                </a:lnTo>
                <a:lnTo>
                  <a:pt x="155" y="644"/>
                </a:lnTo>
                <a:lnTo>
                  <a:pt x="161" y="644"/>
                </a:lnTo>
                <a:lnTo>
                  <a:pt x="161" y="644"/>
                </a:lnTo>
                <a:lnTo>
                  <a:pt x="167" y="644"/>
                </a:lnTo>
                <a:lnTo>
                  <a:pt x="171" y="642"/>
                </a:lnTo>
                <a:lnTo>
                  <a:pt x="175" y="640"/>
                </a:lnTo>
                <a:lnTo>
                  <a:pt x="179" y="637"/>
                </a:lnTo>
                <a:lnTo>
                  <a:pt x="181" y="633"/>
                </a:lnTo>
                <a:lnTo>
                  <a:pt x="183" y="629"/>
                </a:lnTo>
                <a:lnTo>
                  <a:pt x="184" y="624"/>
                </a:lnTo>
                <a:lnTo>
                  <a:pt x="184" y="618"/>
                </a:lnTo>
                <a:lnTo>
                  <a:pt x="184" y="618"/>
                </a:lnTo>
                <a:lnTo>
                  <a:pt x="184" y="210"/>
                </a:lnTo>
                <a:lnTo>
                  <a:pt x="210" y="210"/>
                </a:lnTo>
                <a:lnTo>
                  <a:pt x="210" y="210"/>
                </a:lnTo>
                <a:lnTo>
                  <a:pt x="210" y="357"/>
                </a:lnTo>
                <a:lnTo>
                  <a:pt x="210" y="357"/>
                </a:lnTo>
                <a:lnTo>
                  <a:pt x="210" y="361"/>
                </a:lnTo>
                <a:lnTo>
                  <a:pt x="211" y="365"/>
                </a:lnTo>
                <a:lnTo>
                  <a:pt x="213" y="369"/>
                </a:lnTo>
                <a:lnTo>
                  <a:pt x="215" y="372"/>
                </a:lnTo>
                <a:lnTo>
                  <a:pt x="217" y="375"/>
                </a:lnTo>
                <a:lnTo>
                  <a:pt x="221" y="377"/>
                </a:lnTo>
                <a:lnTo>
                  <a:pt x="224" y="378"/>
                </a:lnTo>
                <a:lnTo>
                  <a:pt x="229" y="378"/>
                </a:lnTo>
                <a:lnTo>
                  <a:pt x="229" y="378"/>
                </a:lnTo>
                <a:lnTo>
                  <a:pt x="233" y="378"/>
                </a:lnTo>
                <a:lnTo>
                  <a:pt x="237" y="377"/>
                </a:lnTo>
                <a:lnTo>
                  <a:pt x="240" y="375"/>
                </a:lnTo>
                <a:lnTo>
                  <a:pt x="243" y="372"/>
                </a:lnTo>
                <a:lnTo>
                  <a:pt x="245" y="369"/>
                </a:lnTo>
                <a:lnTo>
                  <a:pt x="247" y="365"/>
                </a:lnTo>
                <a:lnTo>
                  <a:pt x="248" y="361"/>
                </a:lnTo>
                <a:lnTo>
                  <a:pt x="248" y="357"/>
                </a:lnTo>
                <a:lnTo>
                  <a:pt x="248" y="357"/>
                </a:lnTo>
                <a:lnTo>
                  <a:pt x="248" y="195"/>
                </a:lnTo>
                <a:lnTo>
                  <a:pt x="248" y="195"/>
                </a:lnTo>
                <a:lnTo>
                  <a:pt x="248" y="188"/>
                </a:lnTo>
                <a:lnTo>
                  <a:pt x="246" y="182"/>
                </a:lnTo>
                <a:lnTo>
                  <a:pt x="245" y="175"/>
                </a:lnTo>
                <a:lnTo>
                  <a:pt x="243" y="169"/>
                </a:lnTo>
                <a:lnTo>
                  <a:pt x="240" y="164"/>
                </a:lnTo>
                <a:lnTo>
                  <a:pt x="237" y="157"/>
                </a:lnTo>
                <a:lnTo>
                  <a:pt x="233" y="152"/>
                </a:lnTo>
                <a:lnTo>
                  <a:pt x="229" y="148"/>
                </a:lnTo>
                <a:lnTo>
                  <a:pt x="219" y="140"/>
                </a:lnTo>
                <a:lnTo>
                  <a:pt x="213" y="136"/>
                </a:lnTo>
                <a:lnTo>
                  <a:pt x="207" y="134"/>
                </a:lnTo>
                <a:lnTo>
                  <a:pt x="201" y="132"/>
                </a:lnTo>
                <a:lnTo>
                  <a:pt x="194" y="130"/>
                </a:lnTo>
                <a:lnTo>
                  <a:pt x="188" y="129"/>
                </a:lnTo>
                <a:lnTo>
                  <a:pt x="181" y="129"/>
                </a:lnTo>
                <a:lnTo>
                  <a:pt x="181" y="129"/>
                </a:lnTo>
                <a:close/>
              </a:path>
            </a:pathLst>
          </a:custGeom>
          <a:solidFill>
            <a:srgbClr val="00B0F0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37</xdr:col>
      <xdr:colOff>217715</xdr:colOff>
      <xdr:row>2</xdr:row>
      <xdr:rowOff>119742</xdr:rowOff>
    </xdr:from>
    <xdr:to>
      <xdr:col>43</xdr:col>
      <xdr:colOff>43544</xdr:colOff>
      <xdr:row>26</xdr:row>
      <xdr:rowOff>54428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14</xdr:row>
      <xdr:rowOff>10886</xdr:rowOff>
    </xdr:from>
    <xdr:to>
      <xdr:col>37</xdr:col>
      <xdr:colOff>59870</xdr:colOff>
      <xdr:row>25</xdr:row>
      <xdr:rowOff>119743</xdr:rowOff>
    </xdr:to>
    <xdr:grpSp>
      <xdr:nvGrpSpPr>
        <xdr:cNvPr id="3" name="Group 2"/>
        <xdr:cNvGrpSpPr/>
      </xdr:nvGrpSpPr>
      <xdr:grpSpPr>
        <a:xfrm>
          <a:off x="34616571" y="3124200"/>
          <a:ext cx="3401785" cy="1458686"/>
          <a:chOff x="14689210" y="2755710"/>
          <a:chExt cx="2812677" cy="1501590"/>
        </a:xfrm>
      </xdr:grpSpPr>
      <xdr:graphicFrame macro="">
        <xdr:nvGraphicFramePr>
          <xdr:cNvPr id="4" name="Chart 3"/>
          <xdr:cNvGraphicFramePr/>
        </xdr:nvGraphicFramePr>
        <xdr:xfrm>
          <a:off x="14689210" y="2755710"/>
          <a:ext cx="2812677" cy="150159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5" name="Freeform 4"/>
          <xdr:cNvSpPr>
            <a:spLocks noEditPoints="1"/>
          </xdr:cNvSpPr>
        </xdr:nvSpPr>
        <xdr:spPr bwMode="auto">
          <a:xfrm>
            <a:off x="15090343" y="3372391"/>
            <a:ext cx="336177" cy="616322"/>
          </a:xfrm>
          <a:custGeom>
            <a:avLst/>
            <a:gdLst>
              <a:gd name="T0" fmla="*/ 95 w 292"/>
              <a:gd name="T1" fmla="*/ 42 h 644"/>
              <a:gd name="T2" fmla="*/ 109 w 292"/>
              <a:gd name="T3" fmla="*/ 15 h 644"/>
              <a:gd name="T4" fmla="*/ 135 w 292"/>
              <a:gd name="T5" fmla="*/ 1 h 644"/>
              <a:gd name="T6" fmla="*/ 157 w 292"/>
              <a:gd name="T7" fmla="*/ 1 h 644"/>
              <a:gd name="T8" fmla="*/ 183 w 292"/>
              <a:gd name="T9" fmla="*/ 15 h 644"/>
              <a:gd name="T10" fmla="*/ 197 w 292"/>
              <a:gd name="T11" fmla="*/ 42 h 644"/>
              <a:gd name="T12" fmla="*/ 197 w 292"/>
              <a:gd name="T13" fmla="*/ 62 h 644"/>
              <a:gd name="T14" fmla="*/ 183 w 292"/>
              <a:gd name="T15" fmla="*/ 88 h 644"/>
              <a:gd name="T16" fmla="*/ 157 w 292"/>
              <a:gd name="T17" fmla="*/ 103 h 644"/>
              <a:gd name="T18" fmla="*/ 135 w 292"/>
              <a:gd name="T19" fmla="*/ 103 h 644"/>
              <a:gd name="T20" fmla="*/ 109 w 292"/>
              <a:gd name="T21" fmla="*/ 88 h 644"/>
              <a:gd name="T22" fmla="*/ 95 w 292"/>
              <a:gd name="T23" fmla="*/ 62 h 644"/>
              <a:gd name="T24" fmla="*/ 290 w 292"/>
              <a:gd name="T25" fmla="*/ 323 h 644"/>
              <a:gd name="T26" fmla="*/ 246 w 292"/>
              <a:gd name="T27" fmla="*/ 174 h 644"/>
              <a:gd name="T28" fmla="*/ 233 w 292"/>
              <a:gd name="T29" fmla="*/ 151 h 644"/>
              <a:gd name="T30" fmla="*/ 217 w 292"/>
              <a:gd name="T31" fmla="*/ 137 h 644"/>
              <a:gd name="T32" fmla="*/ 193 w 292"/>
              <a:gd name="T33" fmla="*/ 129 h 644"/>
              <a:gd name="T34" fmla="*/ 106 w 292"/>
              <a:gd name="T35" fmla="*/ 128 h 644"/>
              <a:gd name="T36" fmla="*/ 91 w 292"/>
              <a:gd name="T37" fmla="*/ 131 h 644"/>
              <a:gd name="T38" fmla="*/ 69 w 292"/>
              <a:gd name="T39" fmla="*/ 141 h 644"/>
              <a:gd name="T40" fmla="*/ 54 w 292"/>
              <a:gd name="T41" fmla="*/ 158 h 644"/>
              <a:gd name="T42" fmla="*/ 42 w 292"/>
              <a:gd name="T43" fmla="*/ 184 h 644"/>
              <a:gd name="T44" fmla="*/ 0 w 292"/>
              <a:gd name="T45" fmla="*/ 332 h 644"/>
              <a:gd name="T46" fmla="*/ 2 w 292"/>
              <a:gd name="T47" fmla="*/ 345 h 644"/>
              <a:gd name="T48" fmla="*/ 11 w 292"/>
              <a:gd name="T49" fmla="*/ 353 h 644"/>
              <a:gd name="T50" fmla="*/ 21 w 292"/>
              <a:gd name="T51" fmla="*/ 353 h 644"/>
              <a:gd name="T52" fmla="*/ 31 w 292"/>
              <a:gd name="T53" fmla="*/ 347 h 644"/>
              <a:gd name="T54" fmla="*/ 37 w 292"/>
              <a:gd name="T55" fmla="*/ 336 h 644"/>
              <a:gd name="T56" fmla="*/ 32 w 292"/>
              <a:gd name="T57" fmla="*/ 443 h 644"/>
              <a:gd name="T58" fmla="*/ 90 w 292"/>
              <a:gd name="T59" fmla="*/ 624 h 644"/>
              <a:gd name="T60" fmla="*/ 92 w 292"/>
              <a:gd name="T61" fmla="*/ 633 h 644"/>
              <a:gd name="T62" fmla="*/ 99 w 292"/>
              <a:gd name="T63" fmla="*/ 641 h 644"/>
              <a:gd name="T64" fmla="*/ 113 w 292"/>
              <a:gd name="T65" fmla="*/ 644 h 644"/>
              <a:gd name="T66" fmla="*/ 121 w 292"/>
              <a:gd name="T67" fmla="*/ 643 h 644"/>
              <a:gd name="T68" fmla="*/ 130 w 292"/>
              <a:gd name="T69" fmla="*/ 635 h 644"/>
              <a:gd name="T70" fmla="*/ 133 w 292"/>
              <a:gd name="T71" fmla="*/ 623 h 644"/>
              <a:gd name="T72" fmla="*/ 159 w 292"/>
              <a:gd name="T73" fmla="*/ 623 h 644"/>
              <a:gd name="T74" fmla="*/ 160 w 292"/>
              <a:gd name="T75" fmla="*/ 632 h 644"/>
              <a:gd name="T76" fmla="*/ 168 w 292"/>
              <a:gd name="T77" fmla="*/ 641 h 644"/>
              <a:gd name="T78" fmla="*/ 180 w 292"/>
              <a:gd name="T79" fmla="*/ 644 h 644"/>
              <a:gd name="T80" fmla="*/ 189 w 292"/>
              <a:gd name="T81" fmla="*/ 643 h 644"/>
              <a:gd name="T82" fmla="*/ 199 w 292"/>
              <a:gd name="T83" fmla="*/ 636 h 644"/>
              <a:gd name="T84" fmla="*/ 203 w 292"/>
              <a:gd name="T85" fmla="*/ 624 h 644"/>
              <a:gd name="T86" fmla="*/ 259 w 292"/>
              <a:gd name="T87" fmla="*/ 443 h 644"/>
              <a:gd name="T88" fmla="*/ 254 w 292"/>
              <a:gd name="T89" fmla="*/ 336 h 644"/>
              <a:gd name="T90" fmla="*/ 257 w 292"/>
              <a:gd name="T91" fmla="*/ 343 h 644"/>
              <a:gd name="T92" fmla="*/ 267 w 292"/>
              <a:gd name="T93" fmla="*/ 352 h 644"/>
              <a:gd name="T94" fmla="*/ 279 w 292"/>
              <a:gd name="T95" fmla="*/ 353 h 644"/>
              <a:gd name="T96" fmla="*/ 286 w 292"/>
              <a:gd name="T97" fmla="*/ 349 h 644"/>
              <a:gd name="T98" fmla="*/ 291 w 292"/>
              <a:gd name="T99" fmla="*/ 337 h 644"/>
              <a:gd name="T100" fmla="*/ 290 w 292"/>
              <a:gd name="T101" fmla="*/ 323 h 6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292" h="644">
                <a:moveTo>
                  <a:pt x="94" y="52"/>
                </a:moveTo>
                <a:lnTo>
                  <a:pt x="94" y="52"/>
                </a:lnTo>
                <a:lnTo>
                  <a:pt x="95" y="42"/>
                </a:lnTo>
                <a:lnTo>
                  <a:pt x="98" y="32"/>
                </a:lnTo>
                <a:lnTo>
                  <a:pt x="103" y="23"/>
                </a:lnTo>
                <a:lnTo>
                  <a:pt x="109" y="15"/>
                </a:lnTo>
                <a:lnTo>
                  <a:pt x="117" y="9"/>
                </a:lnTo>
                <a:lnTo>
                  <a:pt x="126" y="4"/>
                </a:lnTo>
                <a:lnTo>
                  <a:pt x="135" y="1"/>
                </a:lnTo>
                <a:lnTo>
                  <a:pt x="147" y="0"/>
                </a:lnTo>
                <a:lnTo>
                  <a:pt x="147" y="0"/>
                </a:lnTo>
                <a:lnTo>
                  <a:pt x="157" y="1"/>
                </a:lnTo>
                <a:lnTo>
                  <a:pt x="167" y="4"/>
                </a:lnTo>
                <a:lnTo>
                  <a:pt x="175" y="9"/>
                </a:lnTo>
                <a:lnTo>
                  <a:pt x="183" y="15"/>
                </a:lnTo>
                <a:lnTo>
                  <a:pt x="189" y="23"/>
                </a:lnTo>
                <a:lnTo>
                  <a:pt x="194" y="32"/>
                </a:lnTo>
                <a:lnTo>
                  <a:pt x="197" y="42"/>
                </a:lnTo>
                <a:lnTo>
                  <a:pt x="198" y="52"/>
                </a:lnTo>
                <a:lnTo>
                  <a:pt x="198" y="52"/>
                </a:lnTo>
                <a:lnTo>
                  <a:pt x="197" y="62"/>
                </a:lnTo>
                <a:lnTo>
                  <a:pt x="194" y="72"/>
                </a:lnTo>
                <a:lnTo>
                  <a:pt x="189" y="81"/>
                </a:lnTo>
                <a:lnTo>
                  <a:pt x="183" y="88"/>
                </a:lnTo>
                <a:lnTo>
                  <a:pt x="175" y="95"/>
                </a:lnTo>
                <a:lnTo>
                  <a:pt x="167" y="100"/>
                </a:lnTo>
                <a:lnTo>
                  <a:pt x="157" y="103"/>
                </a:lnTo>
                <a:lnTo>
                  <a:pt x="147" y="104"/>
                </a:lnTo>
                <a:lnTo>
                  <a:pt x="147" y="104"/>
                </a:lnTo>
                <a:lnTo>
                  <a:pt x="135" y="103"/>
                </a:lnTo>
                <a:lnTo>
                  <a:pt x="126" y="100"/>
                </a:lnTo>
                <a:lnTo>
                  <a:pt x="117" y="95"/>
                </a:lnTo>
                <a:lnTo>
                  <a:pt x="109" y="88"/>
                </a:lnTo>
                <a:lnTo>
                  <a:pt x="103" y="81"/>
                </a:lnTo>
                <a:lnTo>
                  <a:pt x="98" y="72"/>
                </a:lnTo>
                <a:lnTo>
                  <a:pt x="95" y="62"/>
                </a:lnTo>
                <a:lnTo>
                  <a:pt x="94" y="52"/>
                </a:lnTo>
                <a:lnTo>
                  <a:pt x="94" y="52"/>
                </a:lnTo>
                <a:close/>
                <a:moveTo>
                  <a:pt x="290" y="323"/>
                </a:moveTo>
                <a:lnTo>
                  <a:pt x="250" y="184"/>
                </a:lnTo>
                <a:lnTo>
                  <a:pt x="250" y="184"/>
                </a:lnTo>
                <a:lnTo>
                  <a:pt x="246" y="174"/>
                </a:lnTo>
                <a:lnTo>
                  <a:pt x="243" y="166"/>
                </a:lnTo>
                <a:lnTo>
                  <a:pt x="238" y="158"/>
                </a:lnTo>
                <a:lnTo>
                  <a:pt x="233" y="151"/>
                </a:lnTo>
                <a:lnTo>
                  <a:pt x="228" y="145"/>
                </a:lnTo>
                <a:lnTo>
                  <a:pt x="223" y="141"/>
                </a:lnTo>
                <a:lnTo>
                  <a:pt x="217" y="137"/>
                </a:lnTo>
                <a:lnTo>
                  <a:pt x="212" y="135"/>
                </a:lnTo>
                <a:lnTo>
                  <a:pt x="202" y="131"/>
                </a:lnTo>
                <a:lnTo>
                  <a:pt x="193" y="129"/>
                </a:lnTo>
                <a:lnTo>
                  <a:pt x="186" y="128"/>
                </a:lnTo>
                <a:lnTo>
                  <a:pt x="146" y="128"/>
                </a:lnTo>
                <a:lnTo>
                  <a:pt x="106" y="128"/>
                </a:lnTo>
                <a:lnTo>
                  <a:pt x="106" y="128"/>
                </a:lnTo>
                <a:lnTo>
                  <a:pt x="99" y="129"/>
                </a:lnTo>
                <a:lnTo>
                  <a:pt x="91" y="131"/>
                </a:lnTo>
                <a:lnTo>
                  <a:pt x="81" y="135"/>
                </a:lnTo>
                <a:lnTo>
                  <a:pt x="75" y="137"/>
                </a:lnTo>
                <a:lnTo>
                  <a:pt x="69" y="141"/>
                </a:lnTo>
                <a:lnTo>
                  <a:pt x="64" y="145"/>
                </a:lnTo>
                <a:lnTo>
                  <a:pt x="59" y="151"/>
                </a:lnTo>
                <a:lnTo>
                  <a:pt x="54" y="158"/>
                </a:lnTo>
                <a:lnTo>
                  <a:pt x="50" y="166"/>
                </a:lnTo>
                <a:lnTo>
                  <a:pt x="46" y="174"/>
                </a:lnTo>
                <a:lnTo>
                  <a:pt x="42" y="184"/>
                </a:lnTo>
                <a:lnTo>
                  <a:pt x="2" y="322"/>
                </a:lnTo>
                <a:lnTo>
                  <a:pt x="2" y="322"/>
                </a:lnTo>
                <a:lnTo>
                  <a:pt x="0" y="332"/>
                </a:lnTo>
                <a:lnTo>
                  <a:pt x="0" y="337"/>
                </a:lnTo>
                <a:lnTo>
                  <a:pt x="1" y="341"/>
                </a:lnTo>
                <a:lnTo>
                  <a:pt x="2" y="345"/>
                </a:lnTo>
                <a:lnTo>
                  <a:pt x="5" y="349"/>
                </a:lnTo>
                <a:lnTo>
                  <a:pt x="8" y="351"/>
                </a:lnTo>
                <a:lnTo>
                  <a:pt x="11" y="353"/>
                </a:lnTo>
                <a:lnTo>
                  <a:pt x="11" y="353"/>
                </a:lnTo>
                <a:lnTo>
                  <a:pt x="17" y="353"/>
                </a:lnTo>
                <a:lnTo>
                  <a:pt x="21" y="353"/>
                </a:lnTo>
                <a:lnTo>
                  <a:pt x="24" y="352"/>
                </a:lnTo>
                <a:lnTo>
                  <a:pt x="28" y="350"/>
                </a:lnTo>
                <a:lnTo>
                  <a:pt x="31" y="347"/>
                </a:lnTo>
                <a:lnTo>
                  <a:pt x="33" y="343"/>
                </a:lnTo>
                <a:lnTo>
                  <a:pt x="35" y="340"/>
                </a:lnTo>
                <a:lnTo>
                  <a:pt x="37" y="336"/>
                </a:lnTo>
                <a:lnTo>
                  <a:pt x="75" y="201"/>
                </a:lnTo>
                <a:lnTo>
                  <a:pt x="102" y="201"/>
                </a:lnTo>
                <a:lnTo>
                  <a:pt x="32" y="443"/>
                </a:lnTo>
                <a:lnTo>
                  <a:pt x="90" y="443"/>
                </a:lnTo>
                <a:lnTo>
                  <a:pt x="90" y="443"/>
                </a:lnTo>
                <a:lnTo>
                  <a:pt x="90" y="624"/>
                </a:lnTo>
                <a:lnTo>
                  <a:pt x="90" y="624"/>
                </a:lnTo>
                <a:lnTo>
                  <a:pt x="90" y="628"/>
                </a:lnTo>
                <a:lnTo>
                  <a:pt x="92" y="633"/>
                </a:lnTo>
                <a:lnTo>
                  <a:pt x="93" y="636"/>
                </a:lnTo>
                <a:lnTo>
                  <a:pt x="96" y="639"/>
                </a:lnTo>
                <a:lnTo>
                  <a:pt x="99" y="641"/>
                </a:lnTo>
                <a:lnTo>
                  <a:pt x="103" y="643"/>
                </a:lnTo>
                <a:lnTo>
                  <a:pt x="108" y="644"/>
                </a:lnTo>
                <a:lnTo>
                  <a:pt x="113" y="644"/>
                </a:lnTo>
                <a:lnTo>
                  <a:pt x="113" y="644"/>
                </a:lnTo>
                <a:lnTo>
                  <a:pt x="117" y="644"/>
                </a:lnTo>
                <a:lnTo>
                  <a:pt x="121" y="643"/>
                </a:lnTo>
                <a:lnTo>
                  <a:pt x="125" y="641"/>
                </a:lnTo>
                <a:lnTo>
                  <a:pt x="128" y="638"/>
                </a:lnTo>
                <a:lnTo>
                  <a:pt x="130" y="635"/>
                </a:lnTo>
                <a:lnTo>
                  <a:pt x="132" y="632"/>
                </a:lnTo>
                <a:lnTo>
                  <a:pt x="133" y="627"/>
                </a:lnTo>
                <a:lnTo>
                  <a:pt x="133" y="623"/>
                </a:lnTo>
                <a:lnTo>
                  <a:pt x="133" y="443"/>
                </a:lnTo>
                <a:lnTo>
                  <a:pt x="159" y="443"/>
                </a:lnTo>
                <a:lnTo>
                  <a:pt x="159" y="623"/>
                </a:lnTo>
                <a:lnTo>
                  <a:pt x="159" y="623"/>
                </a:lnTo>
                <a:lnTo>
                  <a:pt x="159" y="627"/>
                </a:lnTo>
                <a:lnTo>
                  <a:pt x="160" y="632"/>
                </a:lnTo>
                <a:lnTo>
                  <a:pt x="162" y="635"/>
                </a:lnTo>
                <a:lnTo>
                  <a:pt x="165" y="638"/>
                </a:lnTo>
                <a:lnTo>
                  <a:pt x="168" y="641"/>
                </a:lnTo>
                <a:lnTo>
                  <a:pt x="171" y="643"/>
                </a:lnTo>
                <a:lnTo>
                  <a:pt x="175" y="644"/>
                </a:lnTo>
                <a:lnTo>
                  <a:pt x="180" y="644"/>
                </a:lnTo>
                <a:lnTo>
                  <a:pt x="180" y="644"/>
                </a:lnTo>
                <a:lnTo>
                  <a:pt x="185" y="644"/>
                </a:lnTo>
                <a:lnTo>
                  <a:pt x="189" y="643"/>
                </a:lnTo>
                <a:lnTo>
                  <a:pt x="193" y="641"/>
                </a:lnTo>
                <a:lnTo>
                  <a:pt x="196" y="639"/>
                </a:lnTo>
                <a:lnTo>
                  <a:pt x="199" y="636"/>
                </a:lnTo>
                <a:lnTo>
                  <a:pt x="202" y="633"/>
                </a:lnTo>
                <a:lnTo>
                  <a:pt x="203" y="628"/>
                </a:lnTo>
                <a:lnTo>
                  <a:pt x="203" y="624"/>
                </a:lnTo>
                <a:lnTo>
                  <a:pt x="203" y="443"/>
                </a:lnTo>
                <a:lnTo>
                  <a:pt x="203" y="443"/>
                </a:lnTo>
                <a:lnTo>
                  <a:pt x="259" y="443"/>
                </a:lnTo>
                <a:lnTo>
                  <a:pt x="190" y="201"/>
                </a:lnTo>
                <a:lnTo>
                  <a:pt x="216" y="201"/>
                </a:lnTo>
                <a:lnTo>
                  <a:pt x="254" y="336"/>
                </a:lnTo>
                <a:lnTo>
                  <a:pt x="254" y="336"/>
                </a:lnTo>
                <a:lnTo>
                  <a:pt x="255" y="340"/>
                </a:lnTo>
                <a:lnTo>
                  <a:pt x="257" y="343"/>
                </a:lnTo>
                <a:lnTo>
                  <a:pt x="260" y="348"/>
                </a:lnTo>
                <a:lnTo>
                  <a:pt x="263" y="350"/>
                </a:lnTo>
                <a:lnTo>
                  <a:pt x="267" y="352"/>
                </a:lnTo>
                <a:lnTo>
                  <a:pt x="271" y="354"/>
                </a:lnTo>
                <a:lnTo>
                  <a:pt x="275" y="354"/>
                </a:lnTo>
                <a:lnTo>
                  <a:pt x="279" y="353"/>
                </a:lnTo>
                <a:lnTo>
                  <a:pt x="279" y="353"/>
                </a:lnTo>
                <a:lnTo>
                  <a:pt x="283" y="352"/>
                </a:lnTo>
                <a:lnTo>
                  <a:pt x="286" y="349"/>
                </a:lnTo>
                <a:lnTo>
                  <a:pt x="289" y="345"/>
                </a:lnTo>
                <a:lnTo>
                  <a:pt x="290" y="341"/>
                </a:lnTo>
                <a:lnTo>
                  <a:pt x="291" y="337"/>
                </a:lnTo>
                <a:lnTo>
                  <a:pt x="292" y="332"/>
                </a:lnTo>
                <a:lnTo>
                  <a:pt x="291" y="328"/>
                </a:lnTo>
                <a:lnTo>
                  <a:pt x="290" y="323"/>
                </a:lnTo>
                <a:lnTo>
                  <a:pt x="290" y="323"/>
                </a:lnTo>
                <a:close/>
              </a:path>
            </a:pathLst>
          </a:custGeom>
          <a:solidFill>
            <a:srgbClr val="92D050"/>
          </a:solidFill>
          <a:ln>
            <a:noFill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/>
              <a:t> </a:t>
            </a:r>
          </a:p>
        </xdr:txBody>
      </xdr:sp>
      <xdr:sp macro="" textlink="">
        <xdr:nvSpPr>
          <xdr:cNvPr id="6" name="Freeform 5"/>
          <xdr:cNvSpPr>
            <a:spLocks noEditPoints="1"/>
          </xdr:cNvSpPr>
        </xdr:nvSpPr>
        <xdr:spPr bwMode="auto">
          <a:xfrm>
            <a:off x="16717163" y="3372969"/>
            <a:ext cx="305316" cy="616324"/>
          </a:xfrm>
          <a:custGeom>
            <a:avLst/>
            <a:gdLst>
              <a:gd name="T0" fmla="*/ 73 w 248"/>
              <a:gd name="T1" fmla="*/ 42 h 644"/>
              <a:gd name="T2" fmla="*/ 88 w 248"/>
              <a:gd name="T3" fmla="*/ 15 h 644"/>
              <a:gd name="T4" fmla="*/ 114 w 248"/>
              <a:gd name="T5" fmla="*/ 1 h 644"/>
              <a:gd name="T6" fmla="*/ 134 w 248"/>
              <a:gd name="T7" fmla="*/ 1 h 644"/>
              <a:gd name="T8" fmla="*/ 161 w 248"/>
              <a:gd name="T9" fmla="*/ 15 h 644"/>
              <a:gd name="T10" fmla="*/ 175 w 248"/>
              <a:gd name="T11" fmla="*/ 42 h 644"/>
              <a:gd name="T12" fmla="*/ 175 w 248"/>
              <a:gd name="T13" fmla="*/ 62 h 644"/>
              <a:gd name="T14" fmla="*/ 161 w 248"/>
              <a:gd name="T15" fmla="*/ 88 h 644"/>
              <a:gd name="T16" fmla="*/ 134 w 248"/>
              <a:gd name="T17" fmla="*/ 103 h 644"/>
              <a:gd name="T18" fmla="*/ 114 w 248"/>
              <a:gd name="T19" fmla="*/ 103 h 644"/>
              <a:gd name="T20" fmla="*/ 88 w 248"/>
              <a:gd name="T21" fmla="*/ 88 h 644"/>
              <a:gd name="T22" fmla="*/ 73 w 248"/>
              <a:gd name="T23" fmla="*/ 62 h 644"/>
              <a:gd name="T24" fmla="*/ 181 w 248"/>
              <a:gd name="T25" fmla="*/ 129 h 644"/>
              <a:gd name="T26" fmla="*/ 67 w 248"/>
              <a:gd name="T27" fmla="*/ 129 h 644"/>
              <a:gd name="T28" fmla="*/ 47 w 248"/>
              <a:gd name="T29" fmla="*/ 132 h 644"/>
              <a:gd name="T30" fmla="*/ 30 w 248"/>
              <a:gd name="T31" fmla="*/ 140 h 644"/>
              <a:gd name="T32" fmla="*/ 15 w 248"/>
              <a:gd name="T33" fmla="*/ 152 h 644"/>
              <a:gd name="T34" fmla="*/ 5 w 248"/>
              <a:gd name="T35" fmla="*/ 169 h 644"/>
              <a:gd name="T36" fmla="*/ 0 w 248"/>
              <a:gd name="T37" fmla="*/ 188 h 644"/>
              <a:gd name="T38" fmla="*/ 0 w 248"/>
              <a:gd name="T39" fmla="*/ 357 h 644"/>
              <a:gd name="T40" fmla="*/ 1 w 248"/>
              <a:gd name="T41" fmla="*/ 365 h 644"/>
              <a:gd name="T42" fmla="*/ 8 w 248"/>
              <a:gd name="T43" fmla="*/ 375 h 644"/>
              <a:gd name="T44" fmla="*/ 19 w 248"/>
              <a:gd name="T45" fmla="*/ 378 h 644"/>
              <a:gd name="T46" fmla="*/ 28 w 248"/>
              <a:gd name="T47" fmla="*/ 377 h 644"/>
              <a:gd name="T48" fmla="*/ 36 w 248"/>
              <a:gd name="T49" fmla="*/ 369 h 644"/>
              <a:gd name="T50" fmla="*/ 39 w 248"/>
              <a:gd name="T51" fmla="*/ 357 h 644"/>
              <a:gd name="T52" fmla="*/ 63 w 248"/>
              <a:gd name="T53" fmla="*/ 210 h 644"/>
              <a:gd name="T54" fmla="*/ 63 w 248"/>
              <a:gd name="T55" fmla="*/ 618 h 644"/>
              <a:gd name="T56" fmla="*/ 66 w 248"/>
              <a:gd name="T57" fmla="*/ 633 h 644"/>
              <a:gd name="T58" fmla="*/ 76 w 248"/>
              <a:gd name="T59" fmla="*/ 642 h 644"/>
              <a:gd name="T60" fmla="*/ 88 w 248"/>
              <a:gd name="T61" fmla="*/ 644 h 644"/>
              <a:gd name="T62" fmla="*/ 102 w 248"/>
              <a:gd name="T63" fmla="*/ 640 h 644"/>
              <a:gd name="T64" fmla="*/ 110 w 248"/>
              <a:gd name="T65" fmla="*/ 629 h 644"/>
              <a:gd name="T66" fmla="*/ 111 w 248"/>
              <a:gd name="T67" fmla="*/ 618 h 644"/>
              <a:gd name="T68" fmla="*/ 136 w 248"/>
              <a:gd name="T69" fmla="*/ 380 h 644"/>
              <a:gd name="T70" fmla="*/ 136 w 248"/>
              <a:gd name="T71" fmla="*/ 624 h 644"/>
              <a:gd name="T72" fmla="*/ 142 w 248"/>
              <a:gd name="T73" fmla="*/ 637 h 644"/>
              <a:gd name="T74" fmla="*/ 155 w 248"/>
              <a:gd name="T75" fmla="*/ 644 h 644"/>
              <a:gd name="T76" fmla="*/ 167 w 248"/>
              <a:gd name="T77" fmla="*/ 644 h 644"/>
              <a:gd name="T78" fmla="*/ 179 w 248"/>
              <a:gd name="T79" fmla="*/ 637 h 644"/>
              <a:gd name="T80" fmla="*/ 184 w 248"/>
              <a:gd name="T81" fmla="*/ 624 h 644"/>
              <a:gd name="T82" fmla="*/ 184 w 248"/>
              <a:gd name="T83" fmla="*/ 210 h 644"/>
              <a:gd name="T84" fmla="*/ 210 w 248"/>
              <a:gd name="T85" fmla="*/ 357 h 644"/>
              <a:gd name="T86" fmla="*/ 211 w 248"/>
              <a:gd name="T87" fmla="*/ 365 h 644"/>
              <a:gd name="T88" fmla="*/ 217 w 248"/>
              <a:gd name="T89" fmla="*/ 375 h 644"/>
              <a:gd name="T90" fmla="*/ 229 w 248"/>
              <a:gd name="T91" fmla="*/ 378 h 644"/>
              <a:gd name="T92" fmla="*/ 237 w 248"/>
              <a:gd name="T93" fmla="*/ 377 h 644"/>
              <a:gd name="T94" fmla="*/ 245 w 248"/>
              <a:gd name="T95" fmla="*/ 369 h 644"/>
              <a:gd name="T96" fmla="*/ 248 w 248"/>
              <a:gd name="T97" fmla="*/ 357 h 644"/>
              <a:gd name="T98" fmla="*/ 248 w 248"/>
              <a:gd name="T99" fmla="*/ 195 h 644"/>
              <a:gd name="T100" fmla="*/ 245 w 248"/>
              <a:gd name="T101" fmla="*/ 175 h 644"/>
              <a:gd name="T102" fmla="*/ 237 w 248"/>
              <a:gd name="T103" fmla="*/ 157 h 644"/>
              <a:gd name="T104" fmla="*/ 219 w 248"/>
              <a:gd name="T105" fmla="*/ 140 h 644"/>
              <a:gd name="T106" fmla="*/ 201 w 248"/>
              <a:gd name="T107" fmla="*/ 132 h 644"/>
              <a:gd name="T108" fmla="*/ 181 w 248"/>
              <a:gd name="T109" fmla="*/ 129 h 6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248" h="644">
                <a:moveTo>
                  <a:pt x="72" y="52"/>
                </a:moveTo>
                <a:lnTo>
                  <a:pt x="72" y="52"/>
                </a:lnTo>
                <a:lnTo>
                  <a:pt x="73" y="42"/>
                </a:lnTo>
                <a:lnTo>
                  <a:pt x="76" y="31"/>
                </a:lnTo>
                <a:lnTo>
                  <a:pt x="81" y="22"/>
                </a:lnTo>
                <a:lnTo>
                  <a:pt x="88" y="15"/>
                </a:lnTo>
                <a:lnTo>
                  <a:pt x="95" y="9"/>
                </a:lnTo>
                <a:lnTo>
                  <a:pt x="104" y="4"/>
                </a:lnTo>
                <a:lnTo>
                  <a:pt x="114" y="1"/>
                </a:lnTo>
                <a:lnTo>
                  <a:pt x="124" y="0"/>
                </a:lnTo>
                <a:lnTo>
                  <a:pt x="124" y="0"/>
                </a:lnTo>
                <a:lnTo>
                  <a:pt x="134" y="1"/>
                </a:lnTo>
                <a:lnTo>
                  <a:pt x="144" y="4"/>
                </a:lnTo>
                <a:lnTo>
                  <a:pt x="153" y="9"/>
                </a:lnTo>
                <a:lnTo>
                  <a:pt x="161" y="15"/>
                </a:lnTo>
                <a:lnTo>
                  <a:pt x="167" y="22"/>
                </a:lnTo>
                <a:lnTo>
                  <a:pt x="172" y="31"/>
                </a:lnTo>
                <a:lnTo>
                  <a:pt x="175" y="42"/>
                </a:lnTo>
                <a:lnTo>
                  <a:pt x="176" y="52"/>
                </a:lnTo>
                <a:lnTo>
                  <a:pt x="176" y="52"/>
                </a:lnTo>
                <a:lnTo>
                  <a:pt x="175" y="62"/>
                </a:lnTo>
                <a:lnTo>
                  <a:pt x="172" y="72"/>
                </a:lnTo>
                <a:lnTo>
                  <a:pt x="167" y="80"/>
                </a:lnTo>
                <a:lnTo>
                  <a:pt x="161" y="88"/>
                </a:lnTo>
                <a:lnTo>
                  <a:pt x="153" y="94"/>
                </a:lnTo>
                <a:lnTo>
                  <a:pt x="144" y="100"/>
                </a:lnTo>
                <a:lnTo>
                  <a:pt x="134" y="103"/>
                </a:lnTo>
                <a:lnTo>
                  <a:pt x="124" y="104"/>
                </a:lnTo>
                <a:lnTo>
                  <a:pt x="124" y="104"/>
                </a:lnTo>
                <a:lnTo>
                  <a:pt x="114" y="103"/>
                </a:lnTo>
                <a:lnTo>
                  <a:pt x="104" y="100"/>
                </a:lnTo>
                <a:lnTo>
                  <a:pt x="95" y="94"/>
                </a:lnTo>
                <a:lnTo>
                  <a:pt x="88" y="88"/>
                </a:lnTo>
                <a:lnTo>
                  <a:pt x="81" y="80"/>
                </a:lnTo>
                <a:lnTo>
                  <a:pt x="76" y="72"/>
                </a:lnTo>
                <a:lnTo>
                  <a:pt x="73" y="62"/>
                </a:lnTo>
                <a:lnTo>
                  <a:pt x="72" y="52"/>
                </a:lnTo>
                <a:lnTo>
                  <a:pt x="72" y="52"/>
                </a:lnTo>
                <a:close/>
                <a:moveTo>
                  <a:pt x="181" y="129"/>
                </a:moveTo>
                <a:lnTo>
                  <a:pt x="181" y="129"/>
                </a:lnTo>
                <a:lnTo>
                  <a:pt x="67" y="129"/>
                </a:lnTo>
                <a:lnTo>
                  <a:pt x="67" y="129"/>
                </a:lnTo>
                <a:lnTo>
                  <a:pt x="60" y="129"/>
                </a:lnTo>
                <a:lnTo>
                  <a:pt x="53" y="130"/>
                </a:lnTo>
                <a:lnTo>
                  <a:pt x="47" y="132"/>
                </a:lnTo>
                <a:lnTo>
                  <a:pt x="41" y="134"/>
                </a:lnTo>
                <a:lnTo>
                  <a:pt x="35" y="136"/>
                </a:lnTo>
                <a:lnTo>
                  <a:pt x="30" y="140"/>
                </a:lnTo>
                <a:lnTo>
                  <a:pt x="25" y="144"/>
                </a:lnTo>
                <a:lnTo>
                  <a:pt x="19" y="148"/>
                </a:lnTo>
                <a:lnTo>
                  <a:pt x="15" y="152"/>
                </a:lnTo>
                <a:lnTo>
                  <a:pt x="11" y="157"/>
                </a:lnTo>
                <a:lnTo>
                  <a:pt x="8" y="164"/>
                </a:lnTo>
                <a:lnTo>
                  <a:pt x="5" y="169"/>
                </a:lnTo>
                <a:lnTo>
                  <a:pt x="3" y="175"/>
                </a:lnTo>
                <a:lnTo>
                  <a:pt x="1" y="182"/>
                </a:lnTo>
                <a:lnTo>
                  <a:pt x="0" y="188"/>
                </a:lnTo>
                <a:lnTo>
                  <a:pt x="0" y="195"/>
                </a:lnTo>
                <a:lnTo>
                  <a:pt x="0" y="195"/>
                </a:lnTo>
                <a:lnTo>
                  <a:pt x="0" y="357"/>
                </a:lnTo>
                <a:lnTo>
                  <a:pt x="0" y="357"/>
                </a:lnTo>
                <a:lnTo>
                  <a:pt x="0" y="361"/>
                </a:lnTo>
                <a:lnTo>
                  <a:pt x="1" y="365"/>
                </a:lnTo>
                <a:lnTo>
                  <a:pt x="3" y="369"/>
                </a:lnTo>
                <a:lnTo>
                  <a:pt x="5" y="372"/>
                </a:lnTo>
                <a:lnTo>
                  <a:pt x="8" y="375"/>
                </a:lnTo>
                <a:lnTo>
                  <a:pt x="11" y="377"/>
                </a:lnTo>
                <a:lnTo>
                  <a:pt x="15" y="378"/>
                </a:lnTo>
                <a:lnTo>
                  <a:pt x="19" y="378"/>
                </a:lnTo>
                <a:lnTo>
                  <a:pt x="19" y="378"/>
                </a:lnTo>
                <a:lnTo>
                  <a:pt x="24" y="378"/>
                </a:lnTo>
                <a:lnTo>
                  <a:pt x="28" y="377"/>
                </a:lnTo>
                <a:lnTo>
                  <a:pt x="31" y="375"/>
                </a:lnTo>
                <a:lnTo>
                  <a:pt x="34" y="372"/>
                </a:lnTo>
                <a:lnTo>
                  <a:pt x="36" y="369"/>
                </a:lnTo>
                <a:lnTo>
                  <a:pt x="38" y="365"/>
                </a:lnTo>
                <a:lnTo>
                  <a:pt x="39" y="361"/>
                </a:lnTo>
                <a:lnTo>
                  <a:pt x="39" y="357"/>
                </a:lnTo>
                <a:lnTo>
                  <a:pt x="39" y="357"/>
                </a:lnTo>
                <a:lnTo>
                  <a:pt x="39" y="210"/>
                </a:lnTo>
                <a:lnTo>
                  <a:pt x="63" y="210"/>
                </a:lnTo>
                <a:lnTo>
                  <a:pt x="63" y="210"/>
                </a:lnTo>
                <a:lnTo>
                  <a:pt x="63" y="618"/>
                </a:lnTo>
                <a:lnTo>
                  <a:pt x="63" y="618"/>
                </a:lnTo>
                <a:lnTo>
                  <a:pt x="64" y="624"/>
                </a:lnTo>
                <a:lnTo>
                  <a:pt x="65" y="629"/>
                </a:lnTo>
                <a:lnTo>
                  <a:pt x="66" y="633"/>
                </a:lnTo>
                <a:lnTo>
                  <a:pt x="69" y="637"/>
                </a:lnTo>
                <a:lnTo>
                  <a:pt x="72" y="640"/>
                </a:lnTo>
                <a:lnTo>
                  <a:pt x="76" y="642"/>
                </a:lnTo>
                <a:lnTo>
                  <a:pt x="81" y="644"/>
                </a:lnTo>
                <a:lnTo>
                  <a:pt x="88" y="644"/>
                </a:lnTo>
                <a:lnTo>
                  <a:pt x="88" y="644"/>
                </a:lnTo>
                <a:lnTo>
                  <a:pt x="93" y="644"/>
                </a:lnTo>
                <a:lnTo>
                  <a:pt x="98" y="642"/>
                </a:lnTo>
                <a:lnTo>
                  <a:pt x="102" y="640"/>
                </a:lnTo>
                <a:lnTo>
                  <a:pt x="106" y="637"/>
                </a:lnTo>
                <a:lnTo>
                  <a:pt x="108" y="633"/>
                </a:lnTo>
                <a:lnTo>
                  <a:pt x="110" y="629"/>
                </a:lnTo>
                <a:lnTo>
                  <a:pt x="111" y="624"/>
                </a:lnTo>
                <a:lnTo>
                  <a:pt x="111" y="618"/>
                </a:lnTo>
                <a:lnTo>
                  <a:pt x="111" y="618"/>
                </a:lnTo>
                <a:lnTo>
                  <a:pt x="111" y="380"/>
                </a:lnTo>
                <a:lnTo>
                  <a:pt x="136" y="380"/>
                </a:lnTo>
                <a:lnTo>
                  <a:pt x="136" y="380"/>
                </a:lnTo>
                <a:lnTo>
                  <a:pt x="136" y="618"/>
                </a:lnTo>
                <a:lnTo>
                  <a:pt x="136" y="618"/>
                </a:lnTo>
                <a:lnTo>
                  <a:pt x="136" y="624"/>
                </a:lnTo>
                <a:lnTo>
                  <a:pt x="137" y="629"/>
                </a:lnTo>
                <a:lnTo>
                  <a:pt x="139" y="633"/>
                </a:lnTo>
                <a:lnTo>
                  <a:pt x="142" y="637"/>
                </a:lnTo>
                <a:lnTo>
                  <a:pt x="146" y="640"/>
                </a:lnTo>
                <a:lnTo>
                  <a:pt x="150" y="642"/>
                </a:lnTo>
                <a:lnTo>
                  <a:pt x="155" y="644"/>
                </a:lnTo>
                <a:lnTo>
                  <a:pt x="161" y="644"/>
                </a:lnTo>
                <a:lnTo>
                  <a:pt x="161" y="644"/>
                </a:lnTo>
                <a:lnTo>
                  <a:pt x="167" y="644"/>
                </a:lnTo>
                <a:lnTo>
                  <a:pt x="171" y="642"/>
                </a:lnTo>
                <a:lnTo>
                  <a:pt x="175" y="640"/>
                </a:lnTo>
                <a:lnTo>
                  <a:pt x="179" y="637"/>
                </a:lnTo>
                <a:lnTo>
                  <a:pt x="181" y="633"/>
                </a:lnTo>
                <a:lnTo>
                  <a:pt x="183" y="629"/>
                </a:lnTo>
                <a:lnTo>
                  <a:pt x="184" y="624"/>
                </a:lnTo>
                <a:lnTo>
                  <a:pt x="184" y="618"/>
                </a:lnTo>
                <a:lnTo>
                  <a:pt x="184" y="618"/>
                </a:lnTo>
                <a:lnTo>
                  <a:pt x="184" y="210"/>
                </a:lnTo>
                <a:lnTo>
                  <a:pt x="210" y="210"/>
                </a:lnTo>
                <a:lnTo>
                  <a:pt x="210" y="210"/>
                </a:lnTo>
                <a:lnTo>
                  <a:pt x="210" y="357"/>
                </a:lnTo>
                <a:lnTo>
                  <a:pt x="210" y="357"/>
                </a:lnTo>
                <a:lnTo>
                  <a:pt x="210" y="361"/>
                </a:lnTo>
                <a:lnTo>
                  <a:pt x="211" y="365"/>
                </a:lnTo>
                <a:lnTo>
                  <a:pt x="213" y="369"/>
                </a:lnTo>
                <a:lnTo>
                  <a:pt x="215" y="372"/>
                </a:lnTo>
                <a:lnTo>
                  <a:pt x="217" y="375"/>
                </a:lnTo>
                <a:lnTo>
                  <a:pt x="221" y="377"/>
                </a:lnTo>
                <a:lnTo>
                  <a:pt x="224" y="378"/>
                </a:lnTo>
                <a:lnTo>
                  <a:pt x="229" y="378"/>
                </a:lnTo>
                <a:lnTo>
                  <a:pt x="229" y="378"/>
                </a:lnTo>
                <a:lnTo>
                  <a:pt x="233" y="378"/>
                </a:lnTo>
                <a:lnTo>
                  <a:pt x="237" y="377"/>
                </a:lnTo>
                <a:lnTo>
                  <a:pt x="240" y="375"/>
                </a:lnTo>
                <a:lnTo>
                  <a:pt x="243" y="372"/>
                </a:lnTo>
                <a:lnTo>
                  <a:pt x="245" y="369"/>
                </a:lnTo>
                <a:lnTo>
                  <a:pt x="247" y="365"/>
                </a:lnTo>
                <a:lnTo>
                  <a:pt x="248" y="361"/>
                </a:lnTo>
                <a:lnTo>
                  <a:pt x="248" y="357"/>
                </a:lnTo>
                <a:lnTo>
                  <a:pt x="248" y="357"/>
                </a:lnTo>
                <a:lnTo>
                  <a:pt x="248" y="195"/>
                </a:lnTo>
                <a:lnTo>
                  <a:pt x="248" y="195"/>
                </a:lnTo>
                <a:lnTo>
                  <a:pt x="248" y="188"/>
                </a:lnTo>
                <a:lnTo>
                  <a:pt x="246" y="182"/>
                </a:lnTo>
                <a:lnTo>
                  <a:pt x="245" y="175"/>
                </a:lnTo>
                <a:lnTo>
                  <a:pt x="243" y="169"/>
                </a:lnTo>
                <a:lnTo>
                  <a:pt x="240" y="164"/>
                </a:lnTo>
                <a:lnTo>
                  <a:pt x="237" y="157"/>
                </a:lnTo>
                <a:lnTo>
                  <a:pt x="233" y="152"/>
                </a:lnTo>
                <a:lnTo>
                  <a:pt x="229" y="148"/>
                </a:lnTo>
                <a:lnTo>
                  <a:pt x="219" y="140"/>
                </a:lnTo>
                <a:lnTo>
                  <a:pt x="213" y="136"/>
                </a:lnTo>
                <a:lnTo>
                  <a:pt x="207" y="134"/>
                </a:lnTo>
                <a:lnTo>
                  <a:pt x="201" y="132"/>
                </a:lnTo>
                <a:lnTo>
                  <a:pt x="194" y="130"/>
                </a:lnTo>
                <a:lnTo>
                  <a:pt x="188" y="129"/>
                </a:lnTo>
                <a:lnTo>
                  <a:pt x="181" y="129"/>
                </a:lnTo>
                <a:lnTo>
                  <a:pt x="181" y="129"/>
                </a:lnTo>
                <a:close/>
              </a:path>
            </a:pathLst>
          </a:custGeom>
          <a:solidFill>
            <a:srgbClr val="00B0F0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37</xdr:col>
      <xdr:colOff>217715</xdr:colOff>
      <xdr:row>2</xdr:row>
      <xdr:rowOff>119742</xdr:rowOff>
    </xdr:from>
    <xdr:to>
      <xdr:col>43</xdr:col>
      <xdr:colOff>43544</xdr:colOff>
      <xdr:row>26</xdr:row>
      <xdr:rowOff>54428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filer001\Commun_Au00\Estime%20Audit\RH%20Audit\Exercice2011-2012\Suivi%20recrutement%20et%20TO\Suivi%20des%20D&#233;parts%20par%20CR\Suivi%20des%20d&#233;parts%20FY12%20ER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filer001\Commun_Au00\Estime%20Audit\RH%20Audit\Exercice2011-2012\Suivi%20recrutement%20et%20TO\Suivi%20des%20D&#233;parts%20par%20CR\Suivi%20des%20d&#233;parts%202011-2012%20ERS%20FSI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filer001\Commun_Au00\Estime%20Audit\RH%20Audit\Exercice2011-2012\Suivi%20recrutement%20et%20TO\Suivi%20des%20D&#233;parts%20par%20CR\Suivi%20d&#233;part%20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 Suivi des départ Audit"/>
      <sheetName val="Pivot"/>
      <sheetName val="Suivi des départs 10-11"/>
      <sheetName val="HISTO Suivi des départs Cseil"/>
      <sheetName val="Sheet1"/>
      <sheetName val="Suivi TO Conseil"/>
      <sheetName val="contact mail"/>
      <sheetName val="Projet suivi départs par TO bud"/>
      <sheetName val="Sheet2"/>
      <sheetName val="NE PAS SUPPRIMER Données TM1"/>
    </sheetNames>
    <sheetDataSet>
      <sheetData sheetId="0"/>
      <sheetData sheetId="1"/>
      <sheetData sheetId="2"/>
      <sheetData sheetId="3"/>
      <sheetData sheetId="4">
        <row r="2">
          <cell r="A2" t="str">
            <v>AERS Paris Industrie MNC</v>
          </cell>
        </row>
        <row r="3">
          <cell r="A3" t="str">
            <v>AERS Paris Services MNC</v>
          </cell>
        </row>
        <row r="4">
          <cell r="A4" t="str">
            <v>AERS Paris Constantin</v>
          </cell>
        </row>
        <row r="5">
          <cell r="A5" t="str">
            <v>AERS Paris Industrie MM</v>
          </cell>
        </row>
        <row r="6">
          <cell r="A6" t="str">
            <v>AERS Paris Services MM</v>
          </cell>
        </row>
        <row r="7">
          <cell r="A7" t="str">
            <v>AERS Paris Entrepreneurs</v>
          </cell>
        </row>
        <row r="8">
          <cell r="A8" t="str">
            <v>AERS Lyon</v>
          </cell>
        </row>
        <row r="9">
          <cell r="A9" t="str">
            <v>AERS Bordeaux</v>
          </cell>
        </row>
        <row r="10">
          <cell r="A10" t="str">
            <v>AERS Marseille</v>
          </cell>
        </row>
        <row r="11">
          <cell r="A11" t="str">
            <v>AERS Strasbourg</v>
          </cell>
        </row>
        <row r="12">
          <cell r="A12" t="str">
            <v>AERS Tours</v>
          </cell>
        </row>
        <row r="13">
          <cell r="A13" t="str">
            <v>AERS Ouest</v>
          </cell>
        </row>
        <row r="14">
          <cell r="A14" t="str">
            <v>AERS Lille</v>
          </cell>
        </row>
        <row r="15">
          <cell r="A15" t="str">
            <v>AERS Toulouse</v>
          </cell>
        </row>
        <row r="16">
          <cell r="A16" t="str">
            <v>AERS Associations</v>
          </cell>
        </row>
        <row r="17">
          <cell r="A17" t="str">
            <v>AERS IS Support</v>
          </cell>
        </row>
        <row r="18">
          <cell r="A18" t="str">
            <v>AERS Direction Qualité</v>
          </cell>
        </row>
        <row r="19">
          <cell r="A19" t="str">
            <v>AERS Direction Qualité Risques</v>
          </cell>
        </row>
        <row r="20">
          <cell r="A20" t="str">
            <v>AERS Tax Management Consulting</v>
          </cell>
        </row>
        <row r="21">
          <cell r="A21" t="str">
            <v>AERS Accounting Advisory Services</v>
          </cell>
        </row>
        <row r="22">
          <cell r="A22" t="str">
            <v>AERS Actuariat Pensions</v>
          </cell>
        </row>
        <row r="23">
          <cell r="A23" t="str">
            <v>AERS IT Risk IS</v>
          </cell>
        </row>
        <row r="24">
          <cell r="A24" t="str">
            <v>AERS Developpement Durable</v>
          </cell>
        </row>
        <row r="25">
          <cell r="A25" t="str">
            <v>AERS Risk Advisory IS</v>
          </cell>
        </row>
        <row r="26">
          <cell r="A26" t="str">
            <v>ERS Lyon</v>
          </cell>
        </row>
        <row r="27">
          <cell r="A27" t="str">
            <v>ERS Marseille</v>
          </cell>
        </row>
        <row r="28">
          <cell r="A28" t="str">
            <v>ERS Nantes</v>
          </cell>
        </row>
        <row r="29">
          <cell r="A29" t="str">
            <v>ERS Lille</v>
          </cell>
        </row>
        <row r="30">
          <cell r="A30" t="str">
            <v>FSI Audit EPARFI</v>
          </cell>
        </row>
        <row r="31">
          <cell r="A31" t="str">
            <v>FSI Audit</v>
          </cell>
        </row>
        <row r="32">
          <cell r="A32" t="str">
            <v>FSI Consulting</v>
          </cell>
        </row>
        <row r="33">
          <cell r="A33" t="str">
            <v>FSI Consulting Nearshore</v>
          </cell>
        </row>
        <row r="34">
          <cell r="A34" t="str">
            <v>FSI Risk Advisory</v>
          </cell>
        </row>
        <row r="35">
          <cell r="A35" t="str">
            <v>FSI IT Risk</v>
          </cell>
        </row>
        <row r="36">
          <cell r="A36" t="str">
            <v>FSI Investment Management Services</v>
          </cell>
        </row>
        <row r="37">
          <cell r="A37" t="str">
            <v>FSI Actuariat Insurance</v>
          </cell>
        </row>
        <row r="38">
          <cell r="A38" t="str">
            <v>FSI Support</v>
          </cell>
        </row>
        <row r="39">
          <cell r="A39" t="str">
            <v>Conseil Enterprise Application</v>
          </cell>
        </row>
        <row r="40">
          <cell r="A40" t="str">
            <v>Conseil Technology Integration</v>
          </cell>
        </row>
        <row r="41">
          <cell r="A41" t="str">
            <v>Conseil Secteur Public</v>
          </cell>
        </row>
        <row r="42">
          <cell r="A42" t="str">
            <v>Conseil CFO Services</v>
          </cell>
        </row>
        <row r="43">
          <cell r="A43" t="str">
            <v>Conseil Industrie Service Operations</v>
          </cell>
        </row>
        <row r="44">
          <cell r="A44" t="str">
            <v>Conseil Human Capital</v>
          </cell>
        </row>
        <row r="45">
          <cell r="A45" t="str">
            <v>Conseil Hôtels &amp; Tourisme</v>
          </cell>
        </row>
        <row r="46">
          <cell r="A46" t="str">
            <v>Conseil BPO Equitiv</v>
          </cell>
        </row>
        <row r="47">
          <cell r="A47" t="str">
            <v>Conseil BPO Deloitte</v>
          </cell>
        </row>
        <row r="48">
          <cell r="A48" t="str">
            <v>Conseil Support</v>
          </cell>
        </row>
        <row r="49">
          <cell r="A49" t="str">
            <v>Deloitte Accounting Services</v>
          </cell>
        </row>
        <row r="50">
          <cell r="A50" t="str">
            <v>FAS M&amp;A Transaction Services</v>
          </cell>
        </row>
        <row r="51">
          <cell r="A51" t="str">
            <v>FAS Real Estate Advisory</v>
          </cell>
        </row>
        <row r="52">
          <cell r="A52" t="str">
            <v>FAS Forensic &amp; Dispute Services</v>
          </cell>
        </row>
        <row r="53">
          <cell r="A53" t="str">
            <v>FAS Reorganisation Services</v>
          </cell>
        </row>
        <row r="54">
          <cell r="A54" t="str">
            <v>FAS Corporate Finance Advisory</v>
          </cell>
        </row>
        <row r="55">
          <cell r="A55" t="str">
            <v>FAS Valuation</v>
          </cell>
        </row>
        <row r="56">
          <cell r="A56" t="str">
            <v>FAS Lyon</v>
          </cell>
        </row>
        <row r="57">
          <cell r="A57" t="str">
            <v>FAS Support</v>
          </cell>
        </row>
        <row r="58">
          <cell r="A58" t="str">
            <v>Présidence Direction générale</v>
          </cell>
        </row>
        <row r="59">
          <cell r="A59" t="str">
            <v>Communication</v>
          </cell>
        </row>
        <row r="60">
          <cell r="A60" t="str">
            <v>Pôle Afrique</v>
          </cell>
        </row>
        <row r="61">
          <cell r="A61" t="str">
            <v>Pôle Desks</v>
          </cell>
        </row>
        <row r="62">
          <cell r="A62" t="str">
            <v>Secrétariat général</v>
          </cell>
        </row>
        <row r="63">
          <cell r="A63" t="str">
            <v>DQR</v>
          </cell>
        </row>
        <row r="64">
          <cell r="A64" t="str">
            <v>Gestion Carrières des Associés</v>
          </cell>
        </row>
        <row r="65">
          <cell r="A65" t="str">
            <v>Finance Operations &amp; IT Groupe</v>
          </cell>
        </row>
        <row r="66">
          <cell r="A66" t="str">
            <v xml:space="preserve">Direction Financière Deloitte </v>
          </cell>
        </row>
        <row r="67">
          <cell r="A67" t="str">
            <v>Direction Financière IEO</v>
          </cell>
        </row>
        <row r="68">
          <cell r="A68" t="str">
            <v>DSI</v>
          </cell>
        </row>
        <row r="69">
          <cell r="A69" t="str">
            <v>DDO Groupe</v>
          </cell>
        </row>
        <row r="70">
          <cell r="A70" t="str">
            <v>DSG Neuilly / Levallois</v>
          </cell>
        </row>
        <row r="71">
          <cell r="A71" t="str">
            <v>DSG Lyon / Grenoble</v>
          </cell>
        </row>
        <row r="72">
          <cell r="A72" t="str">
            <v>DSG Bordeaux</v>
          </cell>
        </row>
        <row r="73">
          <cell r="A73" t="str">
            <v>DSG Marseille / Cannes</v>
          </cell>
        </row>
        <row r="74">
          <cell r="A74" t="str">
            <v>DSG Strasbourg / Nancy</v>
          </cell>
        </row>
        <row r="75">
          <cell r="A75" t="str">
            <v>DSG Tours</v>
          </cell>
        </row>
        <row r="76">
          <cell r="A76" t="str">
            <v>DSG Nantes</v>
          </cell>
        </row>
        <row r="77">
          <cell r="A77" t="str">
            <v>DSG Lille</v>
          </cell>
        </row>
        <row r="78">
          <cell r="A78" t="str">
            <v>DSG Toulouse</v>
          </cell>
        </row>
        <row r="79">
          <cell r="A79" t="str">
            <v>Marketing &amp; Brand</v>
          </cell>
        </row>
        <row r="80">
          <cell r="A80" t="str">
            <v>Commercial</v>
          </cell>
        </row>
        <row r="81">
          <cell r="A81" t="str">
            <v>Direction Personnel</v>
          </cell>
        </row>
        <row r="82">
          <cell r="A82" t="str">
            <v>Direction  Formation</v>
          </cell>
        </row>
        <row r="83">
          <cell r="A83" t="str">
            <v>Direction Recrutement</v>
          </cell>
        </row>
        <row r="84">
          <cell r="A84" t="str">
            <v>Présidence CA</v>
          </cell>
        </row>
        <row r="85">
          <cell r="A85" t="str">
            <v xml:space="preserve">ADA 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 Suivi des départ Audit"/>
      <sheetName val="Pivot"/>
      <sheetName val="Suivi des départs 10-11"/>
      <sheetName val="HISTO Suivi des départs Cseil"/>
      <sheetName val="Sheet1"/>
      <sheetName val="Suivi TO Conseil"/>
      <sheetName val="contact mail"/>
      <sheetName val="Projet suivi départs par TO bud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AERS Paris Industrie MNC</v>
          </cell>
        </row>
        <row r="3">
          <cell r="A3" t="str">
            <v>AERS Paris Services MNC</v>
          </cell>
        </row>
        <row r="4">
          <cell r="A4" t="str">
            <v>AERS Paris Constantin</v>
          </cell>
        </row>
        <row r="5">
          <cell r="A5" t="str">
            <v>AERS Paris Industrie MM</v>
          </cell>
        </row>
        <row r="6">
          <cell r="A6" t="str">
            <v>AERS Paris Services MM</v>
          </cell>
        </row>
        <row r="7">
          <cell r="A7" t="str">
            <v>AERS Paris Entrepreneurs</v>
          </cell>
        </row>
        <row r="8">
          <cell r="A8" t="str">
            <v>AERS Lyon</v>
          </cell>
        </row>
        <row r="9">
          <cell r="A9" t="str">
            <v>AERS Bordeaux</v>
          </cell>
        </row>
        <row r="10">
          <cell r="A10" t="str">
            <v>AERS Marseille</v>
          </cell>
        </row>
        <row r="11">
          <cell r="A11" t="str">
            <v>AERS Strasbourg</v>
          </cell>
        </row>
        <row r="12">
          <cell r="A12" t="str">
            <v>AERS Tours</v>
          </cell>
        </row>
        <row r="13">
          <cell r="A13" t="str">
            <v>AERS Ouest</v>
          </cell>
        </row>
        <row r="14">
          <cell r="A14" t="str">
            <v>AERS Lille</v>
          </cell>
        </row>
        <row r="15">
          <cell r="A15" t="str">
            <v>AERS Toulouse</v>
          </cell>
        </row>
        <row r="16">
          <cell r="A16" t="str">
            <v>AERS Associations</v>
          </cell>
        </row>
        <row r="17">
          <cell r="A17" t="str">
            <v>AERS IS Support</v>
          </cell>
        </row>
        <row r="18">
          <cell r="A18" t="str">
            <v>AERS Direction Qualité</v>
          </cell>
        </row>
        <row r="19">
          <cell r="A19" t="str">
            <v>AERS Direction Qualité Risques</v>
          </cell>
        </row>
        <row r="20">
          <cell r="A20" t="str">
            <v>AERS Tax Management Consulting</v>
          </cell>
        </row>
        <row r="21">
          <cell r="A21" t="str">
            <v>AERS Accounting Advisory Services</v>
          </cell>
        </row>
        <row r="22">
          <cell r="A22" t="str">
            <v>AERS Actuariat Pensions</v>
          </cell>
        </row>
        <row r="23">
          <cell r="A23" t="str">
            <v>AERS IT Risk IS</v>
          </cell>
        </row>
        <row r="24">
          <cell r="A24" t="str">
            <v>AERS Developpement Durable</v>
          </cell>
        </row>
        <row r="25">
          <cell r="A25" t="str">
            <v>AERS Risk Advisory IS</v>
          </cell>
        </row>
        <row r="26">
          <cell r="A26" t="str">
            <v>ERS Lyon</v>
          </cell>
        </row>
        <row r="27">
          <cell r="A27" t="str">
            <v>ERS Marseille</v>
          </cell>
        </row>
        <row r="28">
          <cell r="A28" t="str">
            <v>ERS Nantes</v>
          </cell>
        </row>
        <row r="29">
          <cell r="A29" t="str">
            <v>ERS Lille</v>
          </cell>
        </row>
        <row r="30">
          <cell r="A30" t="str">
            <v>FSI Audit EPARFI</v>
          </cell>
        </row>
        <row r="31">
          <cell r="A31" t="str">
            <v>FSI Audit</v>
          </cell>
        </row>
        <row r="32">
          <cell r="A32" t="str">
            <v>FSI Consulting</v>
          </cell>
        </row>
        <row r="33">
          <cell r="A33" t="str">
            <v>FSI Consulting Nearshore</v>
          </cell>
        </row>
        <row r="34">
          <cell r="A34" t="str">
            <v>FSI Risk Advisory</v>
          </cell>
        </row>
        <row r="35">
          <cell r="A35" t="str">
            <v>FSI IT Risk</v>
          </cell>
        </row>
        <row r="36">
          <cell r="A36" t="str">
            <v>FSI Investment Management Services</v>
          </cell>
        </row>
        <row r="37">
          <cell r="A37" t="str">
            <v>FSI Actuariat Insurance</v>
          </cell>
        </row>
        <row r="38">
          <cell r="A38" t="str">
            <v>FSI Support</v>
          </cell>
        </row>
        <row r="39">
          <cell r="A39" t="str">
            <v>Conseil Enterprise Application</v>
          </cell>
        </row>
        <row r="40">
          <cell r="A40" t="str">
            <v>Conseil Technology Integration</v>
          </cell>
        </row>
        <row r="41">
          <cell r="A41" t="str">
            <v>Conseil Secteur Public</v>
          </cell>
        </row>
        <row r="42">
          <cell r="A42" t="str">
            <v>Conseil CFO Services</v>
          </cell>
        </row>
        <row r="43">
          <cell r="A43" t="str">
            <v>Conseil Industrie Service Operations</v>
          </cell>
        </row>
        <row r="44">
          <cell r="A44" t="str">
            <v>Conseil Human Capital</v>
          </cell>
        </row>
        <row r="45">
          <cell r="A45" t="str">
            <v>Conseil Hôtels &amp; Tourisme</v>
          </cell>
        </row>
        <row r="46">
          <cell r="A46" t="str">
            <v>Conseil BPO Equitiv</v>
          </cell>
        </row>
        <row r="47">
          <cell r="A47" t="str">
            <v>Conseil BPO Deloitte</v>
          </cell>
        </row>
        <row r="48">
          <cell r="A48" t="str">
            <v>Conseil Support</v>
          </cell>
        </row>
        <row r="49">
          <cell r="A49" t="str">
            <v>Deloitte Accounting Services</v>
          </cell>
        </row>
        <row r="50">
          <cell r="A50" t="str">
            <v>FAS M&amp;A Transaction Services</v>
          </cell>
        </row>
        <row r="51">
          <cell r="A51" t="str">
            <v>FAS Real Estate Advisory</v>
          </cell>
        </row>
        <row r="52">
          <cell r="A52" t="str">
            <v>FAS Forensic &amp; Dispute Services</v>
          </cell>
        </row>
        <row r="53">
          <cell r="A53" t="str">
            <v>FAS Reorganisation Services</v>
          </cell>
        </row>
        <row r="54">
          <cell r="A54" t="str">
            <v>FAS Corporate Finance Advisory</v>
          </cell>
        </row>
        <row r="55">
          <cell r="A55" t="str">
            <v>FAS Valuation</v>
          </cell>
        </row>
        <row r="56">
          <cell r="A56" t="str">
            <v>FAS Lyon</v>
          </cell>
        </row>
        <row r="57">
          <cell r="A57" t="str">
            <v>FAS Support</v>
          </cell>
        </row>
        <row r="58">
          <cell r="A58" t="str">
            <v>Présidence Direction générale</v>
          </cell>
        </row>
        <row r="59">
          <cell r="A59" t="str">
            <v>Communication</v>
          </cell>
        </row>
        <row r="60">
          <cell r="A60" t="str">
            <v>Pôle Afrique</v>
          </cell>
        </row>
        <row r="61">
          <cell r="A61" t="str">
            <v>Pôle Desks</v>
          </cell>
        </row>
        <row r="62">
          <cell r="A62" t="str">
            <v>Secrétariat général</v>
          </cell>
        </row>
        <row r="63">
          <cell r="A63" t="str">
            <v>DQR</v>
          </cell>
        </row>
        <row r="64">
          <cell r="A64" t="str">
            <v>Gestion Carrières des Associés</v>
          </cell>
        </row>
        <row r="65">
          <cell r="A65" t="str">
            <v>Finance Operations &amp; IT Groupe</v>
          </cell>
        </row>
        <row r="66">
          <cell r="A66" t="str">
            <v xml:space="preserve">Direction Financière Deloitte </v>
          </cell>
        </row>
        <row r="67">
          <cell r="A67" t="str">
            <v>Direction Financière IEO</v>
          </cell>
        </row>
        <row r="68">
          <cell r="A68" t="str">
            <v>DSI</v>
          </cell>
        </row>
        <row r="69">
          <cell r="A69" t="str">
            <v>DDO Groupe</v>
          </cell>
        </row>
        <row r="70">
          <cell r="A70" t="str">
            <v>DSG Neuilly / Levallois</v>
          </cell>
        </row>
        <row r="71">
          <cell r="A71" t="str">
            <v>DSG Lyon / Grenoble</v>
          </cell>
        </row>
        <row r="72">
          <cell r="A72" t="str">
            <v>DSG Bordeaux</v>
          </cell>
        </row>
        <row r="73">
          <cell r="A73" t="str">
            <v>DSG Marseille / Cannes</v>
          </cell>
        </row>
        <row r="74">
          <cell r="A74" t="str">
            <v>DSG Strasbourg / Nancy</v>
          </cell>
        </row>
        <row r="75">
          <cell r="A75" t="str">
            <v>DSG Tours</v>
          </cell>
        </row>
        <row r="76">
          <cell r="A76" t="str">
            <v>DSG Nantes</v>
          </cell>
        </row>
        <row r="77">
          <cell r="A77" t="str">
            <v>DSG Lille</v>
          </cell>
        </row>
        <row r="78">
          <cell r="A78" t="str">
            <v>DSG Toulouse</v>
          </cell>
        </row>
        <row r="79">
          <cell r="A79" t="str">
            <v>Marketing &amp; Brand</v>
          </cell>
        </row>
        <row r="80">
          <cell r="A80" t="str">
            <v>Commercial</v>
          </cell>
        </row>
        <row r="81">
          <cell r="A81" t="str">
            <v>Direction Personnel</v>
          </cell>
        </row>
        <row r="82">
          <cell r="A82" t="str">
            <v>Direction  Formation</v>
          </cell>
        </row>
        <row r="83">
          <cell r="A83" t="str">
            <v>Direction Recrutement</v>
          </cell>
        </row>
        <row r="84">
          <cell r="A84" t="str">
            <v>Présidence CA</v>
          </cell>
        </row>
        <row r="85">
          <cell r="A85" t="str">
            <v xml:space="preserve">ADA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 Suivi des départ Audit"/>
      <sheetName val="Pivot"/>
      <sheetName val="Suivi des départs 10-11"/>
      <sheetName val="HISTO Suivi des départs Cseil"/>
      <sheetName val="Sheet1"/>
      <sheetName val="Suivi TO Conseil"/>
      <sheetName val="contact mail"/>
      <sheetName val="Projet suivi départs par TO bud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AERS Paris Industrie MNC</v>
          </cell>
        </row>
        <row r="3">
          <cell r="A3" t="str">
            <v>AERS Paris Services MNC</v>
          </cell>
        </row>
        <row r="4">
          <cell r="A4" t="str">
            <v>AERS Paris Constantin</v>
          </cell>
        </row>
        <row r="5">
          <cell r="A5" t="str">
            <v>AERS Paris Industrie MM</v>
          </cell>
        </row>
        <row r="6">
          <cell r="A6" t="str">
            <v>AERS Paris Services MM</v>
          </cell>
        </row>
        <row r="7">
          <cell r="A7" t="str">
            <v>AERS Paris Entrepreneurs</v>
          </cell>
        </row>
        <row r="8">
          <cell r="A8" t="str">
            <v>AERS Lyon</v>
          </cell>
        </row>
        <row r="9">
          <cell r="A9" t="str">
            <v>AERS Bordeaux</v>
          </cell>
        </row>
        <row r="10">
          <cell r="A10" t="str">
            <v>AERS Marseille</v>
          </cell>
        </row>
        <row r="11">
          <cell r="A11" t="str">
            <v>AERS Strasbourg</v>
          </cell>
        </row>
        <row r="12">
          <cell r="A12" t="str">
            <v>AERS Tours</v>
          </cell>
        </row>
        <row r="13">
          <cell r="A13" t="str">
            <v>AERS Ouest</v>
          </cell>
        </row>
        <row r="14">
          <cell r="A14" t="str">
            <v>AERS Lille</v>
          </cell>
        </row>
        <row r="15">
          <cell r="A15" t="str">
            <v>AERS Toulouse</v>
          </cell>
        </row>
        <row r="16">
          <cell r="A16" t="str">
            <v>AERS Associations</v>
          </cell>
        </row>
        <row r="17">
          <cell r="A17" t="str">
            <v>AERS IS Support</v>
          </cell>
        </row>
        <row r="18">
          <cell r="A18" t="str">
            <v>AERS Direction Qualité</v>
          </cell>
        </row>
        <row r="19">
          <cell r="A19" t="str">
            <v>AERS Direction Qualité Risques</v>
          </cell>
        </row>
        <row r="20">
          <cell r="A20" t="str">
            <v>AERS Tax Management Consulting</v>
          </cell>
        </row>
        <row r="21">
          <cell r="A21" t="str">
            <v>AERS Accounting Advisory Services</v>
          </cell>
        </row>
        <row r="22">
          <cell r="A22" t="str">
            <v>AERS Actuariat Pensions</v>
          </cell>
        </row>
        <row r="23">
          <cell r="A23" t="str">
            <v>AERS IT Risk IS</v>
          </cell>
        </row>
        <row r="24">
          <cell r="A24" t="str">
            <v>AERS Developpement Durable</v>
          </cell>
        </row>
        <row r="25">
          <cell r="A25" t="str">
            <v>AERS Risk Advisory IS</v>
          </cell>
        </row>
        <row r="26">
          <cell r="A26" t="str">
            <v>ERS Lyon</v>
          </cell>
        </row>
        <row r="27">
          <cell r="A27" t="str">
            <v>ERS Marseille</v>
          </cell>
        </row>
        <row r="28">
          <cell r="A28" t="str">
            <v>ERS Nantes</v>
          </cell>
        </row>
        <row r="29">
          <cell r="A29" t="str">
            <v>ERS Lille</v>
          </cell>
        </row>
        <row r="30">
          <cell r="A30" t="str">
            <v>FSI Audit EPARFI</v>
          </cell>
        </row>
        <row r="31">
          <cell r="A31" t="str">
            <v>FSI Audit</v>
          </cell>
        </row>
        <row r="32">
          <cell r="A32" t="str">
            <v>FSI Consulting</v>
          </cell>
        </row>
        <row r="33">
          <cell r="A33" t="str">
            <v>FSI Consulting Nearshore</v>
          </cell>
        </row>
        <row r="34">
          <cell r="A34" t="str">
            <v>FSI Risk Advisory</v>
          </cell>
        </row>
        <row r="35">
          <cell r="A35" t="str">
            <v>FSI IT Risk</v>
          </cell>
        </row>
        <row r="36">
          <cell r="A36" t="str">
            <v>FSI Investment Management Services</v>
          </cell>
        </row>
        <row r="37">
          <cell r="A37" t="str">
            <v>FSI Actuariat Insurance</v>
          </cell>
        </row>
        <row r="38">
          <cell r="A38" t="str">
            <v>FSI Support</v>
          </cell>
        </row>
        <row r="39">
          <cell r="A39" t="str">
            <v>Conseil Enterprise Application</v>
          </cell>
        </row>
        <row r="40">
          <cell r="A40" t="str">
            <v>Conseil Technology Integration</v>
          </cell>
        </row>
        <row r="41">
          <cell r="A41" t="str">
            <v>Conseil Secteur Public</v>
          </cell>
        </row>
        <row r="42">
          <cell r="A42" t="str">
            <v>Conseil CFO Services</v>
          </cell>
        </row>
        <row r="43">
          <cell r="A43" t="str">
            <v>Conseil Industrie Service Operations</v>
          </cell>
        </row>
        <row r="44">
          <cell r="A44" t="str">
            <v>Conseil Human Capital</v>
          </cell>
        </row>
        <row r="45">
          <cell r="A45" t="str">
            <v>Conseil Hôtels &amp; Tourisme</v>
          </cell>
        </row>
        <row r="46">
          <cell r="A46" t="str">
            <v>Conseil BPO Equitiv</v>
          </cell>
        </row>
        <row r="47">
          <cell r="A47" t="str">
            <v>Conseil BPO Deloitte</v>
          </cell>
        </row>
        <row r="48">
          <cell r="A48" t="str">
            <v>Conseil Support</v>
          </cell>
        </row>
        <row r="49">
          <cell r="A49" t="str">
            <v>Deloitte Accounting Services</v>
          </cell>
        </row>
        <row r="50">
          <cell r="A50" t="str">
            <v>FAS M&amp;A Transaction Services</v>
          </cell>
        </row>
        <row r="51">
          <cell r="A51" t="str">
            <v>FAS Real Estate Advisory</v>
          </cell>
        </row>
        <row r="52">
          <cell r="A52" t="str">
            <v>FAS Forensic &amp; Dispute Services</v>
          </cell>
        </row>
        <row r="53">
          <cell r="A53" t="str">
            <v>FAS Reorganisation Services</v>
          </cell>
        </row>
        <row r="54">
          <cell r="A54" t="str">
            <v>FAS Corporate Finance Advisory</v>
          </cell>
        </row>
        <row r="55">
          <cell r="A55" t="str">
            <v>FAS Valuation</v>
          </cell>
        </row>
        <row r="56">
          <cell r="A56" t="str">
            <v>FAS Lyon</v>
          </cell>
        </row>
        <row r="57">
          <cell r="A57" t="str">
            <v>FAS Support</v>
          </cell>
        </row>
        <row r="58">
          <cell r="A58" t="str">
            <v>Présidence Direction générale</v>
          </cell>
        </row>
        <row r="59">
          <cell r="A59" t="str">
            <v>Communication</v>
          </cell>
        </row>
        <row r="60">
          <cell r="A60" t="str">
            <v>Pôle Afrique</v>
          </cell>
        </row>
        <row r="61">
          <cell r="A61" t="str">
            <v>Pôle Desks</v>
          </cell>
        </row>
        <row r="62">
          <cell r="A62" t="str">
            <v>Secrétariat général</v>
          </cell>
        </row>
        <row r="63">
          <cell r="A63" t="str">
            <v>DQR</v>
          </cell>
        </row>
        <row r="64">
          <cell r="A64" t="str">
            <v>Gestion Carrières des Associés</v>
          </cell>
        </row>
        <row r="65">
          <cell r="A65" t="str">
            <v>Finance Operations &amp; IT Groupe</v>
          </cell>
        </row>
        <row r="66">
          <cell r="A66" t="str">
            <v xml:space="preserve">Direction Financière Deloitte </v>
          </cell>
        </row>
        <row r="67">
          <cell r="A67" t="str">
            <v>Direction Financière IEO</v>
          </cell>
        </row>
        <row r="68">
          <cell r="A68" t="str">
            <v>DSI</v>
          </cell>
        </row>
        <row r="69">
          <cell r="A69" t="str">
            <v>DDO Groupe</v>
          </cell>
        </row>
        <row r="70">
          <cell r="A70" t="str">
            <v>DSG Neuilly / Levallois</v>
          </cell>
        </row>
        <row r="71">
          <cell r="A71" t="str">
            <v>DSG Lyon / Grenoble</v>
          </cell>
        </row>
        <row r="72">
          <cell r="A72" t="str">
            <v>DSG Bordeaux</v>
          </cell>
        </row>
        <row r="73">
          <cell r="A73" t="str">
            <v>DSG Marseille / Cannes</v>
          </cell>
        </row>
        <row r="74">
          <cell r="A74" t="str">
            <v>DSG Strasbourg / Nancy</v>
          </cell>
        </row>
        <row r="75">
          <cell r="A75" t="str">
            <v>DSG Tours</v>
          </cell>
        </row>
        <row r="76">
          <cell r="A76" t="str">
            <v>DSG Nantes</v>
          </cell>
        </row>
        <row r="77">
          <cell r="A77" t="str">
            <v>DSG Lille</v>
          </cell>
        </row>
        <row r="78">
          <cell r="A78" t="str">
            <v>DSG Toulouse</v>
          </cell>
        </row>
        <row r="79">
          <cell r="A79" t="str">
            <v>Marketing &amp; Brand</v>
          </cell>
        </row>
        <row r="80">
          <cell r="A80" t="str">
            <v>Commercial</v>
          </cell>
        </row>
        <row r="81">
          <cell r="A81" t="str">
            <v>Direction Personnel</v>
          </cell>
        </row>
        <row r="82">
          <cell r="A82" t="str">
            <v>Direction  Formation</v>
          </cell>
        </row>
        <row r="83">
          <cell r="A83" t="str">
            <v>Direction Recrutement</v>
          </cell>
        </row>
        <row r="84">
          <cell r="A84" t="str">
            <v>Présidence CA</v>
          </cell>
        </row>
        <row r="85">
          <cell r="A85" t="str">
            <v xml:space="preserve">ADA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id="13" name="Table4214" displayName="Table4214" ref="A29:BB52" totalsRowShown="0">
  <autoFilter ref="A29:BB52"/>
  <tableColumns count="54">
    <tableColumn id="1" name="CR" dataDxfId="49">
      <calculatedColumnFormula>$X$2</calculatedColumnFormula>
    </tableColumn>
    <tableColumn id="2" name="Code grade E3" dataDxfId="48">
      <calculatedColumnFormula>IFERROR(VLOOKUP(D30,'NE PAS SUPPRIMER Données TM1'!$O:$P,2,FALSE),"")</calculatedColumnFormula>
    </tableColumn>
    <tableColumn id="35" name="Regroupement E3" dataDxfId="47">
      <calculatedColumnFormula>IFERROR(VLOOKUP('C3511'!$D30,'NE PAS SUPPRIMER Données TM1'!$O:$Q,3,0),"")</calculatedColumnFormula>
    </tableColumn>
    <tableColumn id="3" name="Grade E3" dataDxfId="46"/>
    <tableColumn id="4" name="Motif E3" dataDxfId="45"/>
    <tableColumn id="5" name="Date TM1 E3" dataDxfId="44"/>
    <tableColumn id="6" name="ETP E3" dataDxfId="43"/>
    <tableColumn id="7" name="Coût budgété (k€) E3" dataDxfId="42"/>
    <tableColumn id="8" name="Nom E3" dataDxfId="41"/>
    <tableColumn id="9" name="Code grade E2" dataDxfId="40"/>
    <tableColumn id="50" name="Regroupement E2" dataDxfId="39">
      <calculatedColumnFormula>IFERROR(VLOOKUP(L30,'NE PAS SUPPRIMER Données TM1'!$O:$Q,3,0),"")</calculatedColumnFormula>
    </tableColumn>
    <tableColumn id="10" name="Grade E2" dataDxfId="38"/>
    <tableColumn id="11" name="Motif E2" dataDxfId="37"/>
    <tableColumn id="12" name="Date TM1 E2" dataDxfId="36"/>
    <tableColumn id="13" name="ETP E2" dataDxfId="35"/>
    <tableColumn id="14" name="Coût budgété (k€) E2" dataDxfId="34"/>
    <tableColumn id="15" name="Nom E2" dataDxfId="33"/>
    <tableColumn id="16" name="Code grade E1" dataDxfId="32"/>
    <tableColumn id="51" name="Regroupement E1" dataDxfId="31">
      <calculatedColumnFormula>IFERROR(VLOOKUP(T30,'NE PAS SUPPRIMER Données TM1'!$O:$Q,3,0),"")</calculatedColumnFormula>
    </tableColumn>
    <tableColumn id="17" name="Grade E1" dataDxfId="30"/>
    <tableColumn id="18" name="Motif E1" dataDxfId="29"/>
    <tableColumn id="19" name="Date TM1 E1" dataDxfId="28"/>
    <tableColumn id="20" name="ETP E1" dataDxfId="27"/>
    <tableColumn id="21" name="Coût budgété (k€) E1" dataDxfId="26"/>
    <tableColumn id="22" name="Nom E1" dataDxfId="25"/>
    <tableColumn id="23" name="Code grade Budget" dataDxfId="24"/>
    <tableColumn id="52" name="Regroupement Budget" dataDxfId="23">
      <calculatedColumnFormula>IFERROR(VLOOKUP(AB30,'NE PAS SUPPRIMER Données TM1'!$O:$Q,3,0),"")</calculatedColumnFormula>
    </tableColumn>
    <tableColumn id="24" name="Grade Budget" dataDxfId="22"/>
    <tableColumn id="25" name="Motif Budget" dataDxfId="21"/>
    <tableColumn id="26" name="Date TM1 Budget" dataDxfId="20"/>
    <tableColumn id="27" name="ETP Budget" dataDxfId="19"/>
    <tableColumn id="28" name="Coût budgété (k€) Budget" dataDxfId="18"/>
    <tableColumn id="29" name="Nom Budget" dataDxfId="17"/>
    <tableColumn id="30" name="Column1" dataDxfId="16"/>
    <tableColumn id="31" name="Code grade" dataDxfId="15"/>
    <tableColumn id="53" name="Regroupement Réel" dataDxfId="14">
      <calculatedColumnFormula>IFERROR(VLOOKUP(AK30,'NE PAS SUPPRIMER Données TM1'!$O:$Q,3,0),"")</calculatedColumnFormula>
    </tableColumn>
    <tableColumn id="32" name="Grade" dataDxfId="13"/>
    <tableColumn id="33" name="Motif" dataDxfId="12"/>
    <tableColumn id="34" name="Nom du Candidat recruté" dataDxfId="11"/>
    <tableColumn id="36" name="Matricule" dataDxfId="10"/>
    <tableColumn id="37" name="Sexe" dataDxfId="9"/>
    <tableColumn id="38" name="Date d'intégration" dataDxfId="8"/>
    <tableColumn id="39" name="Date de fin (CDD / Stag.)" dataDxfId="7">
      <calculatedColumnFormula>IF(AP30=0," ",AP30+90)</calculatedColumnFormula>
    </tableColumn>
    <tableColumn id="41" name="ETP FY17" dataDxfId="6">
      <calculatedColumnFormula>IF(AND(AQ30&lt;&gt;"",AQ30&lt;=DATE(2018,5,30)),(AQ30-AP30)/365,IF(AND(DATE(2017,6,1)&lt;=AP30,DATE(2018,5,30)&gt;=AP30),(DATE(2018,5,31)-AP30)/365,""))</calculatedColumnFormula>
    </tableColumn>
    <tableColumn id="42" name="Rém annuelle brute fixe _x000a_(en €)" dataDxfId="5"/>
    <tableColumn id="43" name="Objectif de prime_x000a_(en €)" dataDxfId="4"/>
    <tableColumn id="44" name="Cout réel (K€)" dataDxfId="3"/>
    <tableColumn id="45" name="Commentaires" dataDxfId="2"/>
    <tableColumn id="54" name="Source de la candidature" dataDxfId="1"/>
    <tableColumn id="40" name="Frais de cabinet" dataDxfId="0"/>
    <tableColumn id="46" name="Column3" dataDxfId="53"/>
    <tableColumn id="47" name="Concatenate" dataDxfId="52" dataCellStyle="Normal 4">
      <calculatedColumnFormula>CONCATENATE($A$2,AI30)</calculatedColumnFormula>
    </tableColumn>
    <tableColumn id="48" name="Coef versement OP" dataDxfId="51">
      <calculatedColumnFormula>IFERROR(VLOOKUP(AZ30,'NE PAS SUPPRIMER Données TM1'!$H$2:$K$490,4,FALSE),"")</calculatedColumnFormula>
    </tableColumn>
    <tableColumn id="49" name="Taux de charge" dataDxfId="50" dataCellStyle="Percent">
      <calculatedColumnFormula>IFERROR(VLOOKUP(AZ30,'NE PAS SUPPRIMER Données TM1'!$H$2:$I$490,2,FALSE),"")</calculatedColumnFormula>
    </tableColumn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12" name="Table12" displayName="Table12" ref="A30:AX53" totalsRowShown="0" headerRowDxfId="104" tableBorderDxfId="105">
  <autoFilter ref="A30:AX53"/>
  <tableColumns count="50">
    <tableColumn id="1" name="Column1" dataDxfId="103">
      <calculatedColumnFormula>$X$2</calculatedColumnFormula>
    </tableColumn>
    <tableColumn id="2" name="Column2" dataDxfId="102">
      <calculatedColumnFormula>IFERROR(VLOOKUP(D31,'NE PAS SUPPRIMER Données TM1'!$O:$P,2,FALSE),"")</calculatedColumnFormula>
    </tableColumn>
    <tableColumn id="3" name="Column3" dataDxfId="101">
      <calculatedColumnFormula>IFERROR(VLOOKUP('C3511'!$D31,'NE PAS SUPPRIMER Données TM1'!$O:$Q,3,0),"")</calculatedColumnFormula>
    </tableColumn>
    <tableColumn id="4" name="Column4" dataDxfId="100"/>
    <tableColumn id="5" name="Column5" dataDxfId="99"/>
    <tableColumn id="6" name="Column6" dataDxfId="98"/>
    <tableColumn id="7" name="Column7" dataDxfId="97"/>
    <tableColumn id="8" name="Column8" dataDxfId="96"/>
    <tableColumn id="9" name="Column9" dataDxfId="95"/>
    <tableColumn id="10" name="Column10" dataDxfId="94">
      <calculatedColumnFormula>IFERROR(VLOOKUP(L31,'NE PAS SUPPRIMER Données TM1'!$O:$P,2,FALSE),"")</calculatedColumnFormula>
    </tableColumn>
    <tableColumn id="11" name="Column11" dataDxfId="93">
      <calculatedColumnFormula>IFERROR(VLOOKUP(L31,'NE PAS SUPPRIMER Données TM1'!$O:$Q,3,0),"")</calculatedColumnFormula>
    </tableColumn>
    <tableColumn id="12" name="Column12" dataDxfId="92"/>
    <tableColumn id="13" name="Column13" dataDxfId="91"/>
    <tableColumn id="14" name="Column14" dataDxfId="90"/>
    <tableColumn id="15" name="Column15" dataDxfId="89"/>
    <tableColumn id="16" name="Column16" dataDxfId="88"/>
    <tableColumn id="17" name="Column17" dataDxfId="87"/>
    <tableColumn id="18" name="Column18" dataDxfId="86">
      <calculatedColumnFormula>IFERROR(VLOOKUP(T31,'NE PAS SUPPRIMER Données TM1'!$O:$P,2,FALSE),"")</calculatedColumnFormula>
    </tableColumn>
    <tableColumn id="19" name="Column19" dataDxfId="85">
      <calculatedColumnFormula>IFERROR(VLOOKUP(T31,'NE PAS SUPPRIMER Données TM1'!$O:$Q,3,0),"")</calculatedColumnFormula>
    </tableColumn>
    <tableColumn id="20" name="Column20" dataDxfId="84"/>
    <tableColumn id="21" name="Column21" dataDxfId="83"/>
    <tableColumn id="22" name="Column22" dataDxfId="82"/>
    <tableColumn id="23" name="Column23" dataDxfId="81"/>
    <tableColumn id="24" name="Column24" dataDxfId="80"/>
    <tableColumn id="25" name="Column25" dataDxfId="79"/>
    <tableColumn id="26" name="Column26" dataDxfId="78">
      <calculatedColumnFormula>IFERROR(VLOOKUP(AB31,'NE PAS SUPPRIMER Données TM1'!$O:$P,2,FALSE),"")</calculatedColumnFormula>
    </tableColumn>
    <tableColumn id="27" name="Column27" dataDxfId="77">
      <calculatedColumnFormula>IFERROR(VLOOKUP(AB31,'NE PAS SUPPRIMER Données TM1'!$O:$Q,3,0),"")</calculatedColumnFormula>
    </tableColumn>
    <tableColumn id="28" name="Column28" dataDxfId="76"/>
    <tableColumn id="29" name="Column29" dataDxfId="75"/>
    <tableColumn id="30" name="Column30" dataDxfId="74"/>
    <tableColumn id="31" name="Column31" dataDxfId="73"/>
    <tableColumn id="32" name="Column32" dataDxfId="72"/>
    <tableColumn id="33" name="Column33" dataDxfId="71"/>
    <tableColumn id="34" name="Column34" dataDxfId="70"/>
    <tableColumn id="35" name="Column35" dataDxfId="69">
      <calculatedColumnFormula>IFERROR(VLOOKUP(AK31,'NE PAS SUPPRIMER Données TM1'!$O:$P,2,FALSE),"")</calculatedColumnFormula>
    </tableColumn>
    <tableColumn id="36" name="Column36" dataDxfId="68">
      <calculatedColumnFormula>IFERROR(VLOOKUP(AK31,'NE PAS SUPPRIMER Données TM1'!$O:$Q,3,0),"")</calculatedColumnFormula>
    </tableColumn>
    <tableColumn id="37" name="Column37" dataDxfId="67"/>
    <tableColumn id="38" name="Column38" dataDxfId="66"/>
    <tableColumn id="39" name="Column39" dataDxfId="65"/>
    <tableColumn id="40" name="Column40" dataDxfId="64"/>
    <tableColumn id="41" name="Column41" dataDxfId="63"/>
    <tableColumn id="42" name="Column42" dataDxfId="62"/>
    <tableColumn id="43" name="Column43" dataDxfId="61">
      <calculatedColumnFormula>IF(AP31=0," ",AP31+90)</calculatedColumnFormula>
    </tableColumn>
    <tableColumn id="44" name="Column44" dataDxfId="60">
      <calculatedColumnFormula>IF(AND(AQ31&lt;&gt;"",AQ31&lt;=DATE(2018,5,30)),(AQ31-AP31)/365,IF(AND(DATE(2017,6,1)&lt;=AP31,DATE(2018,5,30)&gt;=AP31),(DATE(2018,5,31)-AP31)/365,""))</calculatedColumnFormula>
    </tableColumn>
    <tableColumn id="45" name="Column45" dataDxfId="59"/>
    <tableColumn id="46" name="Column46" dataDxfId="58"/>
    <tableColumn id="47" name="Column47" dataDxfId="57">
      <calculatedColumnFormula>IFERROR((((AS31+(AT31*(BA30)))*(1+BB30)*AR31)/1000),"")</calculatedColumnFormula>
    </tableColumn>
    <tableColumn id="48" name="Column48" dataDxfId="56"/>
    <tableColumn id="49" name="Column49" dataDxfId="55"/>
    <tableColumn id="50" name="Column50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42" displayName="Table42" ref="A29:BB45" totalsRowShown="0">
  <autoFilter ref="A29:BB45"/>
  <tableColumns count="54">
    <tableColumn id="1" name="CR" dataDxfId="159">
      <calculatedColumnFormula>$X$2</calculatedColumnFormula>
    </tableColumn>
    <tableColumn id="2" name="Code grade E3" dataDxfId="158">
      <calculatedColumnFormula>IFERROR(VLOOKUP(D30,'NE PAS SUPPRIMER Données TM1'!$O:$P,2,FALSE),"")</calculatedColumnFormula>
    </tableColumn>
    <tableColumn id="35" name="Regroupement E3" dataDxfId="157">
      <calculatedColumnFormula>IFERROR(VLOOKUP(Table42[[#This Row],[Grade E3]],'NE PAS SUPPRIMER Données TM1'!$O:$Q,3,0),"")</calculatedColumnFormula>
    </tableColumn>
    <tableColumn id="3" name="Grade E3" dataDxfId="156"/>
    <tableColumn id="4" name="Motif E3" dataDxfId="155"/>
    <tableColumn id="5" name="Date TM1 E3" dataDxfId="154"/>
    <tableColumn id="6" name="ETP E3" dataDxfId="106"/>
    <tableColumn id="7" name="Coût budgété (k€) E3" dataDxfId="153"/>
    <tableColumn id="8" name="Nom E3" dataDxfId="152"/>
    <tableColumn id="9" name="Code grade E2" dataDxfId="151">
      <calculatedColumnFormula>IFERROR(VLOOKUP(L30,'NE PAS SUPPRIMER Données TM1'!$O:$P,2,FALSE),"")</calculatedColumnFormula>
    </tableColumn>
    <tableColumn id="50" name="Regroupement E2" dataDxfId="150">
      <calculatedColumnFormula>IFERROR(VLOOKUP(L30,'NE PAS SUPPRIMER Données TM1'!$O:$Q,3,0),"")</calculatedColumnFormula>
    </tableColumn>
    <tableColumn id="10" name="Grade E2" dataDxfId="149"/>
    <tableColumn id="11" name="Motif E2" dataDxfId="148"/>
    <tableColumn id="12" name="Date TM1 E2" dataDxfId="147"/>
    <tableColumn id="13" name="ETP E2" dataDxfId="146"/>
    <tableColumn id="14" name="Coût budgété (k€) E2" dataDxfId="145"/>
    <tableColumn id="15" name="Nom E2" dataDxfId="144"/>
    <tableColumn id="16" name="Code grade E1" dataDxfId="143"/>
    <tableColumn id="51" name="Regroupement E1" dataDxfId="142">
      <calculatedColumnFormula>IFERROR(VLOOKUP(T30,'NE PAS SUPPRIMER Données TM1'!$O:$Q,3,0),"")</calculatedColumnFormula>
    </tableColumn>
    <tableColumn id="17" name="Grade E1" dataDxfId="141"/>
    <tableColumn id="18" name="Motif E1" dataDxfId="140"/>
    <tableColumn id="19" name="Date TM1 E1" dataDxfId="139"/>
    <tableColumn id="20" name="ETP E1" dataDxfId="138"/>
    <tableColumn id="21" name="Coût budgété (k€) E1" dataDxfId="137"/>
    <tableColumn id="22" name="Nom E1" dataDxfId="136"/>
    <tableColumn id="23" name="Code grade Budget" dataDxfId="135"/>
    <tableColumn id="52" name="Regroupement Budget" dataDxfId="134">
      <calculatedColumnFormula>IFERROR(VLOOKUP(AB30,'NE PAS SUPPRIMER Données TM1'!$O:$Q,3,0),"")</calculatedColumnFormula>
    </tableColumn>
    <tableColumn id="24" name="Grade Budget" dataDxfId="133"/>
    <tableColumn id="25" name="Motif Budget" dataDxfId="132"/>
    <tableColumn id="26" name="Date TM1 Budget" dataDxfId="131"/>
    <tableColumn id="27" name="ETP Budget" dataDxfId="130"/>
    <tableColumn id="28" name="Coût budgété (k€) Budget" dataDxfId="129"/>
    <tableColumn id="29" name="Nom Budget" dataDxfId="128"/>
    <tableColumn id="30" name="Column1" dataDxfId="127"/>
    <tableColumn id="31" name="Code grade" dataDxfId="126"/>
    <tableColumn id="53" name="Regroupement Réel" dataDxfId="125">
      <calculatedColumnFormula>IFERROR(VLOOKUP(AK30,'NE PAS SUPPRIMER Données TM1'!$O:$Q,3,0),"")</calculatedColumnFormula>
    </tableColumn>
    <tableColumn id="32" name="Grade" dataDxfId="124"/>
    <tableColumn id="33" name="Motif" dataDxfId="123"/>
    <tableColumn id="34" name="Nom du Candidat recruté" dataDxfId="122"/>
    <tableColumn id="36" name="Matricule" dataDxfId="121"/>
    <tableColumn id="37" name="Sexe" dataDxfId="120"/>
    <tableColumn id="38" name="Date d'intégration" dataDxfId="119"/>
    <tableColumn id="39" name="Date de fin (CDD / Stag.)" dataDxfId="118">
      <calculatedColumnFormula>IF(AP30=0," ",AP30+90)</calculatedColumnFormula>
    </tableColumn>
    <tableColumn id="41" name="ETP FY17" dataDxfId="117">
      <calculatedColumnFormula>IF(AND(DATE(2017,6,1)&lt;=#REF!,DATE(2018,5,31)&gt;=#REF!),-(DATE(2018,5,31)-#REF!)/365,"")</calculatedColumnFormula>
    </tableColumn>
    <tableColumn id="42" name="Rém annuelle brute fixe _x000a_(en €)" dataDxfId="116"/>
    <tableColumn id="43" name="Objectif de prime_x000a_(en €)" dataDxfId="115"/>
    <tableColumn id="44" name="Cout réel (K€)" dataDxfId="114">
      <calculatedColumnFormula>IFERROR((((AS30+(AT30*(BA30)))*(1+BB30)*AR30)/1000),"")</calculatedColumnFormula>
    </tableColumn>
    <tableColumn id="45" name="Commentaires" dataDxfId="113"/>
    <tableColumn id="54" name="Source de la candidature" dataDxfId="112"/>
    <tableColumn id="40" name="Frais de cabinet" dataDxfId="111"/>
    <tableColumn id="46" name="Column3" dataDxfId="110"/>
    <tableColumn id="47" name="Concatenate" dataDxfId="109" dataCellStyle="Normal 4">
      <calculatedColumnFormula>CONCATENATE($A$2,AI30)</calculatedColumnFormula>
    </tableColumn>
    <tableColumn id="48" name="Coef versement OP" dataDxfId="108">
      <calculatedColumnFormula>IFERROR(VLOOKUP(AZ30,'NE PAS SUPPRIMER Données TM1'!$H$2:$K$490,4,FALSE),"")</calculatedColumnFormula>
    </tableColumn>
    <tableColumn id="49" name="Taux de charge" dataDxfId="107" dataCellStyle="Percent">
      <calculatedColumnFormula>IFERROR(VLOOKUP(AZ30,'NE PAS SUPPRIMER Données TM1'!$H$2:$I$490,2,FALSE),"")</calculatedColumnFormula>
    </tableColumn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BC1733"/>
  <sheetViews>
    <sheetView tabSelected="1" zoomScale="70" zoomScaleNormal="70" zoomScaleSheetLayoutView="50" workbookViewId="0">
      <selection activeCell="C32" sqref="C32"/>
    </sheetView>
  </sheetViews>
  <sheetFormatPr defaultColWidth="14.77734375" defaultRowHeight="13.2" outlineLevelRow="1" outlineLevelCol="1" x14ac:dyDescent="0.25"/>
  <cols>
    <col min="1" max="1" width="19.109375" style="1" bestFit="1" customWidth="1"/>
    <col min="2" max="2" width="22.21875" style="2" customWidth="1" outlineLevel="1"/>
    <col min="3" max="3" width="25.33203125" style="2" customWidth="1" outlineLevel="1"/>
    <col min="4" max="4" width="17.109375" style="2" customWidth="1" outlineLevel="1"/>
    <col min="5" max="5" width="15.77734375" style="2" customWidth="1" outlineLevel="1"/>
    <col min="6" max="6" width="20" style="16" customWidth="1" outlineLevel="1"/>
    <col min="7" max="7" width="21.5546875" style="2" customWidth="1" outlineLevel="1"/>
    <col min="8" max="8" width="24.6640625" style="2" customWidth="1" outlineLevel="1"/>
    <col min="9" max="9" width="15.21875" style="2" customWidth="1" outlineLevel="1"/>
    <col min="10" max="10" width="22.21875" style="2" customWidth="1" outlineLevel="1"/>
    <col min="11" max="11" width="25.33203125" style="2" customWidth="1" outlineLevel="1"/>
    <col min="12" max="12" width="17.109375" style="2" customWidth="1" outlineLevel="1"/>
    <col min="13" max="13" width="15.77734375" style="16" customWidth="1" outlineLevel="1"/>
    <col min="14" max="14" width="20" style="2" customWidth="1" outlineLevel="1"/>
    <col min="15" max="15" width="21.5546875" style="2" customWidth="1" outlineLevel="1"/>
    <col min="16" max="16" width="24.6640625" style="2" customWidth="1" outlineLevel="1"/>
    <col min="17" max="17" width="15.21875" style="2" customWidth="1" outlineLevel="1"/>
    <col min="18" max="18" width="21.88671875" style="2" bestFit="1" customWidth="1"/>
    <col min="19" max="19" width="25" style="2" bestFit="1" customWidth="1"/>
    <col min="20" max="20" width="17.109375" style="16" bestFit="1" customWidth="1"/>
    <col min="21" max="21" width="15.5546875" style="2" bestFit="1" customWidth="1"/>
    <col min="22" max="22" width="19.6640625" style="2" bestFit="1" customWidth="1"/>
    <col min="23" max="23" width="21.21875" style="2" customWidth="1"/>
    <col min="24" max="24" width="24.6640625" style="2" customWidth="1"/>
    <col min="25" max="25" width="14.88671875" style="2" customWidth="1"/>
    <col min="26" max="26" width="26.77734375" style="2" hidden="1" customWidth="1" outlineLevel="1"/>
    <col min="27" max="27" width="22" style="16" hidden="1" customWidth="1" outlineLevel="1"/>
    <col min="28" max="28" width="21.33203125" style="2" hidden="1" customWidth="1" outlineLevel="1"/>
    <col min="29" max="29" width="20.44140625" style="2" hidden="1" customWidth="1" outlineLevel="1"/>
    <col min="30" max="30" width="24.5546875" style="2" hidden="1" customWidth="1" outlineLevel="1"/>
    <col min="31" max="31" width="26.109375" style="2" hidden="1" customWidth="1" outlineLevel="1"/>
    <col min="32" max="32" width="24.6640625" style="2" hidden="1" customWidth="1" outlineLevel="1"/>
    <col min="33" max="33" width="19.77734375" style="2" hidden="1" customWidth="1" outlineLevel="1"/>
    <col min="34" max="34" width="1.6640625" style="2" customWidth="1" collapsed="1"/>
    <col min="35" max="35" width="19.77734375" style="2" bestFit="1" customWidth="1"/>
    <col min="36" max="36" width="16.109375" style="2" bestFit="1" customWidth="1"/>
    <col min="37" max="37" width="12.6640625" style="2" bestFit="1" customWidth="1"/>
    <col min="38" max="38" width="20.88671875" style="2" bestFit="1" customWidth="1"/>
    <col min="39" max="39" width="16.77734375" style="2" bestFit="1" customWidth="1"/>
    <col min="40" max="40" width="12.44140625" style="2" bestFit="1" customWidth="1"/>
    <col min="41" max="41" width="27.109375" style="2" bestFit="1" customWidth="1"/>
    <col min="42" max="42" width="21.5546875" style="2" bestFit="1" customWidth="1"/>
    <col min="43" max="43" width="21.88671875" style="3" bestFit="1" customWidth="1"/>
    <col min="44" max="44" width="27.109375" style="4" bestFit="1" customWidth="1"/>
    <col min="45" max="45" width="25" style="1" bestFit="1" customWidth="1"/>
    <col min="46" max="47" width="21.6640625" style="1" bestFit="1" customWidth="1"/>
    <col min="48" max="48" width="11.21875" style="1" bestFit="1" customWidth="1"/>
    <col min="49" max="49" width="15.5546875" style="1" customWidth="1"/>
    <col min="50" max="50" width="14.6640625" style="1" customWidth="1"/>
    <col min="51" max="51" width="2.44140625" style="1" hidden="1" customWidth="1" outlineLevel="1"/>
    <col min="52" max="52" width="26.77734375" style="1" hidden="1" customWidth="1" outlineLevel="1"/>
    <col min="53" max="53" width="23.33203125" style="1" hidden="1" customWidth="1" outlineLevel="1"/>
    <col min="54" max="54" width="14.77734375" style="1" hidden="1" customWidth="1" outlineLevel="1"/>
    <col min="55" max="55" width="14.77734375" style="1" collapsed="1"/>
    <col min="56" max="16384" width="14.77734375" style="1"/>
  </cols>
  <sheetData>
    <row r="1" spans="1:50" s="19" customFormat="1" ht="26.25" customHeight="1" x14ac:dyDescent="0.3">
      <c r="A1" s="59" t="s">
        <v>39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152" t="s">
        <v>62</v>
      </c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40"/>
      <c r="AX1" s="140"/>
    </row>
    <row r="2" spans="1:50" ht="23.4" x14ac:dyDescent="0.25">
      <c r="A2" s="56" t="s">
        <v>190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153">
        <f>IFERROR(VLOOKUP(A2,'NE PAS SUPPRIMER Données TM1'!$R$1:$S$28,2,FALSE),"")</f>
        <v>0</v>
      </c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41"/>
      <c r="AX2" s="141"/>
    </row>
    <row r="3" spans="1:50" s="19" customFormat="1" x14ac:dyDescent="0.25">
      <c r="D3" s="20"/>
      <c r="E3" s="20"/>
      <c r="F3" s="20"/>
      <c r="G3" s="20"/>
      <c r="H3" s="20"/>
      <c r="K3" s="20"/>
      <c r="L3" s="20"/>
      <c r="M3" s="20"/>
      <c r="N3" s="20"/>
      <c r="O3" s="20"/>
      <c r="R3" s="20"/>
      <c r="S3" s="20"/>
      <c r="T3" s="20"/>
      <c r="U3" s="20"/>
      <c r="V3" s="20"/>
      <c r="Y3" s="20"/>
      <c r="Z3" s="20"/>
      <c r="AA3" s="20"/>
      <c r="AB3" s="20"/>
      <c r="AC3" s="20"/>
      <c r="AD3" s="20"/>
      <c r="AE3" s="21" t="s">
        <v>57</v>
      </c>
      <c r="AF3" s="21" t="s">
        <v>52</v>
      </c>
      <c r="AG3" s="21" t="s">
        <v>53</v>
      </c>
      <c r="AH3" s="22"/>
      <c r="AI3" s="21" t="s">
        <v>57</v>
      </c>
      <c r="AJ3" s="21" t="s">
        <v>52</v>
      </c>
      <c r="AK3" s="21" t="s">
        <v>53</v>
      </c>
      <c r="AL3" s="109"/>
      <c r="AM3" s="20"/>
      <c r="AN3" s="23"/>
      <c r="AO3" s="20"/>
    </row>
    <row r="4" spans="1:50" s="19" customFormat="1" x14ac:dyDescent="0.25">
      <c r="D4" s="20"/>
      <c r="E4" s="25"/>
      <c r="F4" s="26"/>
      <c r="G4" s="25"/>
      <c r="H4" s="20"/>
      <c r="K4" s="20"/>
      <c r="L4" s="25"/>
      <c r="M4" s="26"/>
      <c r="N4" s="25"/>
      <c r="O4" s="25"/>
      <c r="R4" s="20"/>
      <c r="S4" s="25"/>
      <c r="T4" s="26"/>
      <c r="U4" s="25"/>
      <c r="V4" s="20"/>
      <c r="Y4" s="20"/>
      <c r="Z4" s="25"/>
      <c r="AA4" s="26"/>
      <c r="AB4" s="25"/>
      <c r="AC4" s="20"/>
      <c r="AD4" s="25"/>
      <c r="AE4" s="27" t="s">
        <v>56</v>
      </c>
      <c r="AF4" s="193">
        <f>COUNTIF($AO$30:$AO$52,AF3)</f>
        <v>0</v>
      </c>
      <c r="AG4" s="193">
        <f>COUNTIF($AO$30:$AO$52,AG3)</f>
        <v>0</v>
      </c>
      <c r="AH4" s="22"/>
      <c r="AI4" s="27" t="s">
        <v>56</v>
      </c>
      <c r="AJ4" s="193">
        <f>COUNTIF($AO$30:$AO$52,AJ3)</f>
        <v>0</v>
      </c>
      <c r="AK4" s="193">
        <f>COUNTIF($AO$30:$AO$52,AK3)</f>
        <v>0</v>
      </c>
      <c r="AL4" s="109"/>
      <c r="AM4" s="20"/>
      <c r="AO4" s="20"/>
      <c r="AQ4" s="29"/>
    </row>
    <row r="5" spans="1:50" s="19" customFormat="1" ht="16.5" customHeight="1" x14ac:dyDescent="0.3">
      <c r="A5" s="144" t="s">
        <v>0</v>
      </c>
      <c r="B5" s="146" t="s">
        <v>82</v>
      </c>
      <c r="C5" s="147"/>
      <c r="D5" s="148"/>
      <c r="E5" s="149" t="s">
        <v>48</v>
      </c>
      <c r="F5" s="150"/>
      <c r="G5" s="151"/>
      <c r="H5" s="20"/>
      <c r="I5" s="20"/>
      <c r="J5" s="146" t="s">
        <v>83</v>
      </c>
      <c r="K5" s="147"/>
      <c r="L5" s="148"/>
      <c r="M5" s="149" t="s">
        <v>48</v>
      </c>
      <c r="N5" s="150"/>
      <c r="O5" s="151"/>
      <c r="P5" s="20"/>
      <c r="Q5" s="20"/>
      <c r="R5" s="146" t="s">
        <v>81</v>
      </c>
      <c r="S5" s="147"/>
      <c r="T5" s="148"/>
      <c r="U5" s="149" t="s">
        <v>48</v>
      </c>
      <c r="V5" s="150"/>
      <c r="W5" s="151"/>
      <c r="X5" s="20"/>
      <c r="Y5" s="20"/>
      <c r="Z5" s="146" t="s">
        <v>14</v>
      </c>
      <c r="AA5" s="147"/>
      <c r="AB5" s="148"/>
      <c r="AC5" s="149" t="s">
        <v>48</v>
      </c>
      <c r="AD5" s="150"/>
      <c r="AE5" s="151"/>
      <c r="AF5" s="20"/>
      <c r="AG5" s="20"/>
      <c r="AH5" s="30"/>
      <c r="AI5" s="22"/>
      <c r="AJ5" s="22"/>
      <c r="AK5" s="22"/>
      <c r="AL5" s="22"/>
      <c r="AM5" s="22"/>
      <c r="AN5" s="22"/>
      <c r="AO5" s="20"/>
      <c r="AP5" s="20"/>
      <c r="AQ5" s="20"/>
      <c r="AS5" s="29"/>
      <c r="AT5" s="29"/>
    </row>
    <row r="6" spans="1:50" s="19" customFormat="1" ht="30.75" customHeight="1" thickBot="1" x14ac:dyDescent="0.35">
      <c r="A6" s="145"/>
      <c r="B6" s="31" t="s">
        <v>47</v>
      </c>
      <c r="C6" s="32" t="s">
        <v>60</v>
      </c>
      <c r="D6" s="33" t="s">
        <v>1</v>
      </c>
      <c r="E6" s="31" t="s">
        <v>47</v>
      </c>
      <c r="F6" s="32" t="s">
        <v>60</v>
      </c>
      <c r="G6" s="33" t="s">
        <v>1</v>
      </c>
      <c r="H6" s="20"/>
      <c r="I6" s="20"/>
      <c r="J6" s="31" t="s">
        <v>47</v>
      </c>
      <c r="K6" s="32" t="s">
        <v>60</v>
      </c>
      <c r="L6" s="33" t="s">
        <v>1</v>
      </c>
      <c r="M6" s="31" t="s">
        <v>47</v>
      </c>
      <c r="N6" s="32" t="s">
        <v>60</v>
      </c>
      <c r="O6" s="33" t="s">
        <v>1</v>
      </c>
      <c r="P6" s="25"/>
      <c r="Q6" s="25"/>
      <c r="R6" s="31" t="s">
        <v>47</v>
      </c>
      <c r="S6" s="32" t="s">
        <v>60</v>
      </c>
      <c r="T6" s="33" t="s">
        <v>1</v>
      </c>
      <c r="U6" s="31" t="s">
        <v>47</v>
      </c>
      <c r="V6" s="32" t="s">
        <v>60</v>
      </c>
      <c r="W6" s="33" t="s">
        <v>1</v>
      </c>
      <c r="X6" s="20"/>
      <c r="Y6" s="20"/>
      <c r="Z6" s="31" t="s">
        <v>47</v>
      </c>
      <c r="AA6" s="32" t="s">
        <v>60</v>
      </c>
      <c r="AB6" s="33" t="s">
        <v>1</v>
      </c>
      <c r="AC6" s="31" t="s">
        <v>47</v>
      </c>
      <c r="AD6" s="32" t="s">
        <v>60</v>
      </c>
      <c r="AE6" s="33" t="s">
        <v>1</v>
      </c>
      <c r="AF6" s="20"/>
      <c r="AG6" s="20"/>
      <c r="AH6" s="30"/>
      <c r="AI6" s="131" t="s">
        <v>58</v>
      </c>
      <c r="AJ6" s="34" t="s">
        <v>59</v>
      </c>
      <c r="AK6" s="20"/>
      <c r="AL6" s="20"/>
      <c r="AM6" s="20"/>
      <c r="AN6" s="20"/>
      <c r="AO6" s="20"/>
      <c r="AP6" s="20"/>
      <c r="AQ6" s="20"/>
      <c r="AS6" s="29"/>
      <c r="AT6" s="29"/>
    </row>
    <row r="7" spans="1:50" s="19" customFormat="1" ht="18.75" customHeight="1" thickTop="1" thickBot="1" x14ac:dyDescent="0.35">
      <c r="A7" s="35" t="s">
        <v>2</v>
      </c>
      <c r="B7" s="36">
        <f>+SUM(B8:B19)</f>
        <v>22</v>
      </c>
      <c r="C7" s="37">
        <f>+SUM(C8:C19)</f>
        <v>9.0000000000000036</v>
      </c>
      <c r="D7" s="38">
        <f>SUM(D8:D19)</f>
        <v>336257</v>
      </c>
      <c r="E7" s="36">
        <f>+SUM(E8:E19)</f>
        <v>0</v>
      </c>
      <c r="F7" s="37">
        <f>+SUM(F8:F19)</f>
        <v>0</v>
      </c>
      <c r="G7" s="38">
        <f>SUM(G8:G19)</f>
        <v>0</v>
      </c>
      <c r="H7" s="20"/>
      <c r="I7" s="20"/>
      <c r="J7" s="36">
        <f>+SUM(J8:J19)</f>
        <v>0</v>
      </c>
      <c r="K7" s="37">
        <f>+SUM(K8:K19)</f>
        <v>0</v>
      </c>
      <c r="L7" s="38">
        <f>SUM(L8:L19)</f>
        <v>0</v>
      </c>
      <c r="M7" s="36">
        <f>+SUM(M8:M19)</f>
        <v>0</v>
      </c>
      <c r="N7" s="37">
        <f>+SUM(N8:N19)</f>
        <v>0</v>
      </c>
      <c r="O7" s="38">
        <f>SUM(O8:O19)</f>
        <v>0</v>
      </c>
      <c r="P7" s="20"/>
      <c r="Q7" s="20"/>
      <c r="R7" s="36">
        <f>+SUM(R8:R19)</f>
        <v>0</v>
      </c>
      <c r="S7" s="37">
        <f>+SUM(S8:S19)</f>
        <v>0</v>
      </c>
      <c r="T7" s="38">
        <f>SUM(T8:T19)</f>
        <v>0</v>
      </c>
      <c r="U7" s="36">
        <f>+SUM(U8:U19)</f>
        <v>0</v>
      </c>
      <c r="V7" s="37">
        <f>+SUM(V8:V19)</f>
        <v>0</v>
      </c>
      <c r="W7" s="38">
        <f>SUM(W8:W19)</f>
        <v>0</v>
      </c>
      <c r="X7" s="20"/>
      <c r="Y7" s="20"/>
      <c r="Z7" s="36">
        <f>+SUM(Z8:Z19)</f>
        <v>0</v>
      </c>
      <c r="AA7" s="37">
        <f>+SUM(AA8:AA19)</f>
        <v>0</v>
      </c>
      <c r="AB7" s="38">
        <f>SUM(AB8:AB19)</f>
        <v>0</v>
      </c>
      <c r="AC7" s="36">
        <f>+SUM(AC8:AC19)</f>
        <v>0</v>
      </c>
      <c r="AD7" s="37">
        <f>+SUM(AD8:AD19)</f>
        <v>0</v>
      </c>
      <c r="AE7" s="38">
        <f>SUM(AE8:AE19)</f>
        <v>0</v>
      </c>
      <c r="AF7" s="20"/>
      <c r="AG7" s="20"/>
      <c r="AH7" s="30"/>
      <c r="AI7" s="130" t="str">
        <f>IFERROR(W7/T7,"")</f>
        <v/>
      </c>
      <c r="AJ7" s="57" t="str">
        <f>IF(W7&gt;T7,T7-W7,"")</f>
        <v/>
      </c>
      <c r="AK7" s="20"/>
      <c r="AL7" s="20"/>
      <c r="AM7" s="20"/>
      <c r="AN7" s="20"/>
      <c r="AO7" s="20"/>
      <c r="AP7" s="20"/>
      <c r="AQ7" s="20"/>
      <c r="AS7" s="29"/>
      <c r="AT7" s="29"/>
    </row>
    <row r="8" spans="1:50" s="19" customFormat="1" ht="15" thickTop="1" x14ac:dyDescent="0.3">
      <c r="A8" s="39" t="s">
        <v>234</v>
      </c>
      <c r="B8" s="40">
        <f>COUNTIF($C$30:$C$52,A8)</f>
        <v>0</v>
      </c>
      <c r="C8" s="41">
        <f>SUMIF($C$30:$C$52,A8,$G$30:$G$52)</f>
        <v>0</v>
      </c>
      <c r="D8" s="42">
        <f>SUMIF($C$30:$C$52,A8,$H$30:$H$52)</f>
        <v>0</v>
      </c>
      <c r="E8" s="43">
        <f>COUNTIF($AJ$30:$AJ$52,#REF!)</f>
        <v>0</v>
      </c>
      <c r="F8" s="41">
        <f>SUMIF($AJ$30:$AJ$52,#REF!,$AR$30:$AR$52)</f>
        <v>0</v>
      </c>
      <c r="G8" s="44">
        <f>SUMIF($AJ$30:$AJ$52,$A8,$AU$30:$AU$52)</f>
        <v>0</v>
      </c>
      <c r="H8" s="20"/>
      <c r="I8" s="20"/>
      <c r="J8" s="40">
        <f>COUNTIF($K$30:$K$52,A8)</f>
        <v>0</v>
      </c>
      <c r="K8" s="41">
        <f>SUMIF($K$30:$K$52,A8,$O$30:$O$52)</f>
        <v>0</v>
      </c>
      <c r="L8" s="42">
        <f>SUMIF($K$30:$K$52,A8,$P$30:$P$52)</f>
        <v>0</v>
      </c>
      <c r="M8" s="43">
        <f>COUNTIF($AJ$30:$AJ$52,#REF!)</f>
        <v>0</v>
      </c>
      <c r="N8" s="41">
        <f>SUMIF($AJ$30:$AJ$52,#REF!,$AR$30:$AR$52)</f>
        <v>0</v>
      </c>
      <c r="O8" s="44">
        <f>SUMIF($AJ$30:$AJ$52,$A8,$AU$30:$AU$52)</f>
        <v>0</v>
      </c>
      <c r="P8" s="25"/>
      <c r="Q8" s="25"/>
      <c r="R8" s="40">
        <f>COUNTIF($S$30:$S$52,A8)</f>
        <v>0</v>
      </c>
      <c r="S8" s="41">
        <f>SUMIF($S$30:$S$52,A8,$W$30:$W$52)</f>
        <v>0</v>
      </c>
      <c r="T8" s="42">
        <f>SUMIF($S$30:$S$52,A8,$X$30:$X$52)</f>
        <v>0</v>
      </c>
      <c r="U8" s="43">
        <f>COUNTIF($AJ$30:$AJ$52,#REF!)</f>
        <v>0</v>
      </c>
      <c r="V8" s="41">
        <f>SUMIF($AJ$30:$AJ$52,#REF!,$AR$30:$AR$52)</f>
        <v>0</v>
      </c>
      <c r="W8" s="44">
        <f>SUMIF($AJ$30:$AJ$52,$A8,$AU$30:$AU$52)</f>
        <v>0</v>
      </c>
      <c r="X8" s="20"/>
      <c r="Y8" s="20"/>
      <c r="Z8" s="40">
        <f>COUNTIF($AA$30:$AA$52,A8)</f>
        <v>0</v>
      </c>
      <c r="AA8" s="41">
        <f>SUMIF($AA$30:$AA$52,A8,$AE$30:$AE$52)</f>
        <v>0</v>
      </c>
      <c r="AB8" s="42">
        <f>SUMIF($AA$30:$AA$52,A8,$AF$30:$AF$52)</f>
        <v>0</v>
      </c>
      <c r="AC8" s="43">
        <f>COUNTIF($AJ$30:$AJ$52,A8)</f>
        <v>0</v>
      </c>
      <c r="AD8" s="41">
        <f>SUMIF($AJ$30:$AJ$52,A8,$AR$30:$AR$52)</f>
        <v>0</v>
      </c>
      <c r="AE8" s="44">
        <f>SUMIF($AJ$30:$AJ$52,$A8,$AU$30:$AU$52)</f>
        <v>0</v>
      </c>
      <c r="AF8" s="20"/>
      <c r="AG8" s="20"/>
      <c r="AH8" s="30"/>
      <c r="AI8" s="20"/>
      <c r="AJ8" s="20"/>
      <c r="AK8" s="20"/>
      <c r="AL8" s="20"/>
      <c r="AM8" s="20"/>
      <c r="AN8" s="20"/>
      <c r="AO8" s="20"/>
      <c r="AP8" s="20"/>
      <c r="AQ8" s="20"/>
      <c r="AS8" s="29"/>
      <c r="AT8" s="29"/>
    </row>
    <row r="9" spans="1:50" s="19" customFormat="1" ht="14.4" x14ac:dyDescent="0.3">
      <c r="A9" s="39" t="s">
        <v>235</v>
      </c>
      <c r="B9" s="40">
        <f>COUNTIF($C$30:$C$52,A9)</f>
        <v>1</v>
      </c>
      <c r="C9" s="41">
        <f>SUMIF($C$30:$C$52,A9,$G$30:$G$52)</f>
        <v>0.4</v>
      </c>
      <c r="D9" s="42">
        <f>SUMIF($C$30:$C$52,A9,$H$30:$H$52)</f>
        <v>2020</v>
      </c>
      <c r="E9" s="43">
        <f>COUNTIF($AJ$30:$AJ$52,#REF!)</f>
        <v>0</v>
      </c>
      <c r="F9" s="41">
        <f>SUMIF($AJ$30:$AJ$52,#REF!,$AR$30:$AR$52)</f>
        <v>0</v>
      </c>
      <c r="G9" s="44">
        <f>SUMIF($AJ$30:$AJ$52,$A9,$AU$30:$AU$52)</f>
        <v>0</v>
      </c>
      <c r="H9" s="20"/>
      <c r="I9" s="20"/>
      <c r="J9" s="40">
        <f>COUNTIF($K$30:$K$52,A9)</f>
        <v>0</v>
      </c>
      <c r="K9" s="41">
        <f>SUMIF($K$30:$K$52,A9,$O$30:$O$52)</f>
        <v>0</v>
      </c>
      <c r="L9" s="42">
        <f>SUMIF($K$30:$K$52,A9,$P$30:$P$52)</f>
        <v>0</v>
      </c>
      <c r="M9" s="43">
        <f>COUNTIF($AJ$30:$AJ$52,#REF!)</f>
        <v>0</v>
      </c>
      <c r="N9" s="41">
        <f>SUMIF($AJ$30:$AJ$52,#REF!,$AR$30:$AR$52)</f>
        <v>0</v>
      </c>
      <c r="O9" s="44">
        <f>SUMIF($AJ$30:$AJ$52,$A9,$AU$30:$AU$52)</f>
        <v>0</v>
      </c>
      <c r="P9" s="20"/>
      <c r="Q9" s="20"/>
      <c r="R9" s="40">
        <f>COUNTIF($S$30:$S$52,A9)</f>
        <v>0</v>
      </c>
      <c r="S9" s="41">
        <f>SUMIF($S$30:$S$52,A9,$W$30:$W$52)</f>
        <v>0</v>
      </c>
      <c r="T9" s="42">
        <f>SUMIF($S$30:$S$52,A9,$X$30:$X$52)</f>
        <v>0</v>
      </c>
      <c r="U9" s="43">
        <f>COUNTIF($AJ$30:$AJ$52,#REF!)</f>
        <v>0</v>
      </c>
      <c r="V9" s="41">
        <f>SUMIF($AJ$30:$AJ$52,#REF!,$AR$30:$AR$52)</f>
        <v>0</v>
      </c>
      <c r="W9" s="44">
        <f>SUMIF($AJ$30:$AJ$52,$A9,$AU$30:$AU$52)</f>
        <v>0</v>
      </c>
      <c r="X9" s="20"/>
      <c r="Y9" s="20"/>
      <c r="Z9" s="40">
        <f>COUNTIF($AA$30:$AA$52,A9)</f>
        <v>0</v>
      </c>
      <c r="AA9" s="41">
        <f>SUMIF($AA$30:$AA$52,A9,$AE$30:$AE$52)</f>
        <v>0</v>
      </c>
      <c r="AB9" s="42">
        <f>SUMIF($AA$30:$AA$52,A9,$AF$30:$AF$52)</f>
        <v>0</v>
      </c>
      <c r="AC9" s="43">
        <f>COUNTIF($AJ$30:$AJ$52,A9)</f>
        <v>0</v>
      </c>
      <c r="AD9" s="41">
        <f>SUMIF($AJ$30:$AJ$52,A9,$AR$30:$AR$52)</f>
        <v>0</v>
      </c>
      <c r="AE9" s="44">
        <f t="shared" ref="AE8:AE19" si="0">SUMIF($AJ$30:$AJ$45,$A9,$AU$30:$AU$45)</f>
        <v>0</v>
      </c>
      <c r="AF9" s="20"/>
      <c r="AG9" s="20"/>
      <c r="AH9" s="30"/>
      <c r="AI9" s="20"/>
      <c r="AJ9" s="20"/>
      <c r="AK9" s="20"/>
      <c r="AL9" s="20"/>
      <c r="AM9" s="20"/>
      <c r="AN9" s="20"/>
      <c r="AO9" s="20"/>
      <c r="AP9" s="20"/>
      <c r="AQ9" s="20"/>
      <c r="AS9" s="29"/>
      <c r="AT9" s="29"/>
    </row>
    <row r="10" spans="1:50" s="19" customFormat="1" ht="15" thickBot="1" x14ac:dyDescent="0.35">
      <c r="A10" s="39" t="s">
        <v>236</v>
      </c>
      <c r="B10" s="40">
        <f>COUNTIF($C$30:$C$52,A10)</f>
        <v>0</v>
      </c>
      <c r="C10" s="41">
        <f>SUMIF($C$30:$C$52,A10,$G$30:$G$52)</f>
        <v>0</v>
      </c>
      <c r="D10" s="42">
        <f>SUMIF($C$30:$C$52,A10,$H$30:$H$52)</f>
        <v>0</v>
      </c>
      <c r="E10" s="43">
        <f>COUNTIF($AJ$30:$AJ$45,#REF!)</f>
        <v>0</v>
      </c>
      <c r="F10" s="41">
        <f>SUMIF($AJ$30:$AJ$52,#REF!,$AR$30:$AR$52)</f>
        <v>0</v>
      </c>
      <c r="G10" s="44">
        <f>SUMIF($AJ$30:$AJ$52,$A10,$AU$30:$AU$52)</f>
        <v>0</v>
      </c>
      <c r="H10" s="20"/>
      <c r="I10" s="20"/>
      <c r="J10" s="40">
        <f>COUNTIF($K$30:$K$52,A10)</f>
        <v>0</v>
      </c>
      <c r="K10" s="41">
        <f t="shared" ref="K9:K19" si="1">SUMIF($K$30:$K$45,A10,$O$30:$O$45)</f>
        <v>0</v>
      </c>
      <c r="L10" s="42">
        <f>SUMIF($K$30:$K$52,A10,$P$30:$P$52)</f>
        <v>0</v>
      </c>
      <c r="M10" s="43">
        <f>COUNTIF($AJ$30:$AJ$52,#REF!)</f>
        <v>0</v>
      </c>
      <c r="N10" s="41">
        <f>SUMIF($AJ$30:$AJ$52,#REF!,$AR$30:$AR$52)</f>
        <v>0</v>
      </c>
      <c r="O10" s="44">
        <f t="shared" ref="O8:O19" si="2">SUMIF($AJ$30:$AJ$45,$A10,$AU$30:$AU$45)</f>
        <v>0</v>
      </c>
      <c r="P10" s="25"/>
      <c r="Q10" s="25"/>
      <c r="R10" s="40">
        <f>COUNTIF($S$30:$S$52,A10)</f>
        <v>0</v>
      </c>
      <c r="S10" s="41">
        <f>SUMIF($S$30:$S$52,A10,$W$30:$W$52)</f>
        <v>0</v>
      </c>
      <c r="T10" s="42">
        <f>SUMIF($S$30:$S$52,A10,$X$30:$X$52)</f>
        <v>0</v>
      </c>
      <c r="U10" s="43">
        <f>COUNTIF($AJ$30:$AJ$45,#REF!)</f>
        <v>0</v>
      </c>
      <c r="V10" s="41">
        <f>SUMIF($AJ$30:$AJ$52,#REF!,$AR$30:$AR$52)</f>
        <v>0</v>
      </c>
      <c r="W10" s="44">
        <f t="shared" ref="W8:W19" si="3">SUMIF($AJ$30:$AJ$45,$A10,$AU$30:$AU$45)</f>
        <v>0</v>
      </c>
      <c r="X10" s="20"/>
      <c r="Y10" s="20"/>
      <c r="Z10" s="40">
        <f>COUNTIF($AA$30:$AA$52,A10)</f>
        <v>0</v>
      </c>
      <c r="AA10" s="41">
        <f t="shared" ref="AA9:AA19" si="4">SUMIF($AA$30:$AA$45,A10,$AE$30:$AE$45)</f>
        <v>0</v>
      </c>
      <c r="AB10" s="42">
        <f>SUMIF($AA$30:$AA$52,A10,$AF$30:$AF$52)</f>
        <v>0</v>
      </c>
      <c r="AC10" s="43">
        <f t="shared" ref="AC9:AC19" si="5">COUNTIF($AJ$30:$AJ$45,A10)</f>
        <v>0</v>
      </c>
      <c r="AD10" s="41">
        <f>SUMIF($AJ$30:$AJ$52,A10,$AR$30:$AR$52)</f>
        <v>0</v>
      </c>
      <c r="AE10" s="44">
        <f t="shared" si="0"/>
        <v>0</v>
      </c>
      <c r="AF10" s="20"/>
      <c r="AG10" s="20"/>
      <c r="AH10" s="30"/>
      <c r="AI10" s="58" t="s">
        <v>13</v>
      </c>
      <c r="AJ10" s="46" t="str">
        <f>R5</f>
        <v>Estimé 1</v>
      </c>
      <c r="AK10" s="47" t="s">
        <v>48</v>
      </c>
      <c r="AL10" s="20"/>
      <c r="AM10" s="20"/>
      <c r="AN10" s="20"/>
      <c r="AO10" s="20"/>
      <c r="AP10" s="20"/>
      <c r="AQ10" s="45"/>
      <c r="AS10" s="29"/>
      <c r="AT10" s="29"/>
    </row>
    <row r="11" spans="1:50" s="19" customFormat="1" ht="15" thickTop="1" x14ac:dyDescent="0.3">
      <c r="A11" s="39" t="s">
        <v>237</v>
      </c>
      <c r="B11" s="40">
        <f>COUNTIF($C$30:$C$52,A11)</f>
        <v>0</v>
      </c>
      <c r="C11" s="41">
        <f>SUMIF($C$30:$C$52,A11,$G$30:$G$52)</f>
        <v>0</v>
      </c>
      <c r="D11" s="42">
        <f>SUMIF($C$30:$C$52,A11,$H$30:$H$52)</f>
        <v>0</v>
      </c>
      <c r="E11" s="43">
        <f>COUNTIF($AJ$30:$AJ$52,#REF!)</f>
        <v>0</v>
      </c>
      <c r="F11" s="41">
        <f>SUMIF($AJ$30:$AJ$45,#REF!,$AR$30:$AR$45)</f>
        <v>0</v>
      </c>
      <c r="G11" s="44">
        <f>SUMIF($AJ$30:$AJ$52,$A11,$AU$30:$AU$52)</f>
        <v>0</v>
      </c>
      <c r="H11" s="20"/>
      <c r="I11" s="20"/>
      <c r="J11" s="40">
        <f t="shared" ref="J9:J19" si="6">COUNTIF($K$30:$K$45,A11)</f>
        <v>0</v>
      </c>
      <c r="K11" s="41">
        <f>SUMIF($K$30:$K$52,A11,$O$30:$O$52)</f>
        <v>0</v>
      </c>
      <c r="L11" s="42">
        <f t="shared" ref="L9:L19" si="7">SUMIF($K$30:$K$45,A11,$P$30:$P$45)</f>
        <v>0</v>
      </c>
      <c r="M11" s="43">
        <f>COUNTIF($AJ$30:$AJ$52,#REF!)</f>
        <v>0</v>
      </c>
      <c r="N11" s="41">
        <f>SUMIF($AJ$30:$AJ$45,#REF!,$AR$30:$AR$45)</f>
        <v>0</v>
      </c>
      <c r="O11" s="44">
        <f>SUMIF($AJ$30:$AJ$52,$A11,$AU$30:$AU$52)</f>
        <v>0</v>
      </c>
      <c r="P11" s="20"/>
      <c r="Q11" s="20"/>
      <c r="R11" s="40">
        <f>COUNTIF($S$30:$S$52,A11)</f>
        <v>0</v>
      </c>
      <c r="S11" s="41">
        <f>SUMIF($S$30:$S$52,A11,$W$30:$W$52)</f>
        <v>0</v>
      </c>
      <c r="T11" s="42">
        <f t="shared" ref="T9:T19" si="8">SUMIF($S$30:$S$45,A11,$X$30:$X$45)</f>
        <v>0</v>
      </c>
      <c r="U11" s="43">
        <f>COUNTIF($AJ$30:$AJ$52,#REF!)</f>
        <v>0</v>
      </c>
      <c r="V11" s="41">
        <f>SUMIF($AJ$30:$AJ$45,#REF!,$AR$30:$AR$45)</f>
        <v>0</v>
      </c>
      <c r="W11" s="44">
        <f>SUMIF($AJ$30:$AJ$52,$A11,$AU$30:$AU$52)</f>
        <v>0</v>
      </c>
      <c r="X11" s="20"/>
      <c r="Y11" s="20"/>
      <c r="Z11" s="40">
        <f t="shared" ref="Z9:Z19" si="9">COUNTIF($AA$30:$AA$45,A11)</f>
        <v>0</v>
      </c>
      <c r="AA11" s="41">
        <f>SUMIF($AA$30:$AA$52,A11,$AE$30:$AE$52)</f>
        <v>0</v>
      </c>
      <c r="AB11" s="42">
        <f t="shared" ref="AB8:AB19" si="10">SUMIF($AA$30:$AA$45,A11,$AF$30:$AF$45)</f>
        <v>0</v>
      </c>
      <c r="AC11" s="43">
        <f>COUNTIF($AJ$30:$AJ$52,A11)</f>
        <v>0</v>
      </c>
      <c r="AD11" s="41">
        <f t="shared" ref="AD8:AD19" si="11">SUMIF($AJ$30:$AJ$45,A11,$AR$30:$AR$45)</f>
        <v>0</v>
      </c>
      <c r="AE11" s="44">
        <f>SUMIF($AJ$30:$AJ$52,$A11,$AU$30:$AU$52)</f>
        <v>0</v>
      </c>
      <c r="AF11" s="20"/>
      <c r="AG11" s="20"/>
      <c r="AH11" s="30"/>
      <c r="AI11" s="39" t="s">
        <v>49</v>
      </c>
      <c r="AJ11" s="110">
        <f>COUNTIF($U$30:$U$52,AI11)</f>
        <v>0</v>
      </c>
      <c r="AK11" s="48">
        <f>COUNTIF($AL$30:$AL$52,AI11)</f>
        <v>0</v>
      </c>
      <c r="AL11" s="20"/>
      <c r="AM11" s="20"/>
      <c r="AN11" s="20"/>
      <c r="AO11" s="20"/>
      <c r="AP11" s="20"/>
      <c r="AQ11" s="20"/>
      <c r="AS11" s="29"/>
      <c r="AT11" s="29"/>
    </row>
    <row r="12" spans="1:50" s="19" customFormat="1" ht="14.4" x14ac:dyDescent="0.3">
      <c r="A12" s="39" t="s">
        <v>238</v>
      </c>
      <c r="B12" s="40">
        <f>COUNTIF($C$30:$C$52,A12)</f>
        <v>20</v>
      </c>
      <c r="C12" s="41">
        <f>SUMIF($C$30:$C$52,A12,$G$30:$G$52)</f>
        <v>8.2000000000000028</v>
      </c>
      <c r="D12" s="42">
        <f>SUMIF($C$30:$C$52,A12,$H$30:$H$52)</f>
        <v>332217</v>
      </c>
      <c r="E12" s="43">
        <f>COUNTIF($AJ$30:$AJ$52,#REF!)</f>
        <v>0</v>
      </c>
      <c r="F12" s="41">
        <f>SUMIF($AJ$30:$AJ$45,#REF!,$AR$30:$AR$45)</f>
        <v>0</v>
      </c>
      <c r="G12" s="44">
        <f>SUMIF($AJ$30:$AJ$52,$A12,$AU$30:$AU$52)</f>
        <v>0</v>
      </c>
      <c r="H12" s="20"/>
      <c r="I12" s="20"/>
      <c r="J12" s="40">
        <f t="shared" si="6"/>
        <v>0</v>
      </c>
      <c r="K12" s="41">
        <f>SUMIF($K$30:$K$52,A12,$O$30:$O$52)</f>
        <v>0</v>
      </c>
      <c r="L12" s="42">
        <f t="shared" si="7"/>
        <v>0</v>
      </c>
      <c r="M12" s="43">
        <f>COUNTIF($AJ$30:$AJ$52,#REF!)</f>
        <v>0</v>
      </c>
      <c r="N12" s="41">
        <f>SUMIF($AJ$30:$AJ$45,#REF!,$AR$30:$AR$45)</f>
        <v>0</v>
      </c>
      <c r="O12" s="44">
        <f>SUMIF($AJ$30:$AJ$52,$A12,$AU$30:$AU$52)</f>
        <v>0</v>
      </c>
      <c r="P12" s="25"/>
      <c r="Q12" s="25"/>
      <c r="R12" s="40">
        <f t="shared" ref="R9:R19" si="12">COUNTIF($S$30:$S$45,A12)</f>
        <v>0</v>
      </c>
      <c r="S12" s="41">
        <f t="shared" ref="S9:S19" si="13">SUMIF($S$30:$S$45,A12,$W$30:$W$45)</f>
        <v>0</v>
      </c>
      <c r="T12" s="42">
        <f>SUMIF($S$30:$S$52,A12,$X$30:$X$52)</f>
        <v>0</v>
      </c>
      <c r="U12" s="43">
        <f>COUNTIF($AJ$30:$AJ$52,#REF!)</f>
        <v>0</v>
      </c>
      <c r="V12" s="41">
        <f>SUMIF($AJ$30:$AJ$45,#REF!,$AR$30:$AR$45)</f>
        <v>0</v>
      </c>
      <c r="W12" s="44">
        <f t="shared" si="3"/>
        <v>0</v>
      </c>
      <c r="X12" s="20"/>
      <c r="Y12" s="20"/>
      <c r="Z12" s="40">
        <f t="shared" si="9"/>
        <v>0</v>
      </c>
      <c r="AA12" s="41">
        <f>SUMIF($AA$30:$AA$52,A12,$AE$30:$AE$52)</f>
        <v>0</v>
      </c>
      <c r="AB12" s="42">
        <f t="shared" si="10"/>
        <v>0</v>
      </c>
      <c r="AC12" s="43">
        <f t="shared" si="5"/>
        <v>0</v>
      </c>
      <c r="AD12" s="41">
        <f t="shared" si="11"/>
        <v>0</v>
      </c>
      <c r="AE12" s="44">
        <f>SUMIF($AJ$30:$AJ$52,$A12,$AU$30:$AU$52)</f>
        <v>0</v>
      </c>
      <c r="AF12" s="20"/>
      <c r="AG12" s="20"/>
      <c r="AH12" s="30"/>
      <c r="AI12" s="39" t="s">
        <v>50</v>
      </c>
      <c r="AJ12" s="110">
        <f>COUNTIF($U$30:$U$52,AI12)</f>
        <v>0</v>
      </c>
      <c r="AK12" s="48">
        <f>COUNTIF($AL$30:$AL$52,AI12)</f>
        <v>0</v>
      </c>
      <c r="AL12" s="20"/>
      <c r="AM12" s="20"/>
      <c r="AN12" s="20"/>
      <c r="AO12" s="20"/>
      <c r="AP12" s="20"/>
      <c r="AQ12" s="20"/>
      <c r="AS12" s="29"/>
      <c r="AT12" s="29"/>
    </row>
    <row r="13" spans="1:50" s="19" customFormat="1" ht="14.4" x14ac:dyDescent="0.3">
      <c r="A13" s="49" t="s">
        <v>239</v>
      </c>
      <c r="B13" s="40">
        <f>COUNTIF($C$30:$C$52,A13)</f>
        <v>0</v>
      </c>
      <c r="C13" s="41">
        <f>SUMIF($C$30:$C$52,A13,$G$30:$G$52)</f>
        <v>0</v>
      </c>
      <c r="D13" s="42">
        <f>SUMIF($C$30:$C$52,A13,$H$30:$H$52)</f>
        <v>0</v>
      </c>
      <c r="E13" s="43">
        <f>COUNTIF($AJ$30:$AJ$45,#REF!)</f>
        <v>0</v>
      </c>
      <c r="F13" s="41">
        <f>SUMIF($AJ$30:$AJ$45,#REF!,$AR$30:$AR$45)</f>
        <v>0</v>
      </c>
      <c r="G13" s="44">
        <f>SUMIF($AJ$30:$AJ$52,$A13,$AU$30:$AU$52)</f>
        <v>0</v>
      </c>
      <c r="H13" s="20"/>
      <c r="I13" s="20"/>
      <c r="J13" s="40">
        <f t="shared" si="6"/>
        <v>0</v>
      </c>
      <c r="K13" s="41">
        <f t="shared" si="1"/>
        <v>0</v>
      </c>
      <c r="L13" s="42">
        <f t="shared" si="7"/>
        <v>0</v>
      </c>
      <c r="M13" s="43">
        <f>COUNTIF($AJ$30:$AJ$52,#REF!)</f>
        <v>0</v>
      </c>
      <c r="N13" s="41">
        <f>SUMIF($AJ$30:$AJ$45,#REF!,$AR$30:$AR$45)</f>
        <v>0</v>
      </c>
      <c r="O13" s="44">
        <f t="shared" si="2"/>
        <v>0</v>
      </c>
      <c r="P13" s="20"/>
      <c r="Q13" s="20"/>
      <c r="R13" s="40">
        <f>COUNTIF($S$30:$S$52,A13)</f>
        <v>0</v>
      </c>
      <c r="S13" s="41">
        <f>SUMIF($S$30:$S$52,A13,$W$30:$W$52)</f>
        <v>0</v>
      </c>
      <c r="T13" s="42">
        <f t="shared" si="8"/>
        <v>0</v>
      </c>
      <c r="U13" s="43">
        <f>COUNTIF($AJ$30:$AJ$45,#REF!)</f>
        <v>0</v>
      </c>
      <c r="V13" s="41">
        <f>SUMIF($AJ$30:$AJ$45,#REF!,$AR$30:$AR$45)</f>
        <v>0</v>
      </c>
      <c r="W13" s="44">
        <f>SUMIF($AJ$30:$AJ$52,$A13,$AU$30:$AU$52)</f>
        <v>0</v>
      </c>
      <c r="X13" s="20"/>
      <c r="Y13" s="20"/>
      <c r="Z13" s="40">
        <f t="shared" si="9"/>
        <v>0</v>
      </c>
      <c r="AA13" s="41">
        <f t="shared" si="4"/>
        <v>0</v>
      </c>
      <c r="AB13" s="42">
        <f t="shared" si="10"/>
        <v>0</v>
      </c>
      <c r="AC13" s="43">
        <f>COUNTIF($AJ$30:$AJ$52,A13)</f>
        <v>0</v>
      </c>
      <c r="AD13" s="41">
        <f t="shared" si="11"/>
        <v>0</v>
      </c>
      <c r="AE13" s="44">
        <f t="shared" si="0"/>
        <v>0</v>
      </c>
      <c r="AF13" s="20"/>
      <c r="AG13" s="20"/>
      <c r="AH13" s="30"/>
      <c r="AI13" s="135" t="s">
        <v>64</v>
      </c>
      <c r="AJ13" s="134">
        <f>COUNTIF($U$30:$U$52,AI13)</f>
        <v>0</v>
      </c>
      <c r="AK13" s="136">
        <f>COUNTIF($AL$30:$AL$52,AI13)</f>
        <v>0</v>
      </c>
      <c r="AL13" s="20"/>
      <c r="AM13" s="20"/>
      <c r="AN13" s="20"/>
      <c r="AO13" s="20"/>
      <c r="AP13" s="45"/>
      <c r="AQ13" s="45"/>
      <c r="AS13" s="29"/>
      <c r="AT13" s="29"/>
    </row>
    <row r="14" spans="1:50" s="19" customFormat="1" ht="14.4" x14ac:dyDescent="0.3">
      <c r="A14" s="49" t="s">
        <v>240</v>
      </c>
      <c r="B14" s="40">
        <f>COUNTIF($C$30:$C$52,A14)</f>
        <v>0</v>
      </c>
      <c r="C14" s="41">
        <f>SUMIF($C$30:$C$52,A14,$G$30:$G$52)</f>
        <v>0</v>
      </c>
      <c r="D14" s="42">
        <f>SUMIF($C$30:$C$52,A14,$H$30:$H$52)</f>
        <v>0</v>
      </c>
      <c r="E14" s="43">
        <f>COUNTIF($AJ$30:$AJ$52,#REF!)</f>
        <v>0</v>
      </c>
      <c r="F14" s="41">
        <f>SUMIF($AJ$30:$AJ$45,#REF!,$AR$30:$AR$45)</f>
        <v>0</v>
      </c>
      <c r="G14" s="44">
        <f t="shared" ref="G8:G19" si="14">SUMIF($AJ$30:$AJ$45,$A14,$AU$30:$AU$45)</f>
        <v>0</v>
      </c>
      <c r="H14" s="20"/>
      <c r="I14" s="20"/>
      <c r="J14" s="40">
        <f t="shared" si="6"/>
        <v>0</v>
      </c>
      <c r="K14" s="41">
        <f>SUMIF($K$30:$K$52,A14,$O$30:$O$52)</f>
        <v>0</v>
      </c>
      <c r="L14" s="42">
        <f t="shared" si="7"/>
        <v>0</v>
      </c>
      <c r="M14" s="43">
        <f>COUNTIF($AJ$30:$AJ$45,#REF!)</f>
        <v>0</v>
      </c>
      <c r="N14" s="41">
        <f>SUMIF($AJ$30:$AJ$45,#REF!,$AR$30:$AR$45)</f>
        <v>0</v>
      </c>
      <c r="O14" s="44">
        <f>SUMIF($AJ$30:$AJ$52,$A14,$AU$30:$AU$52)</f>
        <v>0</v>
      </c>
      <c r="P14" s="25"/>
      <c r="Q14" s="25"/>
      <c r="R14" s="40">
        <f t="shared" si="12"/>
        <v>0</v>
      </c>
      <c r="S14" s="41">
        <f t="shared" si="13"/>
        <v>0</v>
      </c>
      <c r="T14" s="42">
        <f>SUMIF($S$30:$S$52,A14,$X$30:$X$52)</f>
        <v>0</v>
      </c>
      <c r="U14" s="43">
        <f>COUNTIF($AJ$30:$AJ$52,#REF!)</f>
        <v>0</v>
      </c>
      <c r="V14" s="41">
        <f>SUMIF($AJ$30:$AJ$45,#REF!,$AR$30:$AR$45)</f>
        <v>0</v>
      </c>
      <c r="W14" s="44">
        <f t="shared" si="3"/>
        <v>0</v>
      </c>
      <c r="X14" s="20"/>
      <c r="Y14" s="20"/>
      <c r="Z14" s="40">
        <f t="shared" si="9"/>
        <v>0</v>
      </c>
      <c r="AA14" s="41">
        <f>SUMIF($AA$30:$AA$52,A14,$AE$30:$AE$52)</f>
        <v>0</v>
      </c>
      <c r="AB14" s="42">
        <f t="shared" si="10"/>
        <v>0</v>
      </c>
      <c r="AC14" s="43">
        <f t="shared" si="5"/>
        <v>0</v>
      </c>
      <c r="AD14" s="41">
        <f t="shared" si="11"/>
        <v>0</v>
      </c>
      <c r="AE14" s="44">
        <f>SUMIF($AJ$30:$AJ$52,$A14,$AU$30:$AU$52)</f>
        <v>0</v>
      </c>
      <c r="AF14" s="20"/>
      <c r="AG14" s="20"/>
      <c r="AH14" s="30"/>
      <c r="AI14" s="25"/>
      <c r="AJ14" s="20"/>
      <c r="AK14" s="20"/>
      <c r="AL14" s="20"/>
      <c r="AM14" s="20"/>
      <c r="AN14" s="20"/>
      <c r="AO14" s="20"/>
      <c r="AP14" s="20"/>
      <c r="AQ14" s="20"/>
      <c r="AS14" s="29"/>
      <c r="AT14" s="29"/>
    </row>
    <row r="15" spans="1:50" s="19" customFormat="1" ht="14.4" x14ac:dyDescent="0.3">
      <c r="A15" s="49" t="s">
        <v>241</v>
      </c>
      <c r="B15" s="40">
        <f>COUNTIF($C$30:$C$52,A15)</f>
        <v>1</v>
      </c>
      <c r="C15" s="41">
        <f>SUMIF($C$30:$C$52,A15,$G$30:$G$52)</f>
        <v>0.4</v>
      </c>
      <c r="D15" s="42">
        <f>SUMIF($C$30:$C$52,A15,$H$30:$H$52)</f>
        <v>2020</v>
      </c>
      <c r="E15" s="43">
        <f>COUNTIF($AJ$30:$AJ$52,#REF!)</f>
        <v>0</v>
      </c>
      <c r="F15" s="41">
        <f>SUMIF($AJ$30:$AJ$45,#REF!,$AR$30:$AR$45)</f>
        <v>0</v>
      </c>
      <c r="G15" s="44">
        <f t="shared" si="14"/>
        <v>0</v>
      </c>
      <c r="H15" s="20"/>
      <c r="I15" s="20"/>
      <c r="J15" s="40">
        <f t="shared" si="6"/>
        <v>0</v>
      </c>
      <c r="K15" s="41">
        <f>SUMIF($K$30:$K$52,A15,$O$30:$O$52)</f>
        <v>0</v>
      </c>
      <c r="L15" s="42">
        <f t="shared" si="7"/>
        <v>0</v>
      </c>
      <c r="M15" s="43">
        <f>COUNTIF($AJ$30:$AJ$45,#REF!)</f>
        <v>0</v>
      </c>
      <c r="N15" s="41">
        <f>SUMIF($AJ$30:$AJ$45,#REF!,$AR$30:$AR$45)</f>
        <v>0</v>
      </c>
      <c r="O15" s="44">
        <f>SUMIF($AJ$30:$AJ$52,$A15,$AU$30:$AU$52)</f>
        <v>0</v>
      </c>
      <c r="P15" s="20"/>
      <c r="Q15" s="20"/>
      <c r="R15" s="40">
        <f t="shared" si="12"/>
        <v>0</v>
      </c>
      <c r="S15" s="41">
        <f t="shared" si="13"/>
        <v>0</v>
      </c>
      <c r="T15" s="42">
        <f>SUMIF($S$30:$S$52,A15,$X$30:$X$52)</f>
        <v>0</v>
      </c>
      <c r="U15" s="43">
        <f>COUNTIF($AJ$30:$AJ$52,#REF!)</f>
        <v>0</v>
      </c>
      <c r="V15" s="41">
        <f>SUMIF($AJ$30:$AJ$45,#REF!,$AR$30:$AR$45)</f>
        <v>0</v>
      </c>
      <c r="W15" s="44">
        <f t="shared" si="3"/>
        <v>0</v>
      </c>
      <c r="X15" s="20"/>
      <c r="Y15" s="20"/>
      <c r="Z15" s="40">
        <f t="shared" si="9"/>
        <v>0</v>
      </c>
      <c r="AA15" s="41">
        <f>SUMIF($AA$30:$AA$52,A15,$AE$30:$AE$52)</f>
        <v>0</v>
      </c>
      <c r="AB15" s="42">
        <f t="shared" si="10"/>
        <v>0</v>
      </c>
      <c r="AC15" s="43">
        <f t="shared" si="5"/>
        <v>0</v>
      </c>
      <c r="AD15" s="41">
        <f t="shared" si="11"/>
        <v>0</v>
      </c>
      <c r="AE15" s="44">
        <f>SUMIF($AJ$30:$AJ$52,$A15,$AU$30:$AU$52)</f>
        <v>0</v>
      </c>
      <c r="AF15" s="20"/>
      <c r="AG15" s="20"/>
      <c r="AH15" s="30"/>
      <c r="AI15" s="25"/>
      <c r="AJ15" s="20"/>
      <c r="AK15" s="20"/>
      <c r="AL15" s="20"/>
      <c r="AM15" s="20"/>
      <c r="AN15" s="20"/>
      <c r="AO15" s="20"/>
      <c r="AP15" s="20"/>
      <c r="AQ15" s="20"/>
      <c r="AS15" s="29"/>
      <c r="AT15" s="29"/>
    </row>
    <row r="16" spans="1:50" s="19" customFormat="1" ht="14.4" x14ac:dyDescent="0.3">
      <c r="A16" s="50" t="s">
        <v>232</v>
      </c>
      <c r="B16" s="51">
        <f>COUNTIF($C$30:$C$52,A16)</f>
        <v>0</v>
      </c>
      <c r="C16" s="52">
        <f>SUMIF($C$30:$C$52,A16,$G$30:$G$52)</f>
        <v>0</v>
      </c>
      <c r="D16" s="53">
        <f>SUMIF($C$30:$C$52,A16,$H$30:$H$52)</f>
        <v>0</v>
      </c>
      <c r="E16" s="54">
        <f>COUNTIF($AJ$30:$AJ$52,#REF!)</f>
        <v>0</v>
      </c>
      <c r="F16" s="52">
        <f>SUMIF($AJ$30:$AJ$45,#REF!,$AR$30:$AR$45)</f>
        <v>0</v>
      </c>
      <c r="G16" s="55">
        <f t="shared" si="14"/>
        <v>0</v>
      </c>
      <c r="H16" s="20"/>
      <c r="I16" s="20"/>
      <c r="J16" s="51">
        <f t="shared" si="6"/>
        <v>0</v>
      </c>
      <c r="K16" s="52">
        <f>SUMIF($K$30:$K$52,A16,$O$30:$O$52)</f>
        <v>0</v>
      </c>
      <c r="L16" s="53">
        <f t="shared" si="7"/>
        <v>0</v>
      </c>
      <c r="M16" s="54">
        <f>COUNTIF($AJ$30:$AJ$45,#REF!)</f>
        <v>0</v>
      </c>
      <c r="N16" s="52">
        <f>SUMIF($AJ$30:$AJ$45,#REF!,$AR$30:$AR$45)</f>
        <v>0</v>
      </c>
      <c r="O16" s="55">
        <f>SUMIF($AJ$30:$AJ$52,$A16,$AU$30:$AU$52)</f>
        <v>0</v>
      </c>
      <c r="P16" s="25"/>
      <c r="Q16" s="25"/>
      <c r="R16" s="51">
        <f t="shared" si="12"/>
        <v>0</v>
      </c>
      <c r="S16" s="52">
        <f t="shared" si="13"/>
        <v>0</v>
      </c>
      <c r="T16" s="53">
        <f>SUMIF($S$30:$S$52,A16,$X$30:$X$52)</f>
        <v>0</v>
      </c>
      <c r="U16" s="54">
        <f>COUNTIF($AJ$30:$AJ$52,#REF!)</f>
        <v>0</v>
      </c>
      <c r="V16" s="52">
        <f>SUMIF($AJ$30:$AJ$45,#REF!,$AR$30:$AR$45)</f>
        <v>0</v>
      </c>
      <c r="W16" s="55">
        <f t="shared" si="3"/>
        <v>0</v>
      </c>
      <c r="X16" s="20"/>
      <c r="Y16" s="20"/>
      <c r="Z16" s="51">
        <f t="shared" si="9"/>
        <v>0</v>
      </c>
      <c r="AA16" s="52">
        <f>SUMIF($AA$30:$AA$52,A16,$AE$30:$AE$52)</f>
        <v>0</v>
      </c>
      <c r="AB16" s="53">
        <f t="shared" si="10"/>
        <v>0</v>
      </c>
      <c r="AC16" s="54">
        <f t="shared" si="5"/>
        <v>0</v>
      </c>
      <c r="AD16" s="52">
        <f t="shared" si="11"/>
        <v>0</v>
      </c>
      <c r="AE16" s="55">
        <f>SUMIF($AJ$30:$AJ$52,$A16,$AU$30:$AU$52)</f>
        <v>0</v>
      </c>
      <c r="AF16" s="20"/>
      <c r="AG16" s="20"/>
      <c r="AH16" s="30"/>
      <c r="AI16" s="25"/>
      <c r="AJ16" s="20"/>
      <c r="AK16" s="20"/>
      <c r="AL16" s="20"/>
      <c r="AM16" s="20"/>
      <c r="AN16" s="20"/>
      <c r="AO16" s="20"/>
      <c r="AP16" s="20"/>
      <c r="AQ16" s="45"/>
      <c r="AS16" s="29"/>
      <c r="AT16" s="29"/>
    </row>
    <row r="17" spans="1:54" s="19" customFormat="1" ht="14.4" hidden="1" outlineLevel="1" x14ac:dyDescent="0.3">
      <c r="A17" s="139" t="s">
        <v>42</v>
      </c>
      <c r="B17" s="137">
        <f>COUNTIF($C$30:$C$52,A17)</f>
        <v>0</v>
      </c>
      <c r="C17" s="138">
        <f>SUMIF($C$30:$C$52,A17,$G$30:$G$52)</f>
        <v>0</v>
      </c>
      <c r="D17" s="42">
        <f>SUMIF($C$30:$C$52,A17,$H$30:$H$52)</f>
        <v>0</v>
      </c>
      <c r="E17" s="43">
        <f>COUNTIF($AJ$30:$AJ$52,#REF!)</f>
        <v>0</v>
      </c>
      <c r="F17" s="138">
        <f>SUMIF($AJ$30:$AJ$45,#REF!,$AR$30:$AR$45)</f>
        <v>0</v>
      </c>
      <c r="G17" s="44">
        <f t="shared" si="14"/>
        <v>0</v>
      </c>
      <c r="H17" s="20"/>
      <c r="I17" s="20"/>
      <c r="J17" s="137">
        <f t="shared" si="6"/>
        <v>0</v>
      </c>
      <c r="K17" s="138">
        <f>SUMIF($K$30:$K$52,A17,$O$30:$O$52)</f>
        <v>0</v>
      </c>
      <c r="L17" s="42">
        <f t="shared" si="7"/>
        <v>0</v>
      </c>
      <c r="M17" s="43">
        <f>COUNTIF($AJ$30:$AJ$45,#REF!)</f>
        <v>0</v>
      </c>
      <c r="N17" s="138">
        <f>SUMIF($AJ$30:$AJ$45,#REF!,$AR$30:$AR$45)</f>
        <v>0</v>
      </c>
      <c r="O17" s="44">
        <f>SUMIF($AJ$30:$AJ$52,$A17,$AU$30:$AU$52)</f>
        <v>0</v>
      </c>
      <c r="P17" s="20"/>
      <c r="Q17" s="20"/>
      <c r="R17" s="137">
        <f t="shared" si="12"/>
        <v>0</v>
      </c>
      <c r="S17" s="138">
        <f t="shared" si="13"/>
        <v>0</v>
      </c>
      <c r="T17" s="42">
        <f>SUMIF($S$30:$S$52,A17,$X$30:$X$52)</f>
        <v>0</v>
      </c>
      <c r="U17" s="43">
        <f>COUNTIF($AJ$30:$AJ$52,#REF!)</f>
        <v>0</v>
      </c>
      <c r="V17" s="138">
        <f>SUMIF($AJ$30:$AJ$45,#REF!,$AR$30:$AR$45)</f>
        <v>0</v>
      </c>
      <c r="W17" s="44">
        <f t="shared" si="3"/>
        <v>0</v>
      </c>
      <c r="X17" s="20"/>
      <c r="Y17" s="20"/>
      <c r="Z17" s="137">
        <f t="shared" si="9"/>
        <v>0</v>
      </c>
      <c r="AA17" s="138">
        <f>SUMIF($AA$30:$AA$52,A17,$AE$30:$AE$52)</f>
        <v>0</v>
      </c>
      <c r="AB17" s="42">
        <f t="shared" si="10"/>
        <v>0</v>
      </c>
      <c r="AC17" s="43">
        <f t="shared" si="5"/>
        <v>0</v>
      </c>
      <c r="AD17" s="138">
        <f t="shared" si="11"/>
        <v>0</v>
      </c>
      <c r="AE17" s="44">
        <f>SUMIF($AJ$30:$AJ$52,$A17,$AU$30:$AU$52)</f>
        <v>0</v>
      </c>
      <c r="AF17" s="20"/>
      <c r="AG17" s="20"/>
      <c r="AH17" s="30"/>
      <c r="AI17" s="25"/>
      <c r="AJ17" s="20"/>
      <c r="AK17" s="20"/>
      <c r="AL17" s="20"/>
      <c r="AM17" s="20"/>
      <c r="AN17" s="20"/>
      <c r="AO17" s="20"/>
      <c r="AP17" s="20"/>
      <c r="AQ17" s="45"/>
      <c r="AS17" s="29"/>
      <c r="AT17" s="29"/>
    </row>
    <row r="18" spans="1:54" s="19" customFormat="1" ht="14.4" hidden="1" outlineLevel="1" x14ac:dyDescent="0.3">
      <c r="A18" s="49" t="s">
        <v>165</v>
      </c>
      <c r="B18" s="40">
        <f>COUNTIF($C$30:$C$52,A18)</f>
        <v>0</v>
      </c>
      <c r="C18" s="41">
        <f>SUMIF($C$30:$C$52,A18,$G$30:$G$52)</f>
        <v>0</v>
      </c>
      <c r="D18" s="42">
        <f>SUMIF($C$30:$C$52,A18,$H$30:$H$52)</f>
        <v>0</v>
      </c>
      <c r="E18" s="43">
        <f>COUNTIF($AJ$30:$AJ$52,#REF!)</f>
        <v>0</v>
      </c>
      <c r="F18" s="41">
        <f>SUMIF($AJ$30:$AJ$45,#REF!,$AR$30:$AR$45)</f>
        <v>0</v>
      </c>
      <c r="G18" s="44">
        <f t="shared" si="14"/>
        <v>0</v>
      </c>
      <c r="H18" s="20"/>
      <c r="I18" s="20"/>
      <c r="J18" s="40">
        <f t="shared" si="6"/>
        <v>0</v>
      </c>
      <c r="K18" s="41">
        <f>SUMIF($K$30:$K$52,A18,$O$30:$O$52)</f>
        <v>0</v>
      </c>
      <c r="L18" s="42">
        <f t="shared" si="7"/>
        <v>0</v>
      </c>
      <c r="M18" s="43">
        <f>COUNTIF($AJ$30:$AJ$45,#REF!)</f>
        <v>0</v>
      </c>
      <c r="N18" s="41">
        <f>SUMIF($AJ$30:$AJ$45,#REF!,$AR$30:$AR$45)</f>
        <v>0</v>
      </c>
      <c r="O18" s="44">
        <f>SUMIF($AJ$30:$AJ$52,$A18,$AU$30:$AU$52)</f>
        <v>0</v>
      </c>
      <c r="P18" s="25"/>
      <c r="Q18" s="25"/>
      <c r="R18" s="40">
        <f t="shared" si="12"/>
        <v>0</v>
      </c>
      <c r="S18" s="41">
        <f t="shared" si="13"/>
        <v>0</v>
      </c>
      <c r="T18" s="42">
        <f>SUMIF($S$30:$S$52,A18,$X$30:$X$52)</f>
        <v>0</v>
      </c>
      <c r="U18" s="43">
        <f>COUNTIF($AJ$30:$AJ$52,#REF!)</f>
        <v>0</v>
      </c>
      <c r="V18" s="41">
        <f>SUMIF($AJ$30:$AJ$45,#REF!,$AR$30:$AR$45)</f>
        <v>0</v>
      </c>
      <c r="W18" s="44">
        <f t="shared" si="3"/>
        <v>0</v>
      </c>
      <c r="X18" s="20"/>
      <c r="Y18" s="20"/>
      <c r="Z18" s="40">
        <f t="shared" si="9"/>
        <v>0</v>
      </c>
      <c r="AA18" s="41">
        <f>SUMIF($AA$30:$AA$52,A18,$AE$30:$AE$52)</f>
        <v>0</v>
      </c>
      <c r="AB18" s="42">
        <f t="shared" si="10"/>
        <v>0</v>
      </c>
      <c r="AC18" s="43">
        <f t="shared" si="5"/>
        <v>0</v>
      </c>
      <c r="AD18" s="41">
        <f t="shared" si="11"/>
        <v>0</v>
      </c>
      <c r="AE18" s="44">
        <f>SUMIF($AJ$30:$AJ$52,$A18,$AU$30:$AU$52)</f>
        <v>0</v>
      </c>
      <c r="AF18" s="20"/>
      <c r="AG18" s="20"/>
      <c r="AH18" s="30"/>
      <c r="AI18" s="25"/>
      <c r="AJ18" s="20"/>
      <c r="AK18" s="20"/>
      <c r="AL18" s="20"/>
      <c r="AM18" s="20"/>
      <c r="AN18" s="20"/>
      <c r="AO18" s="20"/>
      <c r="AP18" s="20"/>
      <c r="AQ18" s="45"/>
      <c r="AS18" s="29"/>
      <c r="AT18" s="29"/>
    </row>
    <row r="19" spans="1:54" s="19" customFormat="1" ht="14.4" hidden="1" outlineLevel="1" x14ac:dyDescent="0.3">
      <c r="A19" s="50" t="s">
        <v>166</v>
      </c>
      <c r="B19" s="51">
        <f>COUNTIF($C$30:$C$52,A19)</f>
        <v>0</v>
      </c>
      <c r="C19" s="52">
        <f>SUMIF($C$30:$C$52,A19,$G$30:$G$52)</f>
        <v>0</v>
      </c>
      <c r="D19" s="53">
        <f>SUMIF($C$30:$C$52,A19,$H$30:$H$52)</f>
        <v>0</v>
      </c>
      <c r="E19" s="54">
        <f>COUNTIF($AJ$30:$AJ$52,#REF!)</f>
        <v>0</v>
      </c>
      <c r="F19" s="52">
        <f>SUMIF($AJ$30:$AJ$45,#REF!,$AR$30:$AR$45)</f>
        <v>0</v>
      </c>
      <c r="G19" s="55">
        <f t="shared" si="14"/>
        <v>0</v>
      </c>
      <c r="H19" s="20"/>
      <c r="I19" s="20"/>
      <c r="J19" s="51">
        <f t="shared" si="6"/>
        <v>0</v>
      </c>
      <c r="K19" s="52">
        <f>SUMIF($K$30:$K$52,A19,$O$30:$O$52)</f>
        <v>0</v>
      </c>
      <c r="L19" s="53">
        <f t="shared" si="7"/>
        <v>0</v>
      </c>
      <c r="M19" s="54">
        <f>COUNTIF($AJ$30:$AJ$45,#REF!)</f>
        <v>0</v>
      </c>
      <c r="N19" s="52">
        <f>SUMIF($AJ$30:$AJ$45,#REF!,$AR$30:$AR$45)</f>
        <v>0</v>
      </c>
      <c r="O19" s="55">
        <f>SUMIF($AJ$30:$AJ$52,$A19,$AU$30:$AU$52)</f>
        <v>0</v>
      </c>
      <c r="P19" s="20"/>
      <c r="Q19" s="20"/>
      <c r="R19" s="51">
        <f t="shared" si="12"/>
        <v>0</v>
      </c>
      <c r="S19" s="52">
        <f t="shared" si="13"/>
        <v>0</v>
      </c>
      <c r="T19" s="53">
        <f>SUMIF($S$30:$S$52,A19,$X$30:$X$52)</f>
        <v>0</v>
      </c>
      <c r="U19" s="54">
        <f>COUNTIF($AJ$30:$AJ$52,#REF!)</f>
        <v>0</v>
      </c>
      <c r="V19" s="52">
        <f>SUMIF($AJ$30:$AJ$45,#REF!,$AR$30:$AR$45)</f>
        <v>0</v>
      </c>
      <c r="W19" s="55">
        <f t="shared" si="3"/>
        <v>0</v>
      </c>
      <c r="X19" s="20"/>
      <c r="Y19" s="20"/>
      <c r="Z19" s="51">
        <f t="shared" si="9"/>
        <v>0</v>
      </c>
      <c r="AA19" s="52">
        <f>SUMIF($AA$30:$AA$52,A19,$AE$30:$AE$52)</f>
        <v>0</v>
      </c>
      <c r="AB19" s="53">
        <f t="shared" si="10"/>
        <v>0</v>
      </c>
      <c r="AC19" s="54">
        <f t="shared" si="5"/>
        <v>0</v>
      </c>
      <c r="AD19" s="52">
        <f t="shared" si="11"/>
        <v>0</v>
      </c>
      <c r="AE19" s="55">
        <f>SUMIF($AJ$30:$AJ$52,$A19,$AU$30:$AU$52)</f>
        <v>0</v>
      </c>
      <c r="AF19" s="20"/>
      <c r="AG19" s="20"/>
      <c r="AH19" s="30"/>
      <c r="AI19" s="25"/>
      <c r="AJ19" s="20"/>
      <c r="AK19" s="20"/>
      <c r="AL19" s="20"/>
      <c r="AM19" s="20"/>
      <c r="AN19" s="20"/>
      <c r="AO19" s="20"/>
      <c r="AP19" s="20"/>
      <c r="AQ19" s="45"/>
      <c r="AS19" s="29"/>
      <c r="AT19" s="29"/>
    </row>
    <row r="20" spans="1:54" s="19" customFormat="1" collapsed="1" x14ac:dyDescent="0.25">
      <c r="B20" s="20"/>
      <c r="C20" s="20"/>
      <c r="D20" s="20"/>
      <c r="E20" s="20"/>
      <c r="F20" s="30"/>
      <c r="G20" s="20"/>
      <c r="H20" s="20"/>
      <c r="I20" s="20"/>
      <c r="J20" s="20"/>
      <c r="K20" s="20"/>
      <c r="L20" s="20"/>
      <c r="M20" s="30"/>
      <c r="N20" s="20"/>
      <c r="O20" s="20"/>
      <c r="P20" s="20"/>
      <c r="Q20" s="20"/>
      <c r="R20" s="20"/>
      <c r="S20" s="20"/>
      <c r="T20" s="30"/>
      <c r="U20" s="20"/>
      <c r="V20" s="20"/>
      <c r="W20" s="20"/>
      <c r="X20" s="20"/>
      <c r="Y20" s="20"/>
      <c r="Z20" s="20"/>
      <c r="AA20" s="3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4"/>
      <c r="AO20" s="29"/>
      <c r="AP20" s="29"/>
    </row>
    <row r="21" spans="1:54" s="19" customFormat="1" x14ac:dyDescent="0.25">
      <c r="B21" s="20"/>
      <c r="C21" s="20"/>
      <c r="D21" s="20"/>
      <c r="E21" s="20"/>
      <c r="F21" s="30"/>
      <c r="G21" s="20"/>
      <c r="H21" s="20"/>
      <c r="I21" s="20"/>
      <c r="J21" s="20"/>
      <c r="K21" s="20"/>
      <c r="L21" s="20"/>
      <c r="M21" s="30"/>
      <c r="N21" s="20"/>
      <c r="O21" s="25"/>
      <c r="P21" s="20"/>
      <c r="Q21" s="20"/>
      <c r="R21" s="20"/>
      <c r="S21" s="20"/>
      <c r="T21" s="30"/>
      <c r="U21" s="20"/>
      <c r="V21" s="20"/>
      <c r="W21" s="20"/>
      <c r="X21" s="20"/>
      <c r="Y21" s="20"/>
      <c r="Z21" s="20"/>
      <c r="AA21" s="3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4"/>
      <c r="AO21" s="29"/>
      <c r="AP21" s="29"/>
    </row>
    <row r="22" spans="1:54" s="19" customFormat="1" x14ac:dyDescent="0.25">
      <c r="B22" s="20"/>
      <c r="C22" s="20"/>
      <c r="D22" s="20"/>
      <c r="E22" s="20"/>
      <c r="F22" s="30"/>
      <c r="G22" s="20"/>
      <c r="H22" s="20"/>
      <c r="I22" s="20"/>
      <c r="J22" s="20"/>
      <c r="K22" s="20"/>
      <c r="L22" s="20"/>
      <c r="M22" s="30"/>
      <c r="N22" s="20"/>
      <c r="O22" s="25"/>
      <c r="P22" s="20"/>
      <c r="Q22" s="20"/>
      <c r="R22" s="20"/>
      <c r="S22" s="20"/>
      <c r="T22" s="30"/>
      <c r="U22" s="20"/>
      <c r="V22" s="20"/>
      <c r="W22" s="20"/>
      <c r="X22" s="20"/>
      <c r="Y22" s="20"/>
      <c r="Z22" s="20"/>
      <c r="AA22" s="3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4"/>
      <c r="AO22" s="29"/>
      <c r="AP22" s="29"/>
    </row>
    <row r="23" spans="1:54" s="19" customFormat="1" x14ac:dyDescent="0.25">
      <c r="B23" s="20"/>
      <c r="C23" s="20"/>
      <c r="D23" s="20"/>
      <c r="E23" s="20"/>
      <c r="F23" s="30"/>
      <c r="G23" s="20"/>
      <c r="H23" s="20"/>
      <c r="I23" s="20"/>
      <c r="J23" s="20"/>
      <c r="K23" s="20"/>
      <c r="L23" s="20"/>
      <c r="M23" s="30"/>
      <c r="N23" s="20"/>
      <c r="O23" s="25"/>
      <c r="P23" s="20"/>
      <c r="Q23" s="20"/>
      <c r="R23" s="20"/>
      <c r="S23" s="20"/>
      <c r="T23" s="30"/>
      <c r="U23" s="20"/>
      <c r="V23" s="20"/>
      <c r="W23" s="20"/>
      <c r="X23" s="20"/>
      <c r="Y23" s="20"/>
      <c r="Z23" s="20"/>
      <c r="AA23" s="3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4"/>
      <c r="AO23" s="29"/>
      <c r="AP23" s="29"/>
    </row>
    <row r="24" spans="1:54" s="19" customFormat="1" x14ac:dyDescent="0.25">
      <c r="B24" s="20"/>
      <c r="C24" s="20"/>
      <c r="D24" s="20"/>
      <c r="E24" s="20"/>
      <c r="F24" s="30"/>
      <c r="G24" s="20"/>
      <c r="H24" s="20"/>
      <c r="I24" s="20"/>
      <c r="J24" s="20"/>
      <c r="K24" s="20"/>
      <c r="L24" s="20"/>
      <c r="M24" s="30"/>
      <c r="N24" s="20"/>
      <c r="O24" s="25"/>
      <c r="P24" s="20"/>
      <c r="Q24" s="20"/>
      <c r="R24" s="20"/>
      <c r="S24" s="20"/>
      <c r="T24" s="30"/>
      <c r="U24" s="20"/>
      <c r="V24" s="20"/>
      <c r="W24" s="20"/>
      <c r="X24" s="20"/>
      <c r="Y24" s="20"/>
      <c r="Z24" s="20"/>
      <c r="AA24" s="3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4"/>
      <c r="AO24" s="29"/>
      <c r="AP24" s="29"/>
    </row>
    <row r="25" spans="1:54" s="19" customFormat="1" x14ac:dyDescent="0.25">
      <c r="B25" s="20"/>
      <c r="C25" s="20"/>
      <c r="D25" s="20"/>
      <c r="E25" s="20"/>
      <c r="F25" s="30"/>
      <c r="G25" s="20"/>
      <c r="H25" s="20"/>
      <c r="I25" s="20"/>
      <c r="J25" s="20"/>
      <c r="K25" s="20"/>
      <c r="L25" s="20"/>
      <c r="M25" s="30"/>
      <c r="N25" s="20"/>
      <c r="O25" s="25"/>
      <c r="P25" s="20"/>
      <c r="Q25" s="20"/>
      <c r="R25" s="20"/>
      <c r="S25" s="20"/>
      <c r="T25" s="30"/>
      <c r="U25" s="20"/>
      <c r="V25" s="20"/>
      <c r="W25" s="20"/>
      <c r="X25" s="20"/>
      <c r="Y25" s="20"/>
      <c r="Z25" s="20"/>
      <c r="AA25" s="3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4"/>
      <c r="AO25" s="29"/>
      <c r="AP25" s="29"/>
    </row>
    <row r="26" spans="1:54" s="19" customFormat="1" x14ac:dyDescent="0.25">
      <c r="B26" s="20"/>
      <c r="C26" s="20"/>
      <c r="D26" s="20"/>
      <c r="E26" s="20"/>
      <c r="F26" s="30"/>
      <c r="G26" s="20"/>
      <c r="H26" s="20"/>
      <c r="I26" s="20"/>
      <c r="J26" s="20"/>
      <c r="K26" s="20"/>
      <c r="L26" s="20"/>
      <c r="M26" s="30"/>
      <c r="N26" s="20"/>
      <c r="O26" s="25"/>
      <c r="P26" s="20"/>
      <c r="Q26" s="20"/>
      <c r="R26" s="20"/>
      <c r="S26" s="20"/>
      <c r="T26" s="30"/>
      <c r="U26" s="20"/>
      <c r="V26" s="20"/>
      <c r="W26" s="20"/>
      <c r="X26" s="20"/>
      <c r="Y26" s="20"/>
      <c r="Z26" s="20"/>
      <c r="AA26" s="3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4"/>
      <c r="AO26" s="29"/>
      <c r="AP26" s="29"/>
    </row>
    <row r="27" spans="1:54" s="19" customFormat="1" x14ac:dyDescent="0.25">
      <c r="B27" s="20"/>
      <c r="C27" s="20"/>
      <c r="D27" s="20"/>
      <c r="E27" s="20"/>
      <c r="F27" s="30"/>
      <c r="G27" s="20"/>
      <c r="H27" s="20"/>
      <c r="I27" s="20"/>
      <c r="J27" s="20"/>
      <c r="K27" s="20"/>
      <c r="L27" s="20"/>
      <c r="M27" s="30"/>
      <c r="N27" s="20"/>
      <c r="O27" s="25"/>
      <c r="P27" s="20"/>
      <c r="Q27" s="20"/>
      <c r="R27" s="20"/>
      <c r="S27" s="20"/>
      <c r="T27" s="30"/>
      <c r="U27" s="20"/>
      <c r="V27" s="20"/>
      <c r="W27" s="20"/>
      <c r="X27" s="20"/>
      <c r="Y27" s="20"/>
      <c r="Z27" s="20"/>
      <c r="AA27" s="3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4"/>
      <c r="AO27" s="29"/>
      <c r="AP27" s="29"/>
    </row>
    <row r="28" spans="1:54" s="19" customFormat="1" ht="15" customHeight="1" x14ac:dyDescent="0.3">
      <c r="B28" s="154" t="str">
        <f>B5</f>
        <v>Estimé 3</v>
      </c>
      <c r="C28" s="154"/>
      <c r="D28" s="154"/>
      <c r="E28" s="154"/>
      <c r="F28" s="154"/>
      <c r="G28" s="154"/>
      <c r="H28" s="154"/>
      <c r="I28" s="154"/>
      <c r="J28" s="154" t="str">
        <f>J5</f>
        <v>Estimé 2</v>
      </c>
      <c r="K28" s="154"/>
      <c r="L28" s="154"/>
      <c r="M28" s="154"/>
      <c r="N28" s="154"/>
      <c r="O28" s="154"/>
      <c r="P28" s="154"/>
      <c r="Q28" s="154"/>
      <c r="R28" s="154" t="str">
        <f>R5</f>
        <v>Estimé 1</v>
      </c>
      <c r="S28" s="154"/>
      <c r="T28" s="154"/>
      <c r="U28" s="154"/>
      <c r="V28" s="154"/>
      <c r="W28" s="154"/>
      <c r="X28" s="154"/>
      <c r="Y28" s="154"/>
      <c r="Z28" s="155" t="str">
        <f>Z5</f>
        <v>Budget</v>
      </c>
      <c r="AA28" s="156"/>
      <c r="AB28" s="156"/>
      <c r="AC28" s="156"/>
      <c r="AD28" s="156"/>
      <c r="AE28" s="156"/>
      <c r="AF28" s="156"/>
      <c r="AG28" s="157"/>
      <c r="AI28" s="158" t="s">
        <v>48</v>
      </c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</row>
    <row r="29" spans="1:54" s="61" customFormat="1" ht="67.2" customHeight="1" x14ac:dyDescent="0.25">
      <c r="A29" s="93" t="s">
        <v>11</v>
      </c>
      <c r="B29" s="94" t="s">
        <v>87</v>
      </c>
      <c r="C29" s="95" t="s">
        <v>242</v>
      </c>
      <c r="D29" s="95" t="s">
        <v>88</v>
      </c>
      <c r="E29" s="95" t="s">
        <v>89</v>
      </c>
      <c r="F29" s="95" t="s">
        <v>90</v>
      </c>
      <c r="G29" s="96" t="s">
        <v>257</v>
      </c>
      <c r="H29" s="96" t="s">
        <v>91</v>
      </c>
      <c r="I29" s="97" t="s">
        <v>92</v>
      </c>
      <c r="J29" s="94" t="s">
        <v>93</v>
      </c>
      <c r="K29" s="95" t="s">
        <v>243</v>
      </c>
      <c r="L29" s="95" t="s">
        <v>94</v>
      </c>
      <c r="M29" s="95" t="s">
        <v>95</v>
      </c>
      <c r="N29" s="95" t="s">
        <v>96</v>
      </c>
      <c r="O29" s="96" t="s">
        <v>256</v>
      </c>
      <c r="P29" s="96" t="s">
        <v>97</v>
      </c>
      <c r="Q29" s="97" t="s">
        <v>98</v>
      </c>
      <c r="R29" s="94" t="s">
        <v>99</v>
      </c>
      <c r="S29" s="95" t="s">
        <v>244</v>
      </c>
      <c r="T29" s="95" t="s">
        <v>100</v>
      </c>
      <c r="U29" s="95" t="s">
        <v>101</v>
      </c>
      <c r="V29" s="95" t="s">
        <v>102</v>
      </c>
      <c r="W29" s="96" t="s">
        <v>255</v>
      </c>
      <c r="X29" s="96" t="s">
        <v>103</v>
      </c>
      <c r="Y29" s="97" t="s">
        <v>104</v>
      </c>
      <c r="Z29" s="94" t="s">
        <v>110</v>
      </c>
      <c r="AA29" s="95" t="s">
        <v>245</v>
      </c>
      <c r="AB29" s="95" t="s">
        <v>105</v>
      </c>
      <c r="AC29" s="95" t="s">
        <v>106</v>
      </c>
      <c r="AD29" s="95" t="s">
        <v>107</v>
      </c>
      <c r="AE29" s="96" t="s">
        <v>254</v>
      </c>
      <c r="AF29" s="96" t="s">
        <v>108</v>
      </c>
      <c r="AG29" s="97" t="s">
        <v>109</v>
      </c>
      <c r="AH29" s="98" t="s">
        <v>84</v>
      </c>
      <c r="AI29" s="102" t="s">
        <v>12</v>
      </c>
      <c r="AJ29" s="96" t="s">
        <v>246</v>
      </c>
      <c r="AK29" s="96" t="s">
        <v>0</v>
      </c>
      <c r="AL29" s="96" t="s">
        <v>13</v>
      </c>
      <c r="AM29" s="96" t="s">
        <v>247</v>
      </c>
      <c r="AN29" s="96" t="s">
        <v>61</v>
      </c>
      <c r="AO29" s="96" t="s">
        <v>54</v>
      </c>
      <c r="AP29" s="96" t="s">
        <v>248</v>
      </c>
      <c r="AQ29" s="96" t="s">
        <v>249</v>
      </c>
      <c r="AR29" s="96" t="s">
        <v>250</v>
      </c>
      <c r="AS29" s="103" t="s">
        <v>79</v>
      </c>
      <c r="AT29" s="103" t="s">
        <v>80</v>
      </c>
      <c r="AU29" s="96" t="s">
        <v>251</v>
      </c>
      <c r="AV29" s="96" t="s">
        <v>10</v>
      </c>
      <c r="AW29" s="96" t="s">
        <v>252</v>
      </c>
      <c r="AX29" s="97" t="s">
        <v>253</v>
      </c>
      <c r="AY29" s="109" t="s">
        <v>85</v>
      </c>
      <c r="AZ29" s="107" t="s">
        <v>45</v>
      </c>
      <c r="BA29" s="103" t="s">
        <v>43</v>
      </c>
      <c r="BB29" s="108" t="s">
        <v>46</v>
      </c>
    </row>
    <row r="30" spans="1:54" s="18" customFormat="1" ht="14.4" x14ac:dyDescent="0.3">
      <c r="A30" s="80">
        <f t="shared" ref="A30:A52" si="15">$X$2</f>
        <v>0</v>
      </c>
      <c r="B30" s="84" t="str">
        <f>IFERROR(VLOOKUP(D30,'NE PAS SUPPRIMER Données TM1'!$O:$P,2,FALSE),"")</f>
        <v>4A</v>
      </c>
      <c r="C30" s="65" t="str">
        <f>IFERROR(VLOOKUP('C3511'!$D30,'NE PAS SUPPRIMER Données TM1'!$O:$Q,3,0),"")</f>
        <v/>
      </c>
      <c r="D30" s="63" t="s">
        <v>8</v>
      </c>
      <c r="E30" s="89" t="s">
        <v>64</v>
      </c>
      <c r="F30" s="167">
        <v>42979</v>
      </c>
      <c r="G30" s="88">
        <v>0.1</v>
      </c>
      <c r="H30" s="64">
        <v>5678990</v>
      </c>
      <c r="I30" s="75" t="s">
        <v>309</v>
      </c>
      <c r="J30" s="84" t="str">
        <f>IFERROR(VLOOKUP(L30,'NE PAS SUPPRIMER Données TM1'!$O:$P,2,FALSE),"")</f>
        <v/>
      </c>
      <c r="K30" s="65" t="str">
        <f>IFERROR(VLOOKUP(L30,'NE PAS SUPPRIMER Données TM1'!$O:$Q,3,0),"")</f>
        <v/>
      </c>
      <c r="L30" s="63"/>
      <c r="M30" s="89"/>
      <c r="N30" s="87"/>
      <c r="O30" s="88"/>
      <c r="P30" s="64"/>
      <c r="Q30" s="75"/>
      <c r="R30" s="84" t="str">
        <f>IFERROR(VLOOKUP(T30,'NE PAS SUPPRIMER Données TM1'!$O:$P,2,FALSE),"")</f>
        <v/>
      </c>
      <c r="S30" s="65" t="str">
        <f>IFERROR(VLOOKUP(T30,'NE PAS SUPPRIMER Données TM1'!$O:$Q,3,0),"")</f>
        <v/>
      </c>
      <c r="T30" s="63"/>
      <c r="U30" s="89"/>
      <c r="V30" s="87"/>
      <c r="W30" s="88"/>
      <c r="X30" s="64"/>
      <c r="Y30" s="75"/>
      <c r="Z30" s="84" t="str">
        <f>IFERROR(VLOOKUP(AB30,'NE PAS SUPPRIMER Données TM1'!$O:$P,2,FALSE),"")</f>
        <v/>
      </c>
      <c r="AA30" s="65" t="str">
        <f>IFERROR(VLOOKUP(AB30,'NE PAS SUPPRIMER Données TM1'!$O:$Q,3,0),"")</f>
        <v/>
      </c>
      <c r="AB30" s="63"/>
      <c r="AC30" s="89"/>
      <c r="AD30" s="87"/>
      <c r="AE30" s="88"/>
      <c r="AF30" s="64"/>
      <c r="AG30" s="75"/>
      <c r="AH30" s="62"/>
      <c r="AI30" s="84" t="str">
        <f>IFERROR(VLOOKUP(AK30,'NE PAS SUPPRIMER Données TM1'!$O:$P,2,FALSE),"")</f>
        <v/>
      </c>
      <c r="AJ30" s="65" t="str">
        <f>IFERROR(VLOOKUP(AK30,'NE PAS SUPPRIMER Données TM1'!$O:$Q,3,0),"")</f>
        <v/>
      </c>
      <c r="AK30" s="63"/>
      <c r="AL30" s="89"/>
      <c r="AM30" s="69"/>
      <c r="AN30" s="69"/>
      <c r="AO30" s="69"/>
      <c r="AP30" s="66"/>
      <c r="AQ30" s="66" t="str">
        <f t="shared" ref="AQ30:AQ52" si="16">IF(AP30=0," ",AP30+90)</f>
        <v xml:space="preserve"> </v>
      </c>
      <c r="AR30" s="67" t="str">
        <f>IF(AND(AQ30&lt;&gt;"",AQ30&lt;=DATE(2018,5,30)),(AQ30-AP30)/365,IF(AND(DATE(2017,6,1)&lt;=AP30,DATE(2018,5,30)&gt;=AP30),(DATE(2018,5,31)-AP30)/365,""))</f>
        <v/>
      </c>
      <c r="AS30" s="68"/>
      <c r="AT30" s="68"/>
      <c r="AU30" s="67" t="str">
        <f>IFERROR((((AS30+(AT30*(BA29)))*(1+BB29)*AR30)/1000),"")</f>
        <v/>
      </c>
      <c r="AV30" s="142"/>
      <c r="AW30" s="142"/>
      <c r="AX30" s="99"/>
      <c r="AY30" s="71"/>
      <c r="AZ30" s="114" t="str">
        <f t="shared" ref="AZ30:AZ45" si="17">CONCATENATE($A$2,AI30)</f>
        <v/>
      </c>
      <c r="BA30" s="115" t="str">
        <f>IFERROR(VLOOKUP(AZ30,'NE PAS SUPPRIMER Données TM1'!$H$2:$K$490,4,FALSE),"")</f>
        <v/>
      </c>
      <c r="BB30" s="116" t="str">
        <f>IFERROR(VLOOKUP(AZ30,'NE PAS SUPPRIMER Données TM1'!$H$2:$I$490,2,FALSE),"")</f>
        <v/>
      </c>
    </row>
    <row r="31" spans="1:54" s="18" customFormat="1" ht="14.4" x14ac:dyDescent="0.3">
      <c r="A31" s="80">
        <f t="shared" si="15"/>
        <v>0</v>
      </c>
      <c r="B31" s="84">
        <f>IFERROR(VLOOKUP(D31,'NE PAS SUPPRIMER Données TM1'!$O:$P,2,FALSE),"")</f>
        <v>27</v>
      </c>
      <c r="C31" s="65" t="str">
        <f>IFERROR(VLOOKUP('C3511'!$D31,'NE PAS SUPPRIMER Données TM1'!$O:$Q,3,0),"")</f>
        <v>Stagiaire</v>
      </c>
      <c r="D31" s="63" t="s">
        <v>159</v>
      </c>
      <c r="E31" s="89" t="s">
        <v>50</v>
      </c>
      <c r="F31" s="167">
        <v>43070</v>
      </c>
      <c r="G31" s="88">
        <v>0.4</v>
      </c>
      <c r="H31" s="64">
        <v>2020</v>
      </c>
      <c r="I31" s="75" t="s">
        <v>260</v>
      </c>
      <c r="J31" s="84" t="str">
        <f>IFERROR(VLOOKUP(L31,'NE PAS SUPPRIMER Données TM1'!$O:$P,2,FALSE),"")</f>
        <v/>
      </c>
      <c r="K31" s="65" t="str">
        <f>IFERROR(VLOOKUP(L31,'NE PAS SUPPRIMER Données TM1'!$O:$Q,3,0),"")</f>
        <v/>
      </c>
      <c r="L31" s="63"/>
      <c r="M31" s="89"/>
      <c r="N31" s="87"/>
      <c r="O31" s="88"/>
      <c r="P31" s="64"/>
      <c r="Q31" s="75"/>
      <c r="R31" s="84" t="str">
        <f>IFERROR(VLOOKUP(T31,'NE PAS SUPPRIMER Données TM1'!$O:$P,2,FALSE),"")</f>
        <v/>
      </c>
      <c r="S31" s="65" t="str">
        <f>IFERROR(VLOOKUP(T31,'NE PAS SUPPRIMER Données TM1'!$O:$Q,3,0),"")</f>
        <v/>
      </c>
      <c r="T31" s="63"/>
      <c r="U31" s="89"/>
      <c r="V31" s="87"/>
      <c r="W31" s="88"/>
      <c r="X31" s="64"/>
      <c r="Y31" s="75"/>
      <c r="Z31" s="84" t="str">
        <f>IFERROR(VLOOKUP(AB31,'NE PAS SUPPRIMER Données TM1'!$O:$P,2,FALSE),"")</f>
        <v/>
      </c>
      <c r="AA31" s="65" t="str">
        <f>IFERROR(VLOOKUP(AB31,'NE PAS SUPPRIMER Données TM1'!$O:$Q,3,0),"")</f>
        <v/>
      </c>
      <c r="AB31" s="63"/>
      <c r="AC31" s="89"/>
      <c r="AD31" s="87"/>
      <c r="AE31" s="88"/>
      <c r="AF31" s="64"/>
      <c r="AG31" s="75"/>
      <c r="AH31" s="62"/>
      <c r="AI31" s="84" t="str">
        <f>IFERROR(VLOOKUP(AK31,'NE PAS SUPPRIMER Données TM1'!$O:$P,2,FALSE),"")</f>
        <v/>
      </c>
      <c r="AJ31" s="65" t="str">
        <f>IFERROR(VLOOKUP(AK31,'NE PAS SUPPRIMER Données TM1'!$O:$Q,3,0),"")</f>
        <v/>
      </c>
      <c r="AK31" s="63"/>
      <c r="AL31" s="89"/>
      <c r="AM31" s="69"/>
      <c r="AN31" s="69"/>
      <c r="AO31" s="69"/>
      <c r="AP31" s="66"/>
      <c r="AQ31" s="66" t="str">
        <f t="shared" si="16"/>
        <v xml:space="preserve"> </v>
      </c>
      <c r="AR31" s="67" t="str">
        <f>IF(AND(AQ31&lt;&gt;"",AQ31&lt;=DATE(2018,5,30)),(AQ31-AP31)/365,IF(AND(DATE(2017,6,1)&lt;=AP31,DATE(2018,5,30)&gt;=AP31),(DATE(2018,5,31)-AP31)/365,""))</f>
        <v/>
      </c>
      <c r="AS31" s="68"/>
      <c r="AT31" s="68"/>
      <c r="AU31" s="67" t="str">
        <f>IFERROR((((AS31+(AT31*(BA30)))*(1+BB30)*AR31)/1000),"")</f>
        <v/>
      </c>
      <c r="AV31" s="142"/>
      <c r="AW31" s="142"/>
      <c r="AX31" s="99"/>
      <c r="AY31" s="71"/>
      <c r="AZ31" s="105" t="str">
        <f t="shared" si="17"/>
        <v/>
      </c>
      <c r="BA31" s="65" t="str">
        <f>IFERROR(VLOOKUP(AZ31,'NE PAS SUPPRIMER Données TM1'!$H$2:$K$490,4,FALSE),"")</f>
        <v/>
      </c>
      <c r="BB31" s="104" t="str">
        <f>IFERROR(VLOOKUP(AZ31,'NE PAS SUPPRIMER Données TM1'!$H$2:$I$490,2,FALSE),"")</f>
        <v/>
      </c>
    </row>
    <row r="32" spans="1:54" s="18" customFormat="1" ht="14.4" x14ac:dyDescent="0.3">
      <c r="A32" s="80">
        <f t="shared" si="15"/>
        <v>0</v>
      </c>
      <c r="B32" s="84">
        <f>IFERROR(VLOOKUP(D32,'NE PAS SUPPRIMER Données TM1'!$O:$P,2,FALSE),"")</f>
        <v>27</v>
      </c>
      <c r="C32" s="65" t="str">
        <f>IFERROR(VLOOKUP('C3511'!$D32,'NE PAS SUPPRIMER Données TM1'!$O:$Q,3,0),"")</f>
        <v>Senior Consultant</v>
      </c>
      <c r="D32" s="63" t="s">
        <v>159</v>
      </c>
      <c r="E32" s="89" t="s">
        <v>50</v>
      </c>
      <c r="F32" s="167">
        <v>43070</v>
      </c>
      <c r="G32" s="88">
        <v>0.4</v>
      </c>
      <c r="H32" s="64">
        <v>2020</v>
      </c>
      <c r="I32" s="75" t="s">
        <v>260</v>
      </c>
      <c r="J32" s="84" t="str">
        <f>IFERROR(VLOOKUP(L32,'NE PAS SUPPRIMER Données TM1'!$O:$P,2,FALSE),"")</f>
        <v/>
      </c>
      <c r="K32" s="65" t="str">
        <f>IFERROR(VLOOKUP(L32,'NE PAS SUPPRIMER Données TM1'!$O:$Q,3,0),"")</f>
        <v/>
      </c>
      <c r="L32" s="63"/>
      <c r="M32" s="89"/>
      <c r="N32" s="87"/>
      <c r="O32" s="88"/>
      <c r="P32" s="64"/>
      <c r="Q32" s="75"/>
      <c r="R32" s="84" t="str">
        <f>IFERROR(VLOOKUP(T32,'NE PAS SUPPRIMER Données TM1'!$O:$P,2,FALSE),"")</f>
        <v/>
      </c>
      <c r="S32" s="65" t="str">
        <f>IFERROR(VLOOKUP(T32,'NE PAS SUPPRIMER Données TM1'!$O:$Q,3,0),"")</f>
        <v/>
      </c>
      <c r="T32" s="63"/>
      <c r="U32" s="89"/>
      <c r="V32" s="87"/>
      <c r="W32" s="88"/>
      <c r="X32" s="64"/>
      <c r="Y32" s="75"/>
      <c r="Z32" s="84" t="str">
        <f>IFERROR(VLOOKUP(AB32,'NE PAS SUPPRIMER Données TM1'!$O:$P,2,FALSE),"")</f>
        <v/>
      </c>
      <c r="AA32" s="65" t="str">
        <f>IFERROR(VLOOKUP(AB32,'NE PAS SUPPRIMER Données TM1'!$O:$Q,3,0),"")</f>
        <v/>
      </c>
      <c r="AB32" s="63"/>
      <c r="AC32" s="89"/>
      <c r="AD32" s="87"/>
      <c r="AE32" s="88"/>
      <c r="AF32" s="64"/>
      <c r="AG32" s="75"/>
      <c r="AH32" s="62"/>
      <c r="AI32" s="84" t="str">
        <f>IFERROR(VLOOKUP(AK32,'NE PAS SUPPRIMER Données TM1'!$O:$P,2,FALSE),"")</f>
        <v/>
      </c>
      <c r="AJ32" s="65" t="str">
        <f>IFERROR(VLOOKUP(AK32,'NE PAS SUPPRIMER Données TM1'!$O:$Q,3,0),"")</f>
        <v/>
      </c>
      <c r="AK32" s="63"/>
      <c r="AL32" s="89"/>
      <c r="AM32" s="69"/>
      <c r="AN32" s="69"/>
      <c r="AO32" s="69"/>
      <c r="AP32" s="66"/>
      <c r="AQ32" s="66" t="str">
        <f t="shared" si="16"/>
        <v xml:space="preserve"> </v>
      </c>
      <c r="AR32" s="67" t="str">
        <f t="shared" ref="AR32:AR52" si="18">IF(AND(AQ32&lt;&gt;"",AQ32&lt;=DATE(2018,5,30)),(AQ32-AP32)/365,IF(AND(DATE(2017,6,1)&lt;=AP32,DATE(2018,5,30)&gt;=AP32),(DATE(2018,5,31)-AP32)/365,""))</f>
        <v/>
      </c>
      <c r="AS32" s="68"/>
      <c r="AT32" s="68"/>
      <c r="AU32" s="67" t="str">
        <f>IFERROR((((AS32+(AT32*(BA31)))*(1+BB31)*AR32)/1000),"")</f>
        <v/>
      </c>
      <c r="AV32" s="142"/>
      <c r="AW32" s="142"/>
      <c r="AX32" s="99"/>
      <c r="AY32" s="71"/>
      <c r="AZ32" s="105" t="str">
        <f t="shared" si="17"/>
        <v/>
      </c>
      <c r="BA32" s="65" t="str">
        <f>IFERROR(VLOOKUP(AZ32,'NE PAS SUPPRIMER Données TM1'!$H$2:$K$490,4,FALSE),"")</f>
        <v/>
      </c>
      <c r="BB32" s="104" t="str">
        <f>IFERROR(VLOOKUP(AZ32,'NE PAS SUPPRIMER Données TM1'!$H$2:$I$490,2,FALSE),"")</f>
        <v/>
      </c>
    </row>
    <row r="33" spans="1:54" s="18" customFormat="1" ht="14.4" x14ac:dyDescent="0.3">
      <c r="A33" s="80">
        <f t="shared" si="15"/>
        <v>0</v>
      </c>
      <c r="B33" s="84">
        <f>IFERROR(VLOOKUP(D33,'NE PAS SUPPRIMER Données TM1'!$O:$P,2,FALSE),"")</f>
        <v>27</v>
      </c>
      <c r="C33" s="65" t="str">
        <f>IFERROR(VLOOKUP('C3511'!$D33,'NE PAS SUPPRIMER Données TM1'!$O:$Q,3,0),"")</f>
        <v>Senior Consultant</v>
      </c>
      <c r="D33" s="63" t="s">
        <v>159</v>
      </c>
      <c r="E33" s="89" t="s">
        <v>50</v>
      </c>
      <c r="F33" s="167">
        <v>43070</v>
      </c>
      <c r="G33" s="88">
        <v>0.4</v>
      </c>
      <c r="H33" s="64">
        <v>2020</v>
      </c>
      <c r="I33" s="75" t="s">
        <v>260</v>
      </c>
      <c r="J33" s="84"/>
      <c r="K33" s="65" t="str">
        <f>IFERROR(VLOOKUP(L33,'NE PAS SUPPRIMER Données TM1'!$O:$Q,3,0),"")</f>
        <v/>
      </c>
      <c r="L33" s="63"/>
      <c r="M33" s="89"/>
      <c r="N33" s="87"/>
      <c r="O33" s="88"/>
      <c r="P33" s="64"/>
      <c r="Q33" s="75"/>
      <c r="R33" s="84"/>
      <c r="S33" s="65" t="str">
        <f>IFERROR(VLOOKUP(T33,'NE PAS SUPPRIMER Données TM1'!$O:$Q,3,0),"")</f>
        <v/>
      </c>
      <c r="T33" s="63"/>
      <c r="U33" s="89"/>
      <c r="V33" s="87"/>
      <c r="W33" s="88"/>
      <c r="X33" s="64"/>
      <c r="Y33" s="75"/>
      <c r="Z33" s="84"/>
      <c r="AA33" s="65" t="str">
        <f>IFERROR(VLOOKUP(AB33,'NE PAS SUPPRIMER Données TM1'!$O:$Q,3,0),"")</f>
        <v/>
      </c>
      <c r="AB33" s="63"/>
      <c r="AC33" s="89"/>
      <c r="AD33" s="87"/>
      <c r="AE33" s="88"/>
      <c r="AF33" s="64"/>
      <c r="AG33" s="75"/>
      <c r="AH33" s="62"/>
      <c r="AI33" s="84"/>
      <c r="AJ33" s="65" t="str">
        <f>IFERROR(VLOOKUP(AK33,'NE PAS SUPPRIMER Données TM1'!$O:$Q,3,0),"")</f>
        <v/>
      </c>
      <c r="AK33" s="63"/>
      <c r="AL33" s="89"/>
      <c r="AM33" s="69"/>
      <c r="AN33" s="69"/>
      <c r="AO33" s="69"/>
      <c r="AP33" s="66"/>
      <c r="AQ33" s="66" t="str">
        <f t="shared" si="16"/>
        <v xml:space="preserve"> </v>
      </c>
      <c r="AR33" s="67" t="str">
        <f t="shared" si="18"/>
        <v/>
      </c>
      <c r="AS33" s="68"/>
      <c r="AT33" s="68"/>
      <c r="AU33" s="67" t="str">
        <f>IFERROR((((AS33+(AT33*(BA32)))*(1+BB32)*AR33)/1000),"")</f>
        <v/>
      </c>
      <c r="AV33" s="142"/>
      <c r="AW33" s="142"/>
      <c r="AX33" s="99"/>
      <c r="AY33" s="71"/>
      <c r="AZ33" s="105" t="str">
        <f t="shared" si="17"/>
        <v/>
      </c>
      <c r="BA33" s="65" t="str">
        <f>IFERROR(VLOOKUP(AZ33,'NE PAS SUPPRIMER Données TM1'!$H$2:$K$490,4,FALSE),"")</f>
        <v/>
      </c>
      <c r="BB33" s="104" t="str">
        <f>IFERROR(VLOOKUP(AZ33,'NE PAS SUPPRIMER Données TM1'!$H$2:$I$490,2,FALSE),"")</f>
        <v/>
      </c>
    </row>
    <row r="34" spans="1:54" s="18" customFormat="1" ht="14.4" x14ac:dyDescent="0.3">
      <c r="A34" s="80">
        <f t="shared" si="15"/>
        <v>0</v>
      </c>
      <c r="B34" s="84">
        <f>IFERROR(VLOOKUP(D34,'NE PAS SUPPRIMER Données TM1'!$O:$P,2,FALSE),"")</f>
        <v>27</v>
      </c>
      <c r="C34" s="65" t="str">
        <f>IFERROR(VLOOKUP('C3511'!$D34,'NE PAS SUPPRIMER Données TM1'!$O:$Q,3,0),"")</f>
        <v>Senior Consultant</v>
      </c>
      <c r="D34" s="63" t="s">
        <v>159</v>
      </c>
      <c r="E34" s="89" t="s">
        <v>50</v>
      </c>
      <c r="F34" s="167">
        <v>43070</v>
      </c>
      <c r="G34" s="88">
        <v>0.4</v>
      </c>
      <c r="H34" s="64">
        <v>2020</v>
      </c>
      <c r="I34" s="75" t="s">
        <v>260</v>
      </c>
      <c r="J34" s="84" t="str">
        <f>IFERROR(VLOOKUP(L34,'NE PAS SUPPRIMER Données TM1'!$O:$P,2,FALSE),"")</f>
        <v/>
      </c>
      <c r="K34" s="65" t="str">
        <f>IFERROR(VLOOKUP(L34,'NE PAS SUPPRIMER Données TM1'!$O:$Q,3,0),"")</f>
        <v/>
      </c>
      <c r="L34" s="63"/>
      <c r="M34" s="89"/>
      <c r="N34" s="87"/>
      <c r="O34" s="88"/>
      <c r="P34" s="64"/>
      <c r="Q34" s="75"/>
      <c r="R34" s="84" t="str">
        <f>IFERROR(VLOOKUP(T34,'NE PAS SUPPRIMER Données TM1'!$O:$P,2,FALSE),"")</f>
        <v/>
      </c>
      <c r="S34" s="65" t="str">
        <f>IFERROR(VLOOKUP(T34,'NE PAS SUPPRIMER Données TM1'!$O:$Q,3,0),"")</f>
        <v/>
      </c>
      <c r="T34" s="63"/>
      <c r="U34" s="89"/>
      <c r="V34" s="87"/>
      <c r="W34" s="88"/>
      <c r="X34" s="64"/>
      <c r="Y34" s="75"/>
      <c r="Z34" s="84" t="str">
        <f>IFERROR(VLOOKUP(AB34,'NE PAS SUPPRIMER Données TM1'!$O:$P,2,FALSE),"")</f>
        <v/>
      </c>
      <c r="AA34" s="65" t="str">
        <f>IFERROR(VLOOKUP(AB34,'NE PAS SUPPRIMER Données TM1'!$O:$Q,3,0),"")</f>
        <v/>
      </c>
      <c r="AB34" s="63"/>
      <c r="AC34" s="89"/>
      <c r="AD34" s="87"/>
      <c r="AE34" s="88"/>
      <c r="AF34" s="64"/>
      <c r="AG34" s="75"/>
      <c r="AH34" s="62"/>
      <c r="AI34" s="84" t="str">
        <f>IFERROR(VLOOKUP(AK34,'NE PAS SUPPRIMER Données TM1'!$O:$P,2,FALSE),"")</f>
        <v/>
      </c>
      <c r="AJ34" s="65" t="str">
        <f>IFERROR(VLOOKUP(AK34,'NE PAS SUPPRIMER Données TM1'!$O:$Q,3,0),"")</f>
        <v/>
      </c>
      <c r="AK34" s="63"/>
      <c r="AL34" s="89"/>
      <c r="AM34" s="69"/>
      <c r="AN34" s="69"/>
      <c r="AO34" s="69"/>
      <c r="AP34" s="70"/>
      <c r="AQ34" s="70" t="str">
        <f t="shared" si="16"/>
        <v xml:space="preserve"> </v>
      </c>
      <c r="AR34" s="67" t="str">
        <f t="shared" si="18"/>
        <v/>
      </c>
      <c r="AS34" s="68"/>
      <c r="AT34" s="68"/>
      <c r="AU34" s="67" t="str">
        <f>IFERROR((((AS34+(AT34*(BA33)))*(1+BB33)*AR34)/1000),"")</f>
        <v/>
      </c>
      <c r="AV34" s="142"/>
      <c r="AW34" s="142"/>
      <c r="AX34" s="99"/>
      <c r="AY34" s="71"/>
      <c r="AZ34" s="105" t="str">
        <f t="shared" si="17"/>
        <v/>
      </c>
      <c r="BA34" s="65" t="str">
        <f>IFERROR(VLOOKUP(AZ34,'NE PAS SUPPRIMER Données TM1'!$H$2:$K$490,4,FALSE),"")</f>
        <v/>
      </c>
      <c r="BB34" s="104" t="str">
        <f>IFERROR(VLOOKUP(AZ34,'NE PAS SUPPRIMER Données TM1'!$H$2:$I$490,2,FALSE),"")</f>
        <v/>
      </c>
    </row>
    <row r="35" spans="1:54" s="18" customFormat="1" ht="14.4" x14ac:dyDescent="0.3">
      <c r="A35" s="80">
        <f t="shared" si="15"/>
        <v>0</v>
      </c>
      <c r="B35" s="84">
        <f>IFERROR(VLOOKUP(D35,'NE PAS SUPPRIMER Données TM1'!$O:$P,2,FALSE),"")</f>
        <v>27</v>
      </c>
      <c r="C35" s="65" t="str">
        <f>IFERROR(VLOOKUP('C3511'!$D35,'NE PAS SUPPRIMER Données TM1'!$O:$Q,3,0),"")</f>
        <v>Senior Consultant</v>
      </c>
      <c r="D35" s="63" t="s">
        <v>159</v>
      </c>
      <c r="E35" s="89" t="s">
        <v>50</v>
      </c>
      <c r="F35" s="167">
        <v>43070</v>
      </c>
      <c r="G35" s="88">
        <v>0.4</v>
      </c>
      <c r="H35" s="64">
        <v>2020</v>
      </c>
      <c r="I35" s="168" t="s">
        <v>260</v>
      </c>
      <c r="J35" s="84" t="str">
        <f>IFERROR(VLOOKUP(L35,'NE PAS SUPPRIMER Données TM1'!$O:$P,2,FALSE),"")</f>
        <v/>
      </c>
      <c r="K35" s="65" t="str">
        <f>IFERROR(VLOOKUP(L35,'NE PAS SUPPRIMER Données TM1'!$O:$Q,3,0),"")</f>
        <v/>
      </c>
      <c r="L35" s="63"/>
      <c r="M35" s="89"/>
      <c r="N35" s="87"/>
      <c r="O35" s="88"/>
      <c r="P35" s="64"/>
      <c r="Q35" s="75"/>
      <c r="R35" s="84" t="str">
        <f>IFERROR(VLOOKUP(T35,'NE PAS SUPPRIMER Données TM1'!$O:$P,2,FALSE),"")</f>
        <v/>
      </c>
      <c r="S35" s="65" t="str">
        <f>IFERROR(VLOOKUP(T35,'NE PAS SUPPRIMER Données TM1'!$O:$Q,3,0),"")</f>
        <v/>
      </c>
      <c r="T35" s="63"/>
      <c r="U35" s="89"/>
      <c r="V35" s="87"/>
      <c r="W35" s="88"/>
      <c r="X35" s="64"/>
      <c r="Y35" s="75"/>
      <c r="Z35" s="84" t="str">
        <f>IFERROR(VLOOKUP(AB35,'NE PAS SUPPRIMER Données TM1'!$O:$P,2,FALSE),"")</f>
        <v/>
      </c>
      <c r="AA35" s="65" t="str">
        <f>IFERROR(VLOOKUP(AB35,'NE PAS SUPPRIMER Données TM1'!$O:$Q,3,0),"")</f>
        <v/>
      </c>
      <c r="AB35" s="63"/>
      <c r="AC35" s="89"/>
      <c r="AD35" s="87"/>
      <c r="AE35" s="88"/>
      <c r="AF35" s="64"/>
      <c r="AG35" s="75"/>
      <c r="AH35" s="62"/>
      <c r="AI35" s="84" t="str">
        <f>IFERROR(VLOOKUP(AK35,'NE PAS SUPPRIMER Données TM1'!$O:$P,2,FALSE),"")</f>
        <v/>
      </c>
      <c r="AJ35" s="65" t="str">
        <f>IFERROR(VLOOKUP(AK35,'NE PAS SUPPRIMER Données TM1'!$O:$Q,3,0),"")</f>
        <v/>
      </c>
      <c r="AK35" s="63"/>
      <c r="AL35" s="89"/>
      <c r="AM35" s="69"/>
      <c r="AN35" s="69"/>
      <c r="AO35" s="69"/>
      <c r="AP35" s="66"/>
      <c r="AQ35" s="66" t="str">
        <f t="shared" si="16"/>
        <v xml:space="preserve"> </v>
      </c>
      <c r="AR35" s="67" t="str">
        <f t="shared" si="18"/>
        <v/>
      </c>
      <c r="AS35" s="68"/>
      <c r="AT35" s="68"/>
      <c r="AU35" s="67" t="str">
        <f>IFERROR((((AS35+(AT35*(BA34)))*(1+BB34)*AR35)/1000),"")</f>
        <v/>
      </c>
      <c r="AV35" s="142"/>
      <c r="AW35" s="142"/>
      <c r="AX35" s="99"/>
      <c r="AY35" s="71"/>
      <c r="AZ35" s="105" t="str">
        <f t="shared" si="17"/>
        <v/>
      </c>
      <c r="BA35" s="65" t="str">
        <f>IFERROR(VLOOKUP(AZ35,'NE PAS SUPPRIMER Données TM1'!$H$2:$K$490,4,FALSE),"")</f>
        <v/>
      </c>
      <c r="BB35" s="104" t="str">
        <f>IFERROR(VLOOKUP(AZ35,'NE PAS SUPPRIMER Données TM1'!$H$2:$I$490,2,FALSE),"")</f>
        <v/>
      </c>
    </row>
    <row r="36" spans="1:54" s="18" customFormat="1" ht="14.4" x14ac:dyDescent="0.3">
      <c r="A36" s="80">
        <f t="shared" si="15"/>
        <v>0</v>
      </c>
      <c r="B36" s="84">
        <f>IFERROR(VLOOKUP(D36,'NE PAS SUPPRIMER Données TM1'!$O:$P,2,FALSE),"")</f>
        <v>27</v>
      </c>
      <c r="C36" s="65" t="str">
        <f>IFERROR(VLOOKUP('C3511'!$D36,'NE PAS SUPPRIMER Données TM1'!$O:$Q,3,0),"")</f>
        <v>Senior Consultant</v>
      </c>
      <c r="D36" s="63" t="s">
        <v>159</v>
      </c>
      <c r="E36" s="89" t="s">
        <v>50</v>
      </c>
      <c r="F36" s="167">
        <v>43070</v>
      </c>
      <c r="G36" s="88">
        <v>0.4</v>
      </c>
      <c r="H36" s="64">
        <v>2020</v>
      </c>
      <c r="I36" s="75" t="s">
        <v>260</v>
      </c>
      <c r="J36" s="84" t="str">
        <f>IFERROR(VLOOKUP(L36,'NE PAS SUPPRIMER Données TM1'!$O:$P,2,FALSE),"")</f>
        <v/>
      </c>
      <c r="K36" s="65" t="str">
        <f>IFERROR(VLOOKUP(L36,'NE PAS SUPPRIMER Données TM1'!$O:$Q,3,0),"")</f>
        <v/>
      </c>
      <c r="L36" s="63"/>
      <c r="M36" s="89"/>
      <c r="N36" s="87"/>
      <c r="O36" s="88"/>
      <c r="P36" s="64"/>
      <c r="Q36" s="75"/>
      <c r="R36" s="84" t="str">
        <f>IFERROR(VLOOKUP(T36,'NE PAS SUPPRIMER Données TM1'!$O:$P,2,FALSE),"")</f>
        <v/>
      </c>
      <c r="S36" s="65" t="str">
        <f>IFERROR(VLOOKUP(T36,'NE PAS SUPPRIMER Données TM1'!$O:$Q,3,0),"")</f>
        <v/>
      </c>
      <c r="T36" s="63"/>
      <c r="U36" s="89"/>
      <c r="V36" s="87"/>
      <c r="W36" s="88"/>
      <c r="X36" s="64"/>
      <c r="Y36" s="75"/>
      <c r="Z36" s="84" t="str">
        <f>IFERROR(VLOOKUP(AB36,'NE PAS SUPPRIMER Données TM1'!$O:$P,2,FALSE),"")</f>
        <v/>
      </c>
      <c r="AA36" s="65" t="str">
        <f>IFERROR(VLOOKUP(AB36,'NE PAS SUPPRIMER Données TM1'!$O:$Q,3,0),"")</f>
        <v/>
      </c>
      <c r="AB36" s="63"/>
      <c r="AC36" s="89"/>
      <c r="AD36" s="87"/>
      <c r="AE36" s="88"/>
      <c r="AF36" s="64"/>
      <c r="AG36" s="75"/>
      <c r="AH36" s="62"/>
      <c r="AI36" s="84" t="str">
        <f>IFERROR(VLOOKUP(AK36,'NE PAS SUPPRIMER Données TM1'!$O:$P,2,FALSE),"")</f>
        <v/>
      </c>
      <c r="AJ36" s="65" t="str">
        <f>IFERROR(VLOOKUP(AK36,'NE PAS SUPPRIMER Données TM1'!$O:$Q,3,0),"")</f>
        <v/>
      </c>
      <c r="AK36" s="63"/>
      <c r="AL36" s="89"/>
      <c r="AM36" s="69"/>
      <c r="AN36" s="69"/>
      <c r="AO36" s="69"/>
      <c r="AP36" s="66"/>
      <c r="AQ36" s="66" t="str">
        <f t="shared" si="16"/>
        <v xml:space="preserve"> </v>
      </c>
      <c r="AR36" s="67" t="str">
        <f t="shared" si="18"/>
        <v/>
      </c>
      <c r="AS36" s="68"/>
      <c r="AT36" s="68"/>
      <c r="AU36" s="67" t="str">
        <f>IFERROR((((AS36+(AT36*(BA35)))*(1+BB35)*AR36)/1000),"")</f>
        <v/>
      </c>
      <c r="AV36" s="142"/>
      <c r="AW36" s="142"/>
      <c r="AX36" s="99"/>
      <c r="AY36" s="71"/>
      <c r="AZ36" s="105" t="str">
        <f t="shared" si="17"/>
        <v/>
      </c>
      <c r="BA36" s="65" t="str">
        <f>IFERROR(VLOOKUP(AZ36,'NE PAS SUPPRIMER Données TM1'!$H$2:$K$490,4,FALSE),"")</f>
        <v/>
      </c>
      <c r="BB36" s="104" t="str">
        <f>IFERROR(VLOOKUP(AZ36,'NE PAS SUPPRIMER Données TM1'!$H$2:$I$490,2,FALSE),"")</f>
        <v/>
      </c>
    </row>
    <row r="37" spans="1:54" s="18" customFormat="1" ht="14.4" x14ac:dyDescent="0.3">
      <c r="A37" s="80">
        <f t="shared" si="15"/>
        <v>0</v>
      </c>
      <c r="B37" s="84">
        <f>IFERROR(VLOOKUP(D37,'NE PAS SUPPRIMER Données TM1'!$O:$P,2,FALSE),"")</f>
        <v>27</v>
      </c>
      <c r="C37" s="65" t="str">
        <f>IFERROR(VLOOKUP('C3511'!$D37,'NE PAS SUPPRIMER Données TM1'!$O:$Q,3,0),"")</f>
        <v>Senior Consultant</v>
      </c>
      <c r="D37" s="63" t="s">
        <v>159</v>
      </c>
      <c r="E37" s="89" t="s">
        <v>50</v>
      </c>
      <c r="F37" s="167">
        <v>43070</v>
      </c>
      <c r="G37" s="88">
        <v>0.4</v>
      </c>
      <c r="H37" s="64">
        <v>2020</v>
      </c>
      <c r="I37" s="75" t="s">
        <v>260</v>
      </c>
      <c r="J37" s="84" t="str">
        <f>IFERROR(VLOOKUP(L37,'NE PAS SUPPRIMER Données TM1'!$O:$P,2,FALSE),"")</f>
        <v/>
      </c>
      <c r="K37" s="65" t="str">
        <f>IFERROR(VLOOKUP(L37,'NE PAS SUPPRIMER Données TM1'!$O:$Q,3,0),"")</f>
        <v/>
      </c>
      <c r="L37" s="63"/>
      <c r="M37" s="89"/>
      <c r="N37" s="87"/>
      <c r="O37" s="88"/>
      <c r="P37" s="64"/>
      <c r="Q37" s="75"/>
      <c r="R37" s="84" t="str">
        <f>IFERROR(VLOOKUP(T37,'NE PAS SUPPRIMER Données TM1'!$O:$P,2,FALSE),"")</f>
        <v/>
      </c>
      <c r="S37" s="65" t="str">
        <f>IFERROR(VLOOKUP(T37,'NE PAS SUPPRIMER Données TM1'!$O:$Q,3,0),"")</f>
        <v/>
      </c>
      <c r="T37" s="63"/>
      <c r="U37" s="89"/>
      <c r="V37" s="87"/>
      <c r="W37" s="88"/>
      <c r="X37" s="64"/>
      <c r="Y37" s="75"/>
      <c r="Z37" s="84" t="str">
        <f>IFERROR(VLOOKUP(AB37,'NE PAS SUPPRIMER Données TM1'!$O:$P,2,FALSE),"")</f>
        <v/>
      </c>
      <c r="AA37" s="65" t="str">
        <f>IFERROR(VLOOKUP(AB37,'NE PAS SUPPRIMER Données TM1'!$O:$Q,3,0),"")</f>
        <v/>
      </c>
      <c r="AB37" s="63"/>
      <c r="AC37" s="89"/>
      <c r="AD37" s="87"/>
      <c r="AE37" s="88"/>
      <c r="AF37" s="64"/>
      <c r="AG37" s="75"/>
      <c r="AH37" s="62"/>
      <c r="AI37" s="84" t="str">
        <f>IFERROR(VLOOKUP(AK37,'NE PAS SUPPRIMER Données TM1'!$O:$P,2,FALSE),"")</f>
        <v/>
      </c>
      <c r="AJ37" s="65" t="str">
        <f>IFERROR(VLOOKUP(AK37,'NE PAS SUPPRIMER Données TM1'!$O:$Q,3,0),"")</f>
        <v/>
      </c>
      <c r="AK37" s="63"/>
      <c r="AL37" s="89"/>
      <c r="AM37" s="69"/>
      <c r="AN37" s="69"/>
      <c r="AO37" s="69"/>
      <c r="AP37" s="66"/>
      <c r="AQ37" s="66" t="str">
        <f t="shared" si="16"/>
        <v xml:space="preserve"> </v>
      </c>
      <c r="AR37" s="67" t="str">
        <f t="shared" si="18"/>
        <v/>
      </c>
      <c r="AS37" s="68"/>
      <c r="AT37" s="68"/>
      <c r="AU37" s="67" t="str">
        <f>IFERROR((((AS37+(AT37*(BA36)))*(1+BB36)*AR37)/1000),"")</f>
        <v/>
      </c>
      <c r="AV37" s="142"/>
      <c r="AW37" s="142"/>
      <c r="AX37" s="99"/>
      <c r="AY37" s="71"/>
      <c r="AZ37" s="105" t="str">
        <f t="shared" si="17"/>
        <v/>
      </c>
      <c r="BA37" s="65" t="str">
        <f>IFERROR(VLOOKUP(AZ37,'NE PAS SUPPRIMER Données TM1'!$H$2:$K$490,4,FALSE),"")</f>
        <v/>
      </c>
      <c r="BB37" s="104" t="str">
        <f>IFERROR(VLOOKUP(AZ37,'NE PAS SUPPRIMER Données TM1'!$H$2:$I$490,2,FALSE),"")</f>
        <v/>
      </c>
    </row>
    <row r="38" spans="1:54" s="18" customFormat="1" ht="14.4" x14ac:dyDescent="0.3">
      <c r="A38" s="80">
        <f t="shared" si="15"/>
        <v>0</v>
      </c>
      <c r="B38" s="84">
        <f>IFERROR(VLOOKUP(D38,'NE PAS SUPPRIMER Données TM1'!$O:$P,2,FALSE),"")</f>
        <v>27</v>
      </c>
      <c r="C38" s="65" t="str">
        <f>IFERROR(VLOOKUP('C3511'!$D38,'NE PAS SUPPRIMER Données TM1'!$O:$Q,3,0),"")</f>
        <v>Senior Consultant</v>
      </c>
      <c r="D38" s="63" t="s">
        <v>159</v>
      </c>
      <c r="E38" s="89" t="s">
        <v>50</v>
      </c>
      <c r="F38" s="167">
        <v>43070</v>
      </c>
      <c r="G38" s="88">
        <v>0.4</v>
      </c>
      <c r="H38" s="64">
        <v>2020</v>
      </c>
      <c r="I38" s="75" t="s">
        <v>260</v>
      </c>
      <c r="J38" s="84" t="str">
        <f>IFERROR(VLOOKUP(L38,'NE PAS SUPPRIMER Données TM1'!$O:$P,2,FALSE),"")</f>
        <v/>
      </c>
      <c r="K38" s="65" t="str">
        <f>IFERROR(VLOOKUP(L38,'NE PAS SUPPRIMER Données TM1'!$O:$Q,3,0),"")</f>
        <v/>
      </c>
      <c r="L38" s="63"/>
      <c r="M38" s="89"/>
      <c r="N38" s="87"/>
      <c r="O38" s="88"/>
      <c r="P38" s="64"/>
      <c r="Q38" s="75"/>
      <c r="R38" s="84" t="str">
        <f>IFERROR(VLOOKUP(T38,'NE PAS SUPPRIMER Données TM1'!$O:$P,2,FALSE),"")</f>
        <v/>
      </c>
      <c r="S38" s="65" t="str">
        <f>IFERROR(VLOOKUP(T38,'NE PAS SUPPRIMER Données TM1'!$O:$Q,3,0),"")</f>
        <v/>
      </c>
      <c r="T38" s="63"/>
      <c r="U38" s="89"/>
      <c r="V38" s="87"/>
      <c r="W38" s="88"/>
      <c r="X38" s="64"/>
      <c r="Y38" s="75"/>
      <c r="Z38" s="84" t="str">
        <f>IFERROR(VLOOKUP(AB38,'NE PAS SUPPRIMER Données TM1'!$O:$P,2,FALSE),"")</f>
        <v/>
      </c>
      <c r="AA38" s="65" t="str">
        <f>IFERROR(VLOOKUP(AB38,'NE PAS SUPPRIMER Données TM1'!$O:$Q,3,0),"")</f>
        <v/>
      </c>
      <c r="AB38" s="63"/>
      <c r="AC38" s="89"/>
      <c r="AD38" s="87"/>
      <c r="AE38" s="88"/>
      <c r="AF38" s="64"/>
      <c r="AG38" s="75"/>
      <c r="AH38" s="62"/>
      <c r="AI38" s="84" t="str">
        <f>IFERROR(VLOOKUP(AK38,'NE PAS SUPPRIMER Données TM1'!$O:$P,2,FALSE),"")</f>
        <v/>
      </c>
      <c r="AJ38" s="65" t="str">
        <f>IFERROR(VLOOKUP(AK38,'NE PAS SUPPRIMER Données TM1'!$O:$Q,3,0),"")</f>
        <v/>
      </c>
      <c r="AK38" s="63"/>
      <c r="AL38" s="89"/>
      <c r="AM38" s="69"/>
      <c r="AN38" s="69"/>
      <c r="AO38" s="69"/>
      <c r="AP38" s="66"/>
      <c r="AQ38" s="66" t="str">
        <f t="shared" si="16"/>
        <v xml:space="preserve"> </v>
      </c>
      <c r="AR38" s="67" t="str">
        <f t="shared" si="18"/>
        <v/>
      </c>
      <c r="AS38" s="68"/>
      <c r="AT38" s="68"/>
      <c r="AU38" s="67" t="str">
        <f>IFERROR((((AS38+(AT38*(BA37)))*(1+BB37)*AR38)/1000),"")</f>
        <v/>
      </c>
      <c r="AV38" s="142"/>
      <c r="AW38" s="142"/>
      <c r="AX38" s="99"/>
      <c r="AY38" s="71"/>
      <c r="AZ38" s="105" t="str">
        <f t="shared" si="17"/>
        <v/>
      </c>
      <c r="BA38" s="65" t="str">
        <f>IFERROR(VLOOKUP(AZ38,'NE PAS SUPPRIMER Données TM1'!$H$2:$K$490,4,FALSE),"")</f>
        <v/>
      </c>
      <c r="BB38" s="104" t="str">
        <f>IFERROR(VLOOKUP(AZ38,'NE PAS SUPPRIMER Données TM1'!$H$2:$I$490,2,FALSE),"")</f>
        <v/>
      </c>
    </row>
    <row r="39" spans="1:54" s="18" customFormat="1" ht="14.4" x14ac:dyDescent="0.3">
      <c r="A39" s="80">
        <f>$X$2</f>
        <v>0</v>
      </c>
      <c r="B39" s="84">
        <f>IFERROR(VLOOKUP(D39,'NE PAS SUPPRIMER Données TM1'!$O:$P,2,FALSE),"")</f>
        <v>27</v>
      </c>
      <c r="C39" s="65" t="str">
        <f>IFERROR(VLOOKUP('C3511'!$D39,'NE PAS SUPPRIMER Données TM1'!$O:$Q,3,0),"")</f>
        <v>Senior Consultant</v>
      </c>
      <c r="D39" s="63" t="s">
        <v>159</v>
      </c>
      <c r="E39" s="89" t="s">
        <v>50</v>
      </c>
      <c r="F39" s="167">
        <v>43070</v>
      </c>
      <c r="G39" s="88">
        <v>0.4</v>
      </c>
      <c r="H39" s="64">
        <v>2020</v>
      </c>
      <c r="I39" s="168" t="s">
        <v>260</v>
      </c>
      <c r="J39" s="84" t="str">
        <f>IFERROR(VLOOKUP(L39,'NE PAS SUPPRIMER Données TM1'!$O:$P,2,FALSE),"")</f>
        <v/>
      </c>
      <c r="K39" s="65" t="str">
        <f>IFERROR(VLOOKUP(L39,'NE PAS SUPPRIMER Données TM1'!$O:$Q,3,0),"")</f>
        <v/>
      </c>
      <c r="L39" s="63"/>
      <c r="M39" s="89"/>
      <c r="N39" s="87"/>
      <c r="O39" s="88"/>
      <c r="P39" s="64"/>
      <c r="Q39" s="75"/>
      <c r="R39" s="84"/>
      <c r="S39" s="65" t="str">
        <f>IFERROR(VLOOKUP(T39,'NE PAS SUPPRIMER Données TM1'!$O:$Q,3,0),"")</f>
        <v/>
      </c>
      <c r="T39" s="63"/>
      <c r="U39" s="89"/>
      <c r="V39" s="87"/>
      <c r="W39" s="88"/>
      <c r="X39" s="64"/>
      <c r="Y39" s="75"/>
      <c r="Z39" s="84"/>
      <c r="AA39" s="65" t="str">
        <f>IFERROR(VLOOKUP(AB39,'NE PAS SUPPRIMER Données TM1'!$O:$Q,3,0),"")</f>
        <v/>
      </c>
      <c r="AB39" s="63"/>
      <c r="AC39" s="89"/>
      <c r="AD39" s="87"/>
      <c r="AE39" s="88"/>
      <c r="AF39" s="64"/>
      <c r="AG39" s="75"/>
      <c r="AH39" s="62"/>
      <c r="AI39" s="84"/>
      <c r="AJ39" s="65" t="str">
        <f>IFERROR(VLOOKUP(AK39,'NE PAS SUPPRIMER Données TM1'!$O:$Q,3,0),"")</f>
        <v/>
      </c>
      <c r="AK39" s="63"/>
      <c r="AL39" s="89"/>
      <c r="AM39" s="69"/>
      <c r="AN39" s="69"/>
      <c r="AO39" s="69"/>
      <c r="AP39" s="70"/>
      <c r="AQ39" s="70" t="str">
        <f>IF(AP39=0," ",AP39+90)</f>
        <v xml:space="preserve"> </v>
      </c>
      <c r="AR39" s="67" t="str">
        <f>IF(AND(AQ39&lt;&gt;"",AQ39&lt;=DATE(2018,5,30)),(AQ39-AP39)/365,IF(AND(DATE(2017,6,1)&lt;=AP39,DATE(2018,5,30)&gt;=AP39),(DATE(2018,5,31)-AP39)/365,""))</f>
        <v/>
      </c>
      <c r="AS39" s="68"/>
      <c r="AT39" s="68"/>
      <c r="AU39" s="67" t="str">
        <f>IFERROR((((AS39+(AT39*(BA38)))*(1+BB38)*AR39)/1000),"")</f>
        <v/>
      </c>
      <c r="AV39" s="142"/>
      <c r="AW39" s="142"/>
      <c r="AX39" s="99"/>
      <c r="AY39" s="71"/>
      <c r="AZ39" s="105" t="str">
        <f t="shared" si="17"/>
        <v/>
      </c>
      <c r="BA39" s="65" t="str">
        <f>IFERROR(VLOOKUP(AZ39,'NE PAS SUPPRIMER Données TM1'!$H$2:$K$490,4,FALSE),"")</f>
        <v/>
      </c>
      <c r="BB39" s="104" t="str">
        <f>IFERROR(VLOOKUP(AZ39,'NE PAS SUPPRIMER Données TM1'!$H$2:$I$490,2,FALSE),"")</f>
        <v/>
      </c>
    </row>
    <row r="40" spans="1:54" s="18" customFormat="1" ht="14.4" x14ac:dyDescent="0.3">
      <c r="A40" s="80">
        <f>$X$2</f>
        <v>0</v>
      </c>
      <c r="B40" s="84">
        <f>IFERROR(VLOOKUP(D40,'NE PAS SUPPRIMER Données TM1'!$O:$P,2,FALSE),"")</f>
        <v>27</v>
      </c>
      <c r="C40" s="65" t="str">
        <f>IFERROR(VLOOKUP('C3511'!$D40,'NE PAS SUPPRIMER Données TM1'!$O:$Q,3,0),"")</f>
        <v>Senior Consultant</v>
      </c>
      <c r="D40" s="63" t="s">
        <v>159</v>
      </c>
      <c r="E40" s="89" t="s">
        <v>50</v>
      </c>
      <c r="F40" s="167">
        <v>43070</v>
      </c>
      <c r="G40" s="88">
        <v>0.4</v>
      </c>
      <c r="H40" s="64">
        <v>2020</v>
      </c>
      <c r="I40" s="75" t="s">
        <v>260</v>
      </c>
      <c r="J40" s="84" t="str">
        <f>IFERROR(VLOOKUP(L40,'NE PAS SUPPRIMER Données TM1'!$O:$P,2,FALSE),"")</f>
        <v/>
      </c>
      <c r="K40" s="65" t="str">
        <f>IFERROR(VLOOKUP(L40,'NE PAS SUPPRIMER Données TM1'!$O:$Q,3,0),"")</f>
        <v/>
      </c>
      <c r="L40" s="63"/>
      <c r="M40" s="89"/>
      <c r="N40" s="87"/>
      <c r="O40" s="88"/>
      <c r="P40" s="64"/>
      <c r="Q40" s="75"/>
      <c r="R40" s="84"/>
      <c r="S40" s="65" t="str">
        <f>IFERROR(VLOOKUP(T40,'NE PAS SUPPRIMER Données TM1'!$O:$Q,3,0),"")</f>
        <v/>
      </c>
      <c r="T40" s="63"/>
      <c r="U40" s="89"/>
      <c r="V40" s="87"/>
      <c r="W40" s="88"/>
      <c r="X40" s="64"/>
      <c r="Y40" s="75"/>
      <c r="Z40" s="84"/>
      <c r="AA40" s="65" t="str">
        <f>IFERROR(VLOOKUP(AB40,'NE PAS SUPPRIMER Données TM1'!$O:$Q,3,0),"")</f>
        <v/>
      </c>
      <c r="AB40" s="63"/>
      <c r="AC40" s="89"/>
      <c r="AD40" s="87"/>
      <c r="AE40" s="88"/>
      <c r="AF40" s="64"/>
      <c r="AG40" s="75"/>
      <c r="AH40" s="62"/>
      <c r="AI40" s="84"/>
      <c r="AJ40" s="65" t="str">
        <f>IFERROR(VLOOKUP(AK40,'NE PAS SUPPRIMER Données TM1'!$O:$Q,3,0),"")</f>
        <v/>
      </c>
      <c r="AK40" s="63"/>
      <c r="AL40" s="89"/>
      <c r="AM40" s="69"/>
      <c r="AN40" s="69"/>
      <c r="AO40" s="69"/>
      <c r="AP40" s="66"/>
      <c r="AQ40" s="66" t="str">
        <f>IF(AP40=0," ",AP40+90)</f>
        <v xml:space="preserve"> </v>
      </c>
      <c r="AR40" s="67" t="str">
        <f>IF(AND(AQ40&lt;&gt;"",AQ40&lt;=DATE(2018,5,30)),(AQ40-AP40)/365,IF(AND(DATE(2017,6,1)&lt;=AP40,DATE(2018,5,30)&gt;=AP40),(DATE(2018,5,31)-AP40)/365,""))</f>
        <v/>
      </c>
      <c r="AS40" s="68"/>
      <c r="AT40" s="68"/>
      <c r="AU40" s="67" t="str">
        <f>IFERROR((((AS40+(AT40*(BA39)))*(1+BB39)*AR40)/1000),"")</f>
        <v/>
      </c>
      <c r="AV40" s="142"/>
      <c r="AW40" s="142"/>
      <c r="AX40" s="99"/>
      <c r="AY40" s="71"/>
      <c r="AZ40" s="105" t="str">
        <f t="shared" si="17"/>
        <v/>
      </c>
      <c r="BA40" s="65" t="str">
        <f>IFERROR(VLOOKUP(AZ40,'NE PAS SUPPRIMER Données TM1'!$H$2:$K$490,4,FALSE),"")</f>
        <v/>
      </c>
      <c r="BB40" s="104" t="str">
        <f>IFERROR(VLOOKUP(AZ40,'NE PAS SUPPRIMER Données TM1'!$H$2:$I$490,2,FALSE),"")</f>
        <v/>
      </c>
    </row>
    <row r="41" spans="1:54" s="18" customFormat="1" ht="14.4" x14ac:dyDescent="0.3">
      <c r="A41" s="80">
        <f>$X$2</f>
        <v>0</v>
      </c>
      <c r="B41" s="84">
        <f>IFERROR(VLOOKUP(D41,'NE PAS SUPPRIMER Données TM1'!$O:$P,2,FALSE),"")</f>
        <v>27</v>
      </c>
      <c r="C41" s="65" t="str">
        <f>IFERROR(VLOOKUP('C3511'!$D41,'NE PAS SUPPRIMER Données TM1'!$O:$Q,3,0),"")</f>
        <v>Senior Consultant</v>
      </c>
      <c r="D41" s="63" t="s">
        <v>159</v>
      </c>
      <c r="E41" s="89" t="s">
        <v>50</v>
      </c>
      <c r="F41" s="167">
        <v>43070</v>
      </c>
      <c r="G41" s="88">
        <v>0.4</v>
      </c>
      <c r="H41" s="64">
        <v>2020</v>
      </c>
      <c r="I41" s="75" t="s">
        <v>260</v>
      </c>
      <c r="J41" s="84" t="str">
        <f>IFERROR(VLOOKUP(L41,'NE PAS SUPPRIMER Données TM1'!$O:$P,2,FALSE),"")</f>
        <v/>
      </c>
      <c r="K41" s="65" t="str">
        <f>IFERROR(VLOOKUP(L41,'NE PAS SUPPRIMER Données TM1'!$O:$Q,3,0),"")</f>
        <v/>
      </c>
      <c r="L41" s="63"/>
      <c r="M41" s="89"/>
      <c r="N41" s="87"/>
      <c r="O41" s="88"/>
      <c r="P41" s="64"/>
      <c r="Q41" s="75"/>
      <c r="R41" s="84"/>
      <c r="S41" s="65" t="str">
        <f>IFERROR(VLOOKUP(T41,'NE PAS SUPPRIMER Données TM1'!$O:$Q,3,0),"")</f>
        <v/>
      </c>
      <c r="T41" s="63"/>
      <c r="U41" s="89"/>
      <c r="V41" s="87"/>
      <c r="W41" s="88"/>
      <c r="X41" s="64"/>
      <c r="Y41" s="75"/>
      <c r="Z41" s="84"/>
      <c r="AA41" s="65" t="str">
        <f>IFERROR(VLOOKUP(AB41,'NE PAS SUPPRIMER Données TM1'!$O:$Q,3,0),"")</f>
        <v/>
      </c>
      <c r="AB41" s="63"/>
      <c r="AC41" s="89"/>
      <c r="AD41" s="87"/>
      <c r="AE41" s="88"/>
      <c r="AF41" s="64"/>
      <c r="AG41" s="75"/>
      <c r="AH41" s="62"/>
      <c r="AI41" s="84"/>
      <c r="AJ41" s="65" t="str">
        <f>IFERROR(VLOOKUP(AK41,'NE PAS SUPPRIMER Données TM1'!$O:$Q,3,0),"")</f>
        <v/>
      </c>
      <c r="AK41" s="63"/>
      <c r="AL41" s="89"/>
      <c r="AM41" s="69"/>
      <c r="AN41" s="69"/>
      <c r="AO41" s="69"/>
      <c r="AP41" s="66"/>
      <c r="AQ41" s="66" t="str">
        <f>IF(AP41=0," ",AP41+90)</f>
        <v xml:space="preserve"> </v>
      </c>
      <c r="AR41" s="67" t="str">
        <f>IF(AND(AQ41&lt;&gt;"",AQ41&lt;=DATE(2018,5,30)),(AQ41-AP41)/365,IF(AND(DATE(2017,6,1)&lt;=AP41,DATE(2018,5,30)&gt;=AP41),(DATE(2018,5,31)-AP41)/365,""))</f>
        <v/>
      </c>
      <c r="AS41" s="68"/>
      <c r="AT41" s="68"/>
      <c r="AU41" s="67" t="str">
        <f>IFERROR((((AS41+(AT41*(BA40)))*(1+BB40)*AR41)/1000),"")</f>
        <v/>
      </c>
      <c r="AV41" s="142"/>
      <c r="AW41" s="142"/>
      <c r="AX41" s="99"/>
      <c r="AY41" s="71"/>
      <c r="AZ41" s="105" t="str">
        <f t="shared" si="17"/>
        <v/>
      </c>
      <c r="BA41" s="65" t="str">
        <f>IFERROR(VLOOKUP(AZ41,'NE PAS SUPPRIMER Données TM1'!$H$2:$K$490,4,FALSE),"")</f>
        <v/>
      </c>
      <c r="BB41" s="104" t="str">
        <f>IFERROR(VLOOKUP(AZ41,'NE PAS SUPPRIMER Données TM1'!$H$2:$I$490,2,FALSE),"")</f>
        <v/>
      </c>
    </row>
    <row r="42" spans="1:54" s="18" customFormat="1" ht="14.4" x14ac:dyDescent="0.3">
      <c r="A42" s="80">
        <f>$X$2</f>
        <v>0</v>
      </c>
      <c r="B42" s="84">
        <f>IFERROR(VLOOKUP(D42,'NE PAS SUPPRIMER Données TM1'!$O:$P,2,FALSE),"")</f>
        <v>27</v>
      </c>
      <c r="C42" s="65" t="str">
        <f>IFERROR(VLOOKUP('C3511'!$D42,'NE PAS SUPPRIMER Données TM1'!$O:$Q,3,0),"")</f>
        <v>Senior Consultant</v>
      </c>
      <c r="D42" s="63" t="s">
        <v>159</v>
      </c>
      <c r="E42" s="89" t="s">
        <v>50</v>
      </c>
      <c r="F42" s="167">
        <v>43070</v>
      </c>
      <c r="G42" s="88">
        <v>0.4</v>
      </c>
      <c r="H42" s="64">
        <v>2020</v>
      </c>
      <c r="I42" s="75" t="s">
        <v>260</v>
      </c>
      <c r="J42" s="84" t="str">
        <f>IFERROR(VLOOKUP(L42,'NE PAS SUPPRIMER Données TM1'!$O:$P,2,FALSE),"")</f>
        <v/>
      </c>
      <c r="K42" s="65" t="str">
        <f>IFERROR(VLOOKUP(L42,'NE PAS SUPPRIMER Données TM1'!$O:$Q,3,0),"")</f>
        <v/>
      </c>
      <c r="L42" s="63"/>
      <c r="M42" s="89"/>
      <c r="N42" s="87"/>
      <c r="O42" s="88"/>
      <c r="P42" s="64"/>
      <c r="Q42" s="75"/>
      <c r="R42" s="84"/>
      <c r="S42" s="65" t="str">
        <f>IFERROR(VLOOKUP(T42,'NE PAS SUPPRIMER Données TM1'!$O:$Q,3,0),"")</f>
        <v/>
      </c>
      <c r="T42" s="63"/>
      <c r="U42" s="89"/>
      <c r="V42" s="87"/>
      <c r="W42" s="88"/>
      <c r="X42" s="64"/>
      <c r="Y42" s="75"/>
      <c r="Z42" s="84"/>
      <c r="AA42" s="65" t="str">
        <f>IFERROR(VLOOKUP(AB42,'NE PAS SUPPRIMER Données TM1'!$O:$Q,3,0),"")</f>
        <v/>
      </c>
      <c r="AB42" s="63"/>
      <c r="AC42" s="89"/>
      <c r="AD42" s="87"/>
      <c r="AE42" s="88"/>
      <c r="AF42" s="64"/>
      <c r="AG42" s="75"/>
      <c r="AH42" s="62"/>
      <c r="AI42" s="84"/>
      <c r="AJ42" s="65" t="str">
        <f>IFERROR(VLOOKUP(AK42,'NE PAS SUPPRIMER Données TM1'!$O:$Q,3,0),"")</f>
        <v/>
      </c>
      <c r="AK42" s="63"/>
      <c r="AL42" s="89"/>
      <c r="AM42" s="69"/>
      <c r="AN42" s="69"/>
      <c r="AO42" s="69"/>
      <c r="AP42" s="66"/>
      <c r="AQ42" s="66" t="str">
        <f>IF(AP42=0," ",AP42+90)</f>
        <v xml:space="preserve"> </v>
      </c>
      <c r="AR42" s="67" t="str">
        <f>IF(AND(AQ42&lt;&gt;"",AQ42&lt;=DATE(2018,5,30)),(AQ42-AP42)/365,IF(AND(DATE(2017,6,1)&lt;=AP42,DATE(2018,5,30)&gt;=AP42),(DATE(2018,5,31)-AP42)/365,""))</f>
        <v/>
      </c>
      <c r="AS42" s="68"/>
      <c r="AT42" s="68"/>
      <c r="AU42" s="67" t="str">
        <f>IFERROR((((AS42+(AT42*(BA41)))*(1+BB41)*AR42)/1000),"")</f>
        <v/>
      </c>
      <c r="AV42" s="142"/>
      <c r="AW42" s="142"/>
      <c r="AX42" s="99"/>
      <c r="AY42" s="71"/>
      <c r="AZ42" s="105" t="str">
        <f t="shared" si="17"/>
        <v/>
      </c>
      <c r="BA42" s="65" t="str">
        <f>IFERROR(VLOOKUP(AZ42,'NE PAS SUPPRIMER Données TM1'!$H$2:$K$490,4,FALSE),"")</f>
        <v/>
      </c>
      <c r="BB42" s="104" t="str">
        <f>IFERROR(VLOOKUP(AZ42,'NE PAS SUPPRIMER Données TM1'!$H$2:$I$490,2,FALSE),"")</f>
        <v/>
      </c>
    </row>
    <row r="43" spans="1:54" s="18" customFormat="1" ht="14.4" x14ac:dyDescent="0.3">
      <c r="A43" s="80">
        <f>$X$2</f>
        <v>0</v>
      </c>
      <c r="B43" s="84">
        <f>IFERROR(VLOOKUP(D43,'NE PAS SUPPRIMER Données TM1'!$O:$P,2,FALSE),"")</f>
        <v>27</v>
      </c>
      <c r="C43" s="65" t="str">
        <f>IFERROR(VLOOKUP('C3511'!$D43,'NE PAS SUPPRIMER Données TM1'!$O:$Q,3,0),"")</f>
        <v>Senior Consultant</v>
      </c>
      <c r="D43" s="63" t="s">
        <v>159</v>
      </c>
      <c r="E43" s="89" t="s">
        <v>50</v>
      </c>
      <c r="F43" s="167">
        <v>43070</v>
      </c>
      <c r="G43" s="88">
        <v>0.4</v>
      </c>
      <c r="H43" s="64">
        <v>2020</v>
      </c>
      <c r="I43" s="75" t="s">
        <v>260</v>
      </c>
      <c r="J43" s="84" t="str">
        <f>IFERROR(VLOOKUP(L43,'NE PAS SUPPRIMER Données TM1'!$O:$P,2,FALSE),"")</f>
        <v/>
      </c>
      <c r="K43" s="65" t="str">
        <f>IFERROR(VLOOKUP(L43,'NE PAS SUPPRIMER Données TM1'!$O:$Q,3,0),"")</f>
        <v/>
      </c>
      <c r="L43" s="63"/>
      <c r="M43" s="89"/>
      <c r="N43" s="87"/>
      <c r="O43" s="88"/>
      <c r="P43" s="64"/>
      <c r="Q43" s="75"/>
      <c r="R43" s="84"/>
      <c r="S43" s="65" t="str">
        <f>IFERROR(VLOOKUP(T43,'NE PAS SUPPRIMER Données TM1'!$O:$Q,3,0),"")</f>
        <v/>
      </c>
      <c r="T43" s="63"/>
      <c r="U43" s="89"/>
      <c r="V43" s="87"/>
      <c r="W43" s="88"/>
      <c r="X43" s="64"/>
      <c r="Y43" s="75"/>
      <c r="Z43" s="84"/>
      <c r="AA43" s="65" t="str">
        <f>IFERROR(VLOOKUP(AB43,'NE PAS SUPPRIMER Données TM1'!$O:$Q,3,0),"")</f>
        <v/>
      </c>
      <c r="AB43" s="63"/>
      <c r="AC43" s="89"/>
      <c r="AD43" s="87"/>
      <c r="AE43" s="88"/>
      <c r="AF43" s="64"/>
      <c r="AG43" s="75"/>
      <c r="AH43" s="62"/>
      <c r="AI43" s="84"/>
      <c r="AJ43" s="65" t="str">
        <f>IFERROR(VLOOKUP(AK43,'NE PAS SUPPRIMER Données TM1'!$O:$Q,3,0),"")</f>
        <v/>
      </c>
      <c r="AK43" s="63"/>
      <c r="AL43" s="89"/>
      <c r="AM43" s="69"/>
      <c r="AN43" s="69"/>
      <c r="AO43" s="69"/>
      <c r="AP43" s="66"/>
      <c r="AQ43" s="66" t="str">
        <f>IF(AP43=0," ",AP43+90)</f>
        <v xml:space="preserve"> </v>
      </c>
      <c r="AR43" s="67" t="str">
        <f>IF(AND(AQ43&lt;&gt;"",AQ43&lt;=DATE(2018,5,30)),(AQ43-AP43)/365,IF(AND(DATE(2017,6,1)&lt;=AP43,DATE(2018,5,30)&gt;=AP43),(DATE(2018,5,31)-AP43)/365,""))</f>
        <v/>
      </c>
      <c r="AS43" s="68"/>
      <c r="AT43" s="68"/>
      <c r="AU43" s="67" t="str">
        <f>IFERROR((((AS43+(AT43*(BA42)))*(1+BB42)*AR43)/1000),"")</f>
        <v/>
      </c>
      <c r="AV43" s="142"/>
      <c r="AW43" s="142"/>
      <c r="AX43" s="99"/>
      <c r="AY43" s="71"/>
      <c r="AZ43" s="105" t="str">
        <f t="shared" si="17"/>
        <v/>
      </c>
      <c r="BA43" s="65" t="str">
        <f>IFERROR(VLOOKUP(AZ43,'NE PAS SUPPRIMER Données TM1'!$H$2:$K$490,4,FALSE),"")</f>
        <v/>
      </c>
      <c r="BB43" s="104" t="str">
        <f>IFERROR(VLOOKUP(AZ43,'NE PAS SUPPRIMER Données TM1'!$H$2:$I$490,2,FALSE),"")</f>
        <v/>
      </c>
    </row>
    <row r="44" spans="1:54" s="18" customFormat="1" ht="14.4" x14ac:dyDescent="0.3">
      <c r="A44" s="81">
        <f>$X$2</f>
        <v>0</v>
      </c>
      <c r="B44" s="85">
        <f>IFERROR(VLOOKUP(D44,'NE PAS SUPPRIMER Données TM1'!$O:$P,2,FALSE),"")</f>
        <v>27</v>
      </c>
      <c r="C44" s="117" t="str">
        <f>IFERROR(VLOOKUP('C3511'!$D44,'NE PAS SUPPRIMER Données TM1'!$O:$Q,3,0),"")</f>
        <v>Senior Consultant</v>
      </c>
      <c r="D44" s="63" t="s">
        <v>159</v>
      </c>
      <c r="E44" s="89" t="s">
        <v>50</v>
      </c>
      <c r="F44" s="167">
        <v>43070</v>
      </c>
      <c r="G44" s="88">
        <v>0.4</v>
      </c>
      <c r="H44" s="64">
        <v>2020</v>
      </c>
      <c r="I44" s="75" t="s">
        <v>260</v>
      </c>
      <c r="J44" s="85" t="str">
        <f>IFERROR(VLOOKUP(L44,'NE PAS SUPPRIMER Données TM1'!$O:$P,2,FALSE),"")</f>
        <v/>
      </c>
      <c r="K44" s="117" t="str">
        <f>IFERROR(VLOOKUP(L44,'NE PAS SUPPRIMER Données TM1'!$O:$Q,3,0),"")</f>
        <v/>
      </c>
      <c r="L44" s="76"/>
      <c r="M44" s="90"/>
      <c r="N44" s="91"/>
      <c r="O44" s="92"/>
      <c r="P44" s="78"/>
      <c r="Q44" s="79"/>
      <c r="R44" s="85"/>
      <c r="S44" s="117" t="str">
        <f>IFERROR(VLOOKUP(T44,'NE PAS SUPPRIMER Données TM1'!$O:$Q,3,0),"")</f>
        <v/>
      </c>
      <c r="T44" s="76"/>
      <c r="U44" s="90"/>
      <c r="V44" s="91"/>
      <c r="W44" s="92"/>
      <c r="X44" s="78"/>
      <c r="Y44" s="79"/>
      <c r="Z44" s="85"/>
      <c r="AA44" s="117" t="str">
        <f>IFERROR(VLOOKUP(AB44,'NE PAS SUPPRIMER Données TM1'!$O:$Q,3,0),"")</f>
        <v/>
      </c>
      <c r="AB44" s="76"/>
      <c r="AC44" s="90"/>
      <c r="AD44" s="91"/>
      <c r="AE44" s="92"/>
      <c r="AF44" s="78"/>
      <c r="AG44" s="79"/>
      <c r="AH44" s="62"/>
      <c r="AI44" s="85"/>
      <c r="AJ44" s="117" t="str">
        <f>IFERROR(VLOOKUP(AK44,'NE PAS SUPPRIMER Données TM1'!$O:$Q,3,0),"")</f>
        <v/>
      </c>
      <c r="AK44" s="76"/>
      <c r="AL44" s="90"/>
      <c r="AM44" s="77"/>
      <c r="AN44" s="77"/>
      <c r="AO44" s="77"/>
      <c r="AP44" s="100"/>
      <c r="AQ44" s="100" t="str">
        <f>IF(AP44=0," ",AP44+90)</f>
        <v xml:space="preserve"> </v>
      </c>
      <c r="AR44" s="67" t="str">
        <f>IF(AND(AQ44&lt;&gt;"",AQ44&lt;=DATE(2018,5,30)),(AQ44-AP44)/365,IF(AND(DATE(2017,6,1)&lt;=AP44,DATE(2018,5,30)&gt;=AP44),(DATE(2018,5,31)-AP44)/365,""))</f>
        <v/>
      </c>
      <c r="AS44" s="86"/>
      <c r="AT44" s="86"/>
      <c r="AU44" s="67" t="str">
        <f>IFERROR((((AS44+(AT44*(BA43)))*(1+BB43)*AR44)/1000),"")</f>
        <v/>
      </c>
      <c r="AV44" s="143"/>
      <c r="AW44" s="143"/>
      <c r="AX44" s="101"/>
      <c r="AY44" s="71"/>
      <c r="AZ44" s="105" t="str">
        <f t="shared" si="17"/>
        <v/>
      </c>
      <c r="BA44" s="65" t="str">
        <f>IFERROR(VLOOKUP(AZ44,'NE PAS SUPPRIMER Données TM1'!$H$2:$K$490,4,FALSE),"")</f>
        <v/>
      </c>
      <c r="BB44" s="104" t="str">
        <f>IFERROR(VLOOKUP(AZ44,'NE PAS SUPPRIMER Données TM1'!$H$2:$I$490,2,FALSE),"")</f>
        <v/>
      </c>
    </row>
    <row r="45" spans="1:54" s="18" customFormat="1" ht="14.4" x14ac:dyDescent="0.3">
      <c r="A45" s="80">
        <f t="shared" si="15"/>
        <v>0</v>
      </c>
      <c r="B45" s="84">
        <f>IFERROR(VLOOKUP(D45,'NE PAS SUPPRIMER Données TM1'!$O:$P,2,FALSE),"")</f>
        <v>27</v>
      </c>
      <c r="C45" s="65" t="str">
        <f>IFERROR(VLOOKUP('C3511'!$D45,'NE PAS SUPPRIMER Données TM1'!$O:$Q,3,0),"")</f>
        <v>Senior Consultant</v>
      </c>
      <c r="D45" s="63" t="s">
        <v>159</v>
      </c>
      <c r="E45" s="89" t="s">
        <v>50</v>
      </c>
      <c r="F45" s="167">
        <v>43070</v>
      </c>
      <c r="G45" s="88">
        <v>0.4</v>
      </c>
      <c r="H45" s="64">
        <v>2020</v>
      </c>
      <c r="I45" s="75" t="s">
        <v>260</v>
      </c>
      <c r="J45" s="84" t="str">
        <f>IFERROR(VLOOKUP(L45,'NE PAS SUPPRIMER Données TM1'!$O:$P,2,FALSE),"")</f>
        <v/>
      </c>
      <c r="K45" s="65" t="str">
        <f>IFERROR(VLOOKUP(L45,'NE PAS SUPPRIMER Données TM1'!$O:$Q,3,0),"")</f>
        <v/>
      </c>
      <c r="L45" s="63"/>
      <c r="M45" s="89"/>
      <c r="N45" s="87"/>
      <c r="O45" s="88"/>
      <c r="P45" s="64"/>
      <c r="Q45" s="75"/>
      <c r="R45" s="84" t="str">
        <f>IFERROR(VLOOKUP(T45,'NE PAS SUPPRIMER Données TM1'!$O:$P,2,FALSE),"")</f>
        <v/>
      </c>
      <c r="S45" s="65" t="str">
        <f>IFERROR(VLOOKUP(T45,'NE PAS SUPPRIMER Données TM1'!$O:$Q,3,0),"")</f>
        <v/>
      </c>
      <c r="T45" s="63"/>
      <c r="U45" s="89"/>
      <c r="V45" s="87"/>
      <c r="W45" s="88"/>
      <c r="X45" s="64"/>
      <c r="Y45" s="75"/>
      <c r="Z45" s="84" t="str">
        <f>IFERROR(VLOOKUP(AB45,'NE PAS SUPPRIMER Données TM1'!$O:$P,2,FALSE),"")</f>
        <v/>
      </c>
      <c r="AA45" s="65" t="str">
        <f>IFERROR(VLOOKUP(AB45,'NE PAS SUPPRIMER Données TM1'!$O:$Q,3,0),"")</f>
        <v/>
      </c>
      <c r="AB45" s="63"/>
      <c r="AC45" s="89"/>
      <c r="AD45" s="87"/>
      <c r="AE45" s="88"/>
      <c r="AF45" s="64"/>
      <c r="AG45" s="75"/>
      <c r="AH45" s="62"/>
      <c r="AI45" s="84" t="str">
        <f>IFERROR(VLOOKUP(AK45,'NE PAS SUPPRIMER Données TM1'!$O:$P,2,FALSE),"")</f>
        <v/>
      </c>
      <c r="AJ45" s="65" t="str">
        <f>IFERROR(VLOOKUP(AK45,'NE PAS SUPPRIMER Données TM1'!$O:$Q,3,0),"")</f>
        <v/>
      </c>
      <c r="AK45" s="63"/>
      <c r="AL45" s="89"/>
      <c r="AM45" s="69"/>
      <c r="AN45" s="69"/>
      <c r="AO45" s="69"/>
      <c r="AP45" s="66"/>
      <c r="AQ45" s="66" t="str">
        <f t="shared" si="16"/>
        <v xml:space="preserve"> </v>
      </c>
      <c r="AR45" s="67" t="str">
        <f t="shared" si="18"/>
        <v/>
      </c>
      <c r="AS45" s="68"/>
      <c r="AT45" s="68"/>
      <c r="AU45" s="67" t="str">
        <f>IFERROR((((AS45+(AT45*(BA44)))*(1+BB44)*AR45)/1000),"")</f>
        <v/>
      </c>
      <c r="AV45" s="142"/>
      <c r="AW45" s="142"/>
      <c r="AX45" s="99"/>
      <c r="AY45" s="71"/>
      <c r="AZ45" s="106" t="str">
        <f t="shared" si="17"/>
        <v/>
      </c>
      <c r="BA45" s="117" t="str">
        <f>IFERROR(VLOOKUP(AZ45,'NE PAS SUPPRIMER Données TM1'!$H$2:$K$490,4,FALSE),"")</f>
        <v/>
      </c>
      <c r="BB45" s="118" t="str">
        <f>IFERROR(VLOOKUP(AZ45,'NE PAS SUPPRIMER Données TM1'!$H$2:$I$490,2,FALSE),"")</f>
        <v/>
      </c>
    </row>
    <row r="46" spans="1:54" s="9" customFormat="1" ht="14.4" customHeight="1" x14ac:dyDescent="0.3">
      <c r="A46" s="80">
        <f t="shared" si="15"/>
        <v>0</v>
      </c>
      <c r="B46" s="84">
        <f>IFERROR(VLOOKUP(D46,'NE PAS SUPPRIMER Données TM1'!$O:$P,2,FALSE),"")</f>
        <v>27</v>
      </c>
      <c r="C46" s="65" t="str">
        <f>IFERROR(VLOOKUP('C3511'!$D46,'NE PAS SUPPRIMER Données TM1'!$O:$Q,3,0),"")</f>
        <v>Senior Consultant</v>
      </c>
      <c r="D46" s="63" t="s">
        <v>159</v>
      </c>
      <c r="E46" s="89" t="s">
        <v>50</v>
      </c>
      <c r="F46" s="167">
        <v>43070</v>
      </c>
      <c r="G46" s="88">
        <v>0.4</v>
      </c>
      <c r="H46" s="64">
        <v>2020</v>
      </c>
      <c r="I46" s="75" t="s">
        <v>260</v>
      </c>
      <c r="J46" s="84" t="str">
        <f>IFERROR(VLOOKUP(L46,'NE PAS SUPPRIMER Données TM1'!$O:$P,2,FALSE),"")</f>
        <v/>
      </c>
      <c r="K46" s="65" t="str">
        <f>IFERROR(VLOOKUP(L46,'NE PAS SUPPRIMER Données TM1'!$O:$Q,3,0),"")</f>
        <v/>
      </c>
      <c r="L46" s="63"/>
      <c r="M46" s="89"/>
      <c r="N46" s="87"/>
      <c r="O46" s="88"/>
      <c r="P46" s="64"/>
      <c r="Q46" s="75"/>
      <c r="R46" s="84" t="str">
        <f>IFERROR(VLOOKUP(T46,'NE PAS SUPPRIMER Données TM1'!$O:$P,2,FALSE),"")</f>
        <v/>
      </c>
      <c r="S46" s="65" t="str">
        <f>IFERROR(VLOOKUP(T46,'NE PAS SUPPRIMER Données TM1'!$O:$Q,3,0),"")</f>
        <v/>
      </c>
      <c r="T46" s="63"/>
      <c r="U46" s="89"/>
      <c r="V46" s="87"/>
      <c r="W46" s="88"/>
      <c r="X46" s="64"/>
      <c r="Y46" s="75"/>
      <c r="Z46" s="84" t="str">
        <f>IFERROR(VLOOKUP(AB46,'NE PAS SUPPRIMER Données TM1'!$O:$P,2,FALSE),"")</f>
        <v/>
      </c>
      <c r="AA46" s="65" t="str">
        <f>IFERROR(VLOOKUP(AB46,'NE PAS SUPPRIMER Données TM1'!$O:$Q,3,0),"")</f>
        <v/>
      </c>
      <c r="AB46" s="63"/>
      <c r="AC46" s="89"/>
      <c r="AD46" s="87"/>
      <c r="AE46" s="88"/>
      <c r="AF46" s="64"/>
      <c r="AG46" s="75"/>
      <c r="AH46" s="62"/>
      <c r="AI46" s="84" t="str">
        <f>IFERROR(VLOOKUP(AK46,'NE PAS SUPPRIMER Données TM1'!$O:$P,2,FALSE),"")</f>
        <v/>
      </c>
      <c r="AJ46" s="65" t="str">
        <f>IFERROR(VLOOKUP(AK46,'NE PAS SUPPRIMER Données TM1'!$O:$Q,3,0),"")</f>
        <v/>
      </c>
      <c r="AK46" s="63"/>
      <c r="AL46" s="89"/>
      <c r="AM46" s="69"/>
      <c r="AN46" s="69"/>
      <c r="AO46" s="69"/>
      <c r="AP46" s="66"/>
      <c r="AQ46" s="66" t="str">
        <f t="shared" si="16"/>
        <v xml:space="preserve"> </v>
      </c>
      <c r="AR46" s="67" t="str">
        <f t="shared" si="18"/>
        <v/>
      </c>
      <c r="AS46" s="68"/>
      <c r="AT46" s="68"/>
      <c r="AU46" s="67" t="str">
        <f>IFERROR((((AS46+(AT46*(BA45)))*(1+BB45)*AR46)/1000),"")</f>
        <v/>
      </c>
      <c r="AV46" s="142"/>
      <c r="AW46" s="142"/>
      <c r="AX46" s="99"/>
      <c r="AY46" s="194"/>
      <c r="AZ46" s="173" t="str">
        <f t="shared" ref="AZ46:AZ52" si="19">CONCATENATE($A$2,AI46)</f>
        <v/>
      </c>
      <c r="BA46" s="195" t="str">
        <f>IFERROR(VLOOKUP(AZ46,'NE PAS SUPPRIMER Données TM1'!$H$2:$K$490,4,FALSE),"")</f>
        <v/>
      </c>
      <c r="BB46" s="174" t="str">
        <f>IFERROR(VLOOKUP(AZ46,'NE PAS SUPPRIMER Données TM1'!$H$2:$I$490,2,FALSE),"")</f>
        <v/>
      </c>
    </row>
    <row r="47" spans="1:54" s="2" customFormat="1" ht="14.4" x14ac:dyDescent="0.3">
      <c r="A47" s="80">
        <f t="shared" si="15"/>
        <v>0</v>
      </c>
      <c r="B47" s="84">
        <f>IFERROR(VLOOKUP(D47,'NE PAS SUPPRIMER Données TM1'!$O:$P,2,FALSE),"")</f>
        <v>27</v>
      </c>
      <c r="C47" s="65" t="str">
        <f>IFERROR(VLOOKUP('C3511'!$D47,'NE PAS SUPPRIMER Données TM1'!$O:$Q,3,0),"")</f>
        <v>Senior Consultant</v>
      </c>
      <c r="D47" s="63" t="s">
        <v>159</v>
      </c>
      <c r="E47" s="89" t="s">
        <v>50</v>
      </c>
      <c r="F47" s="167">
        <v>43070</v>
      </c>
      <c r="G47" s="88">
        <v>0.4</v>
      </c>
      <c r="H47" s="64">
        <v>2020</v>
      </c>
      <c r="I47" s="75" t="s">
        <v>260</v>
      </c>
      <c r="J47" s="84" t="str">
        <f>IFERROR(VLOOKUP(L47,'NE PAS SUPPRIMER Données TM1'!$O:$P,2,FALSE),"")</f>
        <v/>
      </c>
      <c r="K47" s="65" t="str">
        <f>IFERROR(VLOOKUP(L47,'NE PAS SUPPRIMER Données TM1'!$O:$Q,3,0),"")</f>
        <v/>
      </c>
      <c r="L47" s="63"/>
      <c r="M47" s="89"/>
      <c r="N47" s="87"/>
      <c r="O47" s="88"/>
      <c r="P47" s="64"/>
      <c r="Q47" s="75"/>
      <c r="R47" s="84" t="str">
        <f>IFERROR(VLOOKUP(T47,'NE PAS SUPPRIMER Données TM1'!$O:$P,2,FALSE),"")</f>
        <v/>
      </c>
      <c r="S47" s="65" t="str">
        <f>IFERROR(VLOOKUP(T47,'NE PAS SUPPRIMER Données TM1'!$O:$Q,3,0),"")</f>
        <v/>
      </c>
      <c r="T47" s="63"/>
      <c r="U47" s="89"/>
      <c r="V47" s="87"/>
      <c r="W47" s="88"/>
      <c r="X47" s="64"/>
      <c r="Y47" s="75"/>
      <c r="Z47" s="84" t="str">
        <f>IFERROR(VLOOKUP(AB47,'NE PAS SUPPRIMER Données TM1'!$O:$P,2,FALSE),"")</f>
        <v/>
      </c>
      <c r="AA47" s="65" t="str">
        <f>IFERROR(VLOOKUP(AB47,'NE PAS SUPPRIMER Données TM1'!$O:$Q,3,0),"")</f>
        <v/>
      </c>
      <c r="AB47" s="63"/>
      <c r="AC47" s="89"/>
      <c r="AD47" s="87"/>
      <c r="AE47" s="88"/>
      <c r="AF47" s="64"/>
      <c r="AG47" s="75"/>
      <c r="AH47" s="62"/>
      <c r="AI47" s="84" t="str">
        <f>IFERROR(VLOOKUP(AK47,'NE PAS SUPPRIMER Données TM1'!$O:$P,2,FALSE),"")</f>
        <v/>
      </c>
      <c r="AJ47" s="65" t="str">
        <f>IFERROR(VLOOKUP(AK47,'NE PAS SUPPRIMER Données TM1'!$O:$Q,3,0),"")</f>
        <v/>
      </c>
      <c r="AK47" s="63"/>
      <c r="AL47" s="89"/>
      <c r="AM47" s="69"/>
      <c r="AN47" s="69"/>
      <c r="AO47" s="69"/>
      <c r="AP47" s="66"/>
      <c r="AQ47" s="66" t="str">
        <f>IF(AP47=0," ",AP47+90)</f>
        <v xml:space="preserve"> </v>
      </c>
      <c r="AR47" s="67" t="str">
        <f t="shared" si="18"/>
        <v/>
      </c>
      <c r="AS47" s="68"/>
      <c r="AT47" s="68"/>
      <c r="AU47" s="67" t="str">
        <f>IFERROR((((AS47+(AT47*(BA46)))*(1+BB46)*AR47)/1000),"")</f>
        <v/>
      </c>
      <c r="AV47" s="142"/>
      <c r="AW47" s="142"/>
      <c r="AX47" s="99"/>
      <c r="AY47" s="172"/>
      <c r="AZ47" s="173" t="str">
        <f t="shared" si="19"/>
        <v/>
      </c>
      <c r="BA47" s="171" t="str">
        <f>IFERROR(VLOOKUP(AZ47,'NE PAS SUPPRIMER Données TM1'!$H$2:$K$490,4,FALSE),"")</f>
        <v/>
      </c>
      <c r="BB47" s="174" t="str">
        <f>IFERROR(VLOOKUP(AZ47,'NE PAS SUPPRIMER Données TM1'!$H$2:$I$490,2,FALSE),"")</f>
        <v/>
      </c>
    </row>
    <row r="48" spans="1:54" s="2" customFormat="1" ht="14.4" x14ac:dyDescent="0.3">
      <c r="A48" s="80">
        <f t="shared" si="15"/>
        <v>0</v>
      </c>
      <c r="B48" s="84">
        <f>IFERROR(VLOOKUP(D48,'NE PAS SUPPRIMER Données TM1'!$O:$P,2,FALSE),"")</f>
        <v>27</v>
      </c>
      <c r="C48" s="65" t="str">
        <f>IFERROR(VLOOKUP('C3511'!$D48,'NE PAS SUPPRIMER Données TM1'!$O:$Q,3,0),"")</f>
        <v>Senior Consultant</v>
      </c>
      <c r="D48" s="63" t="s">
        <v>159</v>
      </c>
      <c r="E48" s="89" t="s">
        <v>50</v>
      </c>
      <c r="F48" s="167">
        <v>43070</v>
      </c>
      <c r="G48" s="88">
        <v>0.4</v>
      </c>
      <c r="H48" s="64">
        <v>2020</v>
      </c>
      <c r="I48" s="75" t="s">
        <v>260</v>
      </c>
      <c r="J48" s="84" t="str">
        <f>IFERROR(VLOOKUP(L48,'NE PAS SUPPRIMER Données TM1'!$O:$P,2,FALSE),"")</f>
        <v/>
      </c>
      <c r="K48" s="65" t="str">
        <f>IFERROR(VLOOKUP(L48,'NE PAS SUPPRIMER Données TM1'!$O:$Q,3,0),"")</f>
        <v/>
      </c>
      <c r="L48" s="63"/>
      <c r="M48" s="89"/>
      <c r="N48" s="87"/>
      <c r="O48" s="88"/>
      <c r="P48" s="64"/>
      <c r="Q48" s="75"/>
      <c r="R48" s="84" t="str">
        <f>IFERROR(VLOOKUP(T48,'NE PAS SUPPRIMER Données TM1'!$O:$P,2,FALSE),"")</f>
        <v/>
      </c>
      <c r="S48" s="65" t="str">
        <f>IFERROR(VLOOKUP(T48,'NE PAS SUPPRIMER Données TM1'!$O:$Q,3,0),"")</f>
        <v/>
      </c>
      <c r="T48" s="63"/>
      <c r="U48" s="89"/>
      <c r="V48" s="87"/>
      <c r="W48" s="88"/>
      <c r="X48" s="64"/>
      <c r="Y48" s="75"/>
      <c r="Z48" s="84" t="str">
        <f>IFERROR(VLOOKUP(AB48,'NE PAS SUPPRIMER Données TM1'!$O:$P,2,FALSE),"")</f>
        <v/>
      </c>
      <c r="AA48" s="65" t="str">
        <f>IFERROR(VLOOKUP(AB48,'NE PAS SUPPRIMER Données TM1'!$O:$Q,3,0),"")</f>
        <v/>
      </c>
      <c r="AB48" s="63"/>
      <c r="AC48" s="89"/>
      <c r="AD48" s="87"/>
      <c r="AE48" s="88"/>
      <c r="AF48" s="64"/>
      <c r="AG48" s="75"/>
      <c r="AH48" s="62"/>
      <c r="AI48" s="84" t="str">
        <f>IFERROR(VLOOKUP(AK48,'NE PAS SUPPRIMER Données TM1'!$O:$P,2,FALSE),"")</f>
        <v/>
      </c>
      <c r="AJ48" s="65" t="str">
        <f>IFERROR(VLOOKUP(AK48,'NE PAS SUPPRIMER Données TM1'!$O:$Q,3,0),"")</f>
        <v/>
      </c>
      <c r="AK48" s="63"/>
      <c r="AL48" s="89"/>
      <c r="AM48" s="69"/>
      <c r="AN48" s="69"/>
      <c r="AO48" s="69"/>
      <c r="AP48" s="66"/>
      <c r="AQ48" s="66" t="str">
        <f>IF(AP48=0," ",AP48+90)</f>
        <v xml:space="preserve"> </v>
      </c>
      <c r="AR48" s="67" t="str">
        <f t="shared" si="18"/>
        <v/>
      </c>
      <c r="AS48" s="68"/>
      <c r="AT48" s="68"/>
      <c r="AU48" s="67" t="str">
        <f>IFERROR((((AS48+(AT48*(BA47)))*(1+BB47)*AR48)/1000),"")</f>
        <v/>
      </c>
      <c r="AV48" s="142"/>
      <c r="AW48" s="142"/>
      <c r="AX48" s="99"/>
      <c r="AY48" s="172"/>
      <c r="AZ48" s="173" t="str">
        <f t="shared" si="19"/>
        <v/>
      </c>
      <c r="BA48" s="171" t="str">
        <f>IFERROR(VLOOKUP(AZ48,'NE PAS SUPPRIMER Données TM1'!$H$2:$K$490,4,FALSE),"")</f>
        <v/>
      </c>
      <c r="BB48" s="174" t="str">
        <f>IFERROR(VLOOKUP(AZ48,'NE PAS SUPPRIMER Données TM1'!$H$2:$I$490,2,FALSE),"")</f>
        <v/>
      </c>
    </row>
    <row r="49" spans="1:54" s="2" customFormat="1" ht="14.4" x14ac:dyDescent="0.3">
      <c r="A49" s="80">
        <f t="shared" si="15"/>
        <v>0</v>
      </c>
      <c r="B49" s="84">
        <f>IFERROR(VLOOKUP(D49,'NE PAS SUPPRIMER Données TM1'!$O:$P,2,FALSE),"")</f>
        <v>27</v>
      </c>
      <c r="C49" s="65" t="str">
        <f>IFERROR(VLOOKUP('C3511'!$D49,'NE PAS SUPPRIMER Données TM1'!$O:$Q,3,0),"")</f>
        <v>Senior Consultant</v>
      </c>
      <c r="D49" s="63" t="s">
        <v>159</v>
      </c>
      <c r="E49" s="89" t="s">
        <v>50</v>
      </c>
      <c r="F49" s="167">
        <v>43070</v>
      </c>
      <c r="G49" s="88">
        <v>0.4</v>
      </c>
      <c r="H49" s="64">
        <v>2020</v>
      </c>
      <c r="I49" s="75" t="s">
        <v>260</v>
      </c>
      <c r="J49" s="84" t="str">
        <f>IFERROR(VLOOKUP(L49,'NE PAS SUPPRIMER Données TM1'!$O:$P,2,FALSE),"")</f>
        <v/>
      </c>
      <c r="K49" s="65" t="str">
        <f>IFERROR(VLOOKUP(L49,'NE PAS SUPPRIMER Données TM1'!$O:$Q,3,0),"")</f>
        <v/>
      </c>
      <c r="L49" s="63"/>
      <c r="M49" s="89"/>
      <c r="N49" s="87"/>
      <c r="O49" s="88"/>
      <c r="P49" s="64"/>
      <c r="Q49" s="75"/>
      <c r="R49" s="84" t="str">
        <f>IFERROR(VLOOKUP(T49,'NE PAS SUPPRIMER Données TM1'!$O:$P,2,FALSE),"")</f>
        <v/>
      </c>
      <c r="S49" s="65" t="str">
        <f>IFERROR(VLOOKUP(T49,'NE PAS SUPPRIMER Données TM1'!$O:$Q,3,0),"")</f>
        <v/>
      </c>
      <c r="T49" s="63"/>
      <c r="U49" s="89"/>
      <c r="V49" s="87"/>
      <c r="W49" s="88"/>
      <c r="X49" s="64"/>
      <c r="Y49" s="75"/>
      <c r="Z49" s="84" t="str">
        <f>IFERROR(VLOOKUP(AB49,'NE PAS SUPPRIMER Données TM1'!$O:$P,2,FALSE),"")</f>
        <v/>
      </c>
      <c r="AA49" s="65" t="str">
        <f>IFERROR(VLOOKUP(AB49,'NE PAS SUPPRIMER Données TM1'!$O:$Q,3,0),"")</f>
        <v/>
      </c>
      <c r="AB49" s="63"/>
      <c r="AC49" s="89"/>
      <c r="AD49" s="87"/>
      <c r="AE49" s="88"/>
      <c r="AF49" s="64"/>
      <c r="AG49" s="75"/>
      <c r="AH49" s="62"/>
      <c r="AI49" s="84" t="str">
        <f>IFERROR(VLOOKUP(AK49,'NE PAS SUPPRIMER Données TM1'!$O:$P,2,FALSE),"")</f>
        <v/>
      </c>
      <c r="AJ49" s="65" t="str">
        <f>IFERROR(VLOOKUP(AK49,'NE PAS SUPPRIMER Données TM1'!$O:$Q,3,0),"")</f>
        <v/>
      </c>
      <c r="AK49" s="63"/>
      <c r="AL49" s="89"/>
      <c r="AM49" s="69"/>
      <c r="AN49" s="69"/>
      <c r="AO49" s="69"/>
      <c r="AP49" s="70"/>
      <c r="AQ49" s="70" t="str">
        <f t="shared" si="16"/>
        <v xml:space="preserve"> </v>
      </c>
      <c r="AR49" s="67" t="str">
        <f t="shared" si="18"/>
        <v/>
      </c>
      <c r="AS49" s="68"/>
      <c r="AT49" s="68"/>
      <c r="AU49" s="67" t="str">
        <f>IFERROR((((AS49+(AT49*(BA48)))*(1+BB48)*AR49)/1000),"")</f>
        <v/>
      </c>
      <c r="AV49" s="142"/>
      <c r="AW49" s="142"/>
      <c r="AX49" s="99"/>
      <c r="AY49" s="172"/>
      <c r="AZ49" s="173" t="str">
        <f t="shared" si="19"/>
        <v/>
      </c>
      <c r="BA49" s="171" t="str">
        <f>IFERROR(VLOOKUP(AZ49,'NE PAS SUPPRIMER Données TM1'!$H$2:$K$490,4,FALSE),"")</f>
        <v/>
      </c>
      <c r="BB49" s="174" t="str">
        <f>IFERROR(VLOOKUP(AZ49,'NE PAS SUPPRIMER Données TM1'!$H$2:$I$490,2,FALSE),"")</f>
        <v/>
      </c>
    </row>
    <row r="50" spans="1:54" s="2" customFormat="1" ht="14.4" x14ac:dyDescent="0.3">
      <c r="A50" s="80">
        <f t="shared" si="15"/>
        <v>0</v>
      </c>
      <c r="B50" s="84">
        <f>IFERROR(VLOOKUP(D50,'NE PAS SUPPRIMER Données TM1'!$O:$P,2,FALSE),"")</f>
        <v>27</v>
      </c>
      <c r="C50" s="65" t="str">
        <f>IFERROR(VLOOKUP('C3511'!$D50,'NE PAS SUPPRIMER Données TM1'!$O:$Q,3,0),"")</f>
        <v>Senior Consultant</v>
      </c>
      <c r="D50" s="63" t="s">
        <v>159</v>
      </c>
      <c r="E50" s="89" t="s">
        <v>50</v>
      </c>
      <c r="F50" s="167">
        <v>43070</v>
      </c>
      <c r="G50" s="88">
        <v>0.4</v>
      </c>
      <c r="H50" s="64">
        <v>2020</v>
      </c>
      <c r="I50" s="168" t="s">
        <v>260</v>
      </c>
      <c r="J50" s="84" t="str">
        <f>IFERROR(VLOOKUP(L50,'NE PAS SUPPRIMER Données TM1'!$O:$P,2,FALSE),"")</f>
        <v/>
      </c>
      <c r="K50" s="65" t="str">
        <f>IFERROR(VLOOKUP(L50,'NE PAS SUPPRIMER Données TM1'!$O:$Q,3,0),"")</f>
        <v/>
      </c>
      <c r="L50" s="63"/>
      <c r="M50" s="89"/>
      <c r="N50" s="87"/>
      <c r="O50" s="88"/>
      <c r="P50" s="64"/>
      <c r="Q50" s="75"/>
      <c r="R50" s="84" t="str">
        <f>IFERROR(VLOOKUP(T50,'NE PAS SUPPRIMER Données TM1'!$O:$P,2,FALSE),"")</f>
        <v/>
      </c>
      <c r="S50" s="65" t="str">
        <f>IFERROR(VLOOKUP(T50,'NE PAS SUPPRIMER Données TM1'!$O:$Q,3,0),"")</f>
        <v/>
      </c>
      <c r="T50" s="63"/>
      <c r="U50" s="89"/>
      <c r="V50" s="87"/>
      <c r="W50" s="88"/>
      <c r="X50" s="64"/>
      <c r="Y50" s="75"/>
      <c r="Z50" s="84" t="str">
        <f>IFERROR(VLOOKUP(AB50,'NE PAS SUPPRIMER Données TM1'!$O:$P,2,FALSE),"")</f>
        <v/>
      </c>
      <c r="AA50" s="65" t="str">
        <f>IFERROR(VLOOKUP(AB50,'NE PAS SUPPRIMER Données TM1'!$O:$Q,3,0),"")</f>
        <v/>
      </c>
      <c r="AB50" s="63"/>
      <c r="AC50" s="89"/>
      <c r="AD50" s="87"/>
      <c r="AE50" s="88"/>
      <c r="AF50" s="64"/>
      <c r="AG50" s="75"/>
      <c r="AH50" s="62"/>
      <c r="AI50" s="84" t="str">
        <f>IFERROR(VLOOKUP(AK50,'NE PAS SUPPRIMER Données TM1'!$O:$P,2,FALSE),"")</f>
        <v/>
      </c>
      <c r="AJ50" s="65" t="str">
        <f>IFERROR(VLOOKUP(AK50,'NE PAS SUPPRIMER Données TM1'!$O:$Q,3,0),"")</f>
        <v/>
      </c>
      <c r="AK50" s="63"/>
      <c r="AL50" s="89"/>
      <c r="AM50" s="69"/>
      <c r="AN50" s="69"/>
      <c r="AO50" s="69"/>
      <c r="AP50" s="66"/>
      <c r="AQ50" s="66" t="str">
        <f t="shared" si="16"/>
        <v xml:space="preserve"> </v>
      </c>
      <c r="AR50" s="67" t="str">
        <f t="shared" si="18"/>
        <v/>
      </c>
      <c r="AS50" s="68"/>
      <c r="AT50" s="68"/>
      <c r="AU50" s="67" t="str">
        <f>IFERROR((((AS50+(AT50*(BA49)))*(1+BB49)*AR50)/1000),"")</f>
        <v/>
      </c>
      <c r="AV50" s="142"/>
      <c r="AW50" s="142"/>
      <c r="AX50" s="99"/>
      <c r="AY50" s="172"/>
      <c r="AZ50" s="173" t="str">
        <f t="shared" si="19"/>
        <v/>
      </c>
      <c r="BA50" s="171" t="str">
        <f>IFERROR(VLOOKUP(AZ50,'NE PAS SUPPRIMER Données TM1'!$H$2:$K$490,4,FALSE),"")</f>
        <v/>
      </c>
      <c r="BB50" s="174" t="str">
        <f>IFERROR(VLOOKUP(AZ50,'NE PAS SUPPRIMER Données TM1'!$H$2:$I$490,2,FALSE),"")</f>
        <v/>
      </c>
    </row>
    <row r="51" spans="1:54" s="2" customFormat="1" ht="14.4" x14ac:dyDescent="0.3">
      <c r="A51" s="80">
        <f>$X$2</f>
        <v>0</v>
      </c>
      <c r="B51" s="84">
        <f>IFERROR(VLOOKUP(D51,'NE PAS SUPPRIMER Données TM1'!$O:$P,2,FALSE),"")</f>
        <v>20</v>
      </c>
      <c r="C51" s="65" t="str">
        <f>IFERROR(VLOOKUP('C3511'!$D51,'NE PAS SUPPRIMER Données TM1'!$O:$Q,3,0),"")</f>
        <v>Senior Consultant</v>
      </c>
      <c r="D51" s="63" t="s">
        <v>40</v>
      </c>
      <c r="E51" s="89" t="s">
        <v>49</v>
      </c>
      <c r="F51" s="167">
        <v>43101</v>
      </c>
      <c r="G51" s="88">
        <v>0.6</v>
      </c>
      <c r="H51" s="64">
        <v>293837</v>
      </c>
      <c r="I51" s="168" t="s">
        <v>308</v>
      </c>
      <c r="J51" s="84" t="str">
        <f>IFERROR(VLOOKUP(L51,'NE PAS SUPPRIMER Données TM1'!$O:$P,2,FALSE),"")</f>
        <v/>
      </c>
      <c r="K51" s="65" t="str">
        <f>IFERROR(VLOOKUP(L51,'NE PAS SUPPRIMER Données TM1'!$O:$Q,3,0),"")</f>
        <v/>
      </c>
      <c r="L51" s="63"/>
      <c r="M51" s="89"/>
      <c r="N51" s="87"/>
      <c r="O51" s="88"/>
      <c r="P51" s="64"/>
      <c r="Q51" s="75"/>
      <c r="R51" s="84" t="str">
        <f>IFERROR(VLOOKUP(T51,'NE PAS SUPPRIMER Données TM1'!$O:$P,2,FALSE),"")</f>
        <v/>
      </c>
      <c r="S51" s="65" t="str">
        <f>IFERROR(VLOOKUP(T51,'NE PAS SUPPRIMER Données TM1'!$O:$Q,3,0),"")</f>
        <v/>
      </c>
      <c r="T51" s="63"/>
      <c r="U51" s="89"/>
      <c r="V51" s="87"/>
      <c r="W51" s="88"/>
      <c r="X51" s="64"/>
      <c r="Y51" s="75"/>
      <c r="Z51" s="84" t="str">
        <f>IFERROR(VLOOKUP(AB51,'NE PAS SUPPRIMER Données TM1'!$O:$P,2,FALSE),"")</f>
        <v/>
      </c>
      <c r="AA51" s="65" t="str">
        <f>IFERROR(VLOOKUP(AB51,'NE PAS SUPPRIMER Données TM1'!$O:$Q,3,0),"")</f>
        <v/>
      </c>
      <c r="AB51" s="63"/>
      <c r="AC51" s="89"/>
      <c r="AD51" s="87"/>
      <c r="AE51" s="88"/>
      <c r="AF51" s="64"/>
      <c r="AG51" s="75"/>
      <c r="AH51" s="62"/>
      <c r="AI51" s="84" t="str">
        <f>IFERROR(VLOOKUP(AK51,'NE PAS SUPPRIMER Données TM1'!$O:$P,2,FALSE),"")</f>
        <v/>
      </c>
      <c r="AJ51" s="65" t="str">
        <f>IFERROR(VLOOKUP(AK51,'NE PAS SUPPRIMER Données TM1'!$O:$Q,3,0),"")</f>
        <v/>
      </c>
      <c r="AK51" s="63"/>
      <c r="AL51" s="89"/>
      <c r="AM51" s="69"/>
      <c r="AN51" s="69"/>
      <c r="AO51" s="69"/>
      <c r="AP51" s="66"/>
      <c r="AQ51" s="66" t="str">
        <f>IF(AP51=0," ",AP51+90)</f>
        <v xml:space="preserve"> </v>
      </c>
      <c r="AR51" s="67" t="str">
        <f>IF(AND(AQ51&lt;&gt;"",AQ51&lt;=DATE(2018,5,30)),(AQ51-AP51)/365,IF(AND(DATE(2017,6,1)&lt;=AP51,DATE(2018,5,30)&gt;=AP51),(DATE(2018,5,31)-AP51)/365,""))</f>
        <v/>
      </c>
      <c r="AS51" s="68"/>
      <c r="AT51" s="68"/>
      <c r="AU51" s="67" t="str">
        <f>IFERROR((((AS51+(AT51*(BA50)))*(1+BB50)*AR51)/1000),"")</f>
        <v/>
      </c>
      <c r="AV51" s="142"/>
      <c r="AW51" s="142"/>
      <c r="AX51" s="99"/>
      <c r="AY51" s="172"/>
      <c r="AZ51" s="173" t="str">
        <f t="shared" si="19"/>
        <v/>
      </c>
      <c r="BA51" s="171" t="str">
        <f>IFERROR(VLOOKUP(AZ51,'NE PAS SUPPRIMER Données TM1'!$H$2:$K$490,4,FALSE),"")</f>
        <v/>
      </c>
      <c r="BB51" s="174" t="str">
        <f>IFERROR(VLOOKUP(AZ51,'NE PAS SUPPRIMER Données TM1'!$H$2:$I$490,2,FALSE),"")</f>
        <v/>
      </c>
    </row>
    <row r="52" spans="1:54" s="2" customFormat="1" ht="14.4" x14ac:dyDescent="0.3">
      <c r="A52" s="80">
        <f t="shared" si="15"/>
        <v>0</v>
      </c>
      <c r="B52" s="84">
        <f>IFERROR(VLOOKUP(D52,'NE PAS SUPPRIMER Données TM1'!$O:$P,2,FALSE),"")</f>
        <v>27</v>
      </c>
      <c r="C52" s="65" t="str">
        <f>IFERROR(VLOOKUP('C3511'!$D52,'NE PAS SUPPRIMER Données TM1'!$O:$Q,3,0),"")</f>
        <v>Directeur</v>
      </c>
      <c r="D52" s="63" t="s">
        <v>159</v>
      </c>
      <c r="E52" s="89" t="s">
        <v>50</v>
      </c>
      <c r="F52" s="167">
        <v>43070</v>
      </c>
      <c r="G52" s="88">
        <v>0.4</v>
      </c>
      <c r="H52" s="64">
        <v>2020</v>
      </c>
      <c r="I52" s="75" t="s">
        <v>260</v>
      </c>
      <c r="J52" s="84" t="str">
        <f>IFERROR(VLOOKUP(L52,'NE PAS SUPPRIMER Données TM1'!$O:$P,2,FALSE),"")</f>
        <v/>
      </c>
      <c r="K52" s="65" t="str">
        <f>IFERROR(VLOOKUP(L52,'NE PAS SUPPRIMER Données TM1'!$O:$Q,3,0),"")</f>
        <v/>
      </c>
      <c r="L52" s="63"/>
      <c r="M52" s="89"/>
      <c r="N52" s="87"/>
      <c r="O52" s="88"/>
      <c r="P52" s="64"/>
      <c r="Q52" s="75"/>
      <c r="R52" s="84" t="str">
        <f>IFERROR(VLOOKUP(T52,'NE PAS SUPPRIMER Données TM1'!$O:$P,2,FALSE),"")</f>
        <v/>
      </c>
      <c r="S52" s="65" t="str">
        <f>IFERROR(VLOOKUP(T52,'NE PAS SUPPRIMER Données TM1'!$O:$Q,3,0),"")</f>
        <v/>
      </c>
      <c r="T52" s="63"/>
      <c r="U52" s="89"/>
      <c r="V52" s="87"/>
      <c r="W52" s="88"/>
      <c r="X52" s="64"/>
      <c r="Y52" s="75"/>
      <c r="Z52" s="84" t="str">
        <f>IFERROR(VLOOKUP(AB52,'NE PAS SUPPRIMER Données TM1'!$O:$P,2,FALSE),"")</f>
        <v/>
      </c>
      <c r="AA52" s="65" t="str">
        <f>IFERROR(VLOOKUP(AB52,'NE PAS SUPPRIMER Données TM1'!$O:$Q,3,0),"")</f>
        <v/>
      </c>
      <c r="AB52" s="63"/>
      <c r="AC52" s="89"/>
      <c r="AD52" s="87"/>
      <c r="AE52" s="88"/>
      <c r="AF52" s="64"/>
      <c r="AG52" s="75"/>
      <c r="AH52" s="62"/>
      <c r="AI52" s="84" t="str">
        <f>IFERROR(VLOOKUP(AK52,'NE PAS SUPPRIMER Données TM1'!$O:$P,2,FALSE),"")</f>
        <v/>
      </c>
      <c r="AJ52" s="65" t="str">
        <f>IFERROR(VLOOKUP(AK52,'NE PAS SUPPRIMER Données TM1'!$O:$Q,3,0),"")</f>
        <v/>
      </c>
      <c r="AK52" s="63"/>
      <c r="AL52" s="89"/>
      <c r="AM52" s="69"/>
      <c r="AN52" s="69"/>
      <c r="AO52" s="69"/>
      <c r="AP52" s="66"/>
      <c r="AQ52" s="66" t="str">
        <f t="shared" si="16"/>
        <v xml:space="preserve"> </v>
      </c>
      <c r="AR52" s="67" t="str">
        <f t="shared" si="18"/>
        <v/>
      </c>
      <c r="AS52" s="68"/>
      <c r="AT52" s="68"/>
      <c r="AU52" s="67" t="str">
        <f>IFERROR((((AS52+(AT52*(BA50)))*(1+BB50)*AR52)/1000),"")</f>
        <v/>
      </c>
      <c r="AV52" s="142"/>
      <c r="AW52" s="142"/>
      <c r="AX52" s="99"/>
      <c r="AY52" s="172"/>
      <c r="AZ52" s="173" t="str">
        <f t="shared" si="19"/>
        <v/>
      </c>
      <c r="BA52" s="171" t="str">
        <f>IFERROR(VLOOKUP(AZ52,'NE PAS SUPPRIMER Données TM1'!$H$2:$K$490,4,FALSE),"")</f>
        <v/>
      </c>
      <c r="BB52" s="174" t="str">
        <f>IFERROR(VLOOKUP(AZ52,'NE PAS SUPPRIMER Données TM1'!$H$2:$I$490,2,FALSE),"")</f>
        <v/>
      </c>
    </row>
    <row r="53" spans="1:54" s="2" customFormat="1" x14ac:dyDescent="0.25">
      <c r="A53" s="5"/>
      <c r="F53" s="16"/>
      <c r="M53" s="16"/>
      <c r="T53" s="16"/>
      <c r="AA53" s="16"/>
      <c r="AQ53" s="3"/>
      <c r="AR53" s="6"/>
    </row>
    <row r="54" spans="1:54" s="2" customFormat="1" x14ac:dyDescent="0.25">
      <c r="A54" s="5"/>
      <c r="F54" s="16"/>
      <c r="M54" s="16"/>
      <c r="T54" s="16"/>
      <c r="AA54" s="16"/>
      <c r="AQ54" s="3"/>
      <c r="AR54" s="6"/>
    </row>
    <row r="55" spans="1:54" s="2" customFormat="1" x14ac:dyDescent="0.25">
      <c r="A55" s="5"/>
      <c r="F55" s="16"/>
      <c r="M55" s="16"/>
      <c r="T55" s="16"/>
      <c r="AA55" s="16"/>
      <c r="AQ55" s="3"/>
      <c r="AR55" s="6"/>
    </row>
    <row r="56" spans="1:54" s="2" customFormat="1" x14ac:dyDescent="0.25">
      <c r="A56" s="5"/>
      <c r="F56" s="16"/>
      <c r="M56" s="16"/>
      <c r="T56" s="16"/>
      <c r="AA56" s="16"/>
      <c r="AQ56" s="3"/>
      <c r="AR56" s="6"/>
    </row>
    <row r="57" spans="1:54" s="2" customFormat="1" x14ac:dyDescent="0.25">
      <c r="A57" s="5"/>
      <c r="F57" s="16"/>
      <c r="M57" s="16"/>
      <c r="T57" s="16"/>
      <c r="AA57" s="16"/>
      <c r="AQ57" s="3"/>
      <c r="AR57" s="6"/>
    </row>
    <row r="58" spans="1:54" s="2" customFormat="1" x14ac:dyDescent="0.25">
      <c r="A58" s="5"/>
      <c r="F58" s="16"/>
      <c r="M58" s="16"/>
      <c r="T58" s="16"/>
      <c r="AA58" s="16"/>
      <c r="AQ58" s="3"/>
      <c r="AR58" s="6"/>
    </row>
    <row r="59" spans="1:54" s="2" customFormat="1" x14ac:dyDescent="0.25">
      <c r="A59" s="5"/>
      <c r="F59" s="16"/>
      <c r="M59" s="16"/>
      <c r="T59" s="16"/>
      <c r="AA59" s="16"/>
      <c r="AQ59" s="3"/>
      <c r="AR59" s="6"/>
    </row>
    <row r="60" spans="1:54" s="2" customFormat="1" x14ac:dyDescent="0.25">
      <c r="A60" s="5"/>
      <c r="F60" s="16"/>
      <c r="M60" s="16"/>
      <c r="T60" s="16"/>
      <c r="AA60" s="16"/>
      <c r="AQ60" s="3"/>
      <c r="AR60" s="6"/>
    </row>
    <row r="61" spans="1:54" s="2" customFormat="1" x14ac:dyDescent="0.25">
      <c r="A61" s="5"/>
      <c r="F61" s="16"/>
      <c r="M61" s="16"/>
      <c r="T61" s="16"/>
      <c r="AA61" s="16"/>
      <c r="AQ61" s="3"/>
      <c r="AR61" s="6"/>
    </row>
    <row r="62" spans="1:54" s="2" customFormat="1" x14ac:dyDescent="0.25">
      <c r="A62" s="5"/>
      <c r="F62" s="16"/>
      <c r="M62" s="16"/>
      <c r="T62" s="16"/>
      <c r="AA62" s="16"/>
      <c r="AQ62" s="3"/>
      <c r="AR62" s="6"/>
    </row>
    <row r="63" spans="1:54" s="2" customFormat="1" x14ac:dyDescent="0.25">
      <c r="A63" s="5"/>
      <c r="F63" s="16"/>
      <c r="M63" s="16"/>
      <c r="T63" s="16"/>
      <c r="AA63" s="16"/>
      <c r="AQ63" s="3"/>
      <c r="AR63" s="6"/>
    </row>
    <row r="64" spans="1:54" s="2" customFormat="1" x14ac:dyDescent="0.25">
      <c r="A64" s="5"/>
      <c r="F64" s="16"/>
      <c r="M64" s="16"/>
      <c r="T64" s="16"/>
      <c r="AA64" s="16"/>
      <c r="AQ64" s="3"/>
      <c r="AR64" s="6"/>
    </row>
    <row r="65" spans="1:44" s="2" customFormat="1" x14ac:dyDescent="0.25">
      <c r="A65" s="5"/>
      <c r="F65" s="16"/>
      <c r="M65" s="16"/>
      <c r="T65" s="16"/>
      <c r="AA65" s="16"/>
      <c r="AQ65" s="3"/>
      <c r="AR65" s="6"/>
    </row>
    <row r="66" spans="1:44" s="2" customFormat="1" x14ac:dyDescent="0.25">
      <c r="A66" s="5"/>
      <c r="F66" s="16"/>
      <c r="M66" s="16"/>
      <c r="T66" s="16"/>
      <c r="AA66" s="16"/>
      <c r="AQ66" s="3"/>
      <c r="AR66" s="6"/>
    </row>
    <row r="67" spans="1:44" s="2" customFormat="1" x14ac:dyDescent="0.25">
      <c r="A67" s="5"/>
      <c r="F67" s="16"/>
      <c r="M67" s="16"/>
      <c r="T67" s="16"/>
      <c r="AA67" s="16"/>
      <c r="AQ67" s="3"/>
      <c r="AR67" s="6"/>
    </row>
    <row r="68" spans="1:44" s="2" customFormat="1" x14ac:dyDescent="0.25">
      <c r="A68" s="5"/>
      <c r="F68" s="16"/>
      <c r="M68" s="16"/>
      <c r="T68" s="16"/>
      <c r="AA68" s="16"/>
      <c r="AQ68" s="3"/>
      <c r="AR68" s="6"/>
    </row>
    <row r="69" spans="1:44" s="2" customFormat="1" x14ac:dyDescent="0.25">
      <c r="A69" s="5"/>
      <c r="F69" s="16"/>
      <c r="M69" s="16"/>
      <c r="T69" s="16"/>
      <c r="AA69" s="16"/>
      <c r="AQ69" s="3"/>
      <c r="AR69" s="6"/>
    </row>
    <row r="70" spans="1:44" s="2" customFormat="1" x14ac:dyDescent="0.25">
      <c r="A70" s="5"/>
      <c r="F70" s="16"/>
      <c r="M70" s="16"/>
      <c r="T70" s="16"/>
      <c r="AA70" s="16"/>
      <c r="AQ70" s="3"/>
      <c r="AR70" s="6"/>
    </row>
    <row r="71" spans="1:44" s="2" customFormat="1" x14ac:dyDescent="0.25">
      <c r="A71" s="5"/>
      <c r="F71" s="16"/>
      <c r="M71" s="16"/>
      <c r="T71" s="16"/>
      <c r="AA71" s="16"/>
      <c r="AQ71" s="3"/>
      <c r="AR71" s="6"/>
    </row>
    <row r="72" spans="1:44" s="2" customFormat="1" x14ac:dyDescent="0.25">
      <c r="A72" s="5"/>
      <c r="F72" s="16"/>
      <c r="M72" s="16"/>
      <c r="T72" s="16"/>
      <c r="AA72" s="16"/>
      <c r="AQ72" s="3"/>
      <c r="AR72" s="6"/>
    </row>
    <row r="73" spans="1:44" s="2" customFormat="1" x14ac:dyDescent="0.25">
      <c r="A73" s="5"/>
      <c r="F73" s="16"/>
      <c r="M73" s="16"/>
      <c r="T73" s="16"/>
      <c r="AA73" s="16"/>
      <c r="AQ73" s="3"/>
      <c r="AR73" s="6"/>
    </row>
    <row r="74" spans="1:44" s="2" customFormat="1" x14ac:dyDescent="0.25">
      <c r="A74" s="5"/>
      <c r="F74" s="16"/>
      <c r="M74" s="16"/>
      <c r="T74" s="16"/>
      <c r="AA74" s="16"/>
      <c r="AQ74" s="3"/>
      <c r="AR74" s="6"/>
    </row>
    <row r="75" spans="1:44" s="2" customFormat="1" x14ac:dyDescent="0.25">
      <c r="A75" s="5"/>
      <c r="F75" s="16"/>
      <c r="M75" s="16"/>
      <c r="T75" s="16"/>
      <c r="AA75" s="16"/>
      <c r="AQ75" s="3"/>
      <c r="AR75" s="6"/>
    </row>
    <row r="76" spans="1:44" s="2" customFormat="1" x14ac:dyDescent="0.25">
      <c r="A76" s="5"/>
      <c r="F76" s="16"/>
      <c r="M76" s="16"/>
      <c r="T76" s="16"/>
      <c r="AA76" s="16"/>
      <c r="AQ76" s="3"/>
      <c r="AR76" s="6"/>
    </row>
    <row r="77" spans="1:44" s="2" customFormat="1" x14ac:dyDescent="0.25">
      <c r="A77" s="5"/>
      <c r="F77" s="16"/>
      <c r="M77" s="16"/>
      <c r="T77" s="16"/>
      <c r="AA77" s="16"/>
      <c r="AQ77" s="3"/>
      <c r="AR77" s="6"/>
    </row>
    <row r="78" spans="1:44" s="2" customFormat="1" x14ac:dyDescent="0.25">
      <c r="A78" s="5"/>
      <c r="F78" s="16"/>
      <c r="M78" s="16"/>
      <c r="T78" s="16"/>
      <c r="AA78" s="16"/>
      <c r="AQ78" s="3"/>
      <c r="AR78" s="6"/>
    </row>
    <row r="79" spans="1:44" s="2" customFormat="1" x14ac:dyDescent="0.25">
      <c r="A79" s="5"/>
      <c r="F79" s="16"/>
      <c r="M79" s="16"/>
      <c r="T79" s="16"/>
      <c r="AA79" s="16"/>
      <c r="AQ79" s="3"/>
      <c r="AR79" s="6"/>
    </row>
    <row r="80" spans="1:44" s="2" customFormat="1" x14ac:dyDescent="0.25">
      <c r="A80" s="5"/>
      <c r="F80" s="16"/>
      <c r="M80" s="16"/>
      <c r="T80" s="16"/>
      <c r="AA80" s="16"/>
      <c r="AQ80" s="3"/>
      <c r="AR80" s="6"/>
    </row>
    <row r="81" spans="1:44" s="2" customFormat="1" x14ac:dyDescent="0.25">
      <c r="A81" s="5"/>
      <c r="F81" s="16"/>
      <c r="M81" s="16"/>
      <c r="T81" s="16"/>
      <c r="AA81" s="16"/>
      <c r="AQ81" s="3"/>
      <c r="AR81" s="6"/>
    </row>
    <row r="82" spans="1:44" s="2" customFormat="1" x14ac:dyDescent="0.25">
      <c r="A82" s="5"/>
      <c r="F82" s="16"/>
      <c r="M82" s="16"/>
      <c r="T82" s="16"/>
      <c r="AA82" s="16"/>
      <c r="AQ82" s="3"/>
      <c r="AR82" s="6"/>
    </row>
    <row r="83" spans="1:44" s="2" customFormat="1" x14ac:dyDescent="0.25">
      <c r="A83" s="5"/>
      <c r="F83" s="16"/>
      <c r="M83" s="16"/>
      <c r="T83" s="16"/>
      <c r="AA83" s="16"/>
      <c r="AQ83" s="3"/>
      <c r="AR83" s="6"/>
    </row>
    <row r="84" spans="1:44" s="2" customFormat="1" x14ac:dyDescent="0.25">
      <c r="A84" s="5"/>
      <c r="F84" s="16"/>
      <c r="M84" s="16"/>
      <c r="T84" s="16"/>
      <c r="AA84" s="16"/>
      <c r="AQ84" s="3"/>
      <c r="AR84" s="6"/>
    </row>
    <row r="85" spans="1:44" s="2" customFormat="1" x14ac:dyDescent="0.25">
      <c r="A85" s="5"/>
      <c r="F85" s="16"/>
      <c r="M85" s="16"/>
      <c r="T85" s="16"/>
      <c r="AA85" s="16"/>
      <c r="AQ85" s="3"/>
      <c r="AR85" s="6"/>
    </row>
    <row r="86" spans="1:44" s="2" customFormat="1" x14ac:dyDescent="0.25">
      <c r="A86" s="5"/>
      <c r="F86" s="16"/>
      <c r="M86" s="16"/>
      <c r="T86" s="16"/>
      <c r="AA86" s="16"/>
      <c r="AQ86" s="3"/>
      <c r="AR86" s="6"/>
    </row>
    <row r="87" spans="1:44" s="2" customFormat="1" x14ac:dyDescent="0.25">
      <c r="A87" s="5"/>
      <c r="F87" s="16"/>
      <c r="M87" s="16"/>
      <c r="T87" s="16"/>
      <c r="AA87" s="16"/>
      <c r="AQ87" s="3"/>
      <c r="AR87" s="6"/>
    </row>
    <row r="88" spans="1:44" s="2" customFormat="1" x14ac:dyDescent="0.25">
      <c r="A88" s="5"/>
      <c r="F88" s="16"/>
      <c r="M88" s="16"/>
      <c r="T88" s="16"/>
      <c r="AA88" s="16"/>
      <c r="AQ88" s="3"/>
      <c r="AR88" s="6"/>
    </row>
    <row r="89" spans="1:44" s="2" customFormat="1" x14ac:dyDescent="0.25">
      <c r="A89" s="5"/>
      <c r="F89" s="16"/>
      <c r="M89" s="16"/>
      <c r="T89" s="16"/>
      <c r="AA89" s="16"/>
      <c r="AQ89" s="3"/>
      <c r="AR89" s="6"/>
    </row>
    <row r="90" spans="1:44" s="2" customFormat="1" x14ac:dyDescent="0.25">
      <c r="A90" s="5"/>
      <c r="F90" s="16"/>
      <c r="M90" s="16"/>
      <c r="T90" s="16"/>
      <c r="AA90" s="16"/>
      <c r="AQ90" s="3"/>
      <c r="AR90" s="6"/>
    </row>
    <row r="91" spans="1:44" s="2" customFormat="1" x14ac:dyDescent="0.25">
      <c r="A91" s="5"/>
      <c r="F91" s="16"/>
      <c r="M91" s="16"/>
      <c r="T91" s="16"/>
      <c r="AA91" s="16"/>
      <c r="AQ91" s="3"/>
      <c r="AR91" s="6"/>
    </row>
    <row r="92" spans="1:44" s="2" customFormat="1" x14ac:dyDescent="0.25">
      <c r="A92" s="5"/>
      <c r="F92" s="16"/>
      <c r="M92" s="16"/>
      <c r="T92" s="16"/>
      <c r="AA92" s="16"/>
      <c r="AQ92" s="3"/>
      <c r="AR92" s="6"/>
    </row>
    <row r="93" spans="1:44" s="2" customFormat="1" x14ac:dyDescent="0.25">
      <c r="A93" s="5"/>
      <c r="F93" s="16"/>
      <c r="M93" s="16"/>
      <c r="T93" s="16"/>
      <c r="AA93" s="16"/>
      <c r="AQ93" s="3"/>
      <c r="AR93" s="6"/>
    </row>
    <row r="94" spans="1:44" s="2" customFormat="1" x14ac:dyDescent="0.25">
      <c r="A94" s="5"/>
      <c r="F94" s="16"/>
      <c r="M94" s="16"/>
      <c r="T94" s="16"/>
      <c r="AA94" s="16"/>
      <c r="AQ94" s="3"/>
      <c r="AR94" s="6"/>
    </row>
    <row r="95" spans="1:44" s="2" customFormat="1" x14ac:dyDescent="0.25">
      <c r="A95" s="5"/>
      <c r="F95" s="16"/>
      <c r="M95" s="16"/>
      <c r="T95" s="16"/>
      <c r="AA95" s="16"/>
      <c r="AQ95" s="3"/>
      <c r="AR95" s="6"/>
    </row>
    <row r="96" spans="1:44" s="2" customFormat="1" x14ac:dyDescent="0.25">
      <c r="A96" s="5"/>
      <c r="F96" s="16"/>
      <c r="M96" s="16"/>
      <c r="T96" s="16"/>
      <c r="AA96" s="16"/>
      <c r="AQ96" s="3"/>
      <c r="AR96" s="6"/>
    </row>
    <row r="97" spans="1:44" s="2" customFormat="1" x14ac:dyDescent="0.25">
      <c r="A97" s="5"/>
      <c r="F97" s="16"/>
      <c r="M97" s="16"/>
      <c r="T97" s="16"/>
      <c r="AA97" s="16"/>
      <c r="AQ97" s="3"/>
      <c r="AR97" s="6"/>
    </row>
    <row r="98" spans="1:44" s="2" customFormat="1" x14ac:dyDescent="0.25">
      <c r="A98" s="5"/>
      <c r="F98" s="16"/>
      <c r="M98" s="16"/>
      <c r="T98" s="16"/>
      <c r="AA98" s="16"/>
      <c r="AQ98" s="3"/>
      <c r="AR98" s="6"/>
    </row>
    <row r="99" spans="1:44" s="2" customFormat="1" x14ac:dyDescent="0.25">
      <c r="A99" s="5"/>
      <c r="F99" s="16"/>
      <c r="M99" s="16"/>
      <c r="T99" s="16"/>
      <c r="AA99" s="16"/>
      <c r="AQ99" s="3"/>
      <c r="AR99" s="6"/>
    </row>
    <row r="100" spans="1:44" s="2" customFormat="1" x14ac:dyDescent="0.25">
      <c r="A100" s="5"/>
      <c r="F100" s="16"/>
      <c r="M100" s="16"/>
      <c r="T100" s="16"/>
      <c r="AA100" s="16"/>
      <c r="AQ100" s="3"/>
      <c r="AR100" s="6"/>
    </row>
    <row r="101" spans="1:44" s="2" customFormat="1" x14ac:dyDescent="0.25">
      <c r="A101" s="5"/>
      <c r="F101" s="16"/>
      <c r="M101" s="16"/>
      <c r="T101" s="16"/>
      <c r="AA101" s="16"/>
      <c r="AQ101" s="3"/>
      <c r="AR101" s="6"/>
    </row>
    <row r="102" spans="1:44" s="2" customFormat="1" x14ac:dyDescent="0.25">
      <c r="A102" s="5"/>
      <c r="F102" s="16"/>
      <c r="M102" s="16"/>
      <c r="T102" s="16"/>
      <c r="AA102" s="16"/>
      <c r="AQ102" s="3"/>
      <c r="AR102" s="6"/>
    </row>
    <row r="103" spans="1:44" s="2" customFormat="1" x14ac:dyDescent="0.25">
      <c r="A103" s="5"/>
      <c r="F103" s="16"/>
      <c r="M103" s="16"/>
      <c r="T103" s="16"/>
      <c r="AA103" s="16"/>
      <c r="AQ103" s="3"/>
      <c r="AR103" s="6"/>
    </row>
    <row r="104" spans="1:44" s="2" customFormat="1" x14ac:dyDescent="0.25">
      <c r="A104" s="5"/>
      <c r="F104" s="16"/>
      <c r="M104" s="16"/>
      <c r="T104" s="16"/>
      <c r="AA104" s="16"/>
      <c r="AQ104" s="3"/>
      <c r="AR104" s="6"/>
    </row>
    <row r="105" spans="1:44" s="2" customFormat="1" x14ac:dyDescent="0.25">
      <c r="A105" s="5"/>
      <c r="F105" s="16"/>
      <c r="M105" s="16"/>
      <c r="T105" s="16"/>
      <c r="AA105" s="16"/>
      <c r="AQ105" s="3"/>
      <c r="AR105" s="6"/>
    </row>
    <row r="106" spans="1:44" s="2" customFormat="1" x14ac:dyDescent="0.25">
      <c r="A106" s="5"/>
      <c r="F106" s="16"/>
      <c r="M106" s="16"/>
      <c r="T106" s="16"/>
      <c r="AA106" s="16"/>
      <c r="AQ106" s="3"/>
      <c r="AR106" s="6"/>
    </row>
    <row r="107" spans="1:44" s="2" customFormat="1" x14ac:dyDescent="0.25">
      <c r="A107" s="5"/>
      <c r="F107" s="16"/>
      <c r="M107" s="16"/>
      <c r="T107" s="16"/>
      <c r="AA107" s="16"/>
      <c r="AQ107" s="3"/>
      <c r="AR107" s="6"/>
    </row>
    <row r="108" spans="1:44" s="2" customFormat="1" x14ac:dyDescent="0.25">
      <c r="A108" s="5"/>
      <c r="F108" s="16"/>
      <c r="M108" s="16"/>
      <c r="T108" s="16"/>
      <c r="AA108" s="16"/>
      <c r="AQ108" s="3"/>
      <c r="AR108" s="6"/>
    </row>
    <row r="109" spans="1:44" s="2" customFormat="1" x14ac:dyDescent="0.25">
      <c r="A109" s="5"/>
      <c r="F109" s="16"/>
      <c r="M109" s="16"/>
      <c r="T109" s="16"/>
      <c r="AA109" s="16"/>
      <c r="AQ109" s="3"/>
      <c r="AR109" s="6"/>
    </row>
    <row r="110" spans="1:44" s="2" customFormat="1" x14ac:dyDescent="0.25">
      <c r="A110" s="5"/>
      <c r="F110" s="16"/>
      <c r="M110" s="16"/>
      <c r="T110" s="16"/>
      <c r="AA110" s="16"/>
      <c r="AQ110" s="3"/>
      <c r="AR110" s="6"/>
    </row>
    <row r="111" spans="1:44" s="2" customFormat="1" x14ac:dyDescent="0.25">
      <c r="A111" s="5"/>
      <c r="F111" s="16"/>
      <c r="M111" s="16"/>
      <c r="T111" s="16"/>
      <c r="AA111" s="16"/>
      <c r="AQ111" s="3"/>
      <c r="AR111" s="6"/>
    </row>
    <row r="112" spans="1:44" s="2" customFormat="1" x14ac:dyDescent="0.25">
      <c r="A112" s="5"/>
      <c r="F112" s="16"/>
      <c r="M112" s="16"/>
      <c r="T112" s="16"/>
      <c r="AA112" s="16"/>
      <c r="AQ112" s="3"/>
      <c r="AR112" s="6"/>
    </row>
    <row r="113" spans="1:44" s="2" customFormat="1" x14ac:dyDescent="0.25">
      <c r="A113" s="5"/>
      <c r="F113" s="16"/>
      <c r="M113" s="16"/>
      <c r="T113" s="16"/>
      <c r="AA113" s="16"/>
      <c r="AQ113" s="3"/>
      <c r="AR113" s="6"/>
    </row>
    <row r="114" spans="1:44" s="2" customFormat="1" x14ac:dyDescent="0.25">
      <c r="A114" s="5"/>
      <c r="F114" s="16"/>
      <c r="M114" s="16"/>
      <c r="T114" s="16"/>
      <c r="AA114" s="16"/>
      <c r="AQ114" s="3"/>
      <c r="AR114" s="6"/>
    </row>
    <row r="115" spans="1:44" s="2" customFormat="1" x14ac:dyDescent="0.25">
      <c r="A115" s="5"/>
      <c r="F115" s="16"/>
      <c r="M115" s="16"/>
      <c r="T115" s="16"/>
      <c r="AA115" s="16"/>
      <c r="AQ115" s="3"/>
      <c r="AR115" s="6"/>
    </row>
    <row r="116" spans="1:44" s="2" customFormat="1" x14ac:dyDescent="0.25">
      <c r="A116" s="5"/>
      <c r="F116" s="16"/>
      <c r="M116" s="16"/>
      <c r="T116" s="16"/>
      <c r="AA116" s="16"/>
      <c r="AQ116" s="3"/>
      <c r="AR116" s="6"/>
    </row>
    <row r="117" spans="1:44" s="2" customFormat="1" x14ac:dyDescent="0.25">
      <c r="A117" s="5"/>
      <c r="F117" s="16"/>
      <c r="M117" s="16"/>
      <c r="T117" s="16"/>
      <c r="AA117" s="16"/>
      <c r="AQ117" s="3"/>
      <c r="AR117" s="6"/>
    </row>
    <row r="118" spans="1:44" s="2" customFormat="1" x14ac:dyDescent="0.25">
      <c r="A118" s="5"/>
      <c r="F118" s="16"/>
      <c r="M118" s="16"/>
      <c r="T118" s="16"/>
      <c r="AA118" s="16"/>
      <c r="AQ118" s="3"/>
      <c r="AR118" s="6"/>
    </row>
    <row r="119" spans="1:44" s="2" customFormat="1" x14ac:dyDescent="0.25">
      <c r="A119" s="5"/>
      <c r="F119" s="16"/>
      <c r="M119" s="16"/>
      <c r="T119" s="16"/>
      <c r="AA119" s="16"/>
      <c r="AQ119" s="3"/>
      <c r="AR119" s="6"/>
    </row>
    <row r="120" spans="1:44" s="2" customFormat="1" x14ac:dyDescent="0.25">
      <c r="A120" s="5"/>
      <c r="F120" s="16"/>
      <c r="M120" s="16"/>
      <c r="T120" s="16"/>
      <c r="AA120" s="16"/>
      <c r="AQ120" s="3"/>
      <c r="AR120" s="6"/>
    </row>
    <row r="121" spans="1:44" s="2" customFormat="1" x14ac:dyDescent="0.25">
      <c r="A121" s="5"/>
      <c r="F121" s="16"/>
      <c r="M121" s="16"/>
      <c r="T121" s="16"/>
      <c r="AA121" s="16"/>
      <c r="AQ121" s="3"/>
      <c r="AR121" s="6"/>
    </row>
    <row r="122" spans="1:44" s="2" customFormat="1" x14ac:dyDescent="0.25">
      <c r="A122" s="5"/>
      <c r="F122" s="16"/>
      <c r="M122" s="16"/>
      <c r="T122" s="16"/>
      <c r="AA122" s="16"/>
      <c r="AQ122" s="3"/>
      <c r="AR122" s="6"/>
    </row>
    <row r="123" spans="1:44" s="2" customFormat="1" x14ac:dyDescent="0.25">
      <c r="A123" s="5"/>
      <c r="F123" s="16"/>
      <c r="M123" s="16"/>
      <c r="T123" s="16"/>
      <c r="AA123" s="16"/>
      <c r="AQ123" s="3"/>
      <c r="AR123" s="6"/>
    </row>
    <row r="124" spans="1:44" s="2" customFormat="1" x14ac:dyDescent="0.25">
      <c r="A124" s="5"/>
      <c r="F124" s="16"/>
      <c r="M124" s="16"/>
      <c r="T124" s="16"/>
      <c r="AA124" s="16"/>
      <c r="AQ124" s="3"/>
      <c r="AR124" s="6"/>
    </row>
    <row r="125" spans="1:44" s="2" customFormat="1" x14ac:dyDescent="0.25">
      <c r="A125" s="5"/>
      <c r="F125" s="16"/>
      <c r="M125" s="16"/>
      <c r="T125" s="16"/>
      <c r="AA125" s="16"/>
      <c r="AQ125" s="3"/>
      <c r="AR125" s="6"/>
    </row>
    <row r="126" spans="1:44" s="2" customFormat="1" x14ac:dyDescent="0.25">
      <c r="A126" s="5"/>
      <c r="F126" s="16"/>
      <c r="M126" s="16"/>
      <c r="T126" s="16"/>
      <c r="AA126" s="16"/>
      <c r="AQ126" s="3"/>
      <c r="AR126" s="6"/>
    </row>
    <row r="127" spans="1:44" s="2" customFormat="1" x14ac:dyDescent="0.25">
      <c r="A127" s="5"/>
      <c r="F127" s="16"/>
      <c r="M127" s="16"/>
      <c r="T127" s="16"/>
      <c r="AA127" s="16"/>
      <c r="AQ127" s="3"/>
      <c r="AR127" s="6"/>
    </row>
    <row r="128" spans="1:44" s="2" customFormat="1" x14ac:dyDescent="0.25">
      <c r="A128" s="5"/>
      <c r="F128" s="16"/>
      <c r="M128" s="16"/>
      <c r="T128" s="16"/>
      <c r="AA128" s="16"/>
      <c r="AQ128" s="3"/>
      <c r="AR128" s="6"/>
    </row>
    <row r="129" spans="1:44" s="2" customFormat="1" x14ac:dyDescent="0.25">
      <c r="A129" s="5"/>
      <c r="F129" s="16"/>
      <c r="M129" s="16"/>
      <c r="T129" s="16"/>
      <c r="AA129" s="16"/>
      <c r="AQ129" s="3"/>
      <c r="AR129" s="6"/>
    </row>
    <row r="130" spans="1:44" s="2" customFormat="1" x14ac:dyDescent="0.25">
      <c r="A130" s="5"/>
      <c r="F130" s="16"/>
      <c r="M130" s="16"/>
      <c r="T130" s="16"/>
      <c r="AA130" s="16"/>
      <c r="AQ130" s="3"/>
      <c r="AR130" s="6"/>
    </row>
    <row r="131" spans="1:44" s="2" customFormat="1" x14ac:dyDescent="0.25">
      <c r="A131" s="5"/>
      <c r="F131" s="16"/>
      <c r="M131" s="16"/>
      <c r="T131" s="16"/>
      <c r="AA131" s="16"/>
      <c r="AQ131" s="3"/>
      <c r="AR131" s="6"/>
    </row>
    <row r="132" spans="1:44" s="2" customFormat="1" x14ac:dyDescent="0.25">
      <c r="A132" s="5"/>
      <c r="F132" s="16"/>
      <c r="M132" s="16"/>
      <c r="T132" s="16"/>
      <c r="AA132" s="16"/>
      <c r="AQ132" s="3"/>
      <c r="AR132" s="6"/>
    </row>
    <row r="133" spans="1:44" s="2" customFormat="1" x14ac:dyDescent="0.25">
      <c r="A133" s="5"/>
      <c r="F133" s="16"/>
      <c r="M133" s="16"/>
      <c r="T133" s="16"/>
      <c r="AA133" s="16"/>
      <c r="AQ133" s="3"/>
      <c r="AR133" s="6"/>
    </row>
    <row r="134" spans="1:44" s="2" customFormat="1" x14ac:dyDescent="0.25">
      <c r="A134" s="5"/>
      <c r="F134" s="16"/>
      <c r="M134" s="16"/>
      <c r="T134" s="16"/>
      <c r="AA134" s="16"/>
      <c r="AQ134" s="3"/>
      <c r="AR134" s="6"/>
    </row>
    <row r="135" spans="1:44" s="2" customFormat="1" x14ac:dyDescent="0.25">
      <c r="A135" s="5"/>
      <c r="F135" s="16"/>
      <c r="M135" s="16"/>
      <c r="T135" s="16"/>
      <c r="AA135" s="16"/>
      <c r="AQ135" s="3"/>
      <c r="AR135" s="6"/>
    </row>
    <row r="136" spans="1:44" s="2" customFormat="1" x14ac:dyDescent="0.25">
      <c r="A136" s="5"/>
      <c r="F136" s="16"/>
      <c r="M136" s="16"/>
      <c r="T136" s="16"/>
      <c r="AA136" s="16"/>
      <c r="AQ136" s="3"/>
      <c r="AR136" s="6"/>
    </row>
    <row r="137" spans="1:44" s="2" customFormat="1" x14ac:dyDescent="0.25">
      <c r="A137" s="5"/>
      <c r="F137" s="16"/>
      <c r="M137" s="16"/>
      <c r="T137" s="16"/>
      <c r="AA137" s="16"/>
      <c r="AQ137" s="3"/>
      <c r="AR137" s="6"/>
    </row>
    <row r="138" spans="1:44" s="2" customFormat="1" x14ac:dyDescent="0.25">
      <c r="A138" s="5"/>
      <c r="F138" s="16"/>
      <c r="M138" s="16"/>
      <c r="T138" s="16"/>
      <c r="AA138" s="16"/>
      <c r="AQ138" s="3"/>
      <c r="AR138" s="6"/>
    </row>
    <row r="139" spans="1:44" s="2" customFormat="1" x14ac:dyDescent="0.25">
      <c r="A139" s="5"/>
      <c r="F139" s="16"/>
      <c r="M139" s="16"/>
      <c r="T139" s="16"/>
      <c r="AA139" s="16"/>
      <c r="AQ139" s="3"/>
      <c r="AR139" s="6"/>
    </row>
    <row r="140" spans="1:44" s="2" customFormat="1" x14ac:dyDescent="0.25">
      <c r="A140" s="5"/>
      <c r="F140" s="16"/>
      <c r="M140" s="16"/>
      <c r="T140" s="16"/>
      <c r="AA140" s="16"/>
      <c r="AQ140" s="3"/>
      <c r="AR140" s="6"/>
    </row>
    <row r="141" spans="1:44" s="2" customFormat="1" x14ac:dyDescent="0.25">
      <c r="A141" s="5"/>
      <c r="F141" s="16"/>
      <c r="M141" s="16"/>
      <c r="T141" s="16"/>
      <c r="AA141" s="16"/>
      <c r="AQ141" s="3"/>
      <c r="AR141" s="6"/>
    </row>
    <row r="142" spans="1:44" s="2" customFormat="1" x14ac:dyDescent="0.25">
      <c r="A142" s="5"/>
      <c r="F142" s="16"/>
      <c r="M142" s="16"/>
      <c r="T142" s="16"/>
      <c r="AA142" s="16"/>
      <c r="AQ142" s="3"/>
      <c r="AR142" s="6"/>
    </row>
    <row r="143" spans="1:44" s="2" customFormat="1" x14ac:dyDescent="0.25">
      <c r="A143" s="5"/>
      <c r="F143" s="16"/>
      <c r="M143" s="16"/>
      <c r="T143" s="16"/>
      <c r="AA143" s="16"/>
      <c r="AQ143" s="3"/>
      <c r="AR143" s="6"/>
    </row>
    <row r="144" spans="1:44" s="2" customFormat="1" x14ac:dyDescent="0.25">
      <c r="A144" s="5"/>
      <c r="F144" s="16"/>
      <c r="M144" s="16"/>
      <c r="T144" s="16"/>
      <c r="AA144" s="16"/>
      <c r="AQ144" s="3"/>
      <c r="AR144" s="6"/>
    </row>
    <row r="145" spans="1:44" s="2" customFormat="1" x14ac:dyDescent="0.25">
      <c r="A145" s="5"/>
      <c r="F145" s="16"/>
      <c r="M145" s="16"/>
      <c r="T145" s="16"/>
      <c r="AA145" s="16"/>
      <c r="AQ145" s="3"/>
      <c r="AR145" s="6"/>
    </row>
    <row r="146" spans="1:44" s="2" customFormat="1" x14ac:dyDescent="0.25">
      <c r="A146" s="5"/>
      <c r="F146" s="16"/>
      <c r="M146" s="16"/>
      <c r="T146" s="16"/>
      <c r="AA146" s="16"/>
      <c r="AQ146" s="3"/>
      <c r="AR146" s="6"/>
    </row>
    <row r="147" spans="1:44" s="2" customFormat="1" x14ac:dyDescent="0.25">
      <c r="A147" s="5"/>
      <c r="F147" s="16"/>
      <c r="M147" s="16"/>
      <c r="T147" s="16"/>
      <c r="AA147" s="16"/>
      <c r="AQ147" s="3"/>
      <c r="AR147" s="6"/>
    </row>
    <row r="148" spans="1:44" s="2" customFormat="1" x14ac:dyDescent="0.25">
      <c r="A148" s="5"/>
      <c r="F148" s="16"/>
      <c r="M148" s="16"/>
      <c r="T148" s="16"/>
      <c r="AA148" s="16"/>
      <c r="AQ148" s="3"/>
      <c r="AR148" s="6"/>
    </row>
    <row r="149" spans="1:44" s="2" customFormat="1" x14ac:dyDescent="0.25">
      <c r="A149" s="5"/>
      <c r="F149" s="16"/>
      <c r="M149" s="16"/>
      <c r="T149" s="16"/>
      <c r="AA149" s="16"/>
      <c r="AQ149" s="3"/>
      <c r="AR149" s="6"/>
    </row>
    <row r="150" spans="1:44" s="2" customFormat="1" x14ac:dyDescent="0.25">
      <c r="A150" s="5"/>
      <c r="F150" s="16"/>
      <c r="M150" s="16"/>
      <c r="T150" s="16"/>
      <c r="AA150" s="16"/>
      <c r="AQ150" s="3"/>
      <c r="AR150" s="6"/>
    </row>
    <row r="151" spans="1:44" s="2" customFormat="1" x14ac:dyDescent="0.25">
      <c r="A151" s="5"/>
      <c r="F151" s="16"/>
      <c r="M151" s="16"/>
      <c r="T151" s="16"/>
      <c r="AA151" s="16"/>
      <c r="AQ151" s="3"/>
      <c r="AR151" s="6"/>
    </row>
    <row r="152" spans="1:44" s="2" customFormat="1" x14ac:dyDescent="0.25">
      <c r="A152" s="5"/>
      <c r="F152" s="16"/>
      <c r="M152" s="16"/>
      <c r="T152" s="16"/>
      <c r="AA152" s="16"/>
      <c r="AQ152" s="3"/>
      <c r="AR152" s="6"/>
    </row>
    <row r="153" spans="1:44" s="2" customFormat="1" x14ac:dyDescent="0.25">
      <c r="A153" s="5"/>
      <c r="F153" s="16"/>
      <c r="M153" s="16"/>
      <c r="T153" s="16"/>
      <c r="AA153" s="16"/>
      <c r="AQ153" s="3"/>
      <c r="AR153" s="6"/>
    </row>
    <row r="154" spans="1:44" s="2" customFormat="1" x14ac:dyDescent="0.25">
      <c r="A154" s="5"/>
      <c r="F154" s="16"/>
      <c r="M154" s="16"/>
      <c r="T154" s="16"/>
      <c r="AA154" s="16"/>
      <c r="AQ154" s="3"/>
      <c r="AR154" s="6"/>
    </row>
    <row r="155" spans="1:44" s="2" customFormat="1" x14ac:dyDescent="0.25">
      <c r="A155" s="5"/>
      <c r="F155" s="16"/>
      <c r="M155" s="16"/>
      <c r="T155" s="16"/>
      <c r="AA155" s="16"/>
      <c r="AQ155" s="3"/>
      <c r="AR155" s="6"/>
    </row>
    <row r="156" spans="1:44" s="2" customFormat="1" x14ac:dyDescent="0.25">
      <c r="A156" s="5"/>
      <c r="F156" s="16"/>
      <c r="M156" s="16"/>
      <c r="T156" s="16"/>
      <c r="AA156" s="16"/>
      <c r="AQ156" s="3"/>
      <c r="AR156" s="6"/>
    </row>
    <row r="157" spans="1:44" s="2" customFormat="1" x14ac:dyDescent="0.25">
      <c r="A157" s="5"/>
      <c r="F157" s="16"/>
      <c r="M157" s="16"/>
      <c r="T157" s="16"/>
      <c r="AA157" s="16"/>
      <c r="AQ157" s="3"/>
      <c r="AR157" s="6"/>
    </row>
    <row r="158" spans="1:44" s="2" customFormat="1" x14ac:dyDescent="0.25">
      <c r="A158" s="5"/>
      <c r="F158" s="16"/>
      <c r="M158" s="16"/>
      <c r="T158" s="16"/>
      <c r="AA158" s="16"/>
      <c r="AQ158" s="3"/>
      <c r="AR158" s="6"/>
    </row>
    <row r="159" spans="1:44" s="2" customFormat="1" x14ac:dyDescent="0.25">
      <c r="A159" s="5"/>
      <c r="F159" s="16"/>
      <c r="M159" s="16"/>
      <c r="T159" s="16"/>
      <c r="AA159" s="16"/>
      <c r="AQ159" s="3"/>
      <c r="AR159" s="6"/>
    </row>
    <row r="160" spans="1:44" s="2" customFormat="1" x14ac:dyDescent="0.25">
      <c r="A160" s="5"/>
      <c r="F160" s="16"/>
      <c r="M160" s="16"/>
      <c r="T160" s="16"/>
      <c r="AA160" s="16"/>
      <c r="AQ160" s="3"/>
      <c r="AR160" s="6"/>
    </row>
    <row r="161" spans="1:44" s="2" customFormat="1" x14ac:dyDescent="0.25">
      <c r="A161" s="5"/>
      <c r="F161" s="16"/>
      <c r="M161" s="16"/>
      <c r="T161" s="16"/>
      <c r="AA161" s="16"/>
      <c r="AQ161" s="3"/>
      <c r="AR161" s="6"/>
    </row>
    <row r="162" spans="1:44" s="2" customFormat="1" x14ac:dyDescent="0.25">
      <c r="A162" s="5"/>
      <c r="F162" s="16"/>
      <c r="M162" s="16"/>
      <c r="T162" s="16"/>
      <c r="AA162" s="16"/>
      <c r="AQ162" s="3"/>
      <c r="AR162" s="6"/>
    </row>
    <row r="163" spans="1:44" s="2" customFormat="1" x14ac:dyDescent="0.25">
      <c r="A163" s="5"/>
      <c r="F163" s="16"/>
      <c r="M163" s="16"/>
      <c r="T163" s="16"/>
      <c r="AA163" s="16"/>
      <c r="AQ163" s="3"/>
      <c r="AR163" s="6"/>
    </row>
    <row r="164" spans="1:44" s="2" customFormat="1" x14ac:dyDescent="0.25">
      <c r="A164" s="5"/>
      <c r="F164" s="16"/>
      <c r="M164" s="16"/>
      <c r="T164" s="16"/>
      <c r="AA164" s="16"/>
      <c r="AQ164" s="3"/>
      <c r="AR164" s="6"/>
    </row>
    <row r="165" spans="1:44" s="2" customFormat="1" x14ac:dyDescent="0.25">
      <c r="A165" s="5"/>
      <c r="F165" s="16"/>
      <c r="M165" s="16"/>
      <c r="T165" s="16"/>
      <c r="AA165" s="16"/>
      <c r="AQ165" s="3"/>
      <c r="AR165" s="6"/>
    </row>
    <row r="166" spans="1:44" s="2" customFormat="1" x14ac:dyDescent="0.25">
      <c r="A166" s="5"/>
      <c r="F166" s="16"/>
      <c r="M166" s="16"/>
      <c r="T166" s="16"/>
      <c r="AA166" s="16"/>
      <c r="AQ166" s="3"/>
      <c r="AR166" s="6"/>
    </row>
    <row r="167" spans="1:44" s="2" customFormat="1" x14ac:dyDescent="0.25">
      <c r="A167" s="5"/>
      <c r="F167" s="16"/>
      <c r="M167" s="16"/>
      <c r="T167" s="16"/>
      <c r="AA167" s="16"/>
      <c r="AQ167" s="3"/>
      <c r="AR167" s="6"/>
    </row>
    <row r="168" spans="1:44" s="2" customFormat="1" x14ac:dyDescent="0.25">
      <c r="A168" s="5"/>
      <c r="F168" s="16"/>
      <c r="M168" s="16"/>
      <c r="T168" s="16"/>
      <c r="AA168" s="16"/>
      <c r="AQ168" s="3"/>
      <c r="AR168" s="6"/>
    </row>
    <row r="169" spans="1:44" s="2" customFormat="1" x14ac:dyDescent="0.25">
      <c r="A169" s="5"/>
      <c r="F169" s="16"/>
      <c r="M169" s="16"/>
      <c r="T169" s="16"/>
      <c r="AA169" s="16"/>
      <c r="AQ169" s="3"/>
      <c r="AR169" s="6"/>
    </row>
    <row r="170" spans="1:44" s="2" customFormat="1" x14ac:dyDescent="0.25">
      <c r="A170" s="5"/>
      <c r="F170" s="16"/>
      <c r="M170" s="16"/>
      <c r="T170" s="16"/>
      <c r="AA170" s="16"/>
      <c r="AQ170" s="3"/>
      <c r="AR170" s="6"/>
    </row>
    <row r="171" spans="1:44" s="2" customFormat="1" x14ac:dyDescent="0.25">
      <c r="A171" s="5"/>
      <c r="F171" s="16"/>
      <c r="M171" s="16"/>
      <c r="T171" s="16"/>
      <c r="AA171" s="16"/>
      <c r="AQ171" s="3"/>
      <c r="AR171" s="6"/>
    </row>
    <row r="172" spans="1:44" s="2" customFormat="1" x14ac:dyDescent="0.25">
      <c r="A172" s="5"/>
      <c r="F172" s="16"/>
      <c r="M172" s="16"/>
      <c r="T172" s="16"/>
      <c r="AA172" s="16"/>
      <c r="AQ172" s="3"/>
      <c r="AR172" s="6"/>
    </row>
    <row r="173" spans="1:44" s="2" customFormat="1" x14ac:dyDescent="0.25">
      <c r="A173" s="5"/>
      <c r="F173" s="16"/>
      <c r="M173" s="16"/>
      <c r="T173" s="16"/>
      <c r="AA173" s="16"/>
      <c r="AQ173" s="3"/>
      <c r="AR173" s="6"/>
    </row>
    <row r="174" spans="1:44" s="2" customFormat="1" x14ac:dyDescent="0.25">
      <c r="A174" s="5"/>
      <c r="F174" s="16"/>
      <c r="M174" s="16"/>
      <c r="T174" s="16"/>
      <c r="AA174" s="16"/>
      <c r="AQ174" s="3"/>
      <c r="AR174" s="6"/>
    </row>
    <row r="175" spans="1:44" s="2" customFormat="1" x14ac:dyDescent="0.25">
      <c r="A175" s="5"/>
      <c r="F175" s="16"/>
      <c r="M175" s="16"/>
      <c r="T175" s="16"/>
      <c r="AA175" s="16"/>
      <c r="AQ175" s="3"/>
      <c r="AR175" s="6"/>
    </row>
    <row r="176" spans="1:44" s="2" customFormat="1" x14ac:dyDescent="0.25">
      <c r="A176" s="5"/>
      <c r="F176" s="16"/>
      <c r="M176" s="16"/>
      <c r="T176" s="16"/>
      <c r="AA176" s="16"/>
      <c r="AQ176" s="3"/>
      <c r="AR176" s="6"/>
    </row>
    <row r="177" spans="1:44" s="2" customFormat="1" x14ac:dyDescent="0.25">
      <c r="A177" s="5"/>
      <c r="F177" s="16"/>
      <c r="M177" s="16"/>
      <c r="T177" s="16"/>
      <c r="AA177" s="16"/>
      <c r="AQ177" s="3"/>
      <c r="AR177" s="6"/>
    </row>
    <row r="178" spans="1:44" s="2" customFormat="1" x14ac:dyDescent="0.25">
      <c r="A178" s="5"/>
      <c r="F178" s="16"/>
      <c r="M178" s="16"/>
      <c r="T178" s="16"/>
      <c r="AA178" s="16"/>
      <c r="AQ178" s="3"/>
      <c r="AR178" s="6"/>
    </row>
    <row r="179" spans="1:44" s="2" customFormat="1" x14ac:dyDescent="0.25">
      <c r="A179" s="5"/>
      <c r="F179" s="16"/>
      <c r="M179" s="16"/>
      <c r="T179" s="16"/>
      <c r="AA179" s="16"/>
      <c r="AQ179" s="3"/>
      <c r="AR179" s="6"/>
    </row>
    <row r="180" spans="1:44" s="2" customFormat="1" x14ac:dyDescent="0.25">
      <c r="A180" s="5"/>
      <c r="F180" s="16"/>
      <c r="M180" s="16"/>
      <c r="T180" s="16"/>
      <c r="AA180" s="16"/>
      <c r="AQ180" s="3"/>
      <c r="AR180" s="6"/>
    </row>
    <row r="181" spans="1:44" s="2" customFormat="1" x14ac:dyDescent="0.25">
      <c r="A181" s="5"/>
      <c r="F181" s="16"/>
      <c r="M181" s="16"/>
      <c r="T181" s="16"/>
      <c r="AA181" s="16"/>
      <c r="AQ181" s="3"/>
      <c r="AR181" s="6"/>
    </row>
    <row r="182" spans="1:44" s="2" customFormat="1" x14ac:dyDescent="0.25">
      <c r="A182" s="5"/>
      <c r="F182" s="16"/>
      <c r="M182" s="16"/>
      <c r="T182" s="16"/>
      <c r="AA182" s="16"/>
      <c r="AQ182" s="3"/>
      <c r="AR182" s="6"/>
    </row>
    <row r="183" spans="1:44" s="2" customFormat="1" x14ac:dyDescent="0.25">
      <c r="A183" s="5"/>
      <c r="F183" s="16"/>
      <c r="M183" s="16"/>
      <c r="T183" s="16"/>
      <c r="AA183" s="16"/>
      <c r="AQ183" s="3"/>
      <c r="AR183" s="6"/>
    </row>
    <row r="184" spans="1:44" s="2" customFormat="1" x14ac:dyDescent="0.25">
      <c r="A184" s="5"/>
      <c r="F184" s="16"/>
      <c r="M184" s="16"/>
      <c r="T184" s="16"/>
      <c r="AA184" s="16"/>
      <c r="AQ184" s="3"/>
      <c r="AR184" s="6"/>
    </row>
    <row r="185" spans="1:44" s="2" customFormat="1" x14ac:dyDescent="0.25">
      <c r="A185" s="5"/>
      <c r="F185" s="16"/>
      <c r="M185" s="16"/>
      <c r="T185" s="16"/>
      <c r="AA185" s="16"/>
      <c r="AQ185" s="3"/>
      <c r="AR185" s="6"/>
    </row>
    <row r="186" spans="1:44" s="2" customFormat="1" x14ac:dyDescent="0.25">
      <c r="A186" s="5"/>
      <c r="F186" s="16"/>
      <c r="M186" s="16"/>
      <c r="T186" s="16"/>
      <c r="AA186" s="16"/>
      <c r="AQ186" s="3"/>
      <c r="AR186" s="6"/>
    </row>
    <row r="187" spans="1:44" s="2" customFormat="1" x14ac:dyDescent="0.25">
      <c r="A187" s="5"/>
      <c r="F187" s="16"/>
      <c r="M187" s="16"/>
      <c r="T187" s="16"/>
      <c r="AA187" s="16"/>
      <c r="AQ187" s="3"/>
      <c r="AR187" s="6"/>
    </row>
    <row r="188" spans="1:44" s="2" customFormat="1" x14ac:dyDescent="0.25">
      <c r="A188" s="5"/>
      <c r="F188" s="16"/>
      <c r="M188" s="16"/>
      <c r="T188" s="16"/>
      <c r="AA188" s="16"/>
      <c r="AQ188" s="3"/>
      <c r="AR188" s="6"/>
    </row>
    <row r="189" spans="1:44" s="2" customFormat="1" x14ac:dyDescent="0.25">
      <c r="A189" s="5"/>
      <c r="F189" s="16"/>
      <c r="M189" s="16"/>
      <c r="T189" s="16"/>
      <c r="AA189" s="16"/>
      <c r="AQ189" s="3"/>
      <c r="AR189" s="6"/>
    </row>
    <row r="190" spans="1:44" s="2" customFormat="1" x14ac:dyDescent="0.25">
      <c r="A190" s="5"/>
      <c r="F190" s="16"/>
      <c r="M190" s="16"/>
      <c r="T190" s="16"/>
      <c r="AA190" s="16"/>
      <c r="AQ190" s="3"/>
      <c r="AR190" s="6"/>
    </row>
    <row r="191" spans="1:44" s="2" customFormat="1" x14ac:dyDescent="0.25">
      <c r="A191" s="5"/>
      <c r="F191" s="16"/>
      <c r="M191" s="16"/>
      <c r="T191" s="16"/>
      <c r="AA191" s="16"/>
      <c r="AQ191" s="3"/>
      <c r="AR191" s="6"/>
    </row>
    <row r="192" spans="1:44" s="2" customFormat="1" x14ac:dyDescent="0.25">
      <c r="A192" s="5"/>
      <c r="F192" s="16"/>
      <c r="M192" s="16"/>
      <c r="T192" s="16"/>
      <c r="AA192" s="16"/>
      <c r="AQ192" s="3"/>
      <c r="AR192" s="6"/>
    </row>
    <row r="193" spans="1:44" s="2" customFormat="1" x14ac:dyDescent="0.25">
      <c r="A193" s="5"/>
      <c r="F193" s="16"/>
      <c r="M193" s="16"/>
      <c r="T193" s="16"/>
      <c r="AA193" s="16"/>
      <c r="AQ193" s="3"/>
      <c r="AR193" s="6"/>
    </row>
    <row r="194" spans="1:44" s="2" customFormat="1" x14ac:dyDescent="0.25">
      <c r="A194" s="5"/>
      <c r="F194" s="16"/>
      <c r="M194" s="16"/>
      <c r="T194" s="16"/>
      <c r="AA194" s="16"/>
      <c r="AQ194" s="3"/>
      <c r="AR194" s="6"/>
    </row>
    <row r="195" spans="1:44" s="2" customFormat="1" x14ac:dyDescent="0.25">
      <c r="A195" s="5"/>
      <c r="F195" s="16"/>
      <c r="M195" s="16"/>
      <c r="T195" s="16"/>
      <c r="AA195" s="16"/>
      <c r="AQ195" s="3"/>
      <c r="AR195" s="6"/>
    </row>
    <row r="196" spans="1:44" s="2" customFormat="1" x14ac:dyDescent="0.25">
      <c r="A196" s="5"/>
      <c r="F196" s="16"/>
      <c r="M196" s="16"/>
      <c r="T196" s="16"/>
      <c r="AA196" s="16"/>
      <c r="AQ196" s="3"/>
      <c r="AR196" s="6"/>
    </row>
    <row r="197" spans="1:44" s="2" customFormat="1" x14ac:dyDescent="0.25">
      <c r="A197" s="5"/>
      <c r="F197" s="16"/>
      <c r="M197" s="16"/>
      <c r="T197" s="16"/>
      <c r="AA197" s="16"/>
      <c r="AQ197" s="3"/>
      <c r="AR197" s="6"/>
    </row>
    <row r="198" spans="1:44" s="2" customFormat="1" x14ac:dyDescent="0.25">
      <c r="A198" s="5"/>
      <c r="F198" s="16"/>
      <c r="M198" s="16"/>
      <c r="T198" s="16"/>
      <c r="AA198" s="16"/>
      <c r="AQ198" s="3"/>
      <c r="AR198" s="6"/>
    </row>
    <row r="199" spans="1:44" s="2" customFormat="1" x14ac:dyDescent="0.25">
      <c r="A199" s="5"/>
      <c r="F199" s="16"/>
      <c r="M199" s="16"/>
      <c r="T199" s="16"/>
      <c r="AA199" s="16"/>
      <c r="AQ199" s="3"/>
      <c r="AR199" s="6"/>
    </row>
    <row r="200" spans="1:44" s="2" customFormat="1" x14ac:dyDescent="0.25">
      <c r="A200" s="5"/>
      <c r="F200" s="16"/>
      <c r="M200" s="16"/>
      <c r="T200" s="16"/>
      <c r="AA200" s="16"/>
      <c r="AQ200" s="3"/>
      <c r="AR200" s="6"/>
    </row>
    <row r="201" spans="1:44" s="2" customFormat="1" x14ac:dyDescent="0.25">
      <c r="A201" s="5"/>
      <c r="F201" s="16"/>
      <c r="M201" s="16"/>
      <c r="T201" s="16"/>
      <c r="AA201" s="16"/>
      <c r="AQ201" s="3"/>
      <c r="AR201" s="6"/>
    </row>
    <row r="202" spans="1:44" s="2" customFormat="1" x14ac:dyDescent="0.25">
      <c r="A202" s="5"/>
      <c r="F202" s="16"/>
      <c r="M202" s="16"/>
      <c r="T202" s="16"/>
      <c r="AA202" s="16"/>
      <c r="AQ202" s="3"/>
      <c r="AR202" s="6"/>
    </row>
    <row r="203" spans="1:44" s="2" customFormat="1" x14ac:dyDescent="0.25">
      <c r="A203" s="5"/>
      <c r="F203" s="16"/>
      <c r="M203" s="16"/>
      <c r="T203" s="16"/>
      <c r="AA203" s="16"/>
      <c r="AQ203" s="3"/>
      <c r="AR203" s="6"/>
    </row>
    <row r="204" spans="1:44" s="2" customFormat="1" x14ac:dyDescent="0.25">
      <c r="A204" s="5"/>
      <c r="F204" s="16"/>
      <c r="M204" s="16"/>
      <c r="T204" s="16"/>
      <c r="AA204" s="16"/>
      <c r="AQ204" s="3"/>
      <c r="AR204" s="6"/>
    </row>
    <row r="205" spans="1:44" s="2" customFormat="1" x14ac:dyDescent="0.25">
      <c r="A205" s="5"/>
      <c r="F205" s="16"/>
      <c r="M205" s="16"/>
      <c r="T205" s="16"/>
      <c r="AA205" s="16"/>
      <c r="AQ205" s="3"/>
      <c r="AR205" s="6"/>
    </row>
    <row r="206" spans="1:44" s="2" customFormat="1" x14ac:dyDescent="0.25">
      <c r="A206" s="5"/>
      <c r="F206" s="16"/>
      <c r="M206" s="16"/>
      <c r="T206" s="16"/>
      <c r="AA206" s="16"/>
      <c r="AQ206" s="3"/>
      <c r="AR206" s="6"/>
    </row>
    <row r="207" spans="1:44" s="2" customFormat="1" x14ac:dyDescent="0.25">
      <c r="A207" s="5"/>
      <c r="F207" s="16"/>
      <c r="M207" s="16"/>
      <c r="T207" s="16"/>
      <c r="AA207" s="16"/>
      <c r="AQ207" s="3"/>
      <c r="AR207" s="6"/>
    </row>
    <row r="208" spans="1:44" s="2" customFormat="1" x14ac:dyDescent="0.25">
      <c r="A208" s="5"/>
      <c r="F208" s="16"/>
      <c r="M208" s="16"/>
      <c r="T208" s="16"/>
      <c r="AA208" s="16"/>
      <c r="AQ208" s="3"/>
      <c r="AR208" s="6"/>
    </row>
    <row r="209" spans="1:44" s="2" customFormat="1" x14ac:dyDescent="0.25">
      <c r="A209" s="5"/>
      <c r="F209" s="16"/>
      <c r="M209" s="16"/>
      <c r="T209" s="16"/>
      <c r="AA209" s="16"/>
      <c r="AQ209" s="3"/>
      <c r="AR209" s="6"/>
    </row>
    <row r="210" spans="1:44" s="2" customFormat="1" x14ac:dyDescent="0.25">
      <c r="A210" s="5"/>
      <c r="F210" s="16"/>
      <c r="M210" s="16"/>
      <c r="T210" s="16"/>
      <c r="AA210" s="16"/>
      <c r="AQ210" s="3"/>
      <c r="AR210" s="6"/>
    </row>
    <row r="211" spans="1:44" s="2" customFormat="1" x14ac:dyDescent="0.25">
      <c r="A211" s="5"/>
      <c r="F211" s="16"/>
      <c r="M211" s="16"/>
      <c r="T211" s="16"/>
      <c r="AA211" s="16"/>
      <c r="AQ211" s="3"/>
      <c r="AR211" s="6"/>
    </row>
    <row r="212" spans="1:44" s="2" customFormat="1" x14ac:dyDescent="0.25">
      <c r="A212" s="5"/>
      <c r="F212" s="16"/>
      <c r="M212" s="16"/>
      <c r="T212" s="16"/>
      <c r="AA212" s="16"/>
      <c r="AQ212" s="3"/>
      <c r="AR212" s="6"/>
    </row>
    <row r="213" spans="1:44" s="2" customFormat="1" x14ac:dyDescent="0.25">
      <c r="A213" s="5"/>
      <c r="F213" s="16"/>
      <c r="M213" s="16"/>
      <c r="T213" s="16"/>
      <c r="AA213" s="16"/>
      <c r="AQ213" s="3"/>
      <c r="AR213" s="6"/>
    </row>
    <row r="214" spans="1:44" s="2" customFormat="1" x14ac:dyDescent="0.25">
      <c r="A214" s="5"/>
      <c r="F214" s="16"/>
      <c r="M214" s="16"/>
      <c r="T214" s="16"/>
      <c r="AA214" s="16"/>
      <c r="AQ214" s="3"/>
      <c r="AR214" s="6"/>
    </row>
    <row r="215" spans="1:44" s="2" customFormat="1" x14ac:dyDescent="0.25">
      <c r="A215" s="5"/>
      <c r="F215" s="16"/>
      <c r="M215" s="16"/>
      <c r="T215" s="16"/>
      <c r="AA215" s="16"/>
      <c r="AQ215" s="3"/>
      <c r="AR215" s="6"/>
    </row>
    <row r="216" spans="1:44" s="2" customFormat="1" x14ac:dyDescent="0.25">
      <c r="A216" s="5"/>
      <c r="F216" s="16"/>
      <c r="M216" s="16"/>
      <c r="T216" s="16"/>
      <c r="AA216" s="16"/>
      <c r="AQ216" s="3"/>
      <c r="AR216" s="6"/>
    </row>
    <row r="217" spans="1:44" s="2" customFormat="1" x14ac:dyDescent="0.25">
      <c r="A217" s="5"/>
      <c r="F217" s="16"/>
      <c r="M217" s="16"/>
      <c r="T217" s="16"/>
      <c r="AA217" s="16"/>
      <c r="AQ217" s="3"/>
      <c r="AR217" s="6"/>
    </row>
    <row r="218" spans="1:44" s="2" customFormat="1" x14ac:dyDescent="0.25">
      <c r="A218" s="5"/>
      <c r="F218" s="16"/>
      <c r="M218" s="16"/>
      <c r="T218" s="16"/>
      <c r="AA218" s="16"/>
      <c r="AQ218" s="3"/>
      <c r="AR218" s="6"/>
    </row>
    <row r="219" spans="1:44" s="2" customFormat="1" x14ac:dyDescent="0.25">
      <c r="A219" s="5"/>
      <c r="F219" s="16"/>
      <c r="M219" s="16"/>
      <c r="T219" s="16"/>
      <c r="AA219" s="16"/>
      <c r="AQ219" s="3"/>
      <c r="AR219" s="6"/>
    </row>
    <row r="220" spans="1:44" s="2" customFormat="1" x14ac:dyDescent="0.25">
      <c r="A220" s="5"/>
      <c r="F220" s="16"/>
      <c r="M220" s="16"/>
      <c r="T220" s="16"/>
      <c r="AA220" s="16"/>
      <c r="AQ220" s="3"/>
      <c r="AR220" s="6"/>
    </row>
    <row r="221" spans="1:44" s="2" customFormat="1" x14ac:dyDescent="0.25">
      <c r="A221" s="5"/>
      <c r="F221" s="16"/>
      <c r="M221" s="16"/>
      <c r="T221" s="16"/>
      <c r="AA221" s="16"/>
      <c r="AQ221" s="3"/>
      <c r="AR221" s="6"/>
    </row>
    <row r="222" spans="1:44" s="2" customFormat="1" x14ac:dyDescent="0.25">
      <c r="A222" s="5"/>
      <c r="F222" s="16"/>
      <c r="M222" s="16"/>
      <c r="T222" s="16"/>
      <c r="AA222" s="16"/>
      <c r="AQ222" s="3"/>
      <c r="AR222" s="6"/>
    </row>
    <row r="223" spans="1:44" s="2" customFormat="1" x14ac:dyDescent="0.25">
      <c r="A223" s="5"/>
      <c r="F223" s="16"/>
      <c r="M223" s="16"/>
      <c r="T223" s="16"/>
      <c r="AA223" s="16"/>
      <c r="AQ223" s="3"/>
      <c r="AR223" s="6"/>
    </row>
    <row r="224" spans="1:44" s="2" customFormat="1" x14ac:dyDescent="0.25">
      <c r="A224" s="5"/>
      <c r="F224" s="16"/>
      <c r="M224" s="16"/>
      <c r="T224" s="16"/>
      <c r="AA224" s="16"/>
      <c r="AQ224" s="3"/>
      <c r="AR224" s="6"/>
    </row>
    <row r="225" spans="1:44" s="2" customFormat="1" x14ac:dyDescent="0.25">
      <c r="A225" s="5"/>
      <c r="F225" s="16"/>
      <c r="M225" s="16"/>
      <c r="T225" s="16"/>
      <c r="AA225" s="16"/>
      <c r="AQ225" s="3"/>
      <c r="AR225" s="6"/>
    </row>
    <row r="226" spans="1:44" s="2" customFormat="1" x14ac:dyDescent="0.25">
      <c r="A226" s="5"/>
      <c r="F226" s="16"/>
      <c r="M226" s="16"/>
      <c r="T226" s="16"/>
      <c r="AA226" s="16"/>
      <c r="AQ226" s="3"/>
      <c r="AR226" s="6"/>
    </row>
    <row r="227" spans="1:44" s="2" customFormat="1" x14ac:dyDescent="0.25">
      <c r="A227" s="5"/>
      <c r="F227" s="16"/>
      <c r="M227" s="16"/>
      <c r="T227" s="16"/>
      <c r="AA227" s="16"/>
      <c r="AQ227" s="3"/>
      <c r="AR227" s="6"/>
    </row>
    <row r="228" spans="1:44" s="2" customFormat="1" x14ac:dyDescent="0.25">
      <c r="A228" s="5"/>
      <c r="F228" s="16"/>
      <c r="M228" s="16"/>
      <c r="T228" s="16"/>
      <c r="AA228" s="16"/>
      <c r="AQ228" s="3"/>
      <c r="AR228" s="6"/>
    </row>
    <row r="229" spans="1:44" s="2" customFormat="1" x14ac:dyDescent="0.25">
      <c r="A229" s="5"/>
      <c r="F229" s="16"/>
      <c r="M229" s="16"/>
      <c r="T229" s="16"/>
      <c r="AA229" s="16"/>
      <c r="AQ229" s="3"/>
      <c r="AR229" s="6"/>
    </row>
    <row r="230" spans="1:44" s="2" customFormat="1" x14ac:dyDescent="0.25">
      <c r="A230" s="5"/>
      <c r="F230" s="16"/>
      <c r="M230" s="16"/>
      <c r="T230" s="16"/>
      <c r="AA230" s="16"/>
      <c r="AQ230" s="3"/>
      <c r="AR230" s="6"/>
    </row>
    <row r="231" spans="1:44" s="2" customFormat="1" x14ac:dyDescent="0.25">
      <c r="A231" s="5"/>
      <c r="F231" s="16"/>
      <c r="M231" s="16"/>
      <c r="T231" s="16"/>
      <c r="AA231" s="16"/>
      <c r="AQ231" s="3"/>
      <c r="AR231" s="6"/>
    </row>
    <row r="232" spans="1:44" s="2" customFormat="1" x14ac:dyDescent="0.25">
      <c r="A232" s="5"/>
      <c r="F232" s="16"/>
      <c r="M232" s="16"/>
      <c r="T232" s="16"/>
      <c r="AA232" s="16"/>
      <c r="AQ232" s="3"/>
      <c r="AR232" s="6"/>
    </row>
    <row r="233" spans="1:44" s="2" customFormat="1" x14ac:dyDescent="0.25">
      <c r="A233" s="5"/>
      <c r="F233" s="16"/>
      <c r="M233" s="16"/>
      <c r="T233" s="16"/>
      <c r="AA233" s="16"/>
      <c r="AQ233" s="3"/>
      <c r="AR233" s="6"/>
    </row>
    <row r="234" spans="1:44" s="2" customFormat="1" x14ac:dyDescent="0.25">
      <c r="A234" s="5"/>
      <c r="F234" s="16"/>
      <c r="M234" s="16"/>
      <c r="T234" s="16"/>
      <c r="AA234" s="16"/>
      <c r="AQ234" s="3"/>
      <c r="AR234" s="6"/>
    </row>
    <row r="235" spans="1:44" s="2" customFormat="1" x14ac:dyDescent="0.25">
      <c r="A235" s="5"/>
      <c r="F235" s="16"/>
      <c r="M235" s="16"/>
      <c r="T235" s="16"/>
      <c r="AA235" s="16"/>
      <c r="AQ235" s="3"/>
      <c r="AR235" s="6"/>
    </row>
    <row r="236" spans="1:44" s="2" customFormat="1" x14ac:dyDescent="0.25">
      <c r="A236" s="5"/>
      <c r="F236" s="16"/>
      <c r="M236" s="16"/>
      <c r="T236" s="16"/>
      <c r="AA236" s="16"/>
      <c r="AQ236" s="3"/>
      <c r="AR236" s="6"/>
    </row>
    <row r="237" spans="1:44" s="2" customFormat="1" x14ac:dyDescent="0.25">
      <c r="A237" s="5"/>
      <c r="F237" s="16"/>
      <c r="M237" s="16"/>
      <c r="T237" s="16"/>
      <c r="AA237" s="16"/>
      <c r="AQ237" s="3"/>
      <c r="AR237" s="6"/>
    </row>
    <row r="238" spans="1:44" s="2" customFormat="1" x14ac:dyDescent="0.25">
      <c r="A238" s="5"/>
      <c r="F238" s="16"/>
      <c r="M238" s="16"/>
      <c r="T238" s="16"/>
      <c r="AA238" s="16"/>
      <c r="AQ238" s="3"/>
      <c r="AR238" s="6"/>
    </row>
    <row r="239" spans="1:44" s="2" customFormat="1" x14ac:dyDescent="0.25">
      <c r="A239" s="5"/>
      <c r="F239" s="16"/>
      <c r="M239" s="16"/>
      <c r="T239" s="16"/>
      <c r="AA239" s="16"/>
      <c r="AQ239" s="3"/>
      <c r="AR239" s="6"/>
    </row>
    <row r="240" spans="1:44" s="2" customFormat="1" x14ac:dyDescent="0.25">
      <c r="A240" s="5"/>
      <c r="F240" s="16"/>
      <c r="M240" s="16"/>
      <c r="T240" s="16"/>
      <c r="AA240" s="16"/>
      <c r="AQ240" s="3"/>
      <c r="AR240" s="6"/>
    </row>
    <row r="241" spans="1:44" s="2" customFormat="1" x14ac:dyDescent="0.25">
      <c r="A241" s="5"/>
      <c r="F241" s="16"/>
      <c r="M241" s="16"/>
      <c r="T241" s="16"/>
      <c r="AA241" s="16"/>
      <c r="AQ241" s="3"/>
      <c r="AR241" s="6"/>
    </row>
    <row r="242" spans="1:44" s="2" customFormat="1" x14ac:dyDescent="0.25">
      <c r="A242" s="5"/>
      <c r="F242" s="16"/>
      <c r="M242" s="16"/>
      <c r="T242" s="16"/>
      <c r="AA242" s="16"/>
      <c r="AQ242" s="3"/>
      <c r="AR242" s="6"/>
    </row>
    <row r="243" spans="1:44" s="2" customFormat="1" x14ac:dyDescent="0.25">
      <c r="A243" s="5"/>
      <c r="F243" s="16"/>
      <c r="M243" s="16"/>
      <c r="T243" s="16"/>
      <c r="AA243" s="16"/>
      <c r="AQ243" s="3"/>
      <c r="AR243" s="6"/>
    </row>
    <row r="244" spans="1:44" s="2" customFormat="1" x14ac:dyDescent="0.25">
      <c r="A244" s="5"/>
      <c r="F244" s="16"/>
      <c r="M244" s="16"/>
      <c r="T244" s="16"/>
      <c r="AA244" s="16"/>
      <c r="AQ244" s="3"/>
      <c r="AR244" s="6"/>
    </row>
    <row r="245" spans="1:44" s="2" customFormat="1" x14ac:dyDescent="0.25">
      <c r="A245" s="5"/>
      <c r="F245" s="16"/>
      <c r="M245" s="16"/>
      <c r="T245" s="16"/>
      <c r="AA245" s="16"/>
      <c r="AQ245" s="3"/>
      <c r="AR245" s="6"/>
    </row>
    <row r="246" spans="1:44" s="2" customFormat="1" x14ac:dyDescent="0.25">
      <c r="A246" s="5"/>
      <c r="F246" s="16"/>
      <c r="M246" s="16"/>
      <c r="T246" s="16"/>
      <c r="AA246" s="16"/>
      <c r="AQ246" s="3"/>
      <c r="AR246" s="6"/>
    </row>
    <row r="247" spans="1:44" s="2" customFormat="1" x14ac:dyDescent="0.25">
      <c r="A247" s="5"/>
      <c r="F247" s="16"/>
      <c r="M247" s="16"/>
      <c r="T247" s="16"/>
      <c r="AA247" s="16"/>
      <c r="AQ247" s="3"/>
      <c r="AR247" s="6"/>
    </row>
    <row r="248" spans="1:44" s="2" customFormat="1" x14ac:dyDescent="0.25">
      <c r="A248" s="5"/>
      <c r="F248" s="16"/>
      <c r="M248" s="16"/>
      <c r="T248" s="16"/>
      <c r="AA248" s="16"/>
      <c r="AQ248" s="3"/>
      <c r="AR248" s="6"/>
    </row>
    <row r="249" spans="1:44" s="2" customFormat="1" x14ac:dyDescent="0.25">
      <c r="A249" s="5"/>
      <c r="F249" s="16"/>
      <c r="M249" s="16"/>
      <c r="T249" s="16"/>
      <c r="AA249" s="16"/>
      <c r="AQ249" s="3"/>
      <c r="AR249" s="6"/>
    </row>
    <row r="250" spans="1:44" s="2" customFormat="1" x14ac:dyDescent="0.25">
      <c r="A250" s="5"/>
      <c r="F250" s="16"/>
      <c r="M250" s="16"/>
      <c r="T250" s="16"/>
      <c r="AA250" s="16"/>
      <c r="AQ250" s="3"/>
      <c r="AR250" s="6"/>
    </row>
    <row r="251" spans="1:44" s="2" customFormat="1" x14ac:dyDescent="0.25">
      <c r="A251" s="5"/>
      <c r="F251" s="16"/>
      <c r="M251" s="16"/>
      <c r="T251" s="16"/>
      <c r="AA251" s="16"/>
      <c r="AQ251" s="3"/>
      <c r="AR251" s="6"/>
    </row>
    <row r="252" spans="1:44" s="2" customFormat="1" x14ac:dyDescent="0.25">
      <c r="A252" s="5"/>
      <c r="F252" s="16"/>
      <c r="M252" s="16"/>
      <c r="T252" s="16"/>
      <c r="AA252" s="16"/>
      <c r="AQ252" s="3"/>
      <c r="AR252" s="6"/>
    </row>
    <row r="253" spans="1:44" s="2" customFormat="1" x14ac:dyDescent="0.25">
      <c r="A253" s="5"/>
      <c r="F253" s="16"/>
      <c r="M253" s="16"/>
      <c r="T253" s="16"/>
      <c r="AA253" s="16"/>
      <c r="AQ253" s="3"/>
      <c r="AR253" s="6"/>
    </row>
    <row r="254" spans="1:44" s="2" customFormat="1" x14ac:dyDescent="0.25">
      <c r="A254" s="5"/>
      <c r="F254" s="16"/>
      <c r="M254" s="16"/>
      <c r="T254" s="16"/>
      <c r="AA254" s="16"/>
      <c r="AQ254" s="3"/>
      <c r="AR254" s="6"/>
    </row>
    <row r="255" spans="1:44" s="2" customFormat="1" x14ac:dyDescent="0.25">
      <c r="A255" s="5"/>
      <c r="F255" s="16"/>
      <c r="M255" s="16"/>
      <c r="T255" s="16"/>
      <c r="AA255" s="16"/>
      <c r="AQ255" s="3"/>
      <c r="AR255" s="6"/>
    </row>
    <row r="256" spans="1:44" s="2" customFormat="1" x14ac:dyDescent="0.25">
      <c r="A256" s="5"/>
      <c r="F256" s="16"/>
      <c r="M256" s="16"/>
      <c r="T256" s="16"/>
      <c r="AA256" s="16"/>
      <c r="AQ256" s="3"/>
      <c r="AR256" s="6"/>
    </row>
    <row r="257" spans="1:44" s="2" customFormat="1" x14ac:dyDescent="0.25">
      <c r="A257" s="5"/>
      <c r="F257" s="16"/>
      <c r="M257" s="16"/>
      <c r="T257" s="16"/>
      <c r="AA257" s="16"/>
      <c r="AQ257" s="3"/>
      <c r="AR257" s="6"/>
    </row>
    <row r="258" spans="1:44" s="2" customFormat="1" x14ac:dyDescent="0.25">
      <c r="A258" s="5"/>
      <c r="F258" s="16"/>
      <c r="M258" s="16"/>
      <c r="T258" s="16"/>
      <c r="AA258" s="16"/>
      <c r="AQ258" s="3"/>
      <c r="AR258" s="6"/>
    </row>
    <row r="259" spans="1:44" s="2" customFormat="1" x14ac:dyDescent="0.25">
      <c r="A259" s="5"/>
      <c r="F259" s="16"/>
      <c r="M259" s="16"/>
      <c r="T259" s="16"/>
      <c r="AA259" s="16"/>
      <c r="AQ259" s="3"/>
      <c r="AR259" s="6"/>
    </row>
    <row r="260" spans="1:44" s="2" customFormat="1" x14ac:dyDescent="0.25">
      <c r="A260" s="5"/>
      <c r="F260" s="16"/>
      <c r="M260" s="16"/>
      <c r="T260" s="16"/>
      <c r="AA260" s="16"/>
      <c r="AQ260" s="3"/>
      <c r="AR260" s="6"/>
    </row>
    <row r="261" spans="1:44" s="2" customFormat="1" x14ac:dyDescent="0.25">
      <c r="A261" s="5"/>
      <c r="F261" s="16"/>
      <c r="M261" s="16"/>
      <c r="T261" s="16"/>
      <c r="AA261" s="16"/>
      <c r="AQ261" s="3"/>
      <c r="AR261" s="6"/>
    </row>
    <row r="262" spans="1:44" s="2" customFormat="1" x14ac:dyDescent="0.25">
      <c r="A262" s="5"/>
      <c r="F262" s="16"/>
      <c r="M262" s="16"/>
      <c r="T262" s="16"/>
      <c r="AA262" s="16"/>
      <c r="AQ262" s="3"/>
      <c r="AR262" s="6"/>
    </row>
    <row r="263" spans="1:44" s="2" customFormat="1" x14ac:dyDescent="0.25">
      <c r="A263" s="5"/>
      <c r="F263" s="16"/>
      <c r="M263" s="16"/>
      <c r="T263" s="16"/>
      <c r="AA263" s="16"/>
      <c r="AQ263" s="3"/>
      <c r="AR263" s="6"/>
    </row>
    <row r="264" spans="1:44" s="2" customFormat="1" x14ac:dyDescent="0.25">
      <c r="A264" s="5"/>
      <c r="F264" s="16"/>
      <c r="M264" s="16"/>
      <c r="T264" s="16"/>
      <c r="AA264" s="16"/>
      <c r="AQ264" s="3"/>
      <c r="AR264" s="6"/>
    </row>
    <row r="265" spans="1:44" s="2" customFormat="1" x14ac:dyDescent="0.25">
      <c r="A265" s="5"/>
      <c r="F265" s="16"/>
      <c r="M265" s="16"/>
      <c r="T265" s="16"/>
      <c r="AA265" s="16"/>
      <c r="AQ265" s="3"/>
      <c r="AR265" s="6"/>
    </row>
    <row r="266" spans="1:44" s="2" customFormat="1" x14ac:dyDescent="0.25">
      <c r="A266" s="5"/>
      <c r="F266" s="16"/>
      <c r="M266" s="16"/>
      <c r="T266" s="16"/>
      <c r="AA266" s="16"/>
      <c r="AQ266" s="3"/>
      <c r="AR266" s="6"/>
    </row>
    <row r="267" spans="1:44" s="2" customFormat="1" x14ac:dyDescent="0.25">
      <c r="A267" s="5"/>
      <c r="F267" s="16"/>
      <c r="M267" s="16"/>
      <c r="T267" s="16"/>
      <c r="AA267" s="16"/>
      <c r="AQ267" s="3"/>
      <c r="AR267" s="6"/>
    </row>
    <row r="268" spans="1:44" s="2" customFormat="1" x14ac:dyDescent="0.25">
      <c r="A268" s="5"/>
      <c r="F268" s="16"/>
      <c r="M268" s="16"/>
      <c r="T268" s="16"/>
      <c r="AA268" s="16"/>
      <c r="AQ268" s="3"/>
      <c r="AR268" s="6"/>
    </row>
    <row r="269" spans="1:44" s="2" customFormat="1" x14ac:dyDescent="0.25">
      <c r="A269" s="5"/>
      <c r="F269" s="16"/>
      <c r="M269" s="16"/>
      <c r="T269" s="16"/>
      <c r="AA269" s="16"/>
      <c r="AQ269" s="3"/>
      <c r="AR269" s="6"/>
    </row>
    <row r="270" spans="1:44" s="2" customFormat="1" x14ac:dyDescent="0.25">
      <c r="A270" s="5"/>
      <c r="F270" s="16"/>
      <c r="M270" s="16"/>
      <c r="T270" s="16"/>
      <c r="AA270" s="16"/>
      <c r="AQ270" s="3"/>
      <c r="AR270" s="6"/>
    </row>
    <row r="271" spans="1:44" s="2" customFormat="1" x14ac:dyDescent="0.25">
      <c r="A271" s="5"/>
      <c r="F271" s="16"/>
      <c r="M271" s="16"/>
      <c r="T271" s="16"/>
      <c r="AA271" s="16"/>
      <c r="AQ271" s="3"/>
      <c r="AR271" s="6"/>
    </row>
    <row r="272" spans="1:44" s="2" customFormat="1" x14ac:dyDescent="0.25">
      <c r="A272" s="5"/>
      <c r="F272" s="16"/>
      <c r="M272" s="16"/>
      <c r="T272" s="16"/>
      <c r="AA272" s="16"/>
      <c r="AQ272" s="3"/>
      <c r="AR272" s="6"/>
    </row>
    <row r="273" spans="1:44" s="2" customFormat="1" x14ac:dyDescent="0.25">
      <c r="A273" s="5"/>
      <c r="F273" s="16"/>
      <c r="M273" s="16"/>
      <c r="T273" s="16"/>
      <c r="AA273" s="16"/>
      <c r="AQ273" s="3"/>
      <c r="AR273" s="6"/>
    </row>
    <row r="274" spans="1:44" s="2" customFormat="1" x14ac:dyDescent="0.25">
      <c r="A274" s="5"/>
      <c r="F274" s="16"/>
      <c r="M274" s="16"/>
      <c r="T274" s="16"/>
      <c r="AA274" s="16"/>
      <c r="AQ274" s="3"/>
      <c r="AR274" s="6"/>
    </row>
    <row r="275" spans="1:44" s="2" customFormat="1" x14ac:dyDescent="0.25">
      <c r="A275" s="5"/>
      <c r="F275" s="16"/>
      <c r="M275" s="16"/>
      <c r="T275" s="16"/>
      <c r="AA275" s="16"/>
      <c r="AQ275" s="3"/>
      <c r="AR275" s="6"/>
    </row>
    <row r="276" spans="1:44" s="2" customFormat="1" x14ac:dyDescent="0.25">
      <c r="A276" s="5"/>
      <c r="F276" s="16"/>
      <c r="M276" s="16"/>
      <c r="T276" s="16"/>
      <c r="AA276" s="16"/>
      <c r="AQ276" s="3"/>
      <c r="AR276" s="6"/>
    </row>
    <row r="277" spans="1:44" s="2" customFormat="1" x14ac:dyDescent="0.25">
      <c r="A277" s="5"/>
      <c r="F277" s="16"/>
      <c r="M277" s="16"/>
      <c r="T277" s="16"/>
      <c r="AA277" s="16"/>
      <c r="AQ277" s="3"/>
      <c r="AR277" s="6"/>
    </row>
    <row r="278" spans="1:44" s="2" customFormat="1" x14ac:dyDescent="0.25">
      <c r="A278" s="5"/>
      <c r="F278" s="16"/>
      <c r="M278" s="16"/>
      <c r="T278" s="16"/>
      <c r="AA278" s="16"/>
      <c r="AQ278" s="3"/>
      <c r="AR278" s="6"/>
    </row>
    <row r="279" spans="1:44" s="2" customFormat="1" x14ac:dyDescent="0.25">
      <c r="A279" s="5"/>
      <c r="F279" s="16"/>
      <c r="M279" s="16"/>
      <c r="T279" s="16"/>
      <c r="AA279" s="16"/>
      <c r="AQ279" s="3"/>
      <c r="AR279" s="6"/>
    </row>
    <row r="280" spans="1:44" s="2" customFormat="1" x14ac:dyDescent="0.25">
      <c r="A280" s="5"/>
      <c r="F280" s="16"/>
      <c r="M280" s="16"/>
      <c r="T280" s="16"/>
      <c r="AA280" s="16"/>
      <c r="AQ280" s="3"/>
      <c r="AR280" s="6"/>
    </row>
    <row r="281" spans="1:44" s="2" customFormat="1" x14ac:dyDescent="0.25">
      <c r="A281" s="5"/>
      <c r="F281" s="16"/>
      <c r="M281" s="16"/>
      <c r="T281" s="16"/>
      <c r="AA281" s="16"/>
      <c r="AQ281" s="3"/>
      <c r="AR281" s="6"/>
    </row>
    <row r="282" spans="1:44" s="2" customFormat="1" x14ac:dyDescent="0.25">
      <c r="A282" s="5"/>
      <c r="F282" s="16"/>
      <c r="M282" s="16"/>
      <c r="T282" s="16"/>
      <c r="AA282" s="16"/>
      <c r="AQ282" s="3"/>
      <c r="AR282" s="6"/>
    </row>
    <row r="283" spans="1:44" s="2" customFormat="1" x14ac:dyDescent="0.25">
      <c r="A283" s="5"/>
      <c r="F283" s="16"/>
      <c r="M283" s="16"/>
      <c r="T283" s="16"/>
      <c r="AA283" s="16"/>
      <c r="AQ283" s="3"/>
      <c r="AR283" s="6"/>
    </row>
    <row r="284" spans="1:44" s="2" customFormat="1" x14ac:dyDescent="0.25">
      <c r="A284" s="5"/>
      <c r="F284" s="16"/>
      <c r="M284" s="16"/>
      <c r="T284" s="16"/>
      <c r="AA284" s="16"/>
      <c r="AQ284" s="3"/>
      <c r="AR284" s="6"/>
    </row>
    <row r="285" spans="1:44" s="2" customFormat="1" x14ac:dyDescent="0.25">
      <c r="A285" s="5"/>
      <c r="F285" s="16"/>
      <c r="M285" s="16"/>
      <c r="T285" s="16"/>
      <c r="AA285" s="16"/>
      <c r="AQ285" s="3"/>
      <c r="AR285" s="6"/>
    </row>
    <row r="286" spans="1:44" s="2" customFormat="1" x14ac:dyDescent="0.25">
      <c r="A286" s="5"/>
      <c r="F286" s="16"/>
      <c r="M286" s="16"/>
      <c r="T286" s="16"/>
      <c r="AA286" s="16"/>
      <c r="AQ286" s="3"/>
      <c r="AR286" s="6"/>
    </row>
    <row r="287" spans="1:44" s="2" customFormat="1" x14ac:dyDescent="0.25">
      <c r="A287" s="5"/>
      <c r="F287" s="16"/>
      <c r="M287" s="16"/>
      <c r="T287" s="16"/>
      <c r="AA287" s="16"/>
      <c r="AQ287" s="3"/>
      <c r="AR287" s="6"/>
    </row>
    <row r="288" spans="1:44" s="2" customFormat="1" x14ac:dyDescent="0.25">
      <c r="A288" s="5"/>
      <c r="F288" s="16"/>
      <c r="M288" s="16"/>
      <c r="T288" s="16"/>
      <c r="AA288" s="16"/>
      <c r="AQ288" s="3"/>
      <c r="AR288" s="6"/>
    </row>
    <row r="289" spans="1:44" s="2" customFormat="1" x14ac:dyDescent="0.25">
      <c r="A289" s="5"/>
      <c r="F289" s="16"/>
      <c r="M289" s="16"/>
      <c r="T289" s="16"/>
      <c r="AA289" s="16"/>
      <c r="AQ289" s="3"/>
      <c r="AR289" s="6"/>
    </row>
    <row r="290" spans="1:44" s="2" customFormat="1" x14ac:dyDescent="0.25">
      <c r="A290" s="5"/>
      <c r="F290" s="16"/>
      <c r="M290" s="16"/>
      <c r="T290" s="16"/>
      <c r="AA290" s="16"/>
      <c r="AQ290" s="3"/>
      <c r="AR290" s="6"/>
    </row>
    <row r="291" spans="1:44" s="2" customFormat="1" x14ac:dyDescent="0.25">
      <c r="A291" s="5"/>
      <c r="F291" s="16"/>
      <c r="M291" s="16"/>
      <c r="T291" s="16"/>
      <c r="AA291" s="16"/>
      <c r="AQ291" s="3"/>
      <c r="AR291" s="6"/>
    </row>
    <row r="292" spans="1:44" s="2" customFormat="1" x14ac:dyDescent="0.25">
      <c r="A292" s="5"/>
      <c r="F292" s="16"/>
      <c r="M292" s="16"/>
      <c r="T292" s="16"/>
      <c r="AA292" s="16"/>
      <c r="AQ292" s="3"/>
      <c r="AR292" s="6"/>
    </row>
    <row r="293" spans="1:44" s="2" customFormat="1" x14ac:dyDescent="0.25">
      <c r="A293" s="5"/>
      <c r="F293" s="16"/>
      <c r="M293" s="16"/>
      <c r="T293" s="16"/>
      <c r="AA293" s="16"/>
      <c r="AQ293" s="3"/>
      <c r="AR293" s="6"/>
    </row>
    <row r="294" spans="1:44" s="2" customFormat="1" x14ac:dyDescent="0.25">
      <c r="A294" s="5"/>
      <c r="F294" s="16"/>
      <c r="M294" s="16"/>
      <c r="T294" s="16"/>
      <c r="AA294" s="16"/>
      <c r="AQ294" s="3"/>
      <c r="AR294" s="6"/>
    </row>
    <row r="295" spans="1:44" s="2" customFormat="1" x14ac:dyDescent="0.25">
      <c r="A295" s="5"/>
      <c r="F295" s="16"/>
      <c r="M295" s="16"/>
      <c r="T295" s="16"/>
      <c r="AA295" s="16"/>
      <c r="AQ295" s="3"/>
      <c r="AR295" s="6"/>
    </row>
    <row r="296" spans="1:44" s="2" customFormat="1" x14ac:dyDescent="0.25">
      <c r="A296" s="5"/>
      <c r="F296" s="16"/>
      <c r="M296" s="16"/>
      <c r="T296" s="16"/>
      <c r="AA296" s="16"/>
      <c r="AQ296" s="3"/>
      <c r="AR296" s="6"/>
    </row>
    <row r="297" spans="1:44" s="2" customFormat="1" x14ac:dyDescent="0.25">
      <c r="A297" s="5"/>
      <c r="F297" s="16"/>
      <c r="M297" s="16"/>
      <c r="T297" s="16"/>
      <c r="AA297" s="16"/>
      <c r="AQ297" s="3"/>
      <c r="AR297" s="6"/>
    </row>
    <row r="298" spans="1:44" s="2" customFormat="1" x14ac:dyDescent="0.25">
      <c r="A298" s="5"/>
      <c r="F298" s="16"/>
      <c r="M298" s="16"/>
      <c r="T298" s="16"/>
      <c r="AA298" s="16"/>
      <c r="AQ298" s="3"/>
      <c r="AR298" s="6"/>
    </row>
    <row r="299" spans="1:44" s="2" customFormat="1" x14ac:dyDescent="0.25">
      <c r="A299" s="5"/>
      <c r="F299" s="16"/>
      <c r="M299" s="16"/>
      <c r="T299" s="16"/>
      <c r="AA299" s="16"/>
      <c r="AQ299" s="3"/>
      <c r="AR299" s="6"/>
    </row>
    <row r="300" spans="1:44" s="2" customFormat="1" x14ac:dyDescent="0.25">
      <c r="A300" s="5"/>
      <c r="F300" s="16"/>
      <c r="M300" s="16"/>
      <c r="T300" s="16"/>
      <c r="AA300" s="16"/>
      <c r="AQ300" s="3"/>
      <c r="AR300" s="6"/>
    </row>
    <row r="301" spans="1:44" s="2" customFormat="1" x14ac:dyDescent="0.25">
      <c r="A301" s="5"/>
      <c r="F301" s="16"/>
      <c r="M301" s="16"/>
      <c r="T301" s="16"/>
      <c r="AA301" s="16"/>
      <c r="AQ301" s="3"/>
      <c r="AR301" s="6"/>
    </row>
    <row r="302" spans="1:44" s="2" customFormat="1" x14ac:dyDescent="0.25">
      <c r="A302" s="5"/>
      <c r="F302" s="16"/>
      <c r="M302" s="16"/>
      <c r="T302" s="16"/>
      <c r="AA302" s="16"/>
      <c r="AQ302" s="3"/>
      <c r="AR302" s="6"/>
    </row>
    <row r="303" spans="1:44" s="2" customFormat="1" x14ac:dyDescent="0.25">
      <c r="A303" s="5"/>
      <c r="F303" s="16"/>
      <c r="M303" s="16"/>
      <c r="T303" s="16"/>
      <c r="AA303" s="16"/>
      <c r="AQ303" s="3"/>
      <c r="AR303" s="6"/>
    </row>
    <row r="304" spans="1:44" s="2" customFormat="1" x14ac:dyDescent="0.25">
      <c r="A304" s="5"/>
      <c r="F304" s="16"/>
      <c r="M304" s="16"/>
      <c r="T304" s="16"/>
      <c r="AA304" s="16"/>
      <c r="AQ304" s="3"/>
      <c r="AR304" s="6"/>
    </row>
    <row r="305" spans="1:44" s="2" customFormat="1" x14ac:dyDescent="0.25">
      <c r="A305" s="5"/>
      <c r="F305" s="16"/>
      <c r="M305" s="16"/>
      <c r="T305" s="16"/>
      <c r="AA305" s="16"/>
      <c r="AQ305" s="3"/>
      <c r="AR305" s="6"/>
    </row>
    <row r="306" spans="1:44" s="2" customFormat="1" x14ac:dyDescent="0.25">
      <c r="A306" s="5"/>
      <c r="F306" s="16"/>
      <c r="M306" s="16"/>
      <c r="T306" s="16"/>
      <c r="AA306" s="16"/>
      <c r="AQ306" s="3"/>
      <c r="AR306" s="6"/>
    </row>
    <row r="307" spans="1:44" s="2" customFormat="1" x14ac:dyDescent="0.25">
      <c r="A307" s="5"/>
      <c r="F307" s="16"/>
      <c r="M307" s="16"/>
      <c r="T307" s="16"/>
      <c r="AA307" s="16"/>
      <c r="AQ307" s="3"/>
      <c r="AR307" s="6"/>
    </row>
    <row r="308" spans="1:44" s="2" customFormat="1" x14ac:dyDescent="0.25">
      <c r="A308" s="5"/>
      <c r="F308" s="16"/>
      <c r="M308" s="16"/>
      <c r="T308" s="16"/>
      <c r="AA308" s="16"/>
      <c r="AQ308" s="3"/>
      <c r="AR308" s="6"/>
    </row>
    <row r="309" spans="1:44" s="2" customFormat="1" x14ac:dyDescent="0.25">
      <c r="A309" s="5"/>
      <c r="F309" s="16"/>
      <c r="M309" s="16"/>
      <c r="T309" s="16"/>
      <c r="AA309" s="16"/>
      <c r="AQ309" s="3"/>
      <c r="AR309" s="6"/>
    </row>
    <row r="310" spans="1:44" s="2" customFormat="1" x14ac:dyDescent="0.25">
      <c r="A310" s="5"/>
      <c r="F310" s="16"/>
      <c r="M310" s="16"/>
      <c r="T310" s="16"/>
      <c r="AA310" s="16"/>
      <c r="AQ310" s="3"/>
      <c r="AR310" s="6"/>
    </row>
    <row r="311" spans="1:44" s="2" customFormat="1" x14ac:dyDescent="0.25">
      <c r="A311" s="5"/>
      <c r="F311" s="16"/>
      <c r="M311" s="16"/>
      <c r="T311" s="16"/>
      <c r="AA311" s="16"/>
      <c r="AQ311" s="3"/>
      <c r="AR311" s="6"/>
    </row>
    <row r="312" spans="1:44" s="2" customFormat="1" x14ac:dyDescent="0.25">
      <c r="A312" s="5"/>
      <c r="F312" s="16"/>
      <c r="M312" s="16"/>
      <c r="T312" s="16"/>
      <c r="AA312" s="16"/>
      <c r="AQ312" s="3"/>
      <c r="AR312" s="6"/>
    </row>
    <row r="313" spans="1:44" s="2" customFormat="1" x14ac:dyDescent="0.25">
      <c r="A313" s="5"/>
      <c r="F313" s="16"/>
      <c r="M313" s="16"/>
      <c r="T313" s="16"/>
      <c r="AA313" s="16"/>
      <c r="AQ313" s="3"/>
      <c r="AR313" s="6"/>
    </row>
    <row r="314" spans="1:44" s="2" customFormat="1" x14ac:dyDescent="0.25">
      <c r="A314" s="5"/>
      <c r="F314" s="16"/>
      <c r="M314" s="16"/>
      <c r="T314" s="16"/>
      <c r="AA314" s="16"/>
      <c r="AQ314" s="3"/>
      <c r="AR314" s="6"/>
    </row>
    <row r="315" spans="1:44" s="2" customFormat="1" x14ac:dyDescent="0.25">
      <c r="A315" s="5"/>
      <c r="F315" s="16"/>
      <c r="M315" s="16"/>
      <c r="T315" s="16"/>
      <c r="AA315" s="16"/>
      <c r="AQ315" s="3"/>
      <c r="AR315" s="6"/>
    </row>
    <row r="316" spans="1:44" s="2" customFormat="1" x14ac:dyDescent="0.25">
      <c r="A316" s="5"/>
      <c r="F316" s="16"/>
      <c r="M316" s="16"/>
      <c r="T316" s="16"/>
      <c r="AA316" s="16"/>
      <c r="AQ316" s="3"/>
      <c r="AR316" s="6"/>
    </row>
    <row r="317" spans="1:44" s="2" customFormat="1" x14ac:dyDescent="0.25">
      <c r="A317" s="5"/>
      <c r="F317" s="16"/>
      <c r="M317" s="16"/>
      <c r="T317" s="16"/>
      <c r="AA317" s="16"/>
      <c r="AQ317" s="3"/>
      <c r="AR317" s="6"/>
    </row>
    <row r="318" spans="1:44" s="2" customFormat="1" x14ac:dyDescent="0.25">
      <c r="A318" s="5"/>
      <c r="F318" s="16"/>
      <c r="M318" s="16"/>
      <c r="T318" s="16"/>
      <c r="AA318" s="16"/>
      <c r="AQ318" s="3"/>
      <c r="AR318" s="6"/>
    </row>
    <row r="319" spans="1:44" s="2" customFormat="1" x14ac:dyDescent="0.25">
      <c r="A319" s="5"/>
      <c r="F319" s="16"/>
      <c r="M319" s="16"/>
      <c r="T319" s="16"/>
      <c r="AA319" s="16"/>
      <c r="AQ319" s="3"/>
      <c r="AR319" s="6"/>
    </row>
    <row r="320" spans="1:44" s="2" customFormat="1" x14ac:dyDescent="0.25">
      <c r="A320" s="5"/>
      <c r="F320" s="16"/>
      <c r="M320" s="16"/>
      <c r="T320" s="16"/>
      <c r="AA320" s="16"/>
      <c r="AQ320" s="3"/>
      <c r="AR320" s="6"/>
    </row>
    <row r="321" spans="1:44" s="2" customFormat="1" x14ac:dyDescent="0.25">
      <c r="A321" s="5"/>
      <c r="F321" s="16"/>
      <c r="M321" s="16"/>
      <c r="T321" s="16"/>
      <c r="AA321" s="16"/>
      <c r="AQ321" s="3"/>
      <c r="AR321" s="6"/>
    </row>
    <row r="322" spans="1:44" s="2" customFormat="1" x14ac:dyDescent="0.25">
      <c r="A322" s="5"/>
      <c r="F322" s="16"/>
      <c r="M322" s="16"/>
      <c r="T322" s="16"/>
      <c r="AA322" s="16"/>
      <c r="AQ322" s="3"/>
      <c r="AR322" s="6"/>
    </row>
    <row r="323" spans="1:44" s="2" customFormat="1" x14ac:dyDescent="0.25">
      <c r="A323" s="5"/>
      <c r="F323" s="16"/>
      <c r="M323" s="16"/>
      <c r="T323" s="16"/>
      <c r="AA323" s="16"/>
      <c r="AQ323" s="3"/>
      <c r="AR323" s="6"/>
    </row>
    <row r="324" spans="1:44" s="2" customFormat="1" x14ac:dyDescent="0.25">
      <c r="A324" s="5"/>
      <c r="F324" s="16"/>
      <c r="M324" s="16"/>
      <c r="T324" s="16"/>
      <c r="AA324" s="16"/>
      <c r="AQ324" s="3"/>
      <c r="AR324" s="6"/>
    </row>
    <row r="325" spans="1:44" s="2" customFormat="1" x14ac:dyDescent="0.25">
      <c r="A325" s="5"/>
      <c r="F325" s="16"/>
      <c r="M325" s="16"/>
      <c r="T325" s="16"/>
      <c r="AA325" s="16"/>
      <c r="AQ325" s="3"/>
      <c r="AR325" s="6"/>
    </row>
    <row r="326" spans="1:44" s="2" customFormat="1" x14ac:dyDescent="0.25">
      <c r="A326" s="5"/>
      <c r="F326" s="16"/>
      <c r="M326" s="16"/>
      <c r="T326" s="16"/>
      <c r="AA326" s="16"/>
      <c r="AQ326" s="3"/>
      <c r="AR326" s="6"/>
    </row>
    <row r="327" spans="1:44" s="2" customFormat="1" x14ac:dyDescent="0.25">
      <c r="A327" s="5"/>
      <c r="F327" s="16"/>
      <c r="M327" s="16"/>
      <c r="T327" s="16"/>
      <c r="AA327" s="16"/>
      <c r="AQ327" s="3"/>
      <c r="AR327" s="6"/>
    </row>
    <row r="328" spans="1:44" s="2" customFormat="1" x14ac:dyDescent="0.25">
      <c r="A328" s="5"/>
      <c r="F328" s="16"/>
      <c r="M328" s="16"/>
      <c r="T328" s="16"/>
      <c r="AA328" s="16"/>
      <c r="AQ328" s="3"/>
      <c r="AR328" s="6"/>
    </row>
    <row r="329" spans="1:44" s="2" customFormat="1" x14ac:dyDescent="0.25">
      <c r="A329" s="5"/>
      <c r="F329" s="16"/>
      <c r="M329" s="16"/>
      <c r="T329" s="16"/>
      <c r="AA329" s="16"/>
      <c r="AQ329" s="3"/>
      <c r="AR329" s="6"/>
    </row>
    <row r="330" spans="1:44" s="2" customFormat="1" x14ac:dyDescent="0.25">
      <c r="A330" s="5"/>
      <c r="F330" s="16"/>
      <c r="M330" s="16"/>
      <c r="T330" s="16"/>
      <c r="AA330" s="16"/>
      <c r="AQ330" s="3"/>
      <c r="AR330" s="6"/>
    </row>
    <row r="331" spans="1:44" s="2" customFormat="1" x14ac:dyDescent="0.25">
      <c r="A331" s="5"/>
      <c r="F331" s="16"/>
      <c r="M331" s="16"/>
      <c r="T331" s="16"/>
      <c r="AA331" s="16"/>
      <c r="AQ331" s="3"/>
      <c r="AR331" s="6"/>
    </row>
    <row r="332" spans="1:44" s="2" customFormat="1" x14ac:dyDescent="0.25">
      <c r="A332" s="5"/>
      <c r="F332" s="16"/>
      <c r="M332" s="16"/>
      <c r="T332" s="16"/>
      <c r="AA332" s="16"/>
      <c r="AQ332" s="3"/>
      <c r="AR332" s="6"/>
    </row>
    <row r="333" spans="1:44" s="2" customFormat="1" x14ac:dyDescent="0.25">
      <c r="A333" s="5"/>
      <c r="F333" s="16"/>
      <c r="M333" s="16"/>
      <c r="T333" s="16"/>
      <c r="AA333" s="16"/>
      <c r="AQ333" s="3"/>
      <c r="AR333" s="6"/>
    </row>
    <row r="334" spans="1:44" s="2" customFormat="1" x14ac:dyDescent="0.25">
      <c r="A334" s="5"/>
      <c r="F334" s="16"/>
      <c r="M334" s="16"/>
      <c r="T334" s="16"/>
      <c r="AA334" s="16"/>
      <c r="AQ334" s="3"/>
      <c r="AR334" s="6"/>
    </row>
    <row r="335" spans="1:44" s="2" customFormat="1" x14ac:dyDescent="0.25">
      <c r="A335" s="5"/>
      <c r="F335" s="16"/>
      <c r="M335" s="16"/>
      <c r="T335" s="16"/>
      <c r="AA335" s="16"/>
      <c r="AQ335" s="3"/>
      <c r="AR335" s="6"/>
    </row>
    <row r="336" spans="1:44" s="2" customFormat="1" x14ac:dyDescent="0.25">
      <c r="A336" s="5"/>
      <c r="F336" s="16"/>
      <c r="M336" s="16"/>
      <c r="T336" s="16"/>
      <c r="AA336" s="16"/>
      <c r="AQ336" s="3"/>
      <c r="AR336" s="6"/>
    </row>
    <row r="337" spans="1:44" s="2" customFormat="1" x14ac:dyDescent="0.25">
      <c r="A337" s="5"/>
      <c r="F337" s="16"/>
      <c r="M337" s="16"/>
      <c r="T337" s="16"/>
      <c r="AA337" s="16"/>
      <c r="AQ337" s="3"/>
      <c r="AR337" s="6"/>
    </row>
    <row r="338" spans="1:44" s="2" customFormat="1" x14ac:dyDescent="0.25">
      <c r="A338" s="5"/>
      <c r="F338" s="16"/>
      <c r="M338" s="16"/>
      <c r="T338" s="16"/>
      <c r="AA338" s="16"/>
      <c r="AQ338" s="3"/>
      <c r="AR338" s="6"/>
    </row>
    <row r="339" spans="1:44" s="2" customFormat="1" x14ac:dyDescent="0.25">
      <c r="A339" s="5"/>
      <c r="F339" s="16"/>
      <c r="M339" s="16"/>
      <c r="T339" s="16"/>
      <c r="AA339" s="16"/>
      <c r="AQ339" s="3"/>
      <c r="AR339" s="6"/>
    </row>
    <row r="340" spans="1:44" s="2" customFormat="1" x14ac:dyDescent="0.25">
      <c r="A340" s="5"/>
      <c r="F340" s="16"/>
      <c r="M340" s="16"/>
      <c r="T340" s="16"/>
      <c r="AA340" s="16"/>
      <c r="AQ340" s="3"/>
      <c r="AR340" s="6"/>
    </row>
    <row r="341" spans="1:44" s="2" customFormat="1" x14ac:dyDescent="0.25">
      <c r="A341" s="5"/>
      <c r="F341" s="16"/>
      <c r="M341" s="16"/>
      <c r="T341" s="16"/>
      <c r="AA341" s="16"/>
      <c r="AQ341" s="3"/>
      <c r="AR341" s="6"/>
    </row>
    <row r="342" spans="1:44" s="2" customFormat="1" x14ac:dyDescent="0.25">
      <c r="A342" s="5"/>
      <c r="F342" s="16"/>
      <c r="M342" s="16"/>
      <c r="T342" s="16"/>
      <c r="AA342" s="16"/>
      <c r="AQ342" s="3"/>
      <c r="AR342" s="6"/>
    </row>
    <row r="343" spans="1:44" s="2" customFormat="1" x14ac:dyDescent="0.25">
      <c r="A343" s="5"/>
      <c r="F343" s="16"/>
      <c r="M343" s="16"/>
      <c r="T343" s="16"/>
      <c r="AA343" s="16"/>
      <c r="AQ343" s="3"/>
      <c r="AR343" s="6"/>
    </row>
    <row r="344" spans="1:44" s="2" customFormat="1" x14ac:dyDescent="0.25">
      <c r="A344" s="5"/>
      <c r="F344" s="16"/>
      <c r="M344" s="16"/>
      <c r="T344" s="16"/>
      <c r="AA344" s="16"/>
      <c r="AQ344" s="3"/>
      <c r="AR344" s="6"/>
    </row>
    <row r="345" spans="1:44" s="2" customFormat="1" x14ac:dyDescent="0.25">
      <c r="A345" s="5"/>
      <c r="F345" s="16"/>
      <c r="M345" s="16"/>
      <c r="T345" s="16"/>
      <c r="AA345" s="16"/>
      <c r="AQ345" s="3"/>
      <c r="AR345" s="6"/>
    </row>
    <row r="346" spans="1:44" s="2" customFormat="1" x14ac:dyDescent="0.25">
      <c r="A346" s="5"/>
      <c r="F346" s="16"/>
      <c r="M346" s="16"/>
      <c r="T346" s="16"/>
      <c r="AA346" s="16"/>
      <c r="AQ346" s="3"/>
      <c r="AR346" s="6"/>
    </row>
    <row r="347" spans="1:44" s="2" customFormat="1" x14ac:dyDescent="0.25">
      <c r="A347" s="5"/>
      <c r="F347" s="16"/>
      <c r="M347" s="16"/>
      <c r="T347" s="16"/>
      <c r="AA347" s="16"/>
      <c r="AQ347" s="3"/>
      <c r="AR347" s="6"/>
    </row>
    <row r="348" spans="1:44" s="2" customFormat="1" x14ac:dyDescent="0.25">
      <c r="A348" s="5"/>
      <c r="F348" s="16"/>
      <c r="M348" s="16"/>
      <c r="T348" s="16"/>
      <c r="AA348" s="16"/>
      <c r="AQ348" s="3"/>
      <c r="AR348" s="6"/>
    </row>
    <row r="349" spans="1:44" s="2" customFormat="1" x14ac:dyDescent="0.25">
      <c r="A349" s="5"/>
      <c r="F349" s="16"/>
      <c r="M349" s="16"/>
      <c r="T349" s="16"/>
      <c r="AA349" s="16"/>
      <c r="AQ349" s="3"/>
      <c r="AR349" s="6"/>
    </row>
    <row r="350" spans="1:44" s="2" customFormat="1" x14ac:dyDescent="0.25">
      <c r="A350" s="5"/>
      <c r="F350" s="16"/>
      <c r="M350" s="16"/>
      <c r="T350" s="16"/>
      <c r="AA350" s="16"/>
      <c r="AQ350" s="3"/>
      <c r="AR350" s="6"/>
    </row>
    <row r="351" spans="1:44" s="2" customFormat="1" x14ac:dyDescent="0.25">
      <c r="A351" s="5"/>
      <c r="F351" s="16"/>
      <c r="M351" s="16"/>
      <c r="T351" s="16"/>
      <c r="AA351" s="16"/>
      <c r="AQ351" s="3"/>
      <c r="AR351" s="6"/>
    </row>
    <row r="352" spans="1:44" s="2" customFormat="1" x14ac:dyDescent="0.25">
      <c r="A352" s="5"/>
      <c r="F352" s="16"/>
      <c r="M352" s="16"/>
      <c r="T352" s="16"/>
      <c r="AA352" s="16"/>
      <c r="AQ352" s="3"/>
      <c r="AR352" s="6"/>
    </row>
    <row r="353" spans="1:44" s="2" customFormat="1" x14ac:dyDescent="0.25">
      <c r="A353" s="5"/>
      <c r="F353" s="16"/>
      <c r="M353" s="16"/>
      <c r="T353" s="16"/>
      <c r="AA353" s="16"/>
      <c r="AQ353" s="3"/>
      <c r="AR353" s="6"/>
    </row>
    <row r="354" spans="1:44" s="2" customFormat="1" x14ac:dyDescent="0.25">
      <c r="A354" s="5"/>
      <c r="F354" s="16"/>
      <c r="M354" s="16"/>
      <c r="T354" s="16"/>
      <c r="AA354" s="16"/>
      <c r="AQ354" s="3"/>
      <c r="AR354" s="6"/>
    </row>
    <row r="355" spans="1:44" s="2" customFormat="1" x14ac:dyDescent="0.25">
      <c r="A355" s="5"/>
      <c r="F355" s="16"/>
      <c r="M355" s="16"/>
      <c r="T355" s="16"/>
      <c r="AA355" s="16"/>
      <c r="AQ355" s="3"/>
      <c r="AR355" s="6"/>
    </row>
    <row r="356" spans="1:44" s="2" customFormat="1" x14ac:dyDescent="0.25">
      <c r="A356" s="5"/>
      <c r="F356" s="16"/>
      <c r="M356" s="16"/>
      <c r="T356" s="16"/>
      <c r="AA356" s="16"/>
      <c r="AQ356" s="3"/>
      <c r="AR356" s="6"/>
    </row>
    <row r="357" spans="1:44" s="2" customFormat="1" x14ac:dyDescent="0.25">
      <c r="A357" s="5"/>
      <c r="F357" s="16"/>
      <c r="M357" s="16"/>
      <c r="T357" s="16"/>
      <c r="AA357" s="16"/>
      <c r="AQ357" s="3"/>
      <c r="AR357" s="6"/>
    </row>
    <row r="358" spans="1:44" s="2" customFormat="1" x14ac:dyDescent="0.25">
      <c r="A358" s="5"/>
      <c r="F358" s="16"/>
      <c r="M358" s="16"/>
      <c r="T358" s="16"/>
      <c r="AA358" s="16"/>
      <c r="AQ358" s="3"/>
      <c r="AR358" s="6"/>
    </row>
    <row r="359" spans="1:44" s="2" customFormat="1" x14ac:dyDescent="0.25">
      <c r="A359" s="5"/>
      <c r="F359" s="16"/>
      <c r="M359" s="16"/>
      <c r="T359" s="16"/>
      <c r="AA359" s="16"/>
      <c r="AQ359" s="3"/>
      <c r="AR359" s="6"/>
    </row>
    <row r="360" spans="1:44" s="2" customFormat="1" x14ac:dyDescent="0.25">
      <c r="A360" s="5"/>
      <c r="F360" s="16"/>
      <c r="M360" s="16"/>
      <c r="T360" s="16"/>
      <c r="AA360" s="16"/>
      <c r="AQ360" s="3"/>
      <c r="AR360" s="6"/>
    </row>
    <row r="361" spans="1:44" s="2" customFormat="1" x14ac:dyDescent="0.25">
      <c r="A361" s="5"/>
      <c r="F361" s="16"/>
      <c r="M361" s="16"/>
      <c r="T361" s="16"/>
      <c r="AA361" s="16"/>
      <c r="AQ361" s="3"/>
      <c r="AR361" s="6"/>
    </row>
    <row r="362" spans="1:44" s="2" customFormat="1" x14ac:dyDescent="0.25">
      <c r="A362" s="5"/>
      <c r="F362" s="16"/>
      <c r="M362" s="16"/>
      <c r="T362" s="16"/>
      <c r="AA362" s="16"/>
      <c r="AQ362" s="3"/>
      <c r="AR362" s="6"/>
    </row>
    <row r="363" spans="1:44" s="2" customFormat="1" x14ac:dyDescent="0.25">
      <c r="A363" s="5"/>
      <c r="F363" s="16"/>
      <c r="M363" s="16"/>
      <c r="T363" s="16"/>
      <c r="AA363" s="16"/>
      <c r="AQ363" s="3"/>
      <c r="AR363" s="6"/>
    </row>
    <row r="364" spans="1:44" s="2" customFormat="1" x14ac:dyDescent="0.25">
      <c r="A364" s="5"/>
      <c r="F364" s="16"/>
      <c r="M364" s="16"/>
      <c r="T364" s="16"/>
      <c r="AA364" s="16"/>
      <c r="AQ364" s="3"/>
      <c r="AR364" s="6"/>
    </row>
    <row r="365" spans="1:44" s="2" customFormat="1" x14ac:dyDescent="0.25">
      <c r="A365" s="5"/>
      <c r="F365" s="16"/>
      <c r="M365" s="16"/>
      <c r="T365" s="16"/>
      <c r="AA365" s="16"/>
      <c r="AQ365" s="3"/>
      <c r="AR365" s="6"/>
    </row>
    <row r="366" spans="1:44" s="2" customFormat="1" x14ac:dyDescent="0.25">
      <c r="A366" s="5"/>
      <c r="F366" s="16"/>
      <c r="M366" s="16"/>
      <c r="T366" s="16"/>
      <c r="AA366" s="16"/>
      <c r="AQ366" s="3"/>
      <c r="AR366" s="6"/>
    </row>
    <row r="367" spans="1:44" s="2" customFormat="1" x14ac:dyDescent="0.25">
      <c r="A367" s="5"/>
      <c r="F367" s="16"/>
      <c r="M367" s="16"/>
      <c r="T367" s="16"/>
      <c r="AA367" s="16"/>
      <c r="AQ367" s="3"/>
      <c r="AR367" s="6"/>
    </row>
    <row r="368" spans="1:44" s="2" customFormat="1" x14ac:dyDescent="0.25">
      <c r="A368" s="5"/>
      <c r="F368" s="16"/>
      <c r="M368" s="16"/>
      <c r="T368" s="16"/>
      <c r="AA368" s="16"/>
      <c r="AQ368" s="3"/>
      <c r="AR368" s="6"/>
    </row>
    <row r="369" spans="1:44" s="2" customFormat="1" x14ac:dyDescent="0.25">
      <c r="A369" s="5"/>
      <c r="F369" s="16"/>
      <c r="M369" s="16"/>
      <c r="T369" s="16"/>
      <c r="AA369" s="16"/>
      <c r="AQ369" s="3"/>
      <c r="AR369" s="6"/>
    </row>
    <row r="370" spans="1:44" s="2" customFormat="1" x14ac:dyDescent="0.25">
      <c r="A370" s="5"/>
      <c r="F370" s="16"/>
      <c r="M370" s="16"/>
      <c r="T370" s="16"/>
      <c r="AA370" s="16"/>
      <c r="AQ370" s="3"/>
      <c r="AR370" s="6"/>
    </row>
    <row r="371" spans="1:44" s="2" customFormat="1" x14ac:dyDescent="0.25">
      <c r="A371" s="5"/>
      <c r="F371" s="16"/>
      <c r="M371" s="16"/>
      <c r="T371" s="16"/>
      <c r="AA371" s="16"/>
      <c r="AQ371" s="3"/>
      <c r="AR371" s="6"/>
    </row>
    <row r="372" spans="1:44" s="2" customFormat="1" x14ac:dyDescent="0.25">
      <c r="A372" s="5"/>
      <c r="F372" s="16"/>
      <c r="M372" s="16"/>
      <c r="T372" s="16"/>
      <c r="AA372" s="16"/>
      <c r="AQ372" s="3"/>
      <c r="AR372" s="6"/>
    </row>
    <row r="373" spans="1:44" s="2" customFormat="1" x14ac:dyDescent="0.25">
      <c r="A373" s="5"/>
      <c r="F373" s="16"/>
      <c r="M373" s="16"/>
      <c r="T373" s="16"/>
      <c r="AA373" s="16"/>
      <c r="AQ373" s="3"/>
      <c r="AR373" s="6"/>
    </row>
    <row r="374" spans="1:44" s="2" customFormat="1" x14ac:dyDescent="0.25">
      <c r="A374" s="5"/>
      <c r="F374" s="16"/>
      <c r="M374" s="16"/>
      <c r="T374" s="16"/>
      <c r="AA374" s="16"/>
      <c r="AQ374" s="3"/>
      <c r="AR374" s="6"/>
    </row>
    <row r="375" spans="1:44" s="2" customFormat="1" x14ac:dyDescent="0.25">
      <c r="A375" s="5"/>
      <c r="F375" s="16"/>
      <c r="M375" s="16"/>
      <c r="T375" s="16"/>
      <c r="AA375" s="16"/>
      <c r="AQ375" s="3"/>
      <c r="AR375" s="6"/>
    </row>
    <row r="376" spans="1:44" s="2" customFormat="1" x14ac:dyDescent="0.25">
      <c r="A376" s="5"/>
      <c r="F376" s="16"/>
      <c r="M376" s="16"/>
      <c r="T376" s="16"/>
      <c r="AA376" s="16"/>
      <c r="AQ376" s="3"/>
      <c r="AR376" s="6"/>
    </row>
    <row r="377" spans="1:44" s="2" customFormat="1" x14ac:dyDescent="0.25">
      <c r="A377" s="5"/>
      <c r="F377" s="16"/>
      <c r="M377" s="16"/>
      <c r="T377" s="16"/>
      <c r="AA377" s="16"/>
      <c r="AQ377" s="3"/>
      <c r="AR377" s="6"/>
    </row>
    <row r="378" spans="1:44" s="2" customFormat="1" x14ac:dyDescent="0.25">
      <c r="A378" s="5"/>
      <c r="F378" s="16"/>
      <c r="M378" s="16"/>
      <c r="T378" s="16"/>
      <c r="AA378" s="16"/>
      <c r="AQ378" s="3"/>
      <c r="AR378" s="6"/>
    </row>
    <row r="379" spans="1:44" s="2" customFormat="1" x14ac:dyDescent="0.25">
      <c r="A379" s="5"/>
      <c r="F379" s="16"/>
      <c r="M379" s="16"/>
      <c r="T379" s="16"/>
      <c r="AA379" s="16"/>
      <c r="AQ379" s="3"/>
      <c r="AR379" s="6"/>
    </row>
    <row r="380" spans="1:44" s="2" customFormat="1" x14ac:dyDescent="0.25">
      <c r="A380" s="5"/>
      <c r="F380" s="16"/>
      <c r="M380" s="16"/>
      <c r="T380" s="16"/>
      <c r="AA380" s="16"/>
      <c r="AQ380" s="3"/>
      <c r="AR380" s="6"/>
    </row>
    <row r="381" spans="1:44" s="2" customFormat="1" x14ac:dyDescent="0.25">
      <c r="A381" s="5"/>
      <c r="F381" s="16"/>
      <c r="M381" s="16"/>
      <c r="T381" s="16"/>
      <c r="AA381" s="16"/>
      <c r="AQ381" s="3"/>
      <c r="AR381" s="6"/>
    </row>
    <row r="382" spans="1:44" s="2" customFormat="1" x14ac:dyDescent="0.25">
      <c r="A382" s="5"/>
      <c r="F382" s="16"/>
      <c r="M382" s="16"/>
      <c r="T382" s="16"/>
      <c r="AA382" s="16"/>
      <c r="AQ382" s="3"/>
      <c r="AR382" s="6"/>
    </row>
    <row r="383" spans="1:44" s="2" customFormat="1" x14ac:dyDescent="0.25">
      <c r="A383" s="5"/>
      <c r="F383" s="16"/>
      <c r="M383" s="16"/>
      <c r="T383" s="16"/>
      <c r="AA383" s="16"/>
      <c r="AQ383" s="3"/>
      <c r="AR383" s="6"/>
    </row>
    <row r="384" spans="1:44" s="2" customFormat="1" x14ac:dyDescent="0.25">
      <c r="A384" s="5"/>
      <c r="F384" s="16"/>
      <c r="M384" s="16"/>
      <c r="T384" s="16"/>
      <c r="AA384" s="16"/>
      <c r="AQ384" s="3"/>
      <c r="AR384" s="6"/>
    </row>
    <row r="385" spans="1:44" s="2" customFormat="1" x14ac:dyDescent="0.25">
      <c r="A385" s="5"/>
      <c r="F385" s="16"/>
      <c r="M385" s="16"/>
      <c r="T385" s="16"/>
      <c r="AA385" s="16"/>
      <c r="AQ385" s="3"/>
      <c r="AR385" s="6"/>
    </row>
    <row r="386" spans="1:44" s="2" customFormat="1" x14ac:dyDescent="0.25">
      <c r="A386" s="5"/>
      <c r="F386" s="16"/>
      <c r="M386" s="16"/>
      <c r="T386" s="16"/>
      <c r="AA386" s="16"/>
      <c r="AQ386" s="3"/>
      <c r="AR386" s="6"/>
    </row>
    <row r="387" spans="1:44" s="2" customFormat="1" x14ac:dyDescent="0.25">
      <c r="A387" s="5"/>
      <c r="F387" s="16"/>
      <c r="M387" s="16"/>
      <c r="T387" s="16"/>
      <c r="AA387" s="16"/>
      <c r="AQ387" s="3"/>
      <c r="AR387" s="6"/>
    </row>
    <row r="388" spans="1:44" s="2" customFormat="1" x14ac:dyDescent="0.25">
      <c r="A388" s="5"/>
      <c r="F388" s="16"/>
      <c r="M388" s="16"/>
      <c r="T388" s="16"/>
      <c r="AA388" s="16"/>
      <c r="AQ388" s="3"/>
      <c r="AR388" s="6"/>
    </row>
    <row r="389" spans="1:44" s="2" customFormat="1" x14ac:dyDescent="0.25">
      <c r="A389" s="5"/>
      <c r="F389" s="16"/>
      <c r="M389" s="16"/>
      <c r="T389" s="16"/>
      <c r="AA389" s="16"/>
      <c r="AQ389" s="3"/>
      <c r="AR389" s="6"/>
    </row>
    <row r="390" spans="1:44" s="2" customFormat="1" x14ac:dyDescent="0.25">
      <c r="A390" s="5"/>
      <c r="F390" s="16"/>
      <c r="M390" s="16"/>
      <c r="T390" s="16"/>
      <c r="AA390" s="16"/>
      <c r="AQ390" s="3"/>
      <c r="AR390" s="6"/>
    </row>
    <row r="391" spans="1:44" s="2" customFormat="1" x14ac:dyDescent="0.25">
      <c r="A391" s="5"/>
      <c r="F391" s="16"/>
      <c r="M391" s="16"/>
      <c r="T391" s="16"/>
      <c r="AA391" s="16"/>
      <c r="AQ391" s="3"/>
      <c r="AR391" s="6"/>
    </row>
    <row r="392" spans="1:44" s="2" customFormat="1" x14ac:dyDescent="0.25">
      <c r="A392" s="5"/>
      <c r="F392" s="16"/>
      <c r="M392" s="16"/>
      <c r="T392" s="16"/>
      <c r="AA392" s="16"/>
      <c r="AQ392" s="3"/>
      <c r="AR392" s="6"/>
    </row>
    <row r="393" spans="1:44" s="2" customFormat="1" x14ac:dyDescent="0.25">
      <c r="A393" s="5"/>
      <c r="F393" s="16"/>
      <c r="M393" s="16"/>
      <c r="T393" s="16"/>
      <c r="AA393" s="16"/>
      <c r="AQ393" s="3"/>
      <c r="AR393" s="6"/>
    </row>
    <row r="394" spans="1:44" s="2" customFormat="1" x14ac:dyDescent="0.25">
      <c r="A394" s="5"/>
      <c r="F394" s="16"/>
      <c r="M394" s="16"/>
      <c r="T394" s="16"/>
      <c r="AA394" s="16"/>
      <c r="AQ394" s="3"/>
      <c r="AR394" s="6"/>
    </row>
    <row r="395" spans="1:44" s="2" customFormat="1" x14ac:dyDescent="0.25">
      <c r="A395" s="5"/>
      <c r="F395" s="16"/>
      <c r="M395" s="16"/>
      <c r="T395" s="16"/>
      <c r="AA395" s="16"/>
      <c r="AQ395" s="3"/>
      <c r="AR395" s="6"/>
    </row>
    <row r="396" spans="1:44" s="2" customFormat="1" x14ac:dyDescent="0.25">
      <c r="A396" s="5"/>
      <c r="F396" s="16"/>
      <c r="M396" s="16"/>
      <c r="T396" s="16"/>
      <c r="AA396" s="16"/>
      <c r="AQ396" s="3"/>
      <c r="AR396" s="6"/>
    </row>
    <row r="397" spans="1:44" s="2" customFormat="1" x14ac:dyDescent="0.25">
      <c r="A397" s="5"/>
      <c r="F397" s="16"/>
      <c r="M397" s="16"/>
      <c r="T397" s="16"/>
      <c r="AA397" s="16"/>
      <c r="AQ397" s="3"/>
      <c r="AR397" s="6"/>
    </row>
    <row r="398" spans="1:44" s="2" customFormat="1" x14ac:dyDescent="0.25">
      <c r="A398" s="5"/>
      <c r="F398" s="16"/>
      <c r="M398" s="16"/>
      <c r="T398" s="16"/>
      <c r="AA398" s="16"/>
      <c r="AQ398" s="3"/>
      <c r="AR398" s="6"/>
    </row>
    <row r="399" spans="1:44" s="2" customFormat="1" x14ac:dyDescent="0.25">
      <c r="A399" s="5"/>
      <c r="F399" s="16"/>
      <c r="M399" s="16"/>
      <c r="T399" s="16"/>
      <c r="AA399" s="16"/>
      <c r="AQ399" s="3"/>
      <c r="AR399" s="6"/>
    </row>
    <row r="400" spans="1:44" s="2" customFormat="1" x14ac:dyDescent="0.25">
      <c r="A400" s="5"/>
      <c r="F400" s="16"/>
      <c r="M400" s="16"/>
      <c r="T400" s="16"/>
      <c r="AA400" s="16"/>
      <c r="AQ400" s="3"/>
      <c r="AR400" s="6"/>
    </row>
    <row r="401" spans="1:44" s="2" customFormat="1" x14ac:dyDescent="0.25">
      <c r="A401" s="5"/>
      <c r="F401" s="16"/>
      <c r="M401" s="16"/>
      <c r="T401" s="16"/>
      <c r="AA401" s="16"/>
      <c r="AQ401" s="3"/>
      <c r="AR401" s="6"/>
    </row>
    <row r="402" spans="1:44" s="2" customFormat="1" x14ac:dyDescent="0.25">
      <c r="A402" s="5"/>
      <c r="F402" s="16"/>
      <c r="M402" s="16"/>
      <c r="T402" s="16"/>
      <c r="AA402" s="16"/>
      <c r="AQ402" s="3"/>
      <c r="AR402" s="6"/>
    </row>
    <row r="403" spans="1:44" s="2" customFormat="1" x14ac:dyDescent="0.25">
      <c r="A403" s="5"/>
      <c r="F403" s="16"/>
      <c r="M403" s="16"/>
      <c r="T403" s="16"/>
      <c r="AA403" s="16"/>
      <c r="AQ403" s="3"/>
      <c r="AR403" s="6"/>
    </row>
    <row r="404" spans="1:44" s="2" customFormat="1" x14ac:dyDescent="0.25">
      <c r="A404" s="5"/>
      <c r="F404" s="16"/>
      <c r="M404" s="16"/>
      <c r="T404" s="16"/>
      <c r="AA404" s="16"/>
      <c r="AQ404" s="3"/>
      <c r="AR404" s="6"/>
    </row>
    <row r="405" spans="1:44" s="2" customFormat="1" x14ac:dyDescent="0.25">
      <c r="A405" s="5"/>
      <c r="F405" s="16"/>
      <c r="M405" s="16"/>
      <c r="T405" s="16"/>
      <c r="AA405" s="16"/>
      <c r="AQ405" s="3"/>
      <c r="AR405" s="6"/>
    </row>
    <row r="406" spans="1:44" s="2" customFormat="1" x14ac:dyDescent="0.25">
      <c r="A406" s="5"/>
      <c r="F406" s="16"/>
      <c r="M406" s="16"/>
      <c r="T406" s="16"/>
      <c r="AA406" s="16"/>
      <c r="AQ406" s="3"/>
      <c r="AR406" s="6"/>
    </row>
    <row r="407" spans="1:44" s="2" customFormat="1" x14ac:dyDescent="0.25">
      <c r="A407" s="5"/>
      <c r="F407" s="16"/>
      <c r="M407" s="16"/>
      <c r="T407" s="16"/>
      <c r="AA407" s="16"/>
      <c r="AQ407" s="3"/>
      <c r="AR407" s="6"/>
    </row>
    <row r="408" spans="1:44" s="2" customFormat="1" x14ac:dyDescent="0.25">
      <c r="A408" s="5"/>
      <c r="F408" s="16"/>
      <c r="M408" s="16"/>
      <c r="T408" s="16"/>
      <c r="AA408" s="16"/>
      <c r="AQ408" s="3"/>
      <c r="AR408" s="6"/>
    </row>
    <row r="409" spans="1:44" s="2" customFormat="1" x14ac:dyDescent="0.25">
      <c r="A409" s="5"/>
      <c r="F409" s="16"/>
      <c r="M409" s="16"/>
      <c r="T409" s="16"/>
      <c r="AA409" s="16"/>
      <c r="AQ409" s="3"/>
      <c r="AR409" s="6"/>
    </row>
    <row r="410" spans="1:44" s="2" customFormat="1" x14ac:dyDescent="0.25">
      <c r="A410" s="5"/>
      <c r="F410" s="16"/>
      <c r="M410" s="16"/>
      <c r="T410" s="16"/>
      <c r="AA410" s="16"/>
      <c r="AQ410" s="3"/>
      <c r="AR410" s="6"/>
    </row>
    <row r="411" spans="1:44" s="2" customFormat="1" x14ac:dyDescent="0.25">
      <c r="A411" s="5"/>
      <c r="F411" s="16"/>
      <c r="M411" s="16"/>
      <c r="T411" s="16"/>
      <c r="AA411" s="16"/>
      <c r="AQ411" s="3"/>
      <c r="AR411" s="6"/>
    </row>
    <row r="412" spans="1:44" s="2" customFormat="1" x14ac:dyDescent="0.25">
      <c r="A412" s="5"/>
      <c r="F412" s="16"/>
      <c r="M412" s="16"/>
      <c r="T412" s="16"/>
      <c r="AA412" s="16"/>
      <c r="AQ412" s="3"/>
      <c r="AR412" s="6"/>
    </row>
    <row r="413" spans="1:44" s="2" customFormat="1" x14ac:dyDescent="0.25">
      <c r="A413" s="5"/>
      <c r="F413" s="16"/>
      <c r="M413" s="16"/>
      <c r="T413" s="16"/>
      <c r="AA413" s="16"/>
      <c r="AQ413" s="3"/>
      <c r="AR413" s="6"/>
    </row>
    <row r="414" spans="1:44" s="2" customFormat="1" x14ac:dyDescent="0.25">
      <c r="A414" s="5"/>
      <c r="F414" s="16"/>
      <c r="M414" s="16"/>
      <c r="T414" s="16"/>
      <c r="AA414" s="16"/>
      <c r="AQ414" s="3"/>
      <c r="AR414" s="6"/>
    </row>
    <row r="415" spans="1:44" s="2" customFormat="1" x14ac:dyDescent="0.25">
      <c r="A415" s="5"/>
      <c r="F415" s="16"/>
      <c r="M415" s="16"/>
      <c r="T415" s="16"/>
      <c r="AA415" s="16"/>
      <c r="AQ415" s="3"/>
      <c r="AR415" s="6"/>
    </row>
    <row r="416" spans="1:44" s="2" customFormat="1" x14ac:dyDescent="0.25">
      <c r="A416" s="5"/>
      <c r="F416" s="16"/>
      <c r="M416" s="16"/>
      <c r="T416" s="16"/>
      <c r="AA416" s="16"/>
      <c r="AQ416" s="3"/>
      <c r="AR416" s="6"/>
    </row>
    <row r="417" spans="1:44" s="2" customFormat="1" x14ac:dyDescent="0.25">
      <c r="A417" s="5"/>
      <c r="F417" s="16"/>
      <c r="M417" s="16"/>
      <c r="T417" s="16"/>
      <c r="AA417" s="16"/>
      <c r="AQ417" s="3"/>
      <c r="AR417" s="6"/>
    </row>
    <row r="418" spans="1:44" s="2" customFormat="1" x14ac:dyDescent="0.25">
      <c r="A418" s="5"/>
      <c r="F418" s="16"/>
      <c r="M418" s="16"/>
      <c r="T418" s="16"/>
      <c r="AA418" s="16"/>
      <c r="AQ418" s="3"/>
      <c r="AR418" s="6"/>
    </row>
    <row r="419" spans="1:44" s="2" customFormat="1" x14ac:dyDescent="0.25">
      <c r="A419" s="5"/>
      <c r="F419" s="16"/>
      <c r="M419" s="16"/>
      <c r="T419" s="16"/>
      <c r="AA419" s="16"/>
      <c r="AQ419" s="3"/>
      <c r="AR419" s="6"/>
    </row>
    <row r="420" spans="1:44" s="2" customFormat="1" x14ac:dyDescent="0.25">
      <c r="A420" s="5"/>
      <c r="F420" s="16"/>
      <c r="M420" s="16"/>
      <c r="T420" s="16"/>
      <c r="AA420" s="16"/>
      <c r="AQ420" s="3"/>
      <c r="AR420" s="6"/>
    </row>
    <row r="421" spans="1:44" s="2" customFormat="1" x14ac:dyDescent="0.25">
      <c r="A421" s="5"/>
      <c r="F421" s="16"/>
      <c r="M421" s="16"/>
      <c r="T421" s="16"/>
      <c r="AA421" s="16"/>
      <c r="AQ421" s="3"/>
      <c r="AR421" s="6"/>
    </row>
    <row r="422" spans="1:44" s="2" customFormat="1" x14ac:dyDescent="0.25">
      <c r="A422" s="5"/>
      <c r="F422" s="16"/>
      <c r="M422" s="16"/>
      <c r="T422" s="16"/>
      <c r="AA422" s="16"/>
      <c r="AQ422" s="3"/>
      <c r="AR422" s="6"/>
    </row>
    <row r="423" spans="1:44" s="2" customFormat="1" x14ac:dyDescent="0.25">
      <c r="A423" s="5"/>
      <c r="F423" s="16"/>
      <c r="M423" s="16"/>
      <c r="T423" s="16"/>
      <c r="AA423" s="16"/>
      <c r="AQ423" s="3"/>
      <c r="AR423" s="6"/>
    </row>
    <row r="424" spans="1:44" s="2" customFormat="1" x14ac:dyDescent="0.25">
      <c r="A424" s="5"/>
      <c r="F424" s="16"/>
      <c r="M424" s="16"/>
      <c r="T424" s="16"/>
      <c r="AA424" s="16"/>
      <c r="AQ424" s="3"/>
      <c r="AR424" s="6"/>
    </row>
    <row r="425" spans="1:44" s="2" customFormat="1" x14ac:dyDescent="0.25">
      <c r="A425" s="5"/>
      <c r="F425" s="16"/>
      <c r="M425" s="16"/>
      <c r="T425" s="16"/>
      <c r="AA425" s="16"/>
      <c r="AQ425" s="3"/>
      <c r="AR425" s="6"/>
    </row>
    <row r="426" spans="1:44" s="2" customFormat="1" x14ac:dyDescent="0.25">
      <c r="A426" s="5"/>
      <c r="F426" s="16"/>
      <c r="M426" s="16"/>
      <c r="T426" s="16"/>
      <c r="AA426" s="16"/>
      <c r="AQ426" s="3"/>
      <c r="AR426" s="6"/>
    </row>
    <row r="427" spans="1:44" s="2" customFormat="1" x14ac:dyDescent="0.25">
      <c r="A427" s="5"/>
      <c r="F427" s="16"/>
      <c r="M427" s="16"/>
      <c r="T427" s="16"/>
      <c r="AA427" s="16"/>
      <c r="AQ427" s="3"/>
      <c r="AR427" s="6"/>
    </row>
    <row r="428" spans="1:44" s="2" customFormat="1" x14ac:dyDescent="0.25">
      <c r="A428" s="5"/>
      <c r="F428" s="16"/>
      <c r="M428" s="16"/>
      <c r="T428" s="16"/>
      <c r="AA428" s="16"/>
      <c r="AQ428" s="3"/>
      <c r="AR428" s="6"/>
    </row>
    <row r="429" spans="1:44" s="2" customFormat="1" x14ac:dyDescent="0.25">
      <c r="A429" s="5"/>
      <c r="F429" s="16"/>
      <c r="M429" s="16"/>
      <c r="T429" s="16"/>
      <c r="AA429" s="16"/>
      <c r="AQ429" s="3"/>
      <c r="AR429" s="6"/>
    </row>
    <row r="430" spans="1:44" s="2" customFormat="1" x14ac:dyDescent="0.25">
      <c r="A430" s="5"/>
      <c r="F430" s="16"/>
      <c r="M430" s="16"/>
      <c r="T430" s="16"/>
      <c r="AA430" s="16"/>
      <c r="AQ430" s="3"/>
      <c r="AR430" s="6"/>
    </row>
    <row r="431" spans="1:44" s="2" customFormat="1" x14ac:dyDescent="0.25">
      <c r="A431" s="5"/>
      <c r="F431" s="16"/>
      <c r="M431" s="16"/>
      <c r="T431" s="16"/>
      <c r="AA431" s="16"/>
      <c r="AQ431" s="3"/>
      <c r="AR431" s="6"/>
    </row>
    <row r="432" spans="1:44" s="2" customFormat="1" x14ac:dyDescent="0.25">
      <c r="A432" s="5"/>
      <c r="F432" s="16"/>
      <c r="M432" s="16"/>
      <c r="T432" s="16"/>
      <c r="AA432" s="16"/>
      <c r="AQ432" s="3"/>
      <c r="AR432" s="6"/>
    </row>
    <row r="433" spans="1:44" s="2" customFormat="1" x14ac:dyDescent="0.25">
      <c r="A433" s="5"/>
      <c r="F433" s="16"/>
      <c r="M433" s="16"/>
      <c r="T433" s="16"/>
      <c r="AA433" s="16"/>
      <c r="AQ433" s="3"/>
      <c r="AR433" s="6"/>
    </row>
    <row r="434" spans="1:44" s="2" customFormat="1" x14ac:dyDescent="0.25">
      <c r="A434" s="5"/>
      <c r="F434" s="16"/>
      <c r="M434" s="16"/>
      <c r="T434" s="16"/>
      <c r="AA434" s="16"/>
      <c r="AQ434" s="3"/>
      <c r="AR434" s="6"/>
    </row>
    <row r="435" spans="1:44" s="2" customFormat="1" x14ac:dyDescent="0.25">
      <c r="A435" s="5"/>
      <c r="F435" s="16"/>
      <c r="M435" s="16"/>
      <c r="T435" s="16"/>
      <c r="AA435" s="16"/>
      <c r="AQ435" s="3"/>
      <c r="AR435" s="6"/>
    </row>
    <row r="436" spans="1:44" s="2" customFormat="1" x14ac:dyDescent="0.25">
      <c r="A436" s="5"/>
      <c r="F436" s="16"/>
      <c r="M436" s="16"/>
      <c r="T436" s="16"/>
      <c r="AA436" s="16"/>
      <c r="AQ436" s="3"/>
      <c r="AR436" s="6"/>
    </row>
    <row r="437" spans="1:44" s="2" customFormat="1" x14ac:dyDescent="0.25">
      <c r="A437" s="5"/>
      <c r="F437" s="16"/>
      <c r="M437" s="16"/>
      <c r="T437" s="16"/>
      <c r="AA437" s="16"/>
      <c r="AQ437" s="3"/>
      <c r="AR437" s="6"/>
    </row>
    <row r="438" spans="1:44" s="2" customFormat="1" x14ac:dyDescent="0.25">
      <c r="A438" s="5"/>
      <c r="F438" s="16"/>
      <c r="M438" s="16"/>
      <c r="T438" s="16"/>
      <c r="AA438" s="16"/>
      <c r="AQ438" s="3"/>
      <c r="AR438" s="6"/>
    </row>
    <row r="439" spans="1:44" s="2" customFormat="1" x14ac:dyDescent="0.25">
      <c r="A439" s="5"/>
      <c r="F439" s="16"/>
      <c r="M439" s="16"/>
      <c r="T439" s="16"/>
      <c r="AA439" s="16"/>
      <c r="AQ439" s="3"/>
      <c r="AR439" s="6"/>
    </row>
    <row r="440" spans="1:44" s="2" customFormat="1" x14ac:dyDescent="0.25">
      <c r="A440" s="5"/>
      <c r="F440" s="16"/>
      <c r="M440" s="16"/>
      <c r="T440" s="16"/>
      <c r="AA440" s="16"/>
      <c r="AQ440" s="3"/>
      <c r="AR440" s="6"/>
    </row>
    <row r="441" spans="1:44" s="2" customFormat="1" x14ac:dyDescent="0.25">
      <c r="A441" s="5"/>
      <c r="F441" s="16"/>
      <c r="M441" s="16"/>
      <c r="T441" s="16"/>
      <c r="AA441" s="16"/>
      <c r="AQ441" s="3"/>
      <c r="AR441" s="6"/>
    </row>
    <row r="442" spans="1:44" s="2" customFormat="1" x14ac:dyDescent="0.25">
      <c r="A442" s="5"/>
      <c r="F442" s="16"/>
      <c r="M442" s="16"/>
      <c r="T442" s="16"/>
      <c r="AA442" s="16"/>
      <c r="AQ442" s="3"/>
      <c r="AR442" s="6"/>
    </row>
    <row r="443" spans="1:44" s="2" customFormat="1" x14ac:dyDescent="0.25">
      <c r="A443" s="5"/>
      <c r="F443" s="16"/>
      <c r="M443" s="16"/>
      <c r="T443" s="16"/>
      <c r="AA443" s="16"/>
      <c r="AQ443" s="3"/>
      <c r="AR443" s="6"/>
    </row>
    <row r="444" spans="1:44" s="2" customFormat="1" x14ac:dyDescent="0.25">
      <c r="A444" s="5"/>
      <c r="F444" s="16"/>
      <c r="M444" s="16"/>
      <c r="T444" s="16"/>
      <c r="AA444" s="16"/>
      <c r="AQ444" s="3"/>
      <c r="AR444" s="6"/>
    </row>
    <row r="445" spans="1:44" s="2" customFormat="1" x14ac:dyDescent="0.25">
      <c r="A445" s="5"/>
      <c r="F445" s="16"/>
      <c r="M445" s="16"/>
      <c r="T445" s="16"/>
      <c r="AA445" s="16"/>
      <c r="AQ445" s="3"/>
      <c r="AR445" s="6"/>
    </row>
    <row r="446" spans="1:44" s="2" customFormat="1" x14ac:dyDescent="0.25">
      <c r="A446" s="5"/>
      <c r="F446" s="16"/>
      <c r="M446" s="16"/>
      <c r="T446" s="16"/>
      <c r="AA446" s="16"/>
      <c r="AQ446" s="3"/>
      <c r="AR446" s="6"/>
    </row>
    <row r="447" spans="1:44" s="2" customFormat="1" x14ac:dyDescent="0.25">
      <c r="A447" s="5"/>
      <c r="F447" s="16"/>
      <c r="M447" s="16"/>
      <c r="T447" s="16"/>
      <c r="AA447" s="16"/>
      <c r="AQ447" s="3"/>
      <c r="AR447" s="6"/>
    </row>
    <row r="448" spans="1:44" s="2" customFormat="1" x14ac:dyDescent="0.25">
      <c r="A448" s="5"/>
      <c r="F448" s="16"/>
      <c r="M448" s="16"/>
      <c r="T448" s="16"/>
      <c r="AA448" s="16"/>
      <c r="AQ448" s="3"/>
      <c r="AR448" s="6"/>
    </row>
    <row r="449" spans="1:44" s="2" customFormat="1" x14ac:dyDescent="0.25">
      <c r="A449" s="5"/>
      <c r="F449" s="16"/>
      <c r="M449" s="16"/>
      <c r="T449" s="16"/>
      <c r="AA449" s="16"/>
      <c r="AQ449" s="3"/>
      <c r="AR449" s="6"/>
    </row>
    <row r="450" spans="1:44" s="2" customFormat="1" x14ac:dyDescent="0.25">
      <c r="A450" s="5"/>
      <c r="F450" s="16"/>
      <c r="M450" s="16"/>
      <c r="T450" s="16"/>
      <c r="AA450" s="16"/>
      <c r="AQ450" s="3"/>
      <c r="AR450" s="6"/>
    </row>
    <row r="451" spans="1:44" s="2" customFormat="1" x14ac:dyDescent="0.25">
      <c r="A451" s="5"/>
      <c r="F451" s="16"/>
      <c r="M451" s="16"/>
      <c r="T451" s="16"/>
      <c r="AA451" s="16"/>
      <c r="AQ451" s="3"/>
      <c r="AR451" s="6"/>
    </row>
    <row r="452" spans="1:44" s="2" customFormat="1" x14ac:dyDescent="0.25">
      <c r="A452" s="5"/>
      <c r="F452" s="16"/>
      <c r="M452" s="16"/>
      <c r="T452" s="16"/>
      <c r="AA452" s="16"/>
      <c r="AQ452" s="3"/>
      <c r="AR452" s="6"/>
    </row>
    <row r="453" spans="1:44" s="2" customFormat="1" x14ac:dyDescent="0.25">
      <c r="A453" s="5"/>
      <c r="F453" s="16"/>
      <c r="M453" s="16"/>
      <c r="T453" s="16"/>
      <c r="AA453" s="16"/>
      <c r="AQ453" s="3"/>
      <c r="AR453" s="6"/>
    </row>
    <row r="454" spans="1:44" s="2" customFormat="1" x14ac:dyDescent="0.25">
      <c r="A454" s="5"/>
      <c r="F454" s="16"/>
      <c r="M454" s="16"/>
      <c r="T454" s="16"/>
      <c r="AA454" s="16"/>
      <c r="AQ454" s="3"/>
      <c r="AR454" s="6"/>
    </row>
    <row r="455" spans="1:44" s="2" customFormat="1" x14ac:dyDescent="0.25">
      <c r="A455" s="5"/>
      <c r="F455" s="16"/>
      <c r="M455" s="16"/>
      <c r="T455" s="16"/>
      <c r="AA455" s="16"/>
      <c r="AQ455" s="3"/>
      <c r="AR455" s="6"/>
    </row>
    <row r="456" spans="1:44" s="2" customFormat="1" x14ac:dyDescent="0.25">
      <c r="A456" s="5"/>
      <c r="F456" s="16"/>
      <c r="M456" s="16"/>
      <c r="T456" s="16"/>
      <c r="AA456" s="16"/>
      <c r="AQ456" s="3"/>
      <c r="AR456" s="6"/>
    </row>
    <row r="457" spans="1:44" s="2" customFormat="1" x14ac:dyDescent="0.25">
      <c r="A457" s="5"/>
      <c r="F457" s="16"/>
      <c r="M457" s="16"/>
      <c r="T457" s="16"/>
      <c r="AA457" s="16"/>
      <c r="AQ457" s="3"/>
      <c r="AR457" s="6"/>
    </row>
    <row r="458" spans="1:44" s="2" customFormat="1" x14ac:dyDescent="0.25">
      <c r="A458" s="5"/>
      <c r="F458" s="16"/>
      <c r="M458" s="16"/>
      <c r="T458" s="16"/>
      <c r="AA458" s="16"/>
      <c r="AQ458" s="3"/>
      <c r="AR458" s="6"/>
    </row>
    <row r="459" spans="1:44" s="2" customFormat="1" x14ac:dyDescent="0.25">
      <c r="A459" s="5"/>
      <c r="F459" s="16"/>
      <c r="M459" s="16"/>
      <c r="T459" s="16"/>
      <c r="AA459" s="16"/>
      <c r="AQ459" s="3"/>
      <c r="AR459" s="6"/>
    </row>
    <row r="460" spans="1:44" s="2" customFormat="1" x14ac:dyDescent="0.25">
      <c r="A460" s="5"/>
      <c r="F460" s="16"/>
      <c r="M460" s="16"/>
      <c r="T460" s="16"/>
      <c r="AA460" s="16"/>
      <c r="AQ460" s="3"/>
      <c r="AR460" s="6"/>
    </row>
    <row r="461" spans="1:44" s="2" customFormat="1" x14ac:dyDescent="0.25">
      <c r="A461" s="5"/>
      <c r="F461" s="16"/>
      <c r="M461" s="16"/>
      <c r="T461" s="16"/>
      <c r="AA461" s="16"/>
      <c r="AQ461" s="3"/>
      <c r="AR461" s="6"/>
    </row>
    <row r="462" spans="1:44" s="2" customFormat="1" x14ac:dyDescent="0.25">
      <c r="A462" s="5"/>
      <c r="F462" s="16"/>
      <c r="M462" s="16"/>
      <c r="T462" s="16"/>
      <c r="AA462" s="16"/>
      <c r="AQ462" s="3"/>
      <c r="AR462" s="6"/>
    </row>
    <row r="463" spans="1:44" s="2" customFormat="1" x14ac:dyDescent="0.25">
      <c r="A463" s="5"/>
      <c r="F463" s="16"/>
      <c r="M463" s="16"/>
      <c r="T463" s="16"/>
      <c r="AA463" s="16"/>
      <c r="AQ463" s="3"/>
      <c r="AR463" s="6"/>
    </row>
    <row r="464" spans="1:44" s="2" customFormat="1" x14ac:dyDescent="0.25">
      <c r="A464" s="5"/>
      <c r="F464" s="16"/>
      <c r="M464" s="16"/>
      <c r="T464" s="16"/>
      <c r="AA464" s="16"/>
      <c r="AQ464" s="3"/>
      <c r="AR464" s="6"/>
    </row>
    <row r="465" spans="1:44" s="2" customFormat="1" x14ac:dyDescent="0.25">
      <c r="A465" s="5"/>
      <c r="F465" s="16"/>
      <c r="M465" s="16"/>
      <c r="T465" s="16"/>
      <c r="AA465" s="16"/>
      <c r="AQ465" s="3"/>
      <c r="AR465" s="6"/>
    </row>
    <row r="466" spans="1:44" s="2" customFormat="1" x14ac:dyDescent="0.25">
      <c r="A466" s="5"/>
      <c r="F466" s="16"/>
      <c r="M466" s="16"/>
      <c r="T466" s="16"/>
      <c r="AA466" s="16"/>
      <c r="AQ466" s="3"/>
      <c r="AR466" s="6"/>
    </row>
    <row r="467" spans="1:44" s="2" customFormat="1" x14ac:dyDescent="0.25">
      <c r="A467" s="5"/>
      <c r="F467" s="16"/>
      <c r="M467" s="16"/>
      <c r="T467" s="16"/>
      <c r="AA467" s="16"/>
      <c r="AQ467" s="3"/>
      <c r="AR467" s="6"/>
    </row>
    <row r="468" spans="1:44" s="2" customFormat="1" x14ac:dyDescent="0.25">
      <c r="A468" s="5"/>
      <c r="F468" s="16"/>
      <c r="M468" s="16"/>
      <c r="T468" s="16"/>
      <c r="AA468" s="16"/>
      <c r="AQ468" s="3"/>
      <c r="AR468" s="6"/>
    </row>
    <row r="469" spans="1:44" s="2" customFormat="1" x14ac:dyDescent="0.25">
      <c r="A469" s="5"/>
      <c r="F469" s="16"/>
      <c r="M469" s="16"/>
      <c r="T469" s="16"/>
      <c r="AA469" s="16"/>
      <c r="AQ469" s="3"/>
      <c r="AR469" s="6"/>
    </row>
    <row r="470" spans="1:44" s="2" customFormat="1" x14ac:dyDescent="0.25">
      <c r="A470" s="5"/>
      <c r="F470" s="16"/>
      <c r="M470" s="16"/>
      <c r="T470" s="16"/>
      <c r="AA470" s="16"/>
      <c r="AQ470" s="3"/>
      <c r="AR470" s="6"/>
    </row>
    <row r="471" spans="1:44" s="2" customFormat="1" x14ac:dyDescent="0.25">
      <c r="A471" s="5"/>
      <c r="F471" s="16"/>
      <c r="M471" s="16"/>
      <c r="T471" s="16"/>
      <c r="AA471" s="16"/>
      <c r="AQ471" s="3"/>
      <c r="AR471" s="6"/>
    </row>
    <row r="472" spans="1:44" s="2" customFormat="1" x14ac:dyDescent="0.25">
      <c r="A472" s="5"/>
      <c r="F472" s="16"/>
      <c r="M472" s="16"/>
      <c r="T472" s="16"/>
      <c r="AA472" s="16"/>
      <c r="AQ472" s="3"/>
      <c r="AR472" s="6"/>
    </row>
    <row r="473" spans="1:44" s="2" customFormat="1" x14ac:dyDescent="0.25">
      <c r="A473" s="5"/>
      <c r="F473" s="16"/>
      <c r="M473" s="16"/>
      <c r="T473" s="16"/>
      <c r="AA473" s="16"/>
      <c r="AQ473" s="3"/>
      <c r="AR473" s="6"/>
    </row>
    <row r="474" spans="1:44" s="2" customFormat="1" x14ac:dyDescent="0.25">
      <c r="A474" s="5"/>
      <c r="F474" s="16"/>
      <c r="M474" s="16"/>
      <c r="T474" s="16"/>
      <c r="AA474" s="16"/>
      <c r="AQ474" s="3"/>
      <c r="AR474" s="6"/>
    </row>
    <row r="475" spans="1:44" s="2" customFormat="1" x14ac:dyDescent="0.25">
      <c r="A475" s="5"/>
      <c r="F475" s="16"/>
      <c r="M475" s="16"/>
      <c r="T475" s="16"/>
      <c r="AA475" s="16"/>
      <c r="AQ475" s="3"/>
      <c r="AR475" s="6"/>
    </row>
    <row r="476" spans="1:44" s="2" customFormat="1" x14ac:dyDescent="0.25">
      <c r="A476" s="5"/>
      <c r="F476" s="16"/>
      <c r="M476" s="16"/>
      <c r="T476" s="16"/>
      <c r="AA476" s="16"/>
      <c r="AQ476" s="3"/>
      <c r="AR476" s="6"/>
    </row>
    <row r="477" spans="1:44" s="2" customFormat="1" x14ac:dyDescent="0.25">
      <c r="A477" s="5"/>
      <c r="F477" s="16"/>
      <c r="M477" s="16"/>
      <c r="T477" s="16"/>
      <c r="AA477" s="16"/>
      <c r="AQ477" s="3"/>
      <c r="AR477" s="6"/>
    </row>
    <row r="478" spans="1:44" s="2" customFormat="1" x14ac:dyDescent="0.25">
      <c r="A478" s="5"/>
      <c r="F478" s="16"/>
      <c r="M478" s="16"/>
      <c r="T478" s="16"/>
      <c r="AA478" s="16"/>
      <c r="AQ478" s="3"/>
      <c r="AR478" s="6"/>
    </row>
    <row r="479" spans="1:44" s="2" customFormat="1" x14ac:dyDescent="0.25">
      <c r="A479" s="5"/>
      <c r="F479" s="16"/>
      <c r="M479" s="16"/>
      <c r="T479" s="16"/>
      <c r="AA479" s="16"/>
      <c r="AQ479" s="3"/>
      <c r="AR479" s="6"/>
    </row>
    <row r="480" spans="1:44" s="2" customFormat="1" x14ac:dyDescent="0.25">
      <c r="A480" s="5"/>
      <c r="F480" s="16"/>
      <c r="M480" s="16"/>
      <c r="T480" s="16"/>
      <c r="AA480" s="16"/>
      <c r="AQ480" s="3"/>
      <c r="AR480" s="6"/>
    </row>
    <row r="481" spans="1:44" s="2" customFormat="1" x14ac:dyDescent="0.25">
      <c r="A481" s="5"/>
      <c r="F481" s="16"/>
      <c r="M481" s="16"/>
      <c r="T481" s="16"/>
      <c r="AA481" s="16"/>
      <c r="AQ481" s="3"/>
      <c r="AR481" s="6"/>
    </row>
    <row r="482" spans="1:44" s="2" customFormat="1" x14ac:dyDescent="0.25">
      <c r="A482" s="5"/>
      <c r="F482" s="16"/>
      <c r="M482" s="16"/>
      <c r="T482" s="16"/>
      <c r="AA482" s="16"/>
      <c r="AQ482" s="3"/>
      <c r="AR482" s="6"/>
    </row>
    <row r="483" spans="1:44" s="2" customFormat="1" x14ac:dyDescent="0.25">
      <c r="A483" s="5"/>
      <c r="F483" s="16"/>
      <c r="M483" s="16"/>
      <c r="T483" s="16"/>
      <c r="AA483" s="16"/>
      <c r="AQ483" s="3"/>
      <c r="AR483" s="6"/>
    </row>
    <row r="484" spans="1:44" s="2" customFormat="1" x14ac:dyDescent="0.25">
      <c r="A484" s="5"/>
      <c r="F484" s="16"/>
      <c r="M484" s="16"/>
      <c r="T484" s="16"/>
      <c r="AA484" s="16"/>
      <c r="AQ484" s="3"/>
      <c r="AR484" s="6"/>
    </row>
    <row r="485" spans="1:44" s="2" customFormat="1" x14ac:dyDescent="0.25">
      <c r="A485" s="5"/>
      <c r="F485" s="16"/>
      <c r="M485" s="16"/>
      <c r="T485" s="16"/>
      <c r="AA485" s="16"/>
      <c r="AQ485" s="3"/>
      <c r="AR485" s="6"/>
    </row>
    <row r="486" spans="1:44" s="2" customFormat="1" x14ac:dyDescent="0.25">
      <c r="A486" s="5"/>
      <c r="F486" s="16"/>
      <c r="M486" s="16"/>
      <c r="T486" s="16"/>
      <c r="AA486" s="16"/>
      <c r="AQ486" s="3"/>
      <c r="AR486" s="6"/>
    </row>
    <row r="487" spans="1:44" s="2" customFormat="1" x14ac:dyDescent="0.25">
      <c r="A487" s="5"/>
      <c r="F487" s="16"/>
      <c r="M487" s="16"/>
      <c r="T487" s="16"/>
      <c r="AA487" s="16"/>
      <c r="AQ487" s="3"/>
      <c r="AR487" s="6"/>
    </row>
    <row r="488" spans="1:44" s="2" customFormat="1" x14ac:dyDescent="0.25">
      <c r="A488" s="5"/>
      <c r="F488" s="16"/>
      <c r="M488" s="16"/>
      <c r="T488" s="16"/>
      <c r="AA488" s="16"/>
      <c r="AQ488" s="3"/>
      <c r="AR488" s="6"/>
    </row>
    <row r="489" spans="1:44" s="2" customFormat="1" x14ac:dyDescent="0.25">
      <c r="A489" s="5"/>
      <c r="F489" s="16"/>
      <c r="M489" s="16"/>
      <c r="T489" s="16"/>
      <c r="AA489" s="16"/>
      <c r="AQ489" s="3"/>
      <c r="AR489" s="6"/>
    </row>
    <row r="490" spans="1:44" s="2" customFormat="1" x14ac:dyDescent="0.25">
      <c r="A490" s="5"/>
      <c r="F490" s="16"/>
      <c r="M490" s="16"/>
      <c r="T490" s="16"/>
      <c r="AA490" s="16"/>
      <c r="AQ490" s="3"/>
      <c r="AR490" s="6"/>
    </row>
    <row r="491" spans="1:44" s="2" customFormat="1" x14ac:dyDescent="0.25">
      <c r="A491" s="5"/>
      <c r="F491" s="16"/>
      <c r="M491" s="16"/>
      <c r="T491" s="16"/>
      <c r="AA491" s="16"/>
      <c r="AQ491" s="3"/>
      <c r="AR491" s="6"/>
    </row>
    <row r="492" spans="1:44" s="2" customFormat="1" x14ac:dyDescent="0.25">
      <c r="A492" s="5"/>
      <c r="F492" s="16"/>
      <c r="M492" s="16"/>
      <c r="T492" s="16"/>
      <c r="AA492" s="16"/>
      <c r="AQ492" s="3"/>
      <c r="AR492" s="6"/>
    </row>
    <row r="493" spans="1:44" s="2" customFormat="1" x14ac:dyDescent="0.25">
      <c r="A493" s="5"/>
      <c r="F493" s="16"/>
      <c r="M493" s="16"/>
      <c r="T493" s="16"/>
      <c r="AA493" s="16"/>
      <c r="AQ493" s="3"/>
      <c r="AR493" s="6"/>
    </row>
    <row r="494" spans="1:44" s="2" customFormat="1" x14ac:dyDescent="0.25">
      <c r="A494" s="5"/>
      <c r="F494" s="16"/>
      <c r="M494" s="16"/>
      <c r="T494" s="16"/>
      <c r="AA494" s="16"/>
      <c r="AQ494" s="3"/>
      <c r="AR494" s="6"/>
    </row>
    <row r="495" spans="1:44" s="2" customFormat="1" x14ac:dyDescent="0.25">
      <c r="A495" s="5"/>
      <c r="F495" s="16"/>
      <c r="M495" s="16"/>
      <c r="T495" s="16"/>
      <c r="AA495" s="16"/>
      <c r="AQ495" s="3"/>
      <c r="AR495" s="6"/>
    </row>
    <row r="496" spans="1:44" s="2" customFormat="1" x14ac:dyDescent="0.25">
      <c r="A496" s="5"/>
      <c r="F496" s="16"/>
      <c r="M496" s="16"/>
      <c r="T496" s="16"/>
      <c r="AA496" s="16"/>
      <c r="AQ496" s="3"/>
      <c r="AR496" s="6"/>
    </row>
    <row r="497" spans="1:44" s="2" customFormat="1" x14ac:dyDescent="0.25">
      <c r="A497" s="5"/>
      <c r="F497" s="16"/>
      <c r="M497" s="16"/>
      <c r="T497" s="16"/>
      <c r="AA497" s="16"/>
      <c r="AQ497" s="3"/>
      <c r="AR497" s="6"/>
    </row>
    <row r="498" spans="1:44" s="2" customFormat="1" x14ac:dyDescent="0.25">
      <c r="A498" s="5"/>
      <c r="F498" s="16"/>
      <c r="M498" s="16"/>
      <c r="T498" s="16"/>
      <c r="AA498" s="16"/>
      <c r="AQ498" s="3"/>
      <c r="AR498" s="6"/>
    </row>
    <row r="499" spans="1:44" s="2" customFormat="1" x14ac:dyDescent="0.25">
      <c r="A499" s="5"/>
      <c r="F499" s="16"/>
      <c r="M499" s="16"/>
      <c r="T499" s="16"/>
      <c r="AA499" s="16"/>
      <c r="AQ499" s="3"/>
      <c r="AR499" s="6"/>
    </row>
    <row r="500" spans="1:44" s="2" customFormat="1" x14ac:dyDescent="0.25">
      <c r="A500" s="5"/>
      <c r="F500" s="16"/>
      <c r="M500" s="16"/>
      <c r="T500" s="16"/>
      <c r="AA500" s="16"/>
      <c r="AQ500" s="3"/>
      <c r="AR500" s="6"/>
    </row>
    <row r="501" spans="1:44" s="2" customFormat="1" x14ac:dyDescent="0.25">
      <c r="A501" s="5"/>
      <c r="F501" s="16"/>
      <c r="M501" s="16"/>
      <c r="T501" s="16"/>
      <c r="AA501" s="16"/>
      <c r="AQ501" s="3"/>
      <c r="AR501" s="6"/>
    </row>
    <row r="502" spans="1:44" s="2" customFormat="1" x14ac:dyDescent="0.25">
      <c r="A502" s="5"/>
      <c r="F502" s="16"/>
      <c r="M502" s="16"/>
      <c r="T502" s="16"/>
      <c r="AA502" s="16"/>
      <c r="AQ502" s="3"/>
      <c r="AR502" s="6"/>
    </row>
    <row r="503" spans="1:44" s="2" customFormat="1" x14ac:dyDescent="0.25">
      <c r="A503" s="5"/>
      <c r="F503" s="16"/>
      <c r="M503" s="16"/>
      <c r="T503" s="16"/>
      <c r="AA503" s="16"/>
      <c r="AQ503" s="3"/>
      <c r="AR503" s="6"/>
    </row>
    <row r="504" spans="1:44" s="2" customFormat="1" x14ac:dyDescent="0.25">
      <c r="A504" s="5"/>
      <c r="F504" s="16"/>
      <c r="M504" s="16"/>
      <c r="T504" s="16"/>
      <c r="AA504" s="16"/>
      <c r="AQ504" s="3"/>
      <c r="AR504" s="6"/>
    </row>
    <row r="505" spans="1:44" s="2" customFormat="1" x14ac:dyDescent="0.25">
      <c r="A505" s="5"/>
      <c r="F505" s="16"/>
      <c r="M505" s="16"/>
      <c r="T505" s="16"/>
      <c r="AA505" s="16"/>
      <c r="AQ505" s="3"/>
      <c r="AR505" s="6"/>
    </row>
    <row r="506" spans="1:44" s="2" customFormat="1" x14ac:dyDescent="0.25">
      <c r="A506" s="5"/>
      <c r="F506" s="16"/>
      <c r="M506" s="16"/>
      <c r="T506" s="16"/>
      <c r="AA506" s="16"/>
      <c r="AQ506" s="3"/>
      <c r="AR506" s="6"/>
    </row>
    <row r="507" spans="1:44" s="2" customFormat="1" x14ac:dyDescent="0.25">
      <c r="A507" s="5"/>
      <c r="F507" s="16"/>
      <c r="M507" s="16"/>
      <c r="T507" s="16"/>
      <c r="AA507" s="16"/>
      <c r="AQ507" s="3"/>
      <c r="AR507" s="6"/>
    </row>
    <row r="508" spans="1:44" s="2" customFormat="1" x14ac:dyDescent="0.25">
      <c r="A508" s="5"/>
      <c r="F508" s="16"/>
      <c r="M508" s="16"/>
      <c r="T508" s="16"/>
      <c r="AA508" s="16"/>
      <c r="AQ508" s="3"/>
      <c r="AR508" s="6"/>
    </row>
    <row r="509" spans="1:44" s="2" customFormat="1" x14ac:dyDescent="0.25">
      <c r="A509" s="5"/>
      <c r="F509" s="16"/>
      <c r="M509" s="16"/>
      <c r="T509" s="16"/>
      <c r="AA509" s="16"/>
      <c r="AQ509" s="3"/>
      <c r="AR509" s="6"/>
    </row>
    <row r="510" spans="1:44" s="2" customFormat="1" x14ac:dyDescent="0.25">
      <c r="A510" s="5"/>
      <c r="F510" s="16"/>
      <c r="M510" s="16"/>
      <c r="T510" s="16"/>
      <c r="AA510" s="16"/>
      <c r="AQ510" s="3"/>
      <c r="AR510" s="6"/>
    </row>
    <row r="511" spans="1:44" s="2" customFormat="1" x14ac:dyDescent="0.25">
      <c r="A511" s="5"/>
      <c r="F511" s="16"/>
      <c r="M511" s="16"/>
      <c r="T511" s="16"/>
      <c r="AA511" s="16"/>
      <c r="AQ511" s="3"/>
      <c r="AR511" s="6"/>
    </row>
    <row r="512" spans="1:44" s="2" customFormat="1" x14ac:dyDescent="0.25">
      <c r="A512" s="5"/>
      <c r="F512" s="16"/>
      <c r="M512" s="16"/>
      <c r="T512" s="16"/>
      <c r="AA512" s="16"/>
      <c r="AQ512" s="3"/>
      <c r="AR512" s="6"/>
    </row>
    <row r="513" spans="1:44" s="2" customFormat="1" x14ac:dyDescent="0.25">
      <c r="A513" s="5"/>
      <c r="F513" s="16"/>
      <c r="M513" s="16"/>
      <c r="T513" s="16"/>
      <c r="AA513" s="16"/>
      <c r="AQ513" s="3"/>
      <c r="AR513" s="6"/>
    </row>
    <row r="514" spans="1:44" s="2" customFormat="1" x14ac:dyDescent="0.25">
      <c r="A514" s="5"/>
      <c r="F514" s="16"/>
      <c r="M514" s="16"/>
      <c r="T514" s="16"/>
      <c r="AA514" s="16"/>
      <c r="AQ514" s="3"/>
      <c r="AR514" s="6"/>
    </row>
    <row r="515" spans="1:44" s="2" customFormat="1" x14ac:dyDescent="0.25">
      <c r="A515" s="5"/>
      <c r="F515" s="16"/>
      <c r="M515" s="16"/>
      <c r="T515" s="16"/>
      <c r="AA515" s="16"/>
      <c r="AQ515" s="3"/>
      <c r="AR515" s="6"/>
    </row>
    <row r="516" spans="1:44" s="2" customFormat="1" x14ac:dyDescent="0.25">
      <c r="A516" s="5"/>
      <c r="F516" s="16"/>
      <c r="M516" s="16"/>
      <c r="T516" s="16"/>
      <c r="AA516" s="16"/>
      <c r="AQ516" s="3"/>
      <c r="AR516" s="6"/>
    </row>
    <row r="517" spans="1:44" s="2" customFormat="1" x14ac:dyDescent="0.25">
      <c r="A517" s="5"/>
      <c r="F517" s="16"/>
      <c r="M517" s="16"/>
      <c r="T517" s="16"/>
      <c r="AA517" s="16"/>
      <c r="AQ517" s="3"/>
      <c r="AR517" s="6"/>
    </row>
    <row r="518" spans="1:44" s="2" customFormat="1" x14ac:dyDescent="0.25">
      <c r="A518" s="5"/>
      <c r="F518" s="16"/>
      <c r="M518" s="16"/>
      <c r="T518" s="16"/>
      <c r="AA518" s="16"/>
      <c r="AQ518" s="3"/>
      <c r="AR518" s="6"/>
    </row>
    <row r="519" spans="1:44" s="2" customFormat="1" x14ac:dyDescent="0.25">
      <c r="A519" s="5"/>
      <c r="F519" s="16"/>
      <c r="M519" s="16"/>
      <c r="T519" s="16"/>
      <c r="AA519" s="16"/>
      <c r="AQ519" s="3"/>
      <c r="AR519" s="6"/>
    </row>
    <row r="520" spans="1:44" s="2" customFormat="1" x14ac:dyDescent="0.25">
      <c r="A520" s="5"/>
      <c r="F520" s="16"/>
      <c r="M520" s="16"/>
      <c r="T520" s="16"/>
      <c r="AA520" s="16"/>
      <c r="AQ520" s="3"/>
      <c r="AR520" s="6"/>
    </row>
    <row r="521" spans="1:44" s="2" customFormat="1" x14ac:dyDescent="0.25">
      <c r="A521" s="5"/>
      <c r="F521" s="16"/>
      <c r="M521" s="16"/>
      <c r="T521" s="16"/>
      <c r="AA521" s="16"/>
      <c r="AQ521" s="3"/>
      <c r="AR521" s="6"/>
    </row>
    <row r="522" spans="1:44" s="2" customFormat="1" x14ac:dyDescent="0.25">
      <c r="A522" s="5"/>
      <c r="F522" s="16"/>
      <c r="M522" s="16"/>
      <c r="T522" s="16"/>
      <c r="AA522" s="16"/>
      <c r="AQ522" s="3"/>
      <c r="AR522" s="6"/>
    </row>
    <row r="523" spans="1:44" s="2" customFormat="1" x14ac:dyDescent="0.25">
      <c r="A523" s="5"/>
      <c r="F523" s="16"/>
      <c r="M523" s="16"/>
      <c r="T523" s="16"/>
      <c r="AA523" s="16"/>
      <c r="AQ523" s="3"/>
      <c r="AR523" s="6"/>
    </row>
    <row r="524" spans="1:44" s="2" customFormat="1" x14ac:dyDescent="0.25">
      <c r="A524" s="5"/>
      <c r="F524" s="16"/>
      <c r="M524" s="16"/>
      <c r="T524" s="16"/>
      <c r="AA524" s="16"/>
      <c r="AQ524" s="3"/>
      <c r="AR524" s="6"/>
    </row>
    <row r="525" spans="1:44" s="2" customFormat="1" x14ac:dyDescent="0.25">
      <c r="A525" s="5"/>
      <c r="F525" s="16"/>
      <c r="M525" s="16"/>
      <c r="T525" s="16"/>
      <c r="AA525" s="16"/>
      <c r="AQ525" s="3"/>
      <c r="AR525" s="6"/>
    </row>
    <row r="526" spans="1:44" s="2" customFormat="1" x14ac:dyDescent="0.25">
      <c r="A526" s="5"/>
      <c r="F526" s="16"/>
      <c r="M526" s="16"/>
      <c r="T526" s="16"/>
      <c r="AA526" s="16"/>
      <c r="AQ526" s="3"/>
      <c r="AR526" s="6"/>
    </row>
    <row r="527" spans="1:44" s="2" customFormat="1" x14ac:dyDescent="0.25">
      <c r="A527" s="5"/>
      <c r="F527" s="16"/>
      <c r="M527" s="16"/>
      <c r="T527" s="16"/>
      <c r="AA527" s="16"/>
      <c r="AQ527" s="3"/>
      <c r="AR527" s="6"/>
    </row>
    <row r="528" spans="1:44" s="2" customFormat="1" x14ac:dyDescent="0.25">
      <c r="A528" s="5"/>
      <c r="F528" s="16"/>
      <c r="M528" s="16"/>
      <c r="T528" s="16"/>
      <c r="AA528" s="16"/>
      <c r="AQ528" s="3"/>
      <c r="AR528" s="6"/>
    </row>
    <row r="529" spans="1:44" s="2" customFormat="1" x14ac:dyDescent="0.25">
      <c r="A529" s="5"/>
      <c r="F529" s="16"/>
      <c r="M529" s="16"/>
      <c r="T529" s="16"/>
      <c r="AA529" s="16"/>
      <c r="AQ529" s="3"/>
      <c r="AR529" s="6"/>
    </row>
    <row r="530" spans="1:44" s="2" customFormat="1" x14ac:dyDescent="0.25">
      <c r="A530" s="5"/>
      <c r="F530" s="16"/>
      <c r="M530" s="16"/>
      <c r="T530" s="16"/>
      <c r="AA530" s="16"/>
      <c r="AQ530" s="3"/>
      <c r="AR530" s="6"/>
    </row>
    <row r="531" spans="1:44" s="2" customFormat="1" x14ac:dyDescent="0.25">
      <c r="A531" s="5"/>
      <c r="F531" s="16"/>
      <c r="M531" s="16"/>
      <c r="T531" s="16"/>
      <c r="AA531" s="16"/>
      <c r="AQ531" s="3"/>
      <c r="AR531" s="6"/>
    </row>
    <row r="532" spans="1:44" s="2" customFormat="1" x14ac:dyDescent="0.25">
      <c r="A532" s="5"/>
      <c r="F532" s="16"/>
      <c r="M532" s="16"/>
      <c r="T532" s="16"/>
      <c r="AA532" s="16"/>
      <c r="AQ532" s="3"/>
      <c r="AR532" s="6"/>
    </row>
    <row r="533" spans="1:44" s="2" customFormat="1" x14ac:dyDescent="0.25">
      <c r="A533" s="5"/>
      <c r="F533" s="16"/>
      <c r="M533" s="16"/>
      <c r="T533" s="16"/>
      <c r="AA533" s="16"/>
      <c r="AQ533" s="3"/>
      <c r="AR533" s="6"/>
    </row>
    <row r="534" spans="1:44" s="2" customFormat="1" x14ac:dyDescent="0.25">
      <c r="A534" s="5"/>
      <c r="F534" s="16"/>
      <c r="M534" s="16"/>
      <c r="T534" s="16"/>
      <c r="AA534" s="16"/>
      <c r="AQ534" s="3"/>
      <c r="AR534" s="6"/>
    </row>
    <row r="535" spans="1:44" s="2" customFormat="1" x14ac:dyDescent="0.25">
      <c r="A535" s="5"/>
      <c r="F535" s="16"/>
      <c r="M535" s="16"/>
      <c r="T535" s="16"/>
      <c r="AA535" s="16"/>
      <c r="AQ535" s="3"/>
      <c r="AR535" s="6"/>
    </row>
    <row r="536" spans="1:44" s="2" customFormat="1" x14ac:dyDescent="0.25">
      <c r="A536" s="5"/>
      <c r="F536" s="16"/>
      <c r="M536" s="16"/>
      <c r="T536" s="16"/>
      <c r="AA536" s="16"/>
      <c r="AQ536" s="3"/>
      <c r="AR536" s="6"/>
    </row>
    <row r="537" spans="1:44" s="2" customFormat="1" x14ac:dyDescent="0.25">
      <c r="A537" s="5"/>
      <c r="F537" s="16"/>
      <c r="M537" s="16"/>
      <c r="T537" s="16"/>
      <c r="AA537" s="16"/>
      <c r="AQ537" s="3"/>
      <c r="AR537" s="6"/>
    </row>
    <row r="538" spans="1:44" s="2" customFormat="1" x14ac:dyDescent="0.25">
      <c r="A538" s="5"/>
      <c r="F538" s="16"/>
      <c r="M538" s="16"/>
      <c r="T538" s="16"/>
      <c r="AA538" s="16"/>
      <c r="AQ538" s="3"/>
      <c r="AR538" s="6"/>
    </row>
    <row r="539" spans="1:44" s="2" customFormat="1" x14ac:dyDescent="0.25">
      <c r="A539" s="5"/>
      <c r="F539" s="16"/>
      <c r="M539" s="16"/>
      <c r="T539" s="16"/>
      <c r="AA539" s="16"/>
      <c r="AQ539" s="3"/>
      <c r="AR539" s="6"/>
    </row>
    <row r="540" spans="1:44" s="2" customFormat="1" x14ac:dyDescent="0.25">
      <c r="A540" s="5"/>
      <c r="F540" s="16"/>
      <c r="M540" s="16"/>
      <c r="T540" s="16"/>
      <c r="AA540" s="16"/>
      <c r="AQ540" s="3"/>
      <c r="AR540" s="6"/>
    </row>
    <row r="541" spans="1:44" s="2" customFormat="1" x14ac:dyDescent="0.25">
      <c r="A541" s="5"/>
      <c r="F541" s="16"/>
      <c r="M541" s="16"/>
      <c r="T541" s="16"/>
      <c r="AA541" s="16"/>
      <c r="AQ541" s="3"/>
      <c r="AR541" s="6"/>
    </row>
    <row r="542" spans="1:44" s="2" customFormat="1" x14ac:dyDescent="0.25">
      <c r="A542" s="5"/>
      <c r="F542" s="16"/>
      <c r="M542" s="16"/>
      <c r="T542" s="16"/>
      <c r="AA542" s="16"/>
      <c r="AQ542" s="3"/>
      <c r="AR542" s="6"/>
    </row>
    <row r="543" spans="1:44" s="2" customFormat="1" x14ac:dyDescent="0.25">
      <c r="A543" s="5"/>
      <c r="F543" s="16"/>
      <c r="M543" s="16"/>
      <c r="T543" s="16"/>
      <c r="AA543" s="16"/>
      <c r="AQ543" s="3"/>
      <c r="AR543" s="6"/>
    </row>
    <row r="544" spans="1:44" s="2" customFormat="1" x14ac:dyDescent="0.25">
      <c r="A544" s="5"/>
      <c r="F544" s="16"/>
      <c r="M544" s="16"/>
      <c r="T544" s="16"/>
      <c r="AA544" s="16"/>
      <c r="AQ544" s="3"/>
      <c r="AR544" s="6"/>
    </row>
    <row r="545" spans="1:44" s="2" customFormat="1" x14ac:dyDescent="0.25">
      <c r="A545" s="5"/>
      <c r="F545" s="16"/>
      <c r="M545" s="16"/>
      <c r="T545" s="16"/>
      <c r="AA545" s="16"/>
      <c r="AQ545" s="3"/>
      <c r="AR545" s="6"/>
    </row>
    <row r="546" spans="1:44" s="2" customFormat="1" x14ac:dyDescent="0.25">
      <c r="A546" s="5"/>
      <c r="F546" s="16"/>
      <c r="M546" s="16"/>
      <c r="T546" s="16"/>
      <c r="AA546" s="16"/>
      <c r="AQ546" s="3"/>
      <c r="AR546" s="6"/>
    </row>
    <row r="547" spans="1:44" s="2" customFormat="1" x14ac:dyDescent="0.25">
      <c r="A547" s="5"/>
      <c r="F547" s="16"/>
      <c r="M547" s="16"/>
      <c r="T547" s="16"/>
      <c r="AA547" s="16"/>
      <c r="AQ547" s="3"/>
      <c r="AR547" s="6"/>
    </row>
    <row r="548" spans="1:44" s="2" customFormat="1" x14ac:dyDescent="0.25">
      <c r="A548" s="5"/>
      <c r="F548" s="16"/>
      <c r="M548" s="16"/>
      <c r="T548" s="16"/>
      <c r="AA548" s="16"/>
      <c r="AQ548" s="3"/>
      <c r="AR548" s="6"/>
    </row>
    <row r="549" spans="1:44" s="2" customFormat="1" x14ac:dyDescent="0.25">
      <c r="A549" s="5"/>
      <c r="F549" s="16"/>
      <c r="M549" s="16"/>
      <c r="T549" s="16"/>
      <c r="AA549" s="16"/>
      <c r="AQ549" s="3"/>
      <c r="AR549" s="6"/>
    </row>
    <row r="550" spans="1:44" s="2" customFormat="1" x14ac:dyDescent="0.25">
      <c r="A550" s="5"/>
      <c r="F550" s="16"/>
      <c r="M550" s="16"/>
      <c r="T550" s="16"/>
      <c r="AA550" s="16"/>
      <c r="AQ550" s="3"/>
      <c r="AR550" s="6"/>
    </row>
    <row r="551" spans="1:44" s="2" customFormat="1" x14ac:dyDescent="0.25">
      <c r="A551" s="5"/>
      <c r="F551" s="16"/>
      <c r="M551" s="16"/>
      <c r="T551" s="16"/>
      <c r="AA551" s="16"/>
      <c r="AQ551" s="3"/>
      <c r="AR551" s="6"/>
    </row>
    <row r="552" spans="1:44" s="2" customFormat="1" x14ac:dyDescent="0.25">
      <c r="A552" s="5"/>
      <c r="F552" s="16"/>
      <c r="M552" s="16"/>
      <c r="T552" s="16"/>
      <c r="AA552" s="16"/>
      <c r="AQ552" s="3"/>
      <c r="AR552" s="6"/>
    </row>
    <row r="553" spans="1:44" s="2" customFormat="1" x14ac:dyDescent="0.25">
      <c r="A553" s="5"/>
      <c r="F553" s="16"/>
      <c r="M553" s="16"/>
      <c r="T553" s="16"/>
      <c r="AA553" s="16"/>
      <c r="AQ553" s="3"/>
      <c r="AR553" s="6"/>
    </row>
    <row r="554" spans="1:44" s="2" customFormat="1" x14ac:dyDescent="0.25">
      <c r="A554" s="5"/>
      <c r="F554" s="16"/>
      <c r="M554" s="16"/>
      <c r="T554" s="16"/>
      <c r="AA554" s="16"/>
      <c r="AQ554" s="3"/>
      <c r="AR554" s="6"/>
    </row>
    <row r="555" spans="1:44" s="2" customFormat="1" x14ac:dyDescent="0.25">
      <c r="A555" s="5"/>
      <c r="F555" s="16"/>
      <c r="M555" s="16"/>
      <c r="T555" s="16"/>
      <c r="AA555" s="16"/>
      <c r="AQ555" s="3"/>
      <c r="AR555" s="6"/>
    </row>
    <row r="556" spans="1:44" s="2" customFormat="1" x14ac:dyDescent="0.25">
      <c r="A556" s="5"/>
      <c r="F556" s="16"/>
      <c r="M556" s="16"/>
      <c r="T556" s="16"/>
      <c r="AA556" s="16"/>
      <c r="AQ556" s="3"/>
      <c r="AR556" s="6"/>
    </row>
    <row r="557" spans="1:44" s="2" customFormat="1" x14ac:dyDescent="0.25">
      <c r="A557" s="5"/>
      <c r="F557" s="16"/>
      <c r="M557" s="16"/>
      <c r="T557" s="16"/>
      <c r="AA557" s="16"/>
      <c r="AQ557" s="3"/>
      <c r="AR557" s="6"/>
    </row>
    <row r="558" spans="1:44" s="2" customFormat="1" x14ac:dyDescent="0.25">
      <c r="A558" s="5"/>
      <c r="F558" s="16"/>
      <c r="M558" s="16"/>
      <c r="T558" s="16"/>
      <c r="AA558" s="16"/>
      <c r="AQ558" s="3"/>
      <c r="AR558" s="6"/>
    </row>
    <row r="559" spans="1:44" s="2" customFormat="1" x14ac:dyDescent="0.25">
      <c r="A559" s="5"/>
      <c r="F559" s="16"/>
      <c r="M559" s="16"/>
      <c r="T559" s="16"/>
      <c r="AA559" s="16"/>
      <c r="AQ559" s="3"/>
      <c r="AR559" s="6"/>
    </row>
    <row r="560" spans="1:44" s="2" customFormat="1" x14ac:dyDescent="0.25">
      <c r="A560" s="5"/>
      <c r="F560" s="16"/>
      <c r="M560" s="16"/>
      <c r="T560" s="16"/>
      <c r="AA560" s="16"/>
      <c r="AQ560" s="3"/>
      <c r="AR560" s="6"/>
    </row>
    <row r="561" spans="1:44" s="2" customFormat="1" x14ac:dyDescent="0.25">
      <c r="A561" s="5"/>
      <c r="F561" s="16"/>
      <c r="M561" s="16"/>
      <c r="T561" s="16"/>
      <c r="AA561" s="16"/>
      <c r="AQ561" s="3"/>
      <c r="AR561" s="6"/>
    </row>
    <row r="562" spans="1:44" s="2" customFormat="1" x14ac:dyDescent="0.25">
      <c r="A562" s="5"/>
      <c r="F562" s="16"/>
      <c r="M562" s="16"/>
      <c r="T562" s="16"/>
      <c r="AA562" s="16"/>
      <c r="AQ562" s="3"/>
      <c r="AR562" s="6"/>
    </row>
    <row r="563" spans="1:44" s="2" customFormat="1" x14ac:dyDescent="0.25">
      <c r="A563" s="5"/>
      <c r="F563" s="16"/>
      <c r="M563" s="16"/>
      <c r="T563" s="16"/>
      <c r="AA563" s="16"/>
      <c r="AQ563" s="3"/>
      <c r="AR563" s="6"/>
    </row>
    <row r="564" spans="1:44" s="2" customFormat="1" x14ac:dyDescent="0.25">
      <c r="A564" s="5"/>
      <c r="F564" s="16"/>
      <c r="M564" s="16"/>
      <c r="T564" s="16"/>
      <c r="AA564" s="16"/>
      <c r="AQ564" s="3"/>
      <c r="AR564" s="6"/>
    </row>
    <row r="565" spans="1:44" s="2" customFormat="1" x14ac:dyDescent="0.25">
      <c r="A565" s="5"/>
      <c r="F565" s="16"/>
      <c r="M565" s="16"/>
      <c r="T565" s="16"/>
      <c r="AA565" s="16"/>
      <c r="AQ565" s="3"/>
      <c r="AR565" s="6"/>
    </row>
    <row r="566" spans="1:44" s="2" customFormat="1" x14ac:dyDescent="0.25">
      <c r="A566" s="5"/>
      <c r="F566" s="16"/>
      <c r="M566" s="16"/>
      <c r="T566" s="16"/>
      <c r="AA566" s="16"/>
      <c r="AQ566" s="3"/>
      <c r="AR566" s="6"/>
    </row>
    <row r="567" spans="1:44" s="2" customFormat="1" x14ac:dyDescent="0.25">
      <c r="A567" s="5"/>
      <c r="F567" s="16"/>
      <c r="M567" s="16"/>
      <c r="T567" s="16"/>
      <c r="AA567" s="16"/>
      <c r="AQ567" s="3"/>
      <c r="AR567" s="6"/>
    </row>
    <row r="568" spans="1:44" s="2" customFormat="1" x14ac:dyDescent="0.25">
      <c r="A568" s="5"/>
      <c r="F568" s="16"/>
      <c r="M568" s="16"/>
      <c r="T568" s="16"/>
      <c r="AA568" s="16"/>
      <c r="AQ568" s="3"/>
      <c r="AR568" s="6"/>
    </row>
    <row r="569" spans="1:44" s="2" customFormat="1" x14ac:dyDescent="0.25">
      <c r="A569" s="5"/>
      <c r="F569" s="16"/>
      <c r="M569" s="16"/>
      <c r="T569" s="16"/>
      <c r="AA569" s="16"/>
      <c r="AQ569" s="3"/>
      <c r="AR569" s="6"/>
    </row>
    <row r="570" spans="1:44" s="2" customFormat="1" x14ac:dyDescent="0.25">
      <c r="A570" s="5"/>
      <c r="F570" s="16"/>
      <c r="M570" s="16"/>
      <c r="T570" s="16"/>
      <c r="AA570" s="16"/>
      <c r="AQ570" s="3"/>
      <c r="AR570" s="6"/>
    </row>
    <row r="571" spans="1:44" s="2" customFormat="1" x14ac:dyDescent="0.25">
      <c r="A571" s="5"/>
      <c r="F571" s="16"/>
      <c r="M571" s="16"/>
      <c r="T571" s="16"/>
      <c r="AA571" s="16"/>
      <c r="AQ571" s="3"/>
      <c r="AR571" s="6"/>
    </row>
    <row r="572" spans="1:44" s="2" customFormat="1" x14ac:dyDescent="0.25">
      <c r="A572" s="5"/>
      <c r="F572" s="16"/>
      <c r="M572" s="16"/>
      <c r="T572" s="16"/>
      <c r="AA572" s="16"/>
      <c r="AQ572" s="3"/>
      <c r="AR572" s="6"/>
    </row>
    <row r="573" spans="1:44" s="2" customFormat="1" x14ac:dyDescent="0.25">
      <c r="A573" s="5"/>
      <c r="F573" s="16"/>
      <c r="M573" s="16"/>
      <c r="T573" s="16"/>
      <c r="AA573" s="16"/>
      <c r="AQ573" s="3"/>
      <c r="AR573" s="6"/>
    </row>
    <row r="574" spans="1:44" s="2" customFormat="1" x14ac:dyDescent="0.25">
      <c r="A574" s="5"/>
      <c r="F574" s="16"/>
      <c r="M574" s="16"/>
      <c r="T574" s="16"/>
      <c r="AA574" s="16"/>
      <c r="AQ574" s="3"/>
      <c r="AR574" s="6"/>
    </row>
    <row r="575" spans="1:44" s="2" customFormat="1" x14ac:dyDescent="0.25">
      <c r="A575" s="5"/>
      <c r="F575" s="16"/>
      <c r="M575" s="16"/>
      <c r="T575" s="16"/>
      <c r="AA575" s="16"/>
      <c r="AQ575" s="3"/>
      <c r="AR575" s="6"/>
    </row>
    <row r="576" spans="1:44" s="2" customFormat="1" x14ac:dyDescent="0.25">
      <c r="A576" s="5"/>
      <c r="F576" s="16"/>
      <c r="M576" s="16"/>
      <c r="T576" s="16"/>
      <c r="AA576" s="16"/>
      <c r="AQ576" s="3"/>
      <c r="AR576" s="6"/>
    </row>
    <row r="577" spans="1:44" s="2" customFormat="1" x14ac:dyDescent="0.25">
      <c r="A577" s="5"/>
      <c r="F577" s="16"/>
      <c r="M577" s="16"/>
      <c r="T577" s="16"/>
      <c r="AA577" s="16"/>
      <c r="AQ577" s="3"/>
      <c r="AR577" s="6"/>
    </row>
    <row r="578" spans="1:44" s="2" customFormat="1" x14ac:dyDescent="0.25">
      <c r="A578" s="5"/>
      <c r="F578" s="16"/>
      <c r="M578" s="16"/>
      <c r="T578" s="16"/>
      <c r="AA578" s="16"/>
      <c r="AQ578" s="3"/>
      <c r="AR578" s="6"/>
    </row>
    <row r="579" spans="1:44" s="2" customFormat="1" x14ac:dyDescent="0.25">
      <c r="A579" s="5"/>
      <c r="F579" s="16"/>
      <c r="M579" s="16"/>
      <c r="T579" s="16"/>
      <c r="AA579" s="16"/>
      <c r="AQ579" s="3"/>
      <c r="AR579" s="6"/>
    </row>
    <row r="580" spans="1:44" s="2" customFormat="1" x14ac:dyDescent="0.25">
      <c r="A580" s="5"/>
      <c r="F580" s="16"/>
      <c r="M580" s="16"/>
      <c r="T580" s="16"/>
      <c r="AA580" s="16"/>
      <c r="AQ580" s="3"/>
      <c r="AR580" s="6"/>
    </row>
    <row r="581" spans="1:44" s="2" customFormat="1" x14ac:dyDescent="0.25">
      <c r="A581" s="5"/>
      <c r="F581" s="16"/>
      <c r="M581" s="16"/>
      <c r="T581" s="16"/>
      <c r="AA581" s="16"/>
      <c r="AQ581" s="3"/>
      <c r="AR581" s="6"/>
    </row>
    <row r="582" spans="1:44" s="2" customFormat="1" x14ac:dyDescent="0.25">
      <c r="A582" s="5"/>
      <c r="F582" s="16"/>
      <c r="M582" s="16"/>
      <c r="T582" s="16"/>
      <c r="AA582" s="16"/>
      <c r="AQ582" s="3"/>
      <c r="AR582" s="6"/>
    </row>
    <row r="583" spans="1:44" s="2" customFormat="1" x14ac:dyDescent="0.25">
      <c r="A583" s="5"/>
      <c r="F583" s="16"/>
      <c r="M583" s="16"/>
      <c r="T583" s="16"/>
      <c r="AA583" s="16"/>
      <c r="AQ583" s="3"/>
      <c r="AR583" s="6"/>
    </row>
    <row r="584" spans="1:44" s="2" customFormat="1" x14ac:dyDescent="0.25">
      <c r="A584" s="5"/>
      <c r="F584" s="16"/>
      <c r="M584" s="16"/>
      <c r="T584" s="16"/>
      <c r="AA584" s="16"/>
      <c r="AQ584" s="3"/>
      <c r="AR584" s="6"/>
    </row>
    <row r="585" spans="1:44" s="2" customFormat="1" x14ac:dyDescent="0.25">
      <c r="A585" s="5"/>
      <c r="F585" s="16"/>
      <c r="M585" s="16"/>
      <c r="T585" s="16"/>
      <c r="AA585" s="16"/>
      <c r="AQ585" s="3"/>
      <c r="AR585" s="6"/>
    </row>
    <row r="586" spans="1:44" s="2" customFormat="1" x14ac:dyDescent="0.25">
      <c r="A586" s="5"/>
      <c r="F586" s="16"/>
      <c r="M586" s="16"/>
      <c r="T586" s="16"/>
      <c r="AA586" s="16"/>
      <c r="AQ586" s="3"/>
      <c r="AR586" s="6"/>
    </row>
    <row r="587" spans="1:44" s="2" customFormat="1" x14ac:dyDescent="0.25">
      <c r="A587" s="5"/>
      <c r="F587" s="16"/>
      <c r="M587" s="16"/>
      <c r="T587" s="16"/>
      <c r="AA587" s="16"/>
      <c r="AQ587" s="3"/>
      <c r="AR587" s="6"/>
    </row>
    <row r="588" spans="1:44" s="2" customFormat="1" x14ac:dyDescent="0.25">
      <c r="A588" s="5"/>
      <c r="F588" s="16"/>
      <c r="M588" s="16"/>
      <c r="T588" s="16"/>
      <c r="AA588" s="16"/>
      <c r="AQ588" s="3"/>
      <c r="AR588" s="6"/>
    </row>
    <row r="589" spans="1:44" s="2" customFormat="1" x14ac:dyDescent="0.25">
      <c r="A589" s="5"/>
      <c r="F589" s="16"/>
      <c r="M589" s="16"/>
      <c r="T589" s="16"/>
      <c r="AA589" s="16"/>
      <c r="AQ589" s="3"/>
      <c r="AR589" s="6"/>
    </row>
    <row r="590" spans="1:44" s="2" customFormat="1" x14ac:dyDescent="0.25">
      <c r="A590" s="5"/>
      <c r="F590" s="16"/>
      <c r="M590" s="16"/>
      <c r="T590" s="16"/>
      <c r="AA590" s="16"/>
      <c r="AQ590" s="3"/>
      <c r="AR590" s="6"/>
    </row>
    <row r="591" spans="1:44" s="2" customFormat="1" x14ac:dyDescent="0.25">
      <c r="A591" s="5"/>
      <c r="F591" s="16"/>
      <c r="M591" s="16"/>
      <c r="T591" s="16"/>
      <c r="AA591" s="16"/>
      <c r="AQ591" s="3"/>
      <c r="AR591" s="6"/>
    </row>
    <row r="592" spans="1:44" s="2" customFormat="1" x14ac:dyDescent="0.25">
      <c r="A592" s="5"/>
      <c r="F592" s="16"/>
      <c r="M592" s="16"/>
      <c r="T592" s="16"/>
      <c r="AA592" s="16"/>
      <c r="AQ592" s="3"/>
      <c r="AR592" s="6"/>
    </row>
    <row r="593" spans="1:44" s="2" customFormat="1" x14ac:dyDescent="0.25">
      <c r="A593" s="5"/>
      <c r="F593" s="16"/>
      <c r="M593" s="16"/>
      <c r="T593" s="16"/>
      <c r="AA593" s="16"/>
      <c r="AQ593" s="3"/>
      <c r="AR593" s="6"/>
    </row>
    <row r="594" spans="1:44" s="2" customFormat="1" x14ac:dyDescent="0.25">
      <c r="A594" s="5"/>
      <c r="F594" s="16"/>
      <c r="M594" s="16"/>
      <c r="T594" s="16"/>
      <c r="AA594" s="16"/>
      <c r="AQ594" s="3"/>
      <c r="AR594" s="6"/>
    </row>
    <row r="595" spans="1:44" s="2" customFormat="1" x14ac:dyDescent="0.25">
      <c r="A595" s="5"/>
      <c r="F595" s="16"/>
      <c r="M595" s="16"/>
      <c r="T595" s="16"/>
      <c r="AA595" s="16"/>
      <c r="AQ595" s="3"/>
      <c r="AR595" s="6"/>
    </row>
    <row r="596" spans="1:44" s="2" customFormat="1" x14ac:dyDescent="0.25">
      <c r="A596" s="5"/>
      <c r="F596" s="16"/>
      <c r="M596" s="16"/>
      <c r="T596" s="16"/>
      <c r="AA596" s="16"/>
      <c r="AQ596" s="3"/>
      <c r="AR596" s="6"/>
    </row>
    <row r="597" spans="1:44" s="2" customFormat="1" x14ac:dyDescent="0.25">
      <c r="A597" s="5"/>
      <c r="F597" s="16"/>
      <c r="M597" s="16"/>
      <c r="T597" s="16"/>
      <c r="AA597" s="16"/>
      <c r="AQ597" s="3"/>
      <c r="AR597" s="6"/>
    </row>
    <row r="598" spans="1:44" s="2" customFormat="1" x14ac:dyDescent="0.25">
      <c r="A598" s="5"/>
      <c r="F598" s="16"/>
      <c r="M598" s="16"/>
      <c r="T598" s="16"/>
      <c r="AA598" s="16"/>
      <c r="AQ598" s="3"/>
      <c r="AR598" s="6"/>
    </row>
    <row r="599" spans="1:44" s="2" customFormat="1" x14ac:dyDescent="0.25">
      <c r="A599" s="5"/>
      <c r="F599" s="16"/>
      <c r="M599" s="16"/>
      <c r="T599" s="16"/>
      <c r="AA599" s="16"/>
      <c r="AQ599" s="3"/>
      <c r="AR599" s="6"/>
    </row>
    <row r="600" spans="1:44" s="2" customFormat="1" x14ac:dyDescent="0.25">
      <c r="A600" s="5"/>
      <c r="F600" s="16"/>
      <c r="M600" s="16"/>
      <c r="T600" s="16"/>
      <c r="AA600" s="16"/>
      <c r="AQ600" s="3"/>
      <c r="AR600" s="6"/>
    </row>
    <row r="601" spans="1:44" s="2" customFormat="1" x14ac:dyDescent="0.25">
      <c r="A601" s="5"/>
      <c r="F601" s="16"/>
      <c r="M601" s="16"/>
      <c r="T601" s="16"/>
      <c r="AA601" s="16"/>
      <c r="AQ601" s="3"/>
      <c r="AR601" s="6"/>
    </row>
    <row r="602" spans="1:44" s="2" customFormat="1" x14ac:dyDescent="0.25">
      <c r="A602" s="5"/>
      <c r="F602" s="16"/>
      <c r="M602" s="16"/>
      <c r="T602" s="16"/>
      <c r="AA602" s="16"/>
      <c r="AQ602" s="3"/>
      <c r="AR602" s="6"/>
    </row>
    <row r="603" spans="1:44" s="2" customFormat="1" x14ac:dyDescent="0.25">
      <c r="A603" s="5"/>
      <c r="F603" s="16"/>
      <c r="M603" s="16"/>
      <c r="T603" s="16"/>
      <c r="AA603" s="16"/>
      <c r="AQ603" s="3"/>
      <c r="AR603" s="6"/>
    </row>
    <row r="604" spans="1:44" s="2" customFormat="1" x14ac:dyDescent="0.25">
      <c r="A604" s="5"/>
      <c r="F604" s="16"/>
      <c r="M604" s="16"/>
      <c r="T604" s="16"/>
      <c r="AA604" s="16"/>
      <c r="AQ604" s="3"/>
      <c r="AR604" s="6"/>
    </row>
    <row r="605" spans="1:44" s="2" customFormat="1" x14ac:dyDescent="0.25">
      <c r="A605" s="5"/>
      <c r="F605" s="16"/>
      <c r="M605" s="16"/>
      <c r="T605" s="16"/>
      <c r="AA605" s="16"/>
      <c r="AQ605" s="3"/>
      <c r="AR605" s="6"/>
    </row>
    <row r="606" spans="1:44" s="2" customFormat="1" x14ac:dyDescent="0.25">
      <c r="A606" s="5"/>
      <c r="F606" s="16"/>
      <c r="M606" s="16"/>
      <c r="T606" s="16"/>
      <c r="AA606" s="16"/>
      <c r="AQ606" s="3"/>
      <c r="AR606" s="6"/>
    </row>
    <row r="607" spans="1:44" s="2" customFormat="1" x14ac:dyDescent="0.25">
      <c r="A607" s="5"/>
      <c r="F607" s="16"/>
      <c r="M607" s="16"/>
      <c r="T607" s="16"/>
      <c r="AA607" s="16"/>
      <c r="AQ607" s="3"/>
      <c r="AR607" s="6"/>
    </row>
    <row r="608" spans="1:44" s="2" customFormat="1" x14ac:dyDescent="0.25">
      <c r="A608" s="5"/>
      <c r="F608" s="16"/>
      <c r="M608" s="16"/>
      <c r="T608" s="16"/>
      <c r="AA608" s="16"/>
      <c r="AQ608" s="3"/>
      <c r="AR608" s="6"/>
    </row>
    <row r="609" spans="1:44" s="2" customFormat="1" x14ac:dyDescent="0.25">
      <c r="A609" s="5"/>
      <c r="F609" s="16"/>
      <c r="M609" s="16"/>
      <c r="T609" s="16"/>
      <c r="AA609" s="16"/>
      <c r="AQ609" s="3"/>
      <c r="AR609" s="6"/>
    </row>
    <row r="610" spans="1:44" s="2" customFormat="1" x14ac:dyDescent="0.25">
      <c r="A610" s="5"/>
      <c r="F610" s="16"/>
      <c r="M610" s="16"/>
      <c r="T610" s="16"/>
      <c r="AA610" s="16"/>
      <c r="AQ610" s="3"/>
      <c r="AR610" s="6"/>
    </row>
    <row r="611" spans="1:44" s="2" customFormat="1" x14ac:dyDescent="0.25">
      <c r="A611" s="5"/>
      <c r="F611" s="16"/>
      <c r="M611" s="16"/>
      <c r="T611" s="16"/>
      <c r="AA611" s="16"/>
      <c r="AQ611" s="3"/>
      <c r="AR611" s="6"/>
    </row>
    <row r="612" spans="1:44" s="2" customFormat="1" x14ac:dyDescent="0.25">
      <c r="A612" s="5"/>
      <c r="F612" s="16"/>
      <c r="M612" s="16"/>
      <c r="T612" s="16"/>
      <c r="AA612" s="16"/>
      <c r="AQ612" s="3"/>
      <c r="AR612" s="6"/>
    </row>
    <row r="613" spans="1:44" s="2" customFormat="1" x14ac:dyDescent="0.25">
      <c r="A613" s="5"/>
      <c r="F613" s="16"/>
      <c r="M613" s="16"/>
      <c r="T613" s="16"/>
      <c r="AA613" s="16"/>
      <c r="AQ613" s="3"/>
      <c r="AR613" s="6"/>
    </row>
    <row r="614" spans="1:44" s="2" customFormat="1" x14ac:dyDescent="0.25">
      <c r="A614" s="5"/>
      <c r="F614" s="16"/>
      <c r="M614" s="16"/>
      <c r="T614" s="16"/>
      <c r="AA614" s="16"/>
      <c r="AQ614" s="3"/>
      <c r="AR614" s="6"/>
    </row>
    <row r="615" spans="1:44" s="2" customFormat="1" x14ac:dyDescent="0.25">
      <c r="A615" s="5"/>
      <c r="F615" s="16"/>
      <c r="M615" s="16"/>
      <c r="T615" s="16"/>
      <c r="AA615" s="16"/>
      <c r="AQ615" s="3"/>
      <c r="AR615" s="6"/>
    </row>
    <row r="616" spans="1:44" s="2" customFormat="1" x14ac:dyDescent="0.25">
      <c r="A616" s="5"/>
      <c r="F616" s="16"/>
      <c r="M616" s="16"/>
      <c r="T616" s="16"/>
      <c r="AA616" s="16"/>
      <c r="AQ616" s="3"/>
      <c r="AR616" s="6"/>
    </row>
    <row r="617" spans="1:44" s="2" customFormat="1" x14ac:dyDescent="0.25">
      <c r="A617" s="5"/>
      <c r="F617" s="16"/>
      <c r="M617" s="16"/>
      <c r="T617" s="16"/>
      <c r="AA617" s="16"/>
      <c r="AQ617" s="3"/>
      <c r="AR617" s="6"/>
    </row>
    <row r="618" spans="1:44" s="2" customFormat="1" x14ac:dyDescent="0.25">
      <c r="A618" s="5"/>
      <c r="F618" s="16"/>
      <c r="M618" s="16"/>
      <c r="T618" s="16"/>
      <c r="AA618" s="16"/>
      <c r="AQ618" s="3"/>
      <c r="AR618" s="6"/>
    </row>
    <row r="619" spans="1:44" s="2" customFormat="1" x14ac:dyDescent="0.25">
      <c r="A619" s="5"/>
      <c r="F619" s="16"/>
      <c r="M619" s="16"/>
      <c r="T619" s="16"/>
      <c r="AA619" s="16"/>
      <c r="AQ619" s="3"/>
      <c r="AR619" s="6"/>
    </row>
    <row r="620" spans="1:44" s="2" customFormat="1" x14ac:dyDescent="0.25">
      <c r="A620" s="5"/>
      <c r="F620" s="16"/>
      <c r="M620" s="16"/>
      <c r="T620" s="16"/>
      <c r="AA620" s="16"/>
      <c r="AQ620" s="3"/>
      <c r="AR620" s="6"/>
    </row>
    <row r="621" spans="1:44" s="2" customFormat="1" x14ac:dyDescent="0.25">
      <c r="A621" s="5"/>
      <c r="F621" s="16"/>
      <c r="M621" s="16"/>
      <c r="T621" s="16"/>
      <c r="AA621" s="16"/>
      <c r="AQ621" s="3"/>
      <c r="AR621" s="6"/>
    </row>
    <row r="622" spans="1:44" s="2" customFormat="1" x14ac:dyDescent="0.25">
      <c r="A622" s="5"/>
      <c r="F622" s="16"/>
      <c r="M622" s="16"/>
      <c r="T622" s="16"/>
      <c r="AA622" s="16"/>
      <c r="AQ622" s="3"/>
      <c r="AR622" s="6"/>
    </row>
    <row r="623" spans="1:44" s="2" customFormat="1" x14ac:dyDescent="0.25">
      <c r="A623" s="5"/>
      <c r="F623" s="16"/>
      <c r="M623" s="16"/>
      <c r="T623" s="16"/>
      <c r="AA623" s="16"/>
      <c r="AQ623" s="3"/>
      <c r="AR623" s="6"/>
    </row>
    <row r="624" spans="1:44" s="2" customFormat="1" x14ac:dyDescent="0.25">
      <c r="A624" s="5"/>
      <c r="F624" s="16"/>
      <c r="M624" s="16"/>
      <c r="T624" s="16"/>
      <c r="AA624" s="16"/>
      <c r="AQ624" s="3"/>
      <c r="AR624" s="6"/>
    </row>
    <row r="625" spans="1:44" s="2" customFormat="1" x14ac:dyDescent="0.25">
      <c r="A625" s="5"/>
      <c r="F625" s="16"/>
      <c r="M625" s="16"/>
      <c r="T625" s="16"/>
      <c r="AA625" s="16"/>
      <c r="AQ625" s="3"/>
      <c r="AR625" s="6"/>
    </row>
    <row r="626" spans="1:44" s="2" customFormat="1" x14ac:dyDescent="0.25">
      <c r="A626" s="5"/>
      <c r="F626" s="16"/>
      <c r="M626" s="16"/>
      <c r="T626" s="16"/>
      <c r="AA626" s="16"/>
      <c r="AQ626" s="3"/>
      <c r="AR626" s="6"/>
    </row>
    <row r="627" spans="1:44" s="2" customFormat="1" x14ac:dyDescent="0.25">
      <c r="A627" s="5"/>
      <c r="F627" s="16"/>
      <c r="M627" s="16"/>
      <c r="T627" s="16"/>
      <c r="AA627" s="16"/>
      <c r="AQ627" s="3"/>
      <c r="AR627" s="6"/>
    </row>
    <row r="628" spans="1:44" s="2" customFormat="1" x14ac:dyDescent="0.25">
      <c r="A628" s="5"/>
      <c r="F628" s="16"/>
      <c r="M628" s="16"/>
      <c r="T628" s="16"/>
      <c r="AA628" s="16"/>
      <c r="AQ628" s="3"/>
      <c r="AR628" s="6"/>
    </row>
    <row r="629" spans="1:44" s="2" customFormat="1" x14ac:dyDescent="0.25">
      <c r="A629" s="5"/>
      <c r="F629" s="16"/>
      <c r="M629" s="16"/>
      <c r="T629" s="16"/>
      <c r="AA629" s="16"/>
      <c r="AQ629" s="3"/>
      <c r="AR629" s="6"/>
    </row>
    <row r="630" spans="1:44" s="2" customFormat="1" x14ac:dyDescent="0.25">
      <c r="A630" s="5"/>
      <c r="F630" s="16"/>
      <c r="M630" s="16"/>
      <c r="T630" s="16"/>
      <c r="AA630" s="16"/>
      <c r="AQ630" s="3"/>
      <c r="AR630" s="6"/>
    </row>
    <row r="631" spans="1:44" s="2" customFormat="1" x14ac:dyDescent="0.25">
      <c r="A631" s="5"/>
      <c r="F631" s="16"/>
      <c r="M631" s="16"/>
      <c r="T631" s="16"/>
      <c r="AA631" s="16"/>
      <c r="AQ631" s="3"/>
      <c r="AR631" s="6"/>
    </row>
    <row r="632" spans="1:44" s="2" customFormat="1" x14ac:dyDescent="0.25">
      <c r="A632" s="5"/>
      <c r="F632" s="16"/>
      <c r="M632" s="16"/>
      <c r="T632" s="16"/>
      <c r="AA632" s="16"/>
      <c r="AQ632" s="3"/>
      <c r="AR632" s="6"/>
    </row>
    <row r="633" spans="1:44" s="2" customFormat="1" x14ac:dyDescent="0.25">
      <c r="A633" s="5"/>
      <c r="F633" s="16"/>
      <c r="M633" s="16"/>
      <c r="T633" s="16"/>
      <c r="AA633" s="16"/>
      <c r="AQ633" s="3"/>
      <c r="AR633" s="6"/>
    </row>
    <row r="634" spans="1:44" s="2" customFormat="1" x14ac:dyDescent="0.25">
      <c r="A634" s="5"/>
      <c r="F634" s="16"/>
      <c r="M634" s="16"/>
      <c r="T634" s="16"/>
      <c r="AA634" s="16"/>
      <c r="AQ634" s="3"/>
      <c r="AR634" s="6"/>
    </row>
    <row r="635" spans="1:44" s="2" customFormat="1" x14ac:dyDescent="0.25">
      <c r="A635" s="5"/>
      <c r="F635" s="16"/>
      <c r="M635" s="16"/>
      <c r="T635" s="16"/>
      <c r="AA635" s="16"/>
      <c r="AQ635" s="3"/>
      <c r="AR635" s="6"/>
    </row>
    <row r="636" spans="1:44" s="2" customFormat="1" x14ac:dyDescent="0.25">
      <c r="A636" s="5"/>
      <c r="F636" s="16"/>
      <c r="M636" s="16"/>
      <c r="T636" s="16"/>
      <c r="AA636" s="16"/>
      <c r="AQ636" s="3"/>
      <c r="AR636" s="6"/>
    </row>
    <row r="637" spans="1:44" s="2" customFormat="1" x14ac:dyDescent="0.25">
      <c r="A637" s="5"/>
      <c r="F637" s="16"/>
      <c r="M637" s="16"/>
      <c r="T637" s="16"/>
      <c r="AA637" s="16"/>
      <c r="AQ637" s="3"/>
      <c r="AR637" s="6"/>
    </row>
    <row r="638" spans="1:44" s="2" customFormat="1" x14ac:dyDescent="0.25">
      <c r="A638" s="5"/>
      <c r="F638" s="16"/>
      <c r="M638" s="16"/>
      <c r="T638" s="16"/>
      <c r="AA638" s="16"/>
      <c r="AQ638" s="3"/>
      <c r="AR638" s="6"/>
    </row>
    <row r="639" spans="1:44" s="2" customFormat="1" x14ac:dyDescent="0.25">
      <c r="A639" s="5"/>
      <c r="F639" s="16"/>
      <c r="M639" s="16"/>
      <c r="T639" s="16"/>
      <c r="AA639" s="16"/>
      <c r="AQ639" s="3"/>
      <c r="AR639" s="6"/>
    </row>
    <row r="640" spans="1:44" s="2" customFormat="1" x14ac:dyDescent="0.25">
      <c r="A640" s="5"/>
      <c r="F640" s="16"/>
      <c r="M640" s="16"/>
      <c r="T640" s="16"/>
      <c r="AA640" s="16"/>
      <c r="AQ640" s="3"/>
      <c r="AR640" s="6"/>
    </row>
    <row r="641" spans="1:44" s="2" customFormat="1" x14ac:dyDescent="0.25">
      <c r="A641" s="5"/>
      <c r="F641" s="16"/>
      <c r="M641" s="16"/>
      <c r="T641" s="16"/>
      <c r="AA641" s="16"/>
      <c r="AQ641" s="3"/>
      <c r="AR641" s="6"/>
    </row>
    <row r="642" spans="1:44" s="2" customFormat="1" x14ac:dyDescent="0.25">
      <c r="A642" s="5"/>
      <c r="F642" s="16"/>
      <c r="M642" s="16"/>
      <c r="T642" s="16"/>
      <c r="AA642" s="16"/>
      <c r="AQ642" s="3"/>
      <c r="AR642" s="6"/>
    </row>
    <row r="643" spans="1:44" s="2" customFormat="1" x14ac:dyDescent="0.25">
      <c r="A643" s="5"/>
      <c r="F643" s="16"/>
      <c r="M643" s="16"/>
      <c r="T643" s="16"/>
      <c r="AA643" s="16"/>
      <c r="AQ643" s="3"/>
      <c r="AR643" s="6"/>
    </row>
    <row r="644" spans="1:44" s="2" customFormat="1" x14ac:dyDescent="0.25">
      <c r="A644" s="5"/>
      <c r="F644" s="16"/>
      <c r="M644" s="16"/>
      <c r="T644" s="16"/>
      <c r="AA644" s="16"/>
      <c r="AQ644" s="3"/>
      <c r="AR644" s="6"/>
    </row>
    <row r="645" spans="1:44" s="2" customFormat="1" x14ac:dyDescent="0.25">
      <c r="A645" s="5"/>
      <c r="F645" s="16"/>
      <c r="M645" s="16"/>
      <c r="T645" s="16"/>
      <c r="AA645" s="16"/>
      <c r="AQ645" s="3"/>
      <c r="AR645" s="6"/>
    </row>
    <row r="646" spans="1:44" s="2" customFormat="1" x14ac:dyDescent="0.25">
      <c r="A646" s="5"/>
      <c r="F646" s="16"/>
      <c r="M646" s="16"/>
      <c r="T646" s="16"/>
      <c r="AA646" s="16"/>
      <c r="AQ646" s="3"/>
      <c r="AR646" s="6"/>
    </row>
    <row r="647" spans="1:44" s="2" customFormat="1" x14ac:dyDescent="0.25">
      <c r="A647" s="5"/>
      <c r="F647" s="16"/>
      <c r="M647" s="16"/>
      <c r="T647" s="16"/>
      <c r="AA647" s="16"/>
      <c r="AQ647" s="3"/>
      <c r="AR647" s="6"/>
    </row>
    <row r="648" spans="1:44" s="2" customFormat="1" x14ac:dyDescent="0.25">
      <c r="A648" s="5"/>
      <c r="F648" s="16"/>
      <c r="M648" s="16"/>
      <c r="T648" s="16"/>
      <c r="AA648" s="16"/>
      <c r="AQ648" s="3"/>
      <c r="AR648" s="6"/>
    </row>
    <row r="649" spans="1:44" s="2" customFormat="1" x14ac:dyDescent="0.25">
      <c r="A649" s="5"/>
      <c r="F649" s="16"/>
      <c r="M649" s="16"/>
      <c r="T649" s="16"/>
      <c r="AA649" s="16"/>
      <c r="AQ649" s="3"/>
      <c r="AR649" s="6"/>
    </row>
    <row r="650" spans="1:44" s="2" customFormat="1" x14ac:dyDescent="0.25">
      <c r="A650" s="5"/>
      <c r="F650" s="16"/>
      <c r="M650" s="16"/>
      <c r="T650" s="16"/>
      <c r="AA650" s="16"/>
      <c r="AQ650" s="3"/>
      <c r="AR650" s="6"/>
    </row>
    <row r="651" spans="1:44" s="2" customFormat="1" x14ac:dyDescent="0.25">
      <c r="A651" s="5"/>
      <c r="F651" s="16"/>
      <c r="M651" s="16"/>
      <c r="T651" s="16"/>
      <c r="AA651" s="16"/>
      <c r="AQ651" s="3"/>
      <c r="AR651" s="6"/>
    </row>
    <row r="652" spans="1:44" s="2" customFormat="1" x14ac:dyDescent="0.25">
      <c r="A652" s="5"/>
      <c r="F652" s="16"/>
      <c r="M652" s="16"/>
      <c r="T652" s="16"/>
      <c r="AA652" s="16"/>
      <c r="AQ652" s="3"/>
      <c r="AR652" s="6"/>
    </row>
    <row r="653" spans="1:44" s="2" customFormat="1" x14ac:dyDescent="0.25">
      <c r="A653" s="5"/>
      <c r="F653" s="16"/>
      <c r="M653" s="16"/>
      <c r="T653" s="16"/>
      <c r="AA653" s="16"/>
      <c r="AQ653" s="3"/>
      <c r="AR653" s="6"/>
    </row>
    <row r="654" spans="1:44" s="2" customFormat="1" x14ac:dyDescent="0.25">
      <c r="A654" s="5"/>
      <c r="F654" s="16"/>
      <c r="M654" s="16"/>
      <c r="T654" s="16"/>
      <c r="AA654" s="16"/>
      <c r="AQ654" s="3"/>
      <c r="AR654" s="6"/>
    </row>
    <row r="655" spans="1:44" s="2" customFormat="1" x14ac:dyDescent="0.25">
      <c r="A655" s="5"/>
      <c r="F655" s="16"/>
      <c r="M655" s="16"/>
      <c r="T655" s="16"/>
      <c r="AA655" s="16"/>
      <c r="AQ655" s="3"/>
      <c r="AR655" s="6"/>
    </row>
    <row r="656" spans="1:44" s="2" customFormat="1" x14ac:dyDescent="0.25">
      <c r="A656" s="5"/>
      <c r="F656" s="16"/>
      <c r="M656" s="16"/>
      <c r="T656" s="16"/>
      <c r="AA656" s="16"/>
      <c r="AQ656" s="3"/>
      <c r="AR656" s="6"/>
    </row>
    <row r="657" spans="1:44" s="2" customFormat="1" x14ac:dyDescent="0.25">
      <c r="A657" s="5"/>
      <c r="F657" s="16"/>
      <c r="M657" s="16"/>
      <c r="T657" s="16"/>
      <c r="AA657" s="16"/>
      <c r="AQ657" s="3"/>
      <c r="AR657" s="6"/>
    </row>
    <row r="658" spans="1:44" s="2" customFormat="1" x14ac:dyDescent="0.25">
      <c r="A658" s="5"/>
      <c r="F658" s="16"/>
      <c r="M658" s="16"/>
      <c r="T658" s="16"/>
      <c r="AA658" s="16"/>
      <c r="AQ658" s="3"/>
      <c r="AR658" s="6"/>
    </row>
    <row r="659" spans="1:44" s="2" customFormat="1" x14ac:dyDescent="0.25">
      <c r="A659" s="5"/>
      <c r="F659" s="16"/>
      <c r="M659" s="16"/>
      <c r="T659" s="16"/>
      <c r="AA659" s="16"/>
      <c r="AQ659" s="3"/>
      <c r="AR659" s="6"/>
    </row>
    <row r="660" spans="1:44" s="2" customFormat="1" x14ac:dyDescent="0.25">
      <c r="A660" s="5"/>
      <c r="F660" s="16"/>
      <c r="M660" s="16"/>
      <c r="T660" s="16"/>
      <c r="AA660" s="16"/>
      <c r="AQ660" s="3"/>
      <c r="AR660" s="6"/>
    </row>
    <row r="661" spans="1:44" s="2" customFormat="1" x14ac:dyDescent="0.25">
      <c r="A661" s="5"/>
      <c r="F661" s="16"/>
      <c r="M661" s="16"/>
      <c r="T661" s="16"/>
      <c r="AA661" s="16"/>
      <c r="AQ661" s="3"/>
      <c r="AR661" s="6"/>
    </row>
    <row r="662" spans="1:44" s="2" customFormat="1" x14ac:dyDescent="0.25">
      <c r="A662" s="5"/>
      <c r="F662" s="16"/>
      <c r="M662" s="16"/>
      <c r="T662" s="16"/>
      <c r="AA662" s="16"/>
      <c r="AQ662" s="3"/>
      <c r="AR662" s="6"/>
    </row>
    <row r="663" spans="1:44" s="2" customFormat="1" x14ac:dyDescent="0.25">
      <c r="A663" s="5"/>
      <c r="F663" s="16"/>
      <c r="M663" s="16"/>
      <c r="T663" s="16"/>
      <c r="AA663" s="16"/>
      <c r="AQ663" s="3"/>
      <c r="AR663" s="6"/>
    </row>
    <row r="664" spans="1:44" s="2" customFormat="1" x14ac:dyDescent="0.25">
      <c r="A664" s="5"/>
      <c r="F664" s="16"/>
      <c r="M664" s="16"/>
      <c r="T664" s="16"/>
      <c r="AA664" s="16"/>
      <c r="AQ664" s="3"/>
      <c r="AR664" s="6"/>
    </row>
    <row r="665" spans="1:44" s="2" customFormat="1" x14ac:dyDescent="0.25">
      <c r="A665" s="5"/>
      <c r="F665" s="16"/>
      <c r="M665" s="16"/>
      <c r="T665" s="16"/>
      <c r="AA665" s="16"/>
      <c r="AQ665" s="3"/>
      <c r="AR665" s="6"/>
    </row>
    <row r="666" spans="1:44" s="2" customFormat="1" x14ac:dyDescent="0.25">
      <c r="A666" s="5"/>
      <c r="F666" s="16"/>
      <c r="M666" s="16"/>
      <c r="T666" s="16"/>
      <c r="AA666" s="16"/>
      <c r="AQ666" s="3"/>
      <c r="AR666" s="6"/>
    </row>
    <row r="667" spans="1:44" s="2" customFormat="1" x14ac:dyDescent="0.25">
      <c r="A667" s="5"/>
      <c r="F667" s="16"/>
      <c r="M667" s="16"/>
      <c r="T667" s="16"/>
      <c r="AA667" s="16"/>
      <c r="AQ667" s="3"/>
      <c r="AR667" s="6"/>
    </row>
    <row r="668" spans="1:44" s="2" customFormat="1" x14ac:dyDescent="0.25">
      <c r="A668" s="5"/>
      <c r="F668" s="16"/>
      <c r="M668" s="16"/>
      <c r="T668" s="16"/>
      <c r="AA668" s="16"/>
      <c r="AQ668" s="3"/>
      <c r="AR668" s="6"/>
    </row>
    <row r="669" spans="1:44" s="2" customFormat="1" x14ac:dyDescent="0.25">
      <c r="A669" s="5"/>
      <c r="F669" s="16"/>
      <c r="M669" s="16"/>
      <c r="T669" s="16"/>
      <c r="AA669" s="16"/>
      <c r="AQ669" s="3"/>
      <c r="AR669" s="6"/>
    </row>
    <row r="670" spans="1:44" s="2" customFormat="1" x14ac:dyDescent="0.25">
      <c r="A670" s="5"/>
      <c r="F670" s="16"/>
      <c r="M670" s="16"/>
      <c r="T670" s="16"/>
      <c r="AA670" s="16"/>
      <c r="AQ670" s="3"/>
      <c r="AR670" s="6"/>
    </row>
    <row r="671" spans="1:44" s="2" customFormat="1" x14ac:dyDescent="0.25">
      <c r="A671" s="5"/>
      <c r="F671" s="16"/>
      <c r="M671" s="16"/>
      <c r="T671" s="16"/>
      <c r="AA671" s="16"/>
      <c r="AQ671" s="3"/>
      <c r="AR671" s="6"/>
    </row>
    <row r="672" spans="1:44" s="2" customFormat="1" x14ac:dyDescent="0.25">
      <c r="A672" s="5"/>
      <c r="F672" s="16"/>
      <c r="M672" s="16"/>
      <c r="T672" s="16"/>
      <c r="AA672" s="16"/>
      <c r="AQ672" s="3"/>
      <c r="AR672" s="6"/>
    </row>
    <row r="673" spans="1:44" s="2" customFormat="1" x14ac:dyDescent="0.25">
      <c r="A673" s="5"/>
      <c r="F673" s="16"/>
      <c r="M673" s="16"/>
      <c r="T673" s="16"/>
      <c r="AA673" s="16"/>
      <c r="AQ673" s="3"/>
      <c r="AR673" s="6"/>
    </row>
    <row r="674" spans="1:44" s="2" customFormat="1" x14ac:dyDescent="0.25">
      <c r="A674" s="5"/>
      <c r="F674" s="16"/>
      <c r="M674" s="16"/>
      <c r="T674" s="16"/>
      <c r="AA674" s="16"/>
      <c r="AQ674" s="3"/>
      <c r="AR674" s="6"/>
    </row>
    <row r="675" spans="1:44" s="2" customFormat="1" x14ac:dyDescent="0.25">
      <c r="A675" s="5"/>
      <c r="F675" s="16"/>
      <c r="M675" s="16"/>
      <c r="T675" s="16"/>
      <c r="AA675" s="16"/>
      <c r="AQ675" s="3"/>
      <c r="AR675" s="6"/>
    </row>
    <row r="676" spans="1:44" s="2" customFormat="1" x14ac:dyDescent="0.25">
      <c r="A676" s="5"/>
      <c r="F676" s="16"/>
      <c r="M676" s="16"/>
      <c r="T676" s="16"/>
      <c r="AA676" s="16"/>
      <c r="AQ676" s="3"/>
      <c r="AR676" s="6"/>
    </row>
    <row r="677" spans="1:44" s="2" customFormat="1" x14ac:dyDescent="0.25">
      <c r="A677" s="5"/>
      <c r="F677" s="16"/>
      <c r="M677" s="16"/>
      <c r="T677" s="16"/>
      <c r="AA677" s="16"/>
      <c r="AQ677" s="3"/>
      <c r="AR677" s="6"/>
    </row>
    <row r="678" spans="1:44" s="2" customFormat="1" x14ac:dyDescent="0.25">
      <c r="A678" s="5"/>
      <c r="F678" s="16"/>
      <c r="M678" s="16"/>
      <c r="T678" s="16"/>
      <c r="AA678" s="16"/>
      <c r="AQ678" s="3"/>
      <c r="AR678" s="6"/>
    </row>
    <row r="679" spans="1:44" s="2" customFormat="1" x14ac:dyDescent="0.25">
      <c r="A679" s="5"/>
      <c r="F679" s="16"/>
      <c r="M679" s="16"/>
      <c r="T679" s="16"/>
      <c r="AA679" s="16"/>
      <c r="AQ679" s="3"/>
      <c r="AR679" s="6"/>
    </row>
    <row r="680" spans="1:44" s="2" customFormat="1" x14ac:dyDescent="0.25">
      <c r="A680" s="5"/>
      <c r="F680" s="16"/>
      <c r="M680" s="16"/>
      <c r="T680" s="16"/>
      <c r="AA680" s="16"/>
      <c r="AQ680" s="3"/>
      <c r="AR680" s="6"/>
    </row>
    <row r="681" spans="1:44" s="2" customFormat="1" x14ac:dyDescent="0.25">
      <c r="A681" s="5"/>
      <c r="F681" s="16"/>
      <c r="M681" s="16"/>
      <c r="T681" s="16"/>
      <c r="AA681" s="16"/>
      <c r="AQ681" s="3"/>
      <c r="AR681" s="6"/>
    </row>
    <row r="682" spans="1:44" s="2" customFormat="1" x14ac:dyDescent="0.25">
      <c r="A682" s="5"/>
      <c r="F682" s="16"/>
      <c r="M682" s="16"/>
      <c r="T682" s="16"/>
      <c r="AA682" s="16"/>
      <c r="AQ682" s="3"/>
      <c r="AR682" s="6"/>
    </row>
    <row r="683" spans="1:44" s="2" customFormat="1" x14ac:dyDescent="0.25">
      <c r="A683" s="5"/>
      <c r="F683" s="16"/>
      <c r="M683" s="16"/>
      <c r="T683" s="16"/>
      <c r="AA683" s="16"/>
      <c r="AQ683" s="3"/>
      <c r="AR683" s="6"/>
    </row>
    <row r="684" spans="1:44" s="2" customFormat="1" x14ac:dyDescent="0.25">
      <c r="A684" s="5"/>
      <c r="F684" s="16"/>
      <c r="M684" s="16"/>
      <c r="T684" s="16"/>
      <c r="AA684" s="16"/>
      <c r="AQ684" s="3"/>
      <c r="AR684" s="6"/>
    </row>
    <row r="685" spans="1:44" s="2" customFormat="1" x14ac:dyDescent="0.25">
      <c r="A685" s="5"/>
      <c r="F685" s="16"/>
      <c r="M685" s="16"/>
      <c r="T685" s="16"/>
      <c r="AA685" s="16"/>
      <c r="AQ685" s="3"/>
      <c r="AR685" s="6"/>
    </row>
    <row r="686" spans="1:44" s="2" customFormat="1" x14ac:dyDescent="0.25">
      <c r="A686" s="5"/>
      <c r="F686" s="16"/>
      <c r="M686" s="16"/>
      <c r="T686" s="16"/>
      <c r="AA686" s="16"/>
      <c r="AQ686" s="3"/>
      <c r="AR686" s="6"/>
    </row>
    <row r="687" spans="1:44" s="2" customFormat="1" x14ac:dyDescent="0.25">
      <c r="A687" s="5"/>
      <c r="F687" s="16"/>
      <c r="M687" s="16"/>
      <c r="T687" s="16"/>
      <c r="AA687" s="16"/>
      <c r="AQ687" s="3"/>
      <c r="AR687" s="6"/>
    </row>
    <row r="688" spans="1:44" s="2" customFormat="1" x14ac:dyDescent="0.25">
      <c r="A688" s="5"/>
      <c r="F688" s="16"/>
      <c r="M688" s="16"/>
      <c r="T688" s="16"/>
      <c r="AA688" s="16"/>
      <c r="AQ688" s="3"/>
      <c r="AR688" s="6"/>
    </row>
    <row r="689" spans="1:44" s="2" customFormat="1" x14ac:dyDescent="0.25">
      <c r="A689" s="5"/>
      <c r="F689" s="16"/>
      <c r="M689" s="16"/>
      <c r="T689" s="16"/>
      <c r="AA689" s="16"/>
      <c r="AQ689" s="3"/>
      <c r="AR689" s="6"/>
    </row>
    <row r="690" spans="1:44" s="2" customFormat="1" x14ac:dyDescent="0.25">
      <c r="A690" s="5"/>
      <c r="F690" s="16"/>
      <c r="M690" s="16"/>
      <c r="T690" s="16"/>
      <c r="AA690" s="16"/>
      <c r="AQ690" s="3"/>
      <c r="AR690" s="6"/>
    </row>
    <row r="691" spans="1:44" s="2" customFormat="1" x14ac:dyDescent="0.25">
      <c r="A691" s="5"/>
      <c r="F691" s="16"/>
      <c r="M691" s="16"/>
      <c r="T691" s="16"/>
      <c r="AA691" s="16"/>
      <c r="AQ691" s="3"/>
      <c r="AR691" s="6"/>
    </row>
    <row r="692" spans="1:44" s="2" customFormat="1" x14ac:dyDescent="0.25">
      <c r="A692" s="5"/>
      <c r="F692" s="16"/>
      <c r="M692" s="16"/>
      <c r="T692" s="16"/>
      <c r="AA692" s="16"/>
      <c r="AQ692" s="3"/>
      <c r="AR692" s="6"/>
    </row>
    <row r="693" spans="1:44" s="2" customFormat="1" x14ac:dyDescent="0.25">
      <c r="A693" s="5"/>
      <c r="F693" s="16"/>
      <c r="M693" s="16"/>
      <c r="T693" s="16"/>
      <c r="AA693" s="16"/>
      <c r="AQ693" s="3"/>
      <c r="AR693" s="6"/>
    </row>
    <row r="694" spans="1:44" s="2" customFormat="1" x14ac:dyDescent="0.25">
      <c r="A694" s="5"/>
      <c r="F694" s="16"/>
      <c r="M694" s="16"/>
      <c r="T694" s="16"/>
      <c r="AA694" s="16"/>
      <c r="AQ694" s="3"/>
      <c r="AR694" s="6"/>
    </row>
    <row r="695" spans="1:44" s="2" customFormat="1" x14ac:dyDescent="0.25">
      <c r="A695" s="5"/>
      <c r="F695" s="16"/>
      <c r="M695" s="16"/>
      <c r="T695" s="16"/>
      <c r="AA695" s="16"/>
      <c r="AQ695" s="3"/>
      <c r="AR695" s="6"/>
    </row>
    <row r="696" spans="1:44" s="2" customFormat="1" x14ac:dyDescent="0.25">
      <c r="A696" s="5"/>
      <c r="F696" s="16"/>
      <c r="M696" s="16"/>
      <c r="T696" s="16"/>
      <c r="AA696" s="16"/>
      <c r="AQ696" s="3"/>
      <c r="AR696" s="6"/>
    </row>
    <row r="697" spans="1:44" s="2" customFormat="1" x14ac:dyDescent="0.25">
      <c r="A697" s="5"/>
      <c r="F697" s="16"/>
      <c r="M697" s="16"/>
      <c r="T697" s="16"/>
      <c r="AA697" s="16"/>
      <c r="AQ697" s="3"/>
      <c r="AR697" s="6"/>
    </row>
    <row r="698" spans="1:44" s="2" customFormat="1" x14ac:dyDescent="0.25">
      <c r="A698" s="5"/>
      <c r="F698" s="16"/>
      <c r="M698" s="16"/>
      <c r="T698" s="16"/>
      <c r="AA698" s="16"/>
      <c r="AQ698" s="3"/>
      <c r="AR698" s="6"/>
    </row>
    <row r="699" spans="1:44" s="2" customFormat="1" x14ac:dyDescent="0.25">
      <c r="A699" s="5"/>
      <c r="F699" s="16"/>
      <c r="M699" s="16"/>
      <c r="T699" s="16"/>
      <c r="AA699" s="16"/>
      <c r="AQ699" s="3"/>
      <c r="AR699" s="6"/>
    </row>
    <row r="700" spans="1:44" s="2" customFormat="1" x14ac:dyDescent="0.25">
      <c r="A700" s="5"/>
      <c r="F700" s="16"/>
      <c r="M700" s="16"/>
      <c r="T700" s="16"/>
      <c r="AA700" s="16"/>
      <c r="AQ700" s="3"/>
      <c r="AR700" s="6"/>
    </row>
    <row r="701" spans="1:44" s="2" customFormat="1" x14ac:dyDescent="0.25">
      <c r="A701" s="5"/>
      <c r="F701" s="16"/>
      <c r="M701" s="16"/>
      <c r="T701" s="16"/>
      <c r="AA701" s="16"/>
      <c r="AQ701" s="3"/>
      <c r="AR701" s="6"/>
    </row>
    <row r="702" spans="1:44" s="2" customFormat="1" x14ac:dyDescent="0.25">
      <c r="A702" s="5"/>
      <c r="F702" s="16"/>
      <c r="M702" s="16"/>
      <c r="T702" s="16"/>
      <c r="AA702" s="16"/>
      <c r="AQ702" s="3"/>
      <c r="AR702" s="6"/>
    </row>
    <row r="703" spans="1:44" s="2" customFormat="1" x14ac:dyDescent="0.25">
      <c r="A703" s="5"/>
      <c r="F703" s="16"/>
      <c r="M703" s="16"/>
      <c r="T703" s="16"/>
      <c r="AA703" s="16"/>
      <c r="AQ703" s="3"/>
      <c r="AR703" s="6"/>
    </row>
    <row r="704" spans="1:44" s="2" customFormat="1" x14ac:dyDescent="0.25">
      <c r="A704" s="5"/>
      <c r="F704" s="16"/>
      <c r="M704" s="16"/>
      <c r="T704" s="16"/>
      <c r="AA704" s="16"/>
      <c r="AQ704" s="3"/>
      <c r="AR704" s="6"/>
    </row>
    <row r="705" spans="1:44" s="2" customFormat="1" x14ac:dyDescent="0.25">
      <c r="A705" s="5"/>
      <c r="F705" s="16"/>
      <c r="M705" s="16"/>
      <c r="T705" s="16"/>
      <c r="AA705" s="16"/>
      <c r="AQ705" s="3"/>
      <c r="AR705" s="6"/>
    </row>
    <row r="706" spans="1:44" s="2" customFormat="1" x14ac:dyDescent="0.25">
      <c r="A706" s="5"/>
      <c r="F706" s="16"/>
      <c r="M706" s="16"/>
      <c r="T706" s="16"/>
      <c r="AA706" s="16"/>
      <c r="AQ706" s="3"/>
      <c r="AR706" s="6"/>
    </row>
    <row r="707" spans="1:44" s="2" customFormat="1" x14ac:dyDescent="0.25">
      <c r="A707" s="5"/>
      <c r="F707" s="16"/>
      <c r="M707" s="16"/>
      <c r="T707" s="16"/>
      <c r="AA707" s="16"/>
      <c r="AQ707" s="3"/>
      <c r="AR707" s="6"/>
    </row>
    <row r="708" spans="1:44" s="2" customFormat="1" x14ac:dyDescent="0.25">
      <c r="A708" s="5"/>
      <c r="F708" s="16"/>
      <c r="M708" s="16"/>
      <c r="T708" s="16"/>
      <c r="AA708" s="16"/>
      <c r="AQ708" s="3"/>
      <c r="AR708" s="6"/>
    </row>
    <row r="709" spans="1:44" s="2" customFormat="1" x14ac:dyDescent="0.25">
      <c r="A709" s="5"/>
      <c r="F709" s="16"/>
      <c r="M709" s="16"/>
      <c r="T709" s="16"/>
      <c r="AA709" s="16"/>
      <c r="AQ709" s="3"/>
      <c r="AR709" s="6"/>
    </row>
    <row r="710" spans="1:44" s="2" customFormat="1" x14ac:dyDescent="0.25">
      <c r="A710" s="5"/>
      <c r="F710" s="16"/>
      <c r="M710" s="16"/>
      <c r="T710" s="16"/>
      <c r="AA710" s="16"/>
      <c r="AQ710" s="3"/>
      <c r="AR710" s="6"/>
    </row>
    <row r="711" spans="1:44" s="2" customFormat="1" x14ac:dyDescent="0.25">
      <c r="A711" s="5"/>
      <c r="F711" s="16"/>
      <c r="M711" s="16"/>
      <c r="T711" s="16"/>
      <c r="AA711" s="16"/>
      <c r="AQ711" s="3"/>
      <c r="AR711" s="6"/>
    </row>
    <row r="712" spans="1:44" s="2" customFormat="1" x14ac:dyDescent="0.25">
      <c r="A712" s="5"/>
      <c r="F712" s="16"/>
      <c r="M712" s="16"/>
      <c r="T712" s="16"/>
      <c r="AA712" s="16"/>
      <c r="AQ712" s="3"/>
      <c r="AR712" s="6"/>
    </row>
    <row r="713" spans="1:44" s="2" customFormat="1" x14ac:dyDescent="0.25">
      <c r="A713" s="5"/>
      <c r="F713" s="16"/>
      <c r="M713" s="16"/>
      <c r="T713" s="16"/>
      <c r="AA713" s="16"/>
      <c r="AQ713" s="3"/>
      <c r="AR713" s="6"/>
    </row>
    <row r="714" spans="1:44" s="2" customFormat="1" x14ac:dyDescent="0.25">
      <c r="A714" s="5"/>
      <c r="F714" s="16"/>
      <c r="M714" s="16"/>
      <c r="T714" s="16"/>
      <c r="AA714" s="16"/>
      <c r="AQ714" s="3"/>
      <c r="AR714" s="6"/>
    </row>
    <row r="715" spans="1:44" s="2" customFormat="1" x14ac:dyDescent="0.25">
      <c r="A715" s="5"/>
      <c r="F715" s="16"/>
      <c r="M715" s="16"/>
      <c r="T715" s="16"/>
      <c r="AA715" s="16"/>
      <c r="AQ715" s="3"/>
      <c r="AR715" s="6"/>
    </row>
    <row r="716" spans="1:44" s="2" customFormat="1" x14ac:dyDescent="0.25">
      <c r="A716" s="5"/>
      <c r="F716" s="16"/>
      <c r="M716" s="16"/>
      <c r="T716" s="16"/>
      <c r="AA716" s="16"/>
      <c r="AQ716" s="3"/>
      <c r="AR716" s="6"/>
    </row>
    <row r="717" spans="1:44" s="2" customFormat="1" x14ac:dyDescent="0.25">
      <c r="A717" s="5"/>
      <c r="F717" s="16"/>
      <c r="M717" s="16"/>
      <c r="T717" s="16"/>
      <c r="AA717" s="16"/>
      <c r="AQ717" s="3"/>
      <c r="AR717" s="6"/>
    </row>
    <row r="718" spans="1:44" s="2" customFormat="1" x14ac:dyDescent="0.25">
      <c r="A718" s="5"/>
      <c r="F718" s="16"/>
      <c r="M718" s="16"/>
      <c r="T718" s="16"/>
      <c r="AA718" s="16"/>
      <c r="AQ718" s="3"/>
      <c r="AR718" s="6"/>
    </row>
    <row r="719" spans="1:44" s="2" customFormat="1" x14ac:dyDescent="0.25">
      <c r="A719" s="5"/>
      <c r="F719" s="16"/>
      <c r="M719" s="16"/>
      <c r="T719" s="16"/>
      <c r="AA719" s="16"/>
      <c r="AQ719" s="3"/>
      <c r="AR719" s="6"/>
    </row>
    <row r="720" spans="1:44" s="2" customFormat="1" x14ac:dyDescent="0.25">
      <c r="A720" s="5"/>
      <c r="F720" s="16"/>
      <c r="M720" s="16"/>
      <c r="T720" s="16"/>
      <c r="AA720" s="16"/>
      <c r="AQ720" s="3"/>
      <c r="AR720" s="6"/>
    </row>
    <row r="721" spans="1:44" s="2" customFormat="1" x14ac:dyDescent="0.25">
      <c r="A721" s="5"/>
      <c r="F721" s="16"/>
      <c r="M721" s="16"/>
      <c r="T721" s="16"/>
      <c r="AA721" s="16"/>
      <c r="AQ721" s="3"/>
      <c r="AR721" s="6"/>
    </row>
    <row r="722" spans="1:44" s="2" customFormat="1" x14ac:dyDescent="0.25">
      <c r="A722" s="5"/>
      <c r="F722" s="16"/>
      <c r="M722" s="16"/>
      <c r="T722" s="16"/>
      <c r="AA722" s="16"/>
      <c r="AQ722" s="3"/>
      <c r="AR722" s="6"/>
    </row>
    <row r="723" spans="1:44" s="2" customFormat="1" x14ac:dyDescent="0.25">
      <c r="A723" s="5"/>
      <c r="F723" s="16"/>
      <c r="M723" s="16"/>
      <c r="T723" s="16"/>
      <c r="AA723" s="16"/>
      <c r="AQ723" s="3"/>
      <c r="AR723" s="6"/>
    </row>
    <row r="724" spans="1:44" s="2" customFormat="1" x14ac:dyDescent="0.25">
      <c r="A724" s="5"/>
      <c r="F724" s="16"/>
      <c r="M724" s="16"/>
      <c r="T724" s="16"/>
      <c r="AA724" s="16"/>
      <c r="AQ724" s="3"/>
      <c r="AR724" s="6"/>
    </row>
    <row r="725" spans="1:44" s="2" customFormat="1" x14ac:dyDescent="0.25">
      <c r="A725" s="5"/>
      <c r="F725" s="16"/>
      <c r="M725" s="16"/>
      <c r="T725" s="16"/>
      <c r="AA725" s="16"/>
      <c r="AQ725" s="3"/>
      <c r="AR725" s="6"/>
    </row>
    <row r="726" spans="1:44" s="2" customFormat="1" x14ac:dyDescent="0.25">
      <c r="A726" s="5"/>
      <c r="F726" s="16"/>
      <c r="M726" s="16"/>
      <c r="T726" s="16"/>
      <c r="AA726" s="16"/>
      <c r="AQ726" s="3"/>
      <c r="AR726" s="6"/>
    </row>
    <row r="727" spans="1:44" s="2" customFormat="1" x14ac:dyDescent="0.25">
      <c r="A727" s="5"/>
      <c r="F727" s="16"/>
      <c r="M727" s="16"/>
      <c r="T727" s="16"/>
      <c r="AA727" s="16"/>
      <c r="AQ727" s="3"/>
      <c r="AR727" s="6"/>
    </row>
    <row r="728" spans="1:44" s="2" customFormat="1" x14ac:dyDescent="0.25">
      <c r="A728" s="5"/>
      <c r="F728" s="16"/>
      <c r="M728" s="16"/>
      <c r="T728" s="16"/>
      <c r="AA728" s="16"/>
      <c r="AQ728" s="3"/>
      <c r="AR728" s="6"/>
    </row>
    <row r="729" spans="1:44" s="2" customFormat="1" x14ac:dyDescent="0.25">
      <c r="A729" s="5"/>
      <c r="F729" s="16"/>
      <c r="M729" s="16"/>
      <c r="T729" s="16"/>
      <c r="AA729" s="16"/>
      <c r="AQ729" s="3"/>
      <c r="AR729" s="6"/>
    </row>
    <row r="730" spans="1:44" s="2" customFormat="1" x14ac:dyDescent="0.25">
      <c r="A730" s="5"/>
      <c r="F730" s="16"/>
      <c r="M730" s="16"/>
      <c r="T730" s="16"/>
      <c r="AA730" s="16"/>
      <c r="AQ730" s="3"/>
      <c r="AR730" s="6"/>
    </row>
    <row r="731" spans="1:44" s="2" customFormat="1" x14ac:dyDescent="0.25">
      <c r="A731" s="5"/>
      <c r="F731" s="16"/>
      <c r="M731" s="16"/>
      <c r="T731" s="16"/>
      <c r="AA731" s="16"/>
      <c r="AQ731" s="3"/>
      <c r="AR731" s="6"/>
    </row>
    <row r="732" spans="1:44" s="2" customFormat="1" x14ac:dyDescent="0.25">
      <c r="A732" s="5"/>
      <c r="F732" s="16"/>
      <c r="M732" s="16"/>
      <c r="T732" s="16"/>
      <c r="AA732" s="16"/>
      <c r="AQ732" s="3"/>
      <c r="AR732" s="6"/>
    </row>
    <row r="733" spans="1:44" s="2" customFormat="1" x14ac:dyDescent="0.25">
      <c r="A733" s="5"/>
      <c r="F733" s="16"/>
      <c r="M733" s="16"/>
      <c r="T733" s="16"/>
      <c r="AA733" s="16"/>
      <c r="AQ733" s="3"/>
      <c r="AR733" s="6"/>
    </row>
    <row r="734" spans="1:44" s="2" customFormat="1" x14ac:dyDescent="0.25">
      <c r="A734" s="5"/>
      <c r="F734" s="16"/>
      <c r="M734" s="16"/>
      <c r="T734" s="16"/>
      <c r="AA734" s="16"/>
      <c r="AQ734" s="3"/>
      <c r="AR734" s="6"/>
    </row>
    <row r="735" spans="1:44" s="2" customFormat="1" x14ac:dyDescent="0.25">
      <c r="A735" s="5"/>
      <c r="F735" s="16"/>
      <c r="M735" s="16"/>
      <c r="T735" s="16"/>
      <c r="AA735" s="16"/>
      <c r="AQ735" s="3"/>
      <c r="AR735" s="6"/>
    </row>
    <row r="736" spans="1:44" s="2" customFormat="1" x14ac:dyDescent="0.25">
      <c r="A736" s="5"/>
      <c r="F736" s="16"/>
      <c r="M736" s="16"/>
      <c r="T736" s="16"/>
      <c r="AA736" s="16"/>
      <c r="AQ736" s="3"/>
      <c r="AR736" s="6"/>
    </row>
    <row r="737" spans="1:44" s="2" customFormat="1" x14ac:dyDescent="0.25">
      <c r="A737" s="5"/>
      <c r="F737" s="16"/>
      <c r="M737" s="16"/>
      <c r="T737" s="16"/>
      <c r="AA737" s="16"/>
      <c r="AQ737" s="3"/>
      <c r="AR737" s="6"/>
    </row>
    <row r="738" spans="1:44" s="2" customFormat="1" x14ac:dyDescent="0.25">
      <c r="A738" s="5"/>
      <c r="F738" s="16"/>
      <c r="M738" s="16"/>
      <c r="T738" s="16"/>
      <c r="AA738" s="16"/>
      <c r="AQ738" s="3"/>
      <c r="AR738" s="6"/>
    </row>
    <row r="739" spans="1:44" s="2" customFormat="1" x14ac:dyDescent="0.25">
      <c r="A739" s="5"/>
      <c r="F739" s="16"/>
      <c r="M739" s="16"/>
      <c r="T739" s="16"/>
      <c r="AA739" s="16"/>
      <c r="AQ739" s="3"/>
      <c r="AR739" s="6"/>
    </row>
    <row r="740" spans="1:44" s="2" customFormat="1" x14ac:dyDescent="0.25">
      <c r="A740" s="5"/>
      <c r="F740" s="16"/>
      <c r="M740" s="16"/>
      <c r="T740" s="16"/>
      <c r="AA740" s="16"/>
      <c r="AQ740" s="3"/>
      <c r="AR740" s="6"/>
    </row>
    <row r="741" spans="1:44" s="2" customFormat="1" x14ac:dyDescent="0.25">
      <c r="A741" s="5"/>
      <c r="F741" s="16"/>
      <c r="M741" s="16"/>
      <c r="T741" s="16"/>
      <c r="AA741" s="16"/>
      <c r="AQ741" s="3"/>
      <c r="AR741" s="6"/>
    </row>
    <row r="742" spans="1:44" s="2" customFormat="1" x14ac:dyDescent="0.25">
      <c r="A742" s="5"/>
      <c r="F742" s="16"/>
      <c r="M742" s="16"/>
      <c r="T742" s="16"/>
      <c r="AA742" s="16"/>
      <c r="AQ742" s="3"/>
      <c r="AR742" s="6"/>
    </row>
    <row r="743" spans="1:44" s="2" customFormat="1" x14ac:dyDescent="0.25">
      <c r="A743" s="5"/>
      <c r="F743" s="16"/>
      <c r="M743" s="16"/>
      <c r="T743" s="16"/>
      <c r="AA743" s="16"/>
      <c r="AQ743" s="3"/>
      <c r="AR743" s="6"/>
    </row>
    <row r="744" spans="1:44" s="2" customFormat="1" x14ac:dyDescent="0.25">
      <c r="A744" s="5"/>
      <c r="F744" s="16"/>
      <c r="M744" s="16"/>
      <c r="T744" s="16"/>
      <c r="AA744" s="16"/>
      <c r="AQ744" s="3"/>
      <c r="AR744" s="6"/>
    </row>
    <row r="745" spans="1:44" s="2" customFormat="1" x14ac:dyDescent="0.25">
      <c r="A745" s="5"/>
      <c r="F745" s="16"/>
      <c r="M745" s="16"/>
      <c r="T745" s="16"/>
      <c r="AA745" s="16"/>
      <c r="AQ745" s="3"/>
      <c r="AR745" s="6"/>
    </row>
    <row r="746" spans="1:44" s="2" customFormat="1" x14ac:dyDescent="0.25">
      <c r="A746" s="5"/>
      <c r="F746" s="16"/>
      <c r="M746" s="16"/>
      <c r="T746" s="16"/>
      <c r="AA746" s="16"/>
      <c r="AQ746" s="3"/>
      <c r="AR746" s="6"/>
    </row>
    <row r="747" spans="1:44" s="2" customFormat="1" x14ac:dyDescent="0.25">
      <c r="A747" s="5"/>
      <c r="F747" s="16"/>
      <c r="M747" s="16"/>
      <c r="T747" s="16"/>
      <c r="AA747" s="16"/>
      <c r="AQ747" s="3"/>
      <c r="AR747" s="6"/>
    </row>
    <row r="748" spans="1:44" s="2" customFormat="1" x14ac:dyDescent="0.25">
      <c r="A748" s="5"/>
      <c r="F748" s="16"/>
      <c r="M748" s="16"/>
      <c r="T748" s="16"/>
      <c r="AA748" s="16"/>
      <c r="AQ748" s="3"/>
      <c r="AR748" s="6"/>
    </row>
    <row r="749" spans="1:44" s="2" customFormat="1" x14ac:dyDescent="0.25">
      <c r="A749" s="5"/>
      <c r="F749" s="16"/>
      <c r="M749" s="16"/>
      <c r="T749" s="16"/>
      <c r="AA749" s="16"/>
      <c r="AQ749" s="3"/>
      <c r="AR749" s="6"/>
    </row>
    <row r="750" spans="1:44" s="2" customFormat="1" x14ac:dyDescent="0.25">
      <c r="A750" s="5"/>
      <c r="F750" s="16"/>
      <c r="M750" s="16"/>
      <c r="T750" s="16"/>
      <c r="AA750" s="16"/>
      <c r="AQ750" s="3"/>
      <c r="AR750" s="6"/>
    </row>
    <row r="751" spans="1:44" s="2" customFormat="1" x14ac:dyDescent="0.25">
      <c r="A751" s="5"/>
      <c r="F751" s="16"/>
      <c r="M751" s="16"/>
      <c r="T751" s="16"/>
      <c r="AA751" s="16"/>
      <c r="AQ751" s="3"/>
      <c r="AR751" s="6"/>
    </row>
    <row r="752" spans="1:44" s="2" customFormat="1" x14ac:dyDescent="0.25">
      <c r="A752" s="5"/>
      <c r="F752" s="16"/>
      <c r="M752" s="16"/>
      <c r="T752" s="16"/>
      <c r="AA752" s="16"/>
      <c r="AQ752" s="3"/>
      <c r="AR752" s="6"/>
    </row>
    <row r="753" spans="1:44" s="2" customFormat="1" x14ac:dyDescent="0.25">
      <c r="A753" s="5"/>
      <c r="F753" s="16"/>
      <c r="M753" s="16"/>
      <c r="T753" s="16"/>
      <c r="AA753" s="16"/>
      <c r="AQ753" s="3"/>
      <c r="AR753" s="6"/>
    </row>
    <row r="754" spans="1:44" s="2" customFormat="1" x14ac:dyDescent="0.25">
      <c r="A754" s="5"/>
      <c r="F754" s="16"/>
      <c r="M754" s="16"/>
      <c r="T754" s="16"/>
      <c r="AA754" s="16"/>
      <c r="AQ754" s="3"/>
      <c r="AR754" s="6"/>
    </row>
    <row r="755" spans="1:44" s="2" customFormat="1" x14ac:dyDescent="0.25">
      <c r="A755" s="5"/>
      <c r="F755" s="16"/>
      <c r="M755" s="16"/>
      <c r="T755" s="16"/>
      <c r="AA755" s="16"/>
      <c r="AQ755" s="3"/>
      <c r="AR755" s="6"/>
    </row>
    <row r="756" spans="1:44" s="2" customFormat="1" x14ac:dyDescent="0.25">
      <c r="A756" s="5"/>
      <c r="F756" s="16"/>
      <c r="M756" s="16"/>
      <c r="T756" s="16"/>
      <c r="AA756" s="16"/>
      <c r="AQ756" s="3"/>
      <c r="AR756" s="6"/>
    </row>
    <row r="757" spans="1:44" s="2" customFormat="1" x14ac:dyDescent="0.25">
      <c r="A757" s="5"/>
      <c r="F757" s="16"/>
      <c r="M757" s="16"/>
      <c r="T757" s="16"/>
      <c r="AA757" s="16"/>
      <c r="AQ757" s="3"/>
      <c r="AR757" s="6"/>
    </row>
    <row r="758" spans="1:44" s="2" customFormat="1" x14ac:dyDescent="0.25">
      <c r="A758" s="5"/>
      <c r="F758" s="16"/>
      <c r="M758" s="16"/>
      <c r="T758" s="16"/>
      <c r="AA758" s="16"/>
      <c r="AQ758" s="3"/>
      <c r="AR758" s="6"/>
    </row>
    <row r="759" spans="1:44" s="2" customFormat="1" x14ac:dyDescent="0.25">
      <c r="A759" s="5"/>
      <c r="F759" s="16"/>
      <c r="M759" s="16"/>
      <c r="T759" s="16"/>
      <c r="AA759" s="16"/>
      <c r="AQ759" s="3"/>
      <c r="AR759" s="6"/>
    </row>
    <row r="760" spans="1:44" s="2" customFormat="1" x14ac:dyDescent="0.25">
      <c r="A760" s="5"/>
      <c r="F760" s="16"/>
      <c r="M760" s="16"/>
      <c r="T760" s="16"/>
      <c r="AA760" s="16"/>
      <c r="AQ760" s="3"/>
      <c r="AR760" s="6"/>
    </row>
    <row r="761" spans="1:44" s="2" customFormat="1" x14ac:dyDescent="0.25">
      <c r="A761" s="5"/>
      <c r="F761" s="16"/>
      <c r="M761" s="16"/>
      <c r="T761" s="16"/>
      <c r="AA761" s="16"/>
      <c r="AQ761" s="3"/>
      <c r="AR761" s="6"/>
    </row>
    <row r="762" spans="1:44" s="2" customFormat="1" x14ac:dyDescent="0.25">
      <c r="A762" s="5"/>
      <c r="F762" s="16"/>
      <c r="M762" s="16"/>
      <c r="T762" s="16"/>
      <c r="AA762" s="16"/>
      <c r="AQ762" s="3"/>
      <c r="AR762" s="6"/>
    </row>
    <row r="763" spans="1:44" s="2" customFormat="1" x14ac:dyDescent="0.25">
      <c r="A763" s="5"/>
      <c r="F763" s="16"/>
      <c r="M763" s="16"/>
      <c r="T763" s="16"/>
      <c r="AA763" s="16"/>
      <c r="AQ763" s="3"/>
      <c r="AR763" s="6"/>
    </row>
    <row r="764" spans="1:44" s="2" customFormat="1" x14ac:dyDescent="0.25">
      <c r="A764" s="5"/>
      <c r="F764" s="16"/>
      <c r="M764" s="16"/>
      <c r="T764" s="16"/>
      <c r="AA764" s="16"/>
      <c r="AQ764" s="3"/>
      <c r="AR764" s="6"/>
    </row>
    <row r="765" spans="1:44" s="2" customFormat="1" x14ac:dyDescent="0.25">
      <c r="A765" s="5"/>
      <c r="F765" s="16"/>
      <c r="M765" s="16"/>
      <c r="T765" s="16"/>
      <c r="AA765" s="16"/>
      <c r="AQ765" s="3"/>
      <c r="AR765" s="6"/>
    </row>
    <row r="766" spans="1:44" s="2" customFormat="1" x14ac:dyDescent="0.25">
      <c r="A766" s="5"/>
      <c r="F766" s="16"/>
      <c r="M766" s="16"/>
      <c r="T766" s="16"/>
      <c r="AA766" s="16"/>
      <c r="AQ766" s="3"/>
      <c r="AR766" s="6"/>
    </row>
    <row r="767" spans="1:44" s="2" customFormat="1" x14ac:dyDescent="0.25">
      <c r="A767" s="5"/>
      <c r="F767" s="16"/>
      <c r="M767" s="16"/>
      <c r="T767" s="16"/>
      <c r="AA767" s="16"/>
      <c r="AQ767" s="3"/>
      <c r="AR767" s="6"/>
    </row>
    <row r="768" spans="1:44" s="2" customFormat="1" x14ac:dyDescent="0.25">
      <c r="A768" s="5"/>
      <c r="F768" s="16"/>
      <c r="M768" s="16"/>
      <c r="T768" s="16"/>
      <c r="AA768" s="16"/>
      <c r="AQ768" s="3"/>
      <c r="AR768" s="6"/>
    </row>
    <row r="769" spans="1:44" s="2" customFormat="1" x14ac:dyDescent="0.25">
      <c r="A769" s="5"/>
      <c r="F769" s="16"/>
      <c r="M769" s="16"/>
      <c r="T769" s="16"/>
      <c r="AA769" s="16"/>
      <c r="AQ769" s="3"/>
      <c r="AR769" s="6"/>
    </row>
    <row r="770" spans="1:44" s="2" customFormat="1" x14ac:dyDescent="0.25">
      <c r="A770" s="5"/>
      <c r="F770" s="16"/>
      <c r="M770" s="16"/>
      <c r="T770" s="16"/>
      <c r="AA770" s="16"/>
      <c r="AQ770" s="3"/>
      <c r="AR770" s="6"/>
    </row>
    <row r="771" spans="1:44" s="2" customFormat="1" x14ac:dyDescent="0.25">
      <c r="A771" s="5"/>
      <c r="F771" s="16"/>
      <c r="M771" s="16"/>
      <c r="T771" s="16"/>
      <c r="AA771" s="16"/>
      <c r="AQ771" s="3"/>
      <c r="AR771" s="6"/>
    </row>
    <row r="772" spans="1:44" s="2" customFormat="1" x14ac:dyDescent="0.25">
      <c r="A772" s="5"/>
      <c r="F772" s="16"/>
      <c r="M772" s="16"/>
      <c r="T772" s="16"/>
      <c r="AA772" s="16"/>
      <c r="AQ772" s="3"/>
      <c r="AR772" s="6"/>
    </row>
    <row r="773" spans="1:44" s="2" customFormat="1" x14ac:dyDescent="0.25">
      <c r="A773" s="5"/>
      <c r="F773" s="16"/>
      <c r="M773" s="16"/>
      <c r="T773" s="16"/>
      <c r="AA773" s="16"/>
      <c r="AQ773" s="3"/>
      <c r="AR773" s="6"/>
    </row>
    <row r="774" spans="1:44" s="2" customFormat="1" x14ac:dyDescent="0.25">
      <c r="A774" s="5"/>
      <c r="F774" s="16"/>
      <c r="M774" s="16"/>
      <c r="T774" s="16"/>
      <c r="AA774" s="16"/>
      <c r="AQ774" s="3"/>
      <c r="AR774" s="6"/>
    </row>
    <row r="775" spans="1:44" s="2" customFormat="1" x14ac:dyDescent="0.25">
      <c r="A775" s="5"/>
      <c r="F775" s="16"/>
      <c r="M775" s="16"/>
      <c r="T775" s="16"/>
      <c r="AA775" s="16"/>
      <c r="AQ775" s="3"/>
      <c r="AR775" s="6"/>
    </row>
    <row r="776" spans="1:44" s="2" customFormat="1" x14ac:dyDescent="0.25">
      <c r="A776" s="5"/>
      <c r="F776" s="16"/>
      <c r="M776" s="16"/>
      <c r="T776" s="16"/>
      <c r="AA776" s="16"/>
      <c r="AQ776" s="3"/>
      <c r="AR776" s="6"/>
    </row>
    <row r="777" spans="1:44" s="2" customFormat="1" x14ac:dyDescent="0.25">
      <c r="A777" s="5"/>
      <c r="F777" s="16"/>
      <c r="M777" s="16"/>
      <c r="T777" s="16"/>
      <c r="AA777" s="16"/>
      <c r="AQ777" s="3"/>
      <c r="AR777" s="6"/>
    </row>
    <row r="778" spans="1:44" s="2" customFormat="1" x14ac:dyDescent="0.25">
      <c r="A778" s="5"/>
      <c r="F778" s="16"/>
      <c r="M778" s="16"/>
      <c r="T778" s="16"/>
      <c r="AA778" s="16"/>
      <c r="AQ778" s="3"/>
      <c r="AR778" s="6"/>
    </row>
    <row r="779" spans="1:44" s="2" customFormat="1" x14ac:dyDescent="0.25">
      <c r="A779" s="5"/>
      <c r="F779" s="16"/>
      <c r="M779" s="16"/>
      <c r="T779" s="16"/>
      <c r="AA779" s="16"/>
      <c r="AQ779" s="3"/>
      <c r="AR779" s="6"/>
    </row>
    <row r="780" spans="1:44" s="2" customFormat="1" x14ac:dyDescent="0.25">
      <c r="A780" s="5"/>
      <c r="F780" s="16"/>
      <c r="M780" s="16"/>
      <c r="T780" s="16"/>
      <c r="AA780" s="16"/>
      <c r="AQ780" s="3"/>
      <c r="AR780" s="6"/>
    </row>
    <row r="781" spans="1:44" s="2" customFormat="1" x14ac:dyDescent="0.25">
      <c r="A781" s="5"/>
      <c r="F781" s="16"/>
      <c r="M781" s="16"/>
      <c r="T781" s="16"/>
      <c r="AA781" s="16"/>
      <c r="AQ781" s="3"/>
      <c r="AR781" s="6"/>
    </row>
    <row r="782" spans="1:44" s="2" customFormat="1" x14ac:dyDescent="0.25">
      <c r="A782" s="5"/>
      <c r="F782" s="16"/>
      <c r="M782" s="16"/>
      <c r="T782" s="16"/>
      <c r="AA782" s="16"/>
      <c r="AQ782" s="3"/>
      <c r="AR782" s="6"/>
    </row>
    <row r="783" spans="1:44" s="2" customFormat="1" x14ac:dyDescent="0.25">
      <c r="A783" s="5"/>
      <c r="F783" s="16"/>
      <c r="M783" s="16"/>
      <c r="T783" s="16"/>
      <c r="AA783" s="16"/>
      <c r="AQ783" s="3"/>
      <c r="AR783" s="6"/>
    </row>
    <row r="784" spans="1:44" s="2" customFormat="1" x14ac:dyDescent="0.25">
      <c r="A784" s="5"/>
      <c r="F784" s="16"/>
      <c r="M784" s="16"/>
      <c r="T784" s="16"/>
      <c r="AA784" s="16"/>
      <c r="AQ784" s="3"/>
      <c r="AR784" s="6"/>
    </row>
    <row r="785" spans="1:44" s="2" customFormat="1" x14ac:dyDescent="0.25">
      <c r="A785" s="5"/>
      <c r="F785" s="16"/>
      <c r="M785" s="16"/>
      <c r="T785" s="16"/>
      <c r="AA785" s="16"/>
      <c r="AQ785" s="3"/>
      <c r="AR785" s="6"/>
    </row>
    <row r="786" spans="1:44" s="2" customFormat="1" x14ac:dyDescent="0.25">
      <c r="A786" s="5"/>
      <c r="F786" s="16"/>
      <c r="M786" s="16"/>
      <c r="T786" s="16"/>
      <c r="AA786" s="16"/>
      <c r="AQ786" s="3"/>
      <c r="AR786" s="6"/>
    </row>
    <row r="787" spans="1:44" s="2" customFormat="1" x14ac:dyDescent="0.25">
      <c r="A787" s="5"/>
      <c r="F787" s="16"/>
      <c r="M787" s="16"/>
      <c r="T787" s="16"/>
      <c r="AA787" s="16"/>
      <c r="AQ787" s="3"/>
      <c r="AR787" s="6"/>
    </row>
    <row r="788" spans="1:44" s="2" customFormat="1" x14ac:dyDescent="0.25">
      <c r="A788" s="5"/>
      <c r="F788" s="16"/>
      <c r="M788" s="16"/>
      <c r="T788" s="16"/>
      <c r="AA788" s="16"/>
      <c r="AQ788" s="3"/>
      <c r="AR788" s="6"/>
    </row>
    <row r="789" spans="1:44" s="2" customFormat="1" x14ac:dyDescent="0.25">
      <c r="A789" s="5"/>
      <c r="F789" s="16"/>
      <c r="M789" s="16"/>
      <c r="T789" s="16"/>
      <c r="AA789" s="16"/>
      <c r="AQ789" s="3"/>
      <c r="AR789" s="6"/>
    </row>
    <row r="790" spans="1:44" s="2" customFormat="1" x14ac:dyDescent="0.25">
      <c r="A790" s="5"/>
      <c r="F790" s="16"/>
      <c r="M790" s="16"/>
      <c r="T790" s="16"/>
      <c r="AA790" s="16"/>
      <c r="AQ790" s="3"/>
      <c r="AR790" s="6"/>
    </row>
    <row r="791" spans="1:44" s="2" customFormat="1" x14ac:dyDescent="0.25">
      <c r="A791" s="5"/>
      <c r="F791" s="16"/>
      <c r="M791" s="16"/>
      <c r="T791" s="16"/>
      <c r="AA791" s="16"/>
      <c r="AQ791" s="3"/>
      <c r="AR791" s="6"/>
    </row>
    <row r="792" spans="1:44" s="2" customFormat="1" x14ac:dyDescent="0.25">
      <c r="A792" s="5"/>
      <c r="F792" s="16"/>
      <c r="M792" s="16"/>
      <c r="T792" s="16"/>
      <c r="AA792" s="16"/>
      <c r="AQ792" s="3"/>
      <c r="AR792" s="6"/>
    </row>
    <row r="793" spans="1:44" s="2" customFormat="1" x14ac:dyDescent="0.25">
      <c r="A793" s="5"/>
      <c r="F793" s="16"/>
      <c r="M793" s="16"/>
      <c r="T793" s="16"/>
      <c r="AA793" s="16"/>
      <c r="AQ793" s="3"/>
      <c r="AR793" s="6"/>
    </row>
    <row r="794" spans="1:44" s="2" customFormat="1" x14ac:dyDescent="0.25">
      <c r="A794" s="5"/>
      <c r="F794" s="16"/>
      <c r="M794" s="16"/>
      <c r="T794" s="16"/>
      <c r="AA794" s="16"/>
      <c r="AQ794" s="3"/>
      <c r="AR794" s="6"/>
    </row>
    <row r="795" spans="1:44" s="2" customFormat="1" x14ac:dyDescent="0.25">
      <c r="A795" s="5"/>
      <c r="F795" s="16"/>
      <c r="M795" s="16"/>
      <c r="T795" s="16"/>
      <c r="AA795" s="16"/>
      <c r="AQ795" s="3"/>
      <c r="AR795" s="6"/>
    </row>
    <row r="796" spans="1:44" s="2" customFormat="1" x14ac:dyDescent="0.25">
      <c r="A796" s="5"/>
      <c r="F796" s="16"/>
      <c r="M796" s="16"/>
      <c r="T796" s="16"/>
      <c r="AA796" s="16"/>
      <c r="AQ796" s="3"/>
      <c r="AR796" s="6"/>
    </row>
    <row r="797" spans="1:44" s="2" customFormat="1" x14ac:dyDescent="0.25">
      <c r="A797" s="5"/>
      <c r="F797" s="16"/>
      <c r="M797" s="16"/>
      <c r="T797" s="16"/>
      <c r="AA797" s="16"/>
      <c r="AQ797" s="3"/>
      <c r="AR797" s="6"/>
    </row>
    <row r="798" spans="1:44" s="2" customFormat="1" x14ac:dyDescent="0.25">
      <c r="A798" s="5"/>
      <c r="F798" s="16"/>
      <c r="M798" s="16"/>
      <c r="T798" s="16"/>
      <c r="AA798" s="16"/>
      <c r="AQ798" s="3"/>
      <c r="AR798" s="6"/>
    </row>
    <row r="799" spans="1:44" s="2" customFormat="1" x14ac:dyDescent="0.25">
      <c r="A799" s="5"/>
      <c r="F799" s="16"/>
      <c r="M799" s="16"/>
      <c r="T799" s="16"/>
      <c r="AA799" s="16"/>
      <c r="AQ799" s="3"/>
      <c r="AR799" s="6"/>
    </row>
    <row r="800" spans="1:44" s="2" customFormat="1" x14ac:dyDescent="0.25">
      <c r="A800" s="5"/>
      <c r="F800" s="16"/>
      <c r="M800" s="16"/>
      <c r="T800" s="16"/>
      <c r="AA800" s="16"/>
      <c r="AQ800" s="3"/>
      <c r="AR800" s="6"/>
    </row>
    <row r="801" spans="1:44" s="2" customFormat="1" x14ac:dyDescent="0.25">
      <c r="A801" s="5"/>
      <c r="F801" s="16"/>
      <c r="M801" s="16"/>
      <c r="T801" s="16"/>
      <c r="AA801" s="16"/>
      <c r="AQ801" s="3"/>
      <c r="AR801" s="6"/>
    </row>
    <row r="802" spans="1:44" s="2" customFormat="1" x14ac:dyDescent="0.25">
      <c r="A802" s="5"/>
      <c r="F802" s="16"/>
      <c r="M802" s="16"/>
      <c r="T802" s="16"/>
      <c r="AA802" s="16"/>
      <c r="AQ802" s="3"/>
      <c r="AR802" s="6"/>
    </row>
    <row r="803" spans="1:44" s="2" customFormat="1" x14ac:dyDescent="0.25">
      <c r="A803" s="5"/>
      <c r="F803" s="16"/>
      <c r="M803" s="16"/>
      <c r="T803" s="16"/>
      <c r="AA803" s="16"/>
      <c r="AQ803" s="3"/>
      <c r="AR803" s="6"/>
    </row>
    <row r="804" spans="1:44" s="2" customFormat="1" x14ac:dyDescent="0.25">
      <c r="A804" s="5"/>
      <c r="F804" s="16"/>
      <c r="M804" s="16"/>
      <c r="T804" s="16"/>
      <c r="AA804" s="16"/>
      <c r="AQ804" s="3"/>
      <c r="AR804" s="6"/>
    </row>
    <row r="805" spans="1:44" s="2" customFormat="1" x14ac:dyDescent="0.25">
      <c r="A805" s="5"/>
      <c r="F805" s="16"/>
      <c r="M805" s="16"/>
      <c r="T805" s="16"/>
      <c r="AA805" s="16"/>
      <c r="AQ805" s="3"/>
      <c r="AR805" s="6"/>
    </row>
    <row r="806" spans="1:44" s="2" customFormat="1" x14ac:dyDescent="0.25">
      <c r="A806" s="5"/>
      <c r="F806" s="16"/>
      <c r="M806" s="16"/>
      <c r="T806" s="16"/>
      <c r="AA806" s="16"/>
      <c r="AQ806" s="3"/>
      <c r="AR806" s="6"/>
    </row>
    <row r="807" spans="1:44" s="2" customFormat="1" x14ac:dyDescent="0.25">
      <c r="A807" s="5"/>
      <c r="F807" s="16"/>
      <c r="M807" s="16"/>
      <c r="T807" s="16"/>
      <c r="AA807" s="16"/>
      <c r="AQ807" s="3"/>
      <c r="AR807" s="6"/>
    </row>
    <row r="808" spans="1:44" s="2" customFormat="1" x14ac:dyDescent="0.25">
      <c r="A808" s="5"/>
      <c r="F808" s="16"/>
      <c r="M808" s="16"/>
      <c r="T808" s="16"/>
      <c r="AA808" s="16"/>
      <c r="AQ808" s="3"/>
      <c r="AR808" s="6"/>
    </row>
    <row r="809" spans="1:44" s="2" customFormat="1" x14ac:dyDescent="0.25">
      <c r="A809" s="5"/>
      <c r="F809" s="16"/>
      <c r="M809" s="16"/>
      <c r="T809" s="16"/>
      <c r="AA809" s="16"/>
      <c r="AQ809" s="3"/>
      <c r="AR809" s="6"/>
    </row>
    <row r="810" spans="1:44" s="2" customFormat="1" x14ac:dyDescent="0.25">
      <c r="A810" s="5"/>
      <c r="F810" s="16"/>
      <c r="M810" s="16"/>
      <c r="T810" s="16"/>
      <c r="AA810" s="16"/>
      <c r="AQ810" s="3"/>
      <c r="AR810" s="6"/>
    </row>
    <row r="811" spans="1:44" s="2" customFormat="1" x14ac:dyDescent="0.25">
      <c r="A811" s="5"/>
      <c r="F811" s="16"/>
      <c r="M811" s="16"/>
      <c r="T811" s="16"/>
      <c r="AA811" s="16"/>
      <c r="AQ811" s="3"/>
      <c r="AR811" s="6"/>
    </row>
    <row r="812" spans="1:44" s="2" customFormat="1" x14ac:dyDescent="0.25">
      <c r="A812" s="5"/>
      <c r="F812" s="16"/>
      <c r="M812" s="16"/>
      <c r="T812" s="16"/>
      <c r="AA812" s="16"/>
      <c r="AQ812" s="3"/>
      <c r="AR812" s="6"/>
    </row>
    <row r="813" spans="1:44" s="2" customFormat="1" x14ac:dyDescent="0.25">
      <c r="A813" s="5"/>
      <c r="F813" s="16"/>
      <c r="M813" s="16"/>
      <c r="T813" s="16"/>
      <c r="AA813" s="16"/>
      <c r="AQ813" s="3"/>
      <c r="AR813" s="6"/>
    </row>
    <row r="814" spans="1:44" s="2" customFormat="1" x14ac:dyDescent="0.25">
      <c r="A814" s="5"/>
      <c r="F814" s="16"/>
      <c r="M814" s="16"/>
      <c r="T814" s="16"/>
      <c r="AA814" s="16"/>
      <c r="AQ814" s="3"/>
      <c r="AR814" s="6"/>
    </row>
    <row r="815" spans="1:44" s="2" customFormat="1" x14ac:dyDescent="0.25">
      <c r="A815" s="5"/>
      <c r="F815" s="16"/>
      <c r="M815" s="16"/>
      <c r="T815" s="16"/>
      <c r="AA815" s="16"/>
      <c r="AQ815" s="3"/>
      <c r="AR815" s="6"/>
    </row>
    <row r="816" spans="1:44" s="2" customFormat="1" x14ac:dyDescent="0.25">
      <c r="A816" s="5"/>
      <c r="F816" s="16"/>
      <c r="M816" s="16"/>
      <c r="T816" s="16"/>
      <c r="AA816" s="16"/>
      <c r="AQ816" s="3"/>
      <c r="AR816" s="6"/>
    </row>
    <row r="817" spans="1:44" s="2" customFormat="1" x14ac:dyDescent="0.25">
      <c r="A817" s="5"/>
      <c r="F817" s="16"/>
      <c r="M817" s="16"/>
      <c r="T817" s="16"/>
      <c r="AA817" s="16"/>
      <c r="AQ817" s="3"/>
      <c r="AR817" s="6"/>
    </row>
    <row r="818" spans="1:44" s="2" customFormat="1" x14ac:dyDescent="0.25">
      <c r="A818" s="5"/>
      <c r="F818" s="16"/>
      <c r="M818" s="16"/>
      <c r="T818" s="16"/>
      <c r="AA818" s="16"/>
      <c r="AQ818" s="3"/>
      <c r="AR818" s="6"/>
    </row>
    <row r="819" spans="1:44" s="2" customFormat="1" x14ac:dyDescent="0.25">
      <c r="A819" s="5"/>
      <c r="F819" s="16"/>
      <c r="M819" s="16"/>
      <c r="T819" s="16"/>
      <c r="AA819" s="16"/>
      <c r="AQ819" s="3"/>
      <c r="AR819" s="6"/>
    </row>
    <row r="820" spans="1:44" s="2" customFormat="1" x14ac:dyDescent="0.25">
      <c r="A820" s="5"/>
      <c r="F820" s="16"/>
      <c r="M820" s="16"/>
      <c r="T820" s="16"/>
      <c r="AA820" s="16"/>
      <c r="AQ820" s="3"/>
      <c r="AR820" s="6"/>
    </row>
    <row r="821" spans="1:44" s="2" customFormat="1" x14ac:dyDescent="0.25">
      <c r="A821" s="5"/>
      <c r="F821" s="16"/>
      <c r="M821" s="16"/>
      <c r="T821" s="16"/>
      <c r="AA821" s="16"/>
      <c r="AQ821" s="3"/>
      <c r="AR821" s="6"/>
    </row>
    <row r="822" spans="1:44" s="2" customFormat="1" x14ac:dyDescent="0.25">
      <c r="A822" s="5"/>
      <c r="F822" s="16"/>
      <c r="M822" s="16"/>
      <c r="T822" s="16"/>
      <c r="AA822" s="16"/>
      <c r="AQ822" s="3"/>
      <c r="AR822" s="6"/>
    </row>
    <row r="823" spans="1:44" s="2" customFormat="1" x14ac:dyDescent="0.25">
      <c r="A823" s="5"/>
      <c r="F823" s="16"/>
      <c r="M823" s="16"/>
      <c r="T823" s="16"/>
      <c r="AA823" s="16"/>
      <c r="AQ823" s="3"/>
      <c r="AR823" s="6"/>
    </row>
    <row r="824" spans="1:44" s="2" customFormat="1" x14ac:dyDescent="0.25">
      <c r="A824" s="5"/>
      <c r="F824" s="16"/>
      <c r="M824" s="16"/>
      <c r="T824" s="16"/>
      <c r="AA824" s="16"/>
      <c r="AQ824" s="3"/>
      <c r="AR824" s="6"/>
    </row>
    <row r="825" spans="1:44" s="2" customFormat="1" x14ac:dyDescent="0.25">
      <c r="A825" s="5"/>
      <c r="F825" s="16"/>
      <c r="M825" s="16"/>
      <c r="T825" s="16"/>
      <c r="AA825" s="16"/>
      <c r="AQ825" s="3"/>
      <c r="AR825" s="6"/>
    </row>
    <row r="826" spans="1:44" s="2" customFormat="1" x14ac:dyDescent="0.25">
      <c r="A826" s="5"/>
      <c r="F826" s="16"/>
      <c r="M826" s="16"/>
      <c r="T826" s="16"/>
      <c r="AA826" s="16"/>
      <c r="AQ826" s="3"/>
      <c r="AR826" s="6"/>
    </row>
    <row r="827" spans="1:44" s="2" customFormat="1" x14ac:dyDescent="0.25">
      <c r="A827" s="5"/>
      <c r="F827" s="16"/>
      <c r="M827" s="16"/>
      <c r="T827" s="16"/>
      <c r="AA827" s="16"/>
      <c r="AQ827" s="3"/>
      <c r="AR827" s="6"/>
    </row>
    <row r="828" spans="1:44" s="2" customFormat="1" x14ac:dyDescent="0.25">
      <c r="A828" s="5"/>
      <c r="F828" s="16"/>
      <c r="M828" s="16"/>
      <c r="T828" s="16"/>
      <c r="AA828" s="16"/>
      <c r="AQ828" s="3"/>
      <c r="AR828" s="6"/>
    </row>
    <row r="829" spans="1:44" s="2" customFormat="1" x14ac:dyDescent="0.25">
      <c r="A829" s="5"/>
      <c r="F829" s="16"/>
      <c r="M829" s="16"/>
      <c r="T829" s="16"/>
      <c r="AA829" s="16"/>
      <c r="AQ829" s="3"/>
      <c r="AR829" s="6"/>
    </row>
    <row r="830" spans="1:44" s="2" customFormat="1" x14ac:dyDescent="0.25">
      <c r="A830" s="5"/>
      <c r="F830" s="16"/>
      <c r="M830" s="16"/>
      <c r="T830" s="16"/>
      <c r="AA830" s="16"/>
      <c r="AQ830" s="3"/>
      <c r="AR830" s="6"/>
    </row>
    <row r="831" spans="1:44" s="2" customFormat="1" x14ac:dyDescent="0.25">
      <c r="A831" s="5"/>
      <c r="F831" s="16"/>
      <c r="M831" s="16"/>
      <c r="T831" s="16"/>
      <c r="AA831" s="16"/>
      <c r="AQ831" s="3"/>
      <c r="AR831" s="6"/>
    </row>
    <row r="832" spans="1:44" s="2" customFormat="1" x14ac:dyDescent="0.25">
      <c r="A832" s="5"/>
      <c r="F832" s="16"/>
      <c r="M832" s="16"/>
      <c r="T832" s="16"/>
      <c r="AA832" s="16"/>
      <c r="AQ832" s="3"/>
      <c r="AR832" s="6"/>
    </row>
    <row r="833" spans="1:44" s="2" customFormat="1" x14ac:dyDescent="0.25">
      <c r="A833" s="5"/>
      <c r="F833" s="16"/>
      <c r="M833" s="16"/>
      <c r="T833" s="16"/>
      <c r="AA833" s="16"/>
      <c r="AQ833" s="3"/>
      <c r="AR833" s="6"/>
    </row>
    <row r="834" spans="1:44" s="2" customFormat="1" x14ac:dyDescent="0.25">
      <c r="A834" s="5"/>
      <c r="F834" s="16"/>
      <c r="M834" s="16"/>
      <c r="T834" s="16"/>
      <c r="AA834" s="16"/>
      <c r="AQ834" s="3"/>
      <c r="AR834" s="6"/>
    </row>
    <row r="835" spans="1:44" s="2" customFormat="1" x14ac:dyDescent="0.25">
      <c r="A835" s="5"/>
      <c r="F835" s="16"/>
      <c r="M835" s="16"/>
      <c r="T835" s="16"/>
      <c r="AA835" s="16"/>
      <c r="AQ835" s="3"/>
      <c r="AR835" s="6"/>
    </row>
    <row r="836" spans="1:44" s="2" customFormat="1" x14ac:dyDescent="0.25">
      <c r="A836" s="5"/>
      <c r="F836" s="16"/>
      <c r="M836" s="16"/>
      <c r="T836" s="16"/>
      <c r="AA836" s="16"/>
      <c r="AQ836" s="3"/>
      <c r="AR836" s="6"/>
    </row>
    <row r="837" spans="1:44" s="2" customFormat="1" x14ac:dyDescent="0.25">
      <c r="A837" s="5"/>
      <c r="F837" s="16"/>
      <c r="M837" s="16"/>
      <c r="T837" s="16"/>
      <c r="AA837" s="16"/>
      <c r="AQ837" s="3"/>
      <c r="AR837" s="6"/>
    </row>
    <row r="838" spans="1:44" s="2" customFormat="1" x14ac:dyDescent="0.25">
      <c r="A838" s="5"/>
      <c r="F838" s="16"/>
      <c r="M838" s="16"/>
      <c r="T838" s="16"/>
      <c r="AA838" s="16"/>
      <c r="AQ838" s="3"/>
      <c r="AR838" s="6"/>
    </row>
    <row r="839" spans="1:44" s="2" customFormat="1" x14ac:dyDescent="0.25">
      <c r="A839" s="5"/>
      <c r="F839" s="16"/>
      <c r="M839" s="16"/>
      <c r="T839" s="16"/>
      <c r="AA839" s="16"/>
      <c r="AQ839" s="3"/>
      <c r="AR839" s="6"/>
    </row>
    <row r="840" spans="1:44" s="2" customFormat="1" x14ac:dyDescent="0.25">
      <c r="A840" s="5"/>
      <c r="F840" s="16"/>
      <c r="M840" s="16"/>
      <c r="T840" s="16"/>
      <c r="AA840" s="16"/>
      <c r="AQ840" s="3"/>
      <c r="AR840" s="6"/>
    </row>
    <row r="841" spans="1:44" s="2" customFormat="1" x14ac:dyDescent="0.25">
      <c r="A841" s="5"/>
      <c r="F841" s="16"/>
      <c r="M841" s="16"/>
      <c r="T841" s="16"/>
      <c r="AA841" s="16"/>
      <c r="AQ841" s="3"/>
      <c r="AR841" s="6"/>
    </row>
    <row r="842" spans="1:44" s="2" customFormat="1" x14ac:dyDescent="0.25">
      <c r="A842" s="5"/>
      <c r="F842" s="16"/>
      <c r="M842" s="16"/>
      <c r="T842" s="16"/>
      <c r="AA842" s="16"/>
      <c r="AQ842" s="3"/>
      <c r="AR842" s="6"/>
    </row>
    <row r="843" spans="1:44" s="2" customFormat="1" x14ac:dyDescent="0.25">
      <c r="A843" s="5"/>
      <c r="F843" s="16"/>
      <c r="M843" s="16"/>
      <c r="T843" s="16"/>
      <c r="AA843" s="16"/>
      <c r="AQ843" s="3"/>
      <c r="AR843" s="6"/>
    </row>
    <row r="844" spans="1:44" s="2" customFormat="1" x14ac:dyDescent="0.25">
      <c r="A844" s="5"/>
      <c r="F844" s="16"/>
      <c r="M844" s="16"/>
      <c r="T844" s="16"/>
      <c r="AA844" s="16"/>
      <c r="AQ844" s="3"/>
      <c r="AR844" s="6"/>
    </row>
    <row r="845" spans="1:44" s="2" customFormat="1" x14ac:dyDescent="0.25">
      <c r="A845" s="5"/>
      <c r="F845" s="16"/>
      <c r="M845" s="16"/>
      <c r="T845" s="16"/>
      <c r="AA845" s="16"/>
      <c r="AQ845" s="3"/>
      <c r="AR845" s="6"/>
    </row>
    <row r="846" spans="1:44" s="2" customFormat="1" x14ac:dyDescent="0.25">
      <c r="A846" s="5"/>
      <c r="F846" s="16"/>
      <c r="M846" s="16"/>
      <c r="T846" s="16"/>
      <c r="AA846" s="16"/>
      <c r="AQ846" s="3"/>
      <c r="AR846" s="6"/>
    </row>
    <row r="847" spans="1:44" s="2" customFormat="1" x14ac:dyDescent="0.25">
      <c r="A847" s="5"/>
      <c r="F847" s="16"/>
      <c r="M847" s="16"/>
      <c r="T847" s="16"/>
      <c r="AA847" s="16"/>
      <c r="AQ847" s="3"/>
      <c r="AR847" s="6"/>
    </row>
    <row r="848" spans="1:44" s="2" customFormat="1" x14ac:dyDescent="0.25">
      <c r="A848" s="5"/>
      <c r="F848" s="16"/>
      <c r="M848" s="16"/>
      <c r="T848" s="16"/>
      <c r="AA848" s="16"/>
      <c r="AQ848" s="3"/>
      <c r="AR848" s="6"/>
    </row>
    <row r="849" spans="1:44" s="2" customFormat="1" x14ac:dyDescent="0.25">
      <c r="A849" s="5"/>
      <c r="F849" s="16"/>
      <c r="M849" s="16"/>
      <c r="T849" s="16"/>
      <c r="AA849" s="16"/>
      <c r="AQ849" s="3"/>
      <c r="AR849" s="6"/>
    </row>
    <row r="850" spans="1:44" s="2" customFormat="1" x14ac:dyDescent="0.25">
      <c r="A850" s="5"/>
      <c r="F850" s="16"/>
      <c r="M850" s="16"/>
      <c r="T850" s="16"/>
      <c r="AA850" s="16"/>
      <c r="AQ850" s="3"/>
      <c r="AR850" s="6"/>
    </row>
    <row r="851" spans="1:44" s="2" customFormat="1" x14ac:dyDescent="0.25">
      <c r="A851" s="5"/>
      <c r="F851" s="16"/>
      <c r="M851" s="16"/>
      <c r="T851" s="16"/>
      <c r="AA851" s="16"/>
      <c r="AQ851" s="3"/>
      <c r="AR851" s="6"/>
    </row>
    <row r="852" spans="1:44" s="2" customFormat="1" x14ac:dyDescent="0.25">
      <c r="A852" s="5"/>
      <c r="F852" s="16"/>
      <c r="M852" s="16"/>
      <c r="T852" s="16"/>
      <c r="AA852" s="16"/>
      <c r="AQ852" s="3"/>
      <c r="AR852" s="6"/>
    </row>
    <row r="853" spans="1:44" s="2" customFormat="1" x14ac:dyDescent="0.25">
      <c r="A853" s="5"/>
      <c r="F853" s="16"/>
      <c r="M853" s="16"/>
      <c r="T853" s="16"/>
      <c r="AA853" s="16"/>
      <c r="AQ853" s="3"/>
      <c r="AR853" s="6"/>
    </row>
    <row r="854" spans="1:44" s="2" customFormat="1" x14ac:dyDescent="0.25">
      <c r="A854" s="5"/>
      <c r="F854" s="16"/>
      <c r="M854" s="16"/>
      <c r="T854" s="16"/>
      <c r="AA854" s="16"/>
      <c r="AQ854" s="3"/>
      <c r="AR854" s="6"/>
    </row>
    <row r="855" spans="1:44" s="2" customFormat="1" x14ac:dyDescent="0.25">
      <c r="A855" s="5"/>
      <c r="F855" s="16"/>
      <c r="M855" s="16"/>
      <c r="T855" s="16"/>
      <c r="AA855" s="16"/>
      <c r="AQ855" s="3"/>
      <c r="AR855" s="6"/>
    </row>
    <row r="856" spans="1:44" s="2" customFormat="1" x14ac:dyDescent="0.25">
      <c r="A856" s="5"/>
      <c r="F856" s="16"/>
      <c r="M856" s="16"/>
      <c r="T856" s="16"/>
      <c r="AA856" s="16"/>
      <c r="AQ856" s="3"/>
      <c r="AR856" s="6"/>
    </row>
    <row r="857" spans="1:44" s="2" customFormat="1" x14ac:dyDescent="0.25">
      <c r="A857" s="5"/>
      <c r="F857" s="16"/>
      <c r="M857" s="16"/>
      <c r="T857" s="16"/>
      <c r="AA857" s="16"/>
      <c r="AQ857" s="3"/>
      <c r="AR857" s="6"/>
    </row>
    <row r="858" spans="1:44" s="2" customFormat="1" x14ac:dyDescent="0.25">
      <c r="A858" s="5"/>
      <c r="F858" s="16"/>
      <c r="M858" s="16"/>
      <c r="T858" s="16"/>
      <c r="AA858" s="16"/>
      <c r="AQ858" s="3"/>
      <c r="AR858" s="6"/>
    </row>
    <row r="859" spans="1:44" s="2" customFormat="1" x14ac:dyDescent="0.25">
      <c r="A859" s="5"/>
      <c r="F859" s="16"/>
      <c r="M859" s="16"/>
      <c r="T859" s="16"/>
      <c r="AA859" s="16"/>
      <c r="AQ859" s="3"/>
      <c r="AR859" s="6"/>
    </row>
    <row r="860" spans="1:44" s="2" customFormat="1" x14ac:dyDescent="0.25">
      <c r="A860" s="5"/>
      <c r="F860" s="16"/>
      <c r="M860" s="16"/>
      <c r="T860" s="16"/>
      <c r="AA860" s="16"/>
      <c r="AQ860" s="3"/>
      <c r="AR860" s="6"/>
    </row>
    <row r="861" spans="1:44" s="2" customFormat="1" x14ac:dyDescent="0.25">
      <c r="A861" s="5"/>
      <c r="F861" s="16"/>
      <c r="M861" s="16"/>
      <c r="T861" s="16"/>
      <c r="AA861" s="16"/>
      <c r="AQ861" s="3"/>
      <c r="AR861" s="6"/>
    </row>
    <row r="862" spans="1:44" s="2" customFormat="1" x14ac:dyDescent="0.25">
      <c r="A862" s="5"/>
      <c r="F862" s="16"/>
      <c r="M862" s="16"/>
      <c r="T862" s="16"/>
      <c r="AA862" s="16"/>
      <c r="AQ862" s="3"/>
      <c r="AR862" s="6"/>
    </row>
    <row r="863" spans="1:44" s="2" customFormat="1" x14ac:dyDescent="0.25">
      <c r="A863" s="5"/>
      <c r="F863" s="16"/>
      <c r="M863" s="16"/>
      <c r="T863" s="16"/>
      <c r="AA863" s="16"/>
      <c r="AQ863" s="3"/>
      <c r="AR863" s="6"/>
    </row>
    <row r="864" spans="1:44" s="2" customFormat="1" x14ac:dyDescent="0.25">
      <c r="A864" s="5"/>
      <c r="F864" s="16"/>
      <c r="M864" s="16"/>
      <c r="T864" s="16"/>
      <c r="AA864" s="16"/>
      <c r="AQ864" s="3"/>
      <c r="AR864" s="6"/>
    </row>
    <row r="865" spans="1:44" s="2" customFormat="1" x14ac:dyDescent="0.25">
      <c r="A865" s="5"/>
      <c r="F865" s="16"/>
      <c r="M865" s="16"/>
      <c r="T865" s="16"/>
      <c r="AA865" s="16"/>
      <c r="AQ865" s="3"/>
      <c r="AR865" s="6"/>
    </row>
    <row r="866" spans="1:44" s="2" customFormat="1" x14ac:dyDescent="0.25">
      <c r="A866" s="5"/>
      <c r="F866" s="16"/>
      <c r="M866" s="16"/>
      <c r="T866" s="16"/>
      <c r="AA866" s="16"/>
      <c r="AQ866" s="3"/>
      <c r="AR866" s="6"/>
    </row>
    <row r="867" spans="1:44" s="2" customFormat="1" x14ac:dyDescent="0.25">
      <c r="A867" s="5"/>
      <c r="F867" s="16"/>
      <c r="M867" s="16"/>
      <c r="T867" s="16"/>
      <c r="AA867" s="16"/>
      <c r="AQ867" s="3"/>
      <c r="AR867" s="6"/>
    </row>
    <row r="868" spans="1:44" s="2" customFormat="1" x14ac:dyDescent="0.25">
      <c r="A868" s="5"/>
      <c r="F868" s="16"/>
      <c r="M868" s="16"/>
      <c r="T868" s="16"/>
      <c r="AA868" s="16"/>
      <c r="AQ868" s="3"/>
      <c r="AR868" s="6"/>
    </row>
    <row r="869" spans="1:44" s="2" customFormat="1" x14ac:dyDescent="0.25">
      <c r="A869" s="5"/>
      <c r="F869" s="16"/>
      <c r="M869" s="16"/>
      <c r="T869" s="16"/>
      <c r="AA869" s="16"/>
      <c r="AQ869" s="3"/>
      <c r="AR869" s="6"/>
    </row>
    <row r="870" spans="1:44" s="2" customFormat="1" x14ac:dyDescent="0.25">
      <c r="A870" s="5"/>
      <c r="F870" s="16"/>
      <c r="M870" s="16"/>
      <c r="T870" s="16"/>
      <c r="AA870" s="16"/>
      <c r="AQ870" s="3"/>
      <c r="AR870" s="6"/>
    </row>
    <row r="871" spans="1:44" s="2" customFormat="1" x14ac:dyDescent="0.25">
      <c r="A871" s="5"/>
      <c r="F871" s="16"/>
      <c r="M871" s="16"/>
      <c r="T871" s="16"/>
      <c r="AA871" s="16"/>
      <c r="AQ871" s="3"/>
      <c r="AR871" s="6"/>
    </row>
    <row r="872" spans="1:44" s="2" customFormat="1" x14ac:dyDescent="0.25">
      <c r="A872" s="5"/>
      <c r="F872" s="16"/>
      <c r="M872" s="16"/>
      <c r="T872" s="16"/>
      <c r="AA872" s="16"/>
      <c r="AQ872" s="3"/>
      <c r="AR872" s="6"/>
    </row>
    <row r="873" spans="1:44" s="2" customFormat="1" x14ac:dyDescent="0.25">
      <c r="A873" s="5"/>
      <c r="F873" s="16"/>
      <c r="M873" s="16"/>
      <c r="T873" s="16"/>
      <c r="AA873" s="16"/>
      <c r="AQ873" s="3"/>
      <c r="AR873" s="6"/>
    </row>
    <row r="874" spans="1:44" s="2" customFormat="1" x14ac:dyDescent="0.25">
      <c r="A874" s="5"/>
      <c r="F874" s="16"/>
      <c r="M874" s="16"/>
      <c r="T874" s="16"/>
      <c r="AA874" s="16"/>
      <c r="AQ874" s="3"/>
      <c r="AR874" s="6"/>
    </row>
    <row r="875" spans="1:44" s="2" customFormat="1" x14ac:dyDescent="0.25">
      <c r="A875" s="5"/>
      <c r="F875" s="16"/>
      <c r="M875" s="16"/>
      <c r="T875" s="16"/>
      <c r="AA875" s="16"/>
      <c r="AQ875" s="3"/>
      <c r="AR875" s="6"/>
    </row>
    <row r="876" spans="1:44" s="2" customFormat="1" x14ac:dyDescent="0.25">
      <c r="A876" s="5"/>
      <c r="F876" s="16"/>
      <c r="M876" s="16"/>
      <c r="T876" s="16"/>
      <c r="AA876" s="16"/>
      <c r="AQ876" s="3"/>
      <c r="AR876" s="6"/>
    </row>
    <row r="877" spans="1:44" s="2" customFormat="1" x14ac:dyDescent="0.25">
      <c r="A877" s="5"/>
      <c r="F877" s="16"/>
      <c r="M877" s="16"/>
      <c r="T877" s="16"/>
      <c r="AA877" s="16"/>
      <c r="AQ877" s="3"/>
      <c r="AR877" s="6"/>
    </row>
    <row r="878" spans="1:44" s="2" customFormat="1" x14ac:dyDescent="0.25">
      <c r="A878" s="5"/>
      <c r="F878" s="16"/>
      <c r="M878" s="16"/>
      <c r="T878" s="16"/>
      <c r="AA878" s="16"/>
      <c r="AQ878" s="3"/>
      <c r="AR878" s="6"/>
    </row>
    <row r="879" spans="1:44" s="2" customFormat="1" x14ac:dyDescent="0.25">
      <c r="A879" s="5"/>
      <c r="F879" s="16"/>
      <c r="M879" s="16"/>
      <c r="T879" s="16"/>
      <c r="AA879" s="16"/>
      <c r="AQ879" s="3"/>
      <c r="AR879" s="6"/>
    </row>
    <row r="880" spans="1:44" s="2" customFormat="1" x14ac:dyDescent="0.25">
      <c r="A880" s="5"/>
      <c r="F880" s="16"/>
      <c r="M880" s="16"/>
      <c r="T880" s="16"/>
      <c r="AA880" s="16"/>
      <c r="AQ880" s="3"/>
      <c r="AR880" s="6"/>
    </row>
    <row r="881" spans="1:44" s="2" customFormat="1" x14ac:dyDescent="0.25">
      <c r="A881" s="5"/>
      <c r="F881" s="16"/>
      <c r="M881" s="16"/>
      <c r="T881" s="16"/>
      <c r="AA881" s="16"/>
      <c r="AQ881" s="3"/>
      <c r="AR881" s="6"/>
    </row>
    <row r="882" spans="1:44" s="2" customFormat="1" x14ac:dyDescent="0.25">
      <c r="A882" s="5"/>
      <c r="F882" s="16"/>
      <c r="M882" s="16"/>
      <c r="T882" s="16"/>
      <c r="AA882" s="16"/>
      <c r="AQ882" s="3"/>
      <c r="AR882" s="6"/>
    </row>
    <row r="883" spans="1:44" s="2" customFormat="1" x14ac:dyDescent="0.25">
      <c r="A883" s="5"/>
      <c r="F883" s="16"/>
      <c r="M883" s="16"/>
      <c r="T883" s="16"/>
      <c r="AA883" s="16"/>
      <c r="AQ883" s="3"/>
      <c r="AR883" s="6"/>
    </row>
    <row r="884" spans="1:44" s="2" customFormat="1" x14ac:dyDescent="0.25">
      <c r="A884" s="5"/>
      <c r="F884" s="16"/>
      <c r="M884" s="16"/>
      <c r="T884" s="16"/>
      <c r="AA884" s="16"/>
      <c r="AQ884" s="3"/>
      <c r="AR884" s="6"/>
    </row>
    <row r="885" spans="1:44" s="2" customFormat="1" x14ac:dyDescent="0.25">
      <c r="A885" s="5"/>
      <c r="F885" s="16"/>
      <c r="M885" s="16"/>
      <c r="T885" s="16"/>
      <c r="AA885" s="16"/>
      <c r="AQ885" s="3"/>
      <c r="AR885" s="6"/>
    </row>
    <row r="886" spans="1:44" s="2" customFormat="1" x14ac:dyDescent="0.25">
      <c r="A886" s="5"/>
      <c r="F886" s="16"/>
      <c r="M886" s="16"/>
      <c r="T886" s="16"/>
      <c r="AA886" s="16"/>
      <c r="AQ886" s="3"/>
      <c r="AR886" s="6"/>
    </row>
    <row r="887" spans="1:44" s="2" customFormat="1" x14ac:dyDescent="0.25">
      <c r="A887" s="5"/>
      <c r="F887" s="16"/>
      <c r="M887" s="16"/>
      <c r="T887" s="16"/>
      <c r="AA887" s="16"/>
      <c r="AQ887" s="3"/>
      <c r="AR887" s="6"/>
    </row>
    <row r="888" spans="1:44" s="2" customFormat="1" x14ac:dyDescent="0.25">
      <c r="A888" s="5"/>
      <c r="F888" s="16"/>
      <c r="M888" s="16"/>
      <c r="T888" s="16"/>
      <c r="AA888" s="16"/>
      <c r="AQ888" s="3"/>
      <c r="AR888" s="6"/>
    </row>
    <row r="889" spans="1:44" s="2" customFormat="1" x14ac:dyDescent="0.25">
      <c r="A889" s="5"/>
      <c r="F889" s="16"/>
      <c r="M889" s="16"/>
      <c r="T889" s="16"/>
      <c r="AA889" s="16"/>
      <c r="AQ889" s="3"/>
      <c r="AR889" s="6"/>
    </row>
    <row r="890" spans="1:44" s="2" customFormat="1" x14ac:dyDescent="0.25">
      <c r="A890" s="5"/>
      <c r="F890" s="16"/>
      <c r="M890" s="16"/>
      <c r="T890" s="16"/>
      <c r="AA890" s="16"/>
      <c r="AQ890" s="3"/>
      <c r="AR890" s="6"/>
    </row>
    <row r="891" spans="1:44" s="2" customFormat="1" x14ac:dyDescent="0.25">
      <c r="A891" s="5"/>
      <c r="F891" s="16"/>
      <c r="M891" s="16"/>
      <c r="T891" s="16"/>
      <c r="AA891" s="16"/>
      <c r="AQ891" s="3"/>
      <c r="AR891" s="6"/>
    </row>
    <row r="892" spans="1:44" s="2" customFormat="1" x14ac:dyDescent="0.25">
      <c r="A892" s="5"/>
      <c r="F892" s="16"/>
      <c r="M892" s="16"/>
      <c r="T892" s="16"/>
      <c r="AA892" s="16"/>
      <c r="AQ892" s="3"/>
      <c r="AR892" s="6"/>
    </row>
    <row r="893" spans="1:44" s="2" customFormat="1" x14ac:dyDescent="0.25">
      <c r="A893" s="5"/>
      <c r="F893" s="16"/>
      <c r="M893" s="16"/>
      <c r="T893" s="16"/>
      <c r="AA893" s="16"/>
      <c r="AQ893" s="3"/>
      <c r="AR893" s="6"/>
    </row>
    <row r="894" spans="1:44" s="2" customFormat="1" x14ac:dyDescent="0.25">
      <c r="A894" s="5"/>
      <c r="F894" s="16"/>
      <c r="M894" s="16"/>
      <c r="T894" s="16"/>
      <c r="AA894" s="16"/>
      <c r="AQ894" s="3"/>
      <c r="AR894" s="6"/>
    </row>
    <row r="895" spans="1:44" s="2" customFormat="1" x14ac:dyDescent="0.25">
      <c r="A895" s="5"/>
      <c r="F895" s="16"/>
      <c r="M895" s="16"/>
      <c r="T895" s="16"/>
      <c r="AA895" s="16"/>
      <c r="AQ895" s="3"/>
      <c r="AR895" s="6"/>
    </row>
    <row r="896" spans="1:44" s="2" customFormat="1" x14ac:dyDescent="0.25">
      <c r="A896" s="5"/>
      <c r="F896" s="16"/>
      <c r="M896" s="16"/>
      <c r="T896" s="16"/>
      <c r="AA896" s="16"/>
      <c r="AQ896" s="3"/>
      <c r="AR896" s="6"/>
    </row>
    <row r="897" spans="1:44" s="2" customFormat="1" x14ac:dyDescent="0.25">
      <c r="A897" s="5"/>
      <c r="F897" s="16"/>
      <c r="M897" s="16"/>
      <c r="T897" s="16"/>
      <c r="AA897" s="16"/>
      <c r="AQ897" s="3"/>
      <c r="AR897" s="6"/>
    </row>
    <row r="898" spans="1:44" s="2" customFormat="1" x14ac:dyDescent="0.25">
      <c r="A898" s="5"/>
      <c r="F898" s="16"/>
      <c r="M898" s="16"/>
      <c r="T898" s="16"/>
      <c r="AA898" s="16"/>
      <c r="AQ898" s="3"/>
      <c r="AR898" s="6"/>
    </row>
    <row r="899" spans="1:44" s="2" customFormat="1" x14ac:dyDescent="0.25">
      <c r="A899" s="5"/>
      <c r="F899" s="16"/>
      <c r="M899" s="16"/>
      <c r="T899" s="16"/>
      <c r="AA899" s="16"/>
      <c r="AQ899" s="3"/>
      <c r="AR899" s="6"/>
    </row>
    <row r="900" spans="1:44" s="2" customFormat="1" x14ac:dyDescent="0.25">
      <c r="A900" s="5"/>
      <c r="F900" s="16"/>
      <c r="M900" s="16"/>
      <c r="T900" s="16"/>
      <c r="AA900" s="16"/>
      <c r="AQ900" s="3"/>
      <c r="AR900" s="6"/>
    </row>
    <row r="901" spans="1:44" s="2" customFormat="1" x14ac:dyDescent="0.25">
      <c r="A901" s="5"/>
      <c r="F901" s="16"/>
      <c r="M901" s="16"/>
      <c r="T901" s="16"/>
      <c r="AA901" s="16"/>
      <c r="AQ901" s="3"/>
      <c r="AR901" s="6"/>
    </row>
    <row r="902" spans="1:44" s="2" customFormat="1" x14ac:dyDescent="0.25">
      <c r="A902" s="5"/>
      <c r="F902" s="16"/>
      <c r="M902" s="16"/>
      <c r="T902" s="16"/>
      <c r="AA902" s="16"/>
      <c r="AQ902" s="3"/>
      <c r="AR902" s="6"/>
    </row>
    <row r="903" spans="1:44" s="2" customFormat="1" x14ac:dyDescent="0.25">
      <c r="A903" s="5"/>
      <c r="F903" s="16"/>
      <c r="M903" s="16"/>
      <c r="T903" s="16"/>
      <c r="AA903" s="16"/>
      <c r="AQ903" s="3"/>
      <c r="AR903" s="6"/>
    </row>
    <row r="904" spans="1:44" s="2" customFormat="1" x14ac:dyDescent="0.25">
      <c r="A904" s="5"/>
      <c r="F904" s="16"/>
      <c r="M904" s="16"/>
      <c r="T904" s="16"/>
      <c r="AA904" s="16"/>
      <c r="AQ904" s="3"/>
      <c r="AR904" s="6"/>
    </row>
    <row r="905" spans="1:44" s="2" customFormat="1" x14ac:dyDescent="0.25">
      <c r="A905" s="5"/>
      <c r="F905" s="16"/>
      <c r="M905" s="16"/>
      <c r="T905" s="16"/>
      <c r="AA905" s="16"/>
      <c r="AQ905" s="3"/>
      <c r="AR905" s="6"/>
    </row>
    <row r="906" spans="1:44" s="2" customFormat="1" x14ac:dyDescent="0.25">
      <c r="A906" s="5"/>
      <c r="F906" s="16"/>
      <c r="M906" s="16"/>
      <c r="T906" s="16"/>
      <c r="AA906" s="16"/>
      <c r="AQ906" s="3"/>
      <c r="AR906" s="6"/>
    </row>
    <row r="907" spans="1:44" s="2" customFormat="1" x14ac:dyDescent="0.25">
      <c r="A907" s="5"/>
      <c r="F907" s="16"/>
      <c r="M907" s="16"/>
      <c r="T907" s="16"/>
      <c r="AA907" s="16"/>
      <c r="AQ907" s="3"/>
      <c r="AR907" s="6"/>
    </row>
    <row r="908" spans="1:44" s="2" customFormat="1" x14ac:dyDescent="0.25">
      <c r="A908" s="5"/>
      <c r="F908" s="16"/>
      <c r="M908" s="16"/>
      <c r="T908" s="16"/>
      <c r="AA908" s="16"/>
      <c r="AQ908" s="3"/>
      <c r="AR908" s="6"/>
    </row>
    <row r="909" spans="1:44" s="2" customFormat="1" x14ac:dyDescent="0.25">
      <c r="A909" s="5"/>
      <c r="F909" s="16"/>
      <c r="M909" s="16"/>
      <c r="T909" s="16"/>
      <c r="AA909" s="16"/>
      <c r="AQ909" s="3"/>
      <c r="AR909" s="6"/>
    </row>
    <row r="910" spans="1:44" s="2" customFormat="1" x14ac:dyDescent="0.25">
      <c r="A910" s="5"/>
      <c r="F910" s="16"/>
      <c r="M910" s="16"/>
      <c r="T910" s="16"/>
      <c r="AA910" s="16"/>
      <c r="AQ910" s="3"/>
      <c r="AR910" s="6"/>
    </row>
    <row r="911" spans="1:44" s="2" customFormat="1" x14ac:dyDescent="0.25">
      <c r="A911" s="5"/>
      <c r="F911" s="16"/>
      <c r="M911" s="16"/>
      <c r="T911" s="16"/>
      <c r="AA911" s="16"/>
      <c r="AQ911" s="3"/>
      <c r="AR911" s="6"/>
    </row>
    <row r="912" spans="1:44" s="2" customFormat="1" x14ac:dyDescent="0.25">
      <c r="A912" s="5"/>
      <c r="F912" s="16"/>
      <c r="M912" s="16"/>
      <c r="T912" s="16"/>
      <c r="AA912" s="16"/>
      <c r="AQ912" s="3"/>
      <c r="AR912" s="6"/>
    </row>
    <row r="913" spans="1:44" s="2" customFormat="1" x14ac:dyDescent="0.25">
      <c r="A913" s="5"/>
      <c r="F913" s="16"/>
      <c r="M913" s="16"/>
      <c r="T913" s="16"/>
      <c r="AA913" s="16"/>
      <c r="AQ913" s="3"/>
      <c r="AR913" s="6"/>
    </row>
    <row r="914" spans="1:44" s="2" customFormat="1" x14ac:dyDescent="0.25">
      <c r="A914" s="5"/>
      <c r="F914" s="16"/>
      <c r="M914" s="16"/>
      <c r="T914" s="16"/>
      <c r="AA914" s="16"/>
      <c r="AQ914" s="3"/>
      <c r="AR914" s="6"/>
    </row>
    <row r="915" spans="1:44" s="2" customFormat="1" x14ac:dyDescent="0.25">
      <c r="A915" s="5"/>
      <c r="F915" s="16"/>
      <c r="M915" s="16"/>
      <c r="T915" s="16"/>
      <c r="AA915" s="16"/>
      <c r="AQ915" s="3"/>
      <c r="AR915" s="6"/>
    </row>
    <row r="916" spans="1:44" s="2" customFormat="1" x14ac:dyDescent="0.25">
      <c r="A916" s="5"/>
      <c r="F916" s="16"/>
      <c r="M916" s="16"/>
      <c r="T916" s="16"/>
      <c r="AA916" s="16"/>
      <c r="AQ916" s="3"/>
      <c r="AR916" s="6"/>
    </row>
    <row r="917" spans="1:44" s="2" customFormat="1" x14ac:dyDescent="0.25">
      <c r="A917" s="5"/>
      <c r="F917" s="16"/>
      <c r="M917" s="16"/>
      <c r="T917" s="16"/>
      <c r="AA917" s="16"/>
      <c r="AQ917" s="3"/>
      <c r="AR917" s="6"/>
    </row>
    <row r="918" spans="1:44" s="2" customFormat="1" x14ac:dyDescent="0.25">
      <c r="A918" s="5"/>
      <c r="F918" s="16"/>
      <c r="M918" s="16"/>
      <c r="T918" s="16"/>
      <c r="AA918" s="16"/>
      <c r="AQ918" s="3"/>
      <c r="AR918" s="6"/>
    </row>
    <row r="919" spans="1:44" s="2" customFormat="1" x14ac:dyDescent="0.25">
      <c r="A919" s="5"/>
      <c r="F919" s="16"/>
      <c r="M919" s="16"/>
      <c r="T919" s="16"/>
      <c r="AA919" s="16"/>
      <c r="AQ919" s="3"/>
      <c r="AR919" s="6"/>
    </row>
    <row r="920" spans="1:44" s="2" customFormat="1" x14ac:dyDescent="0.25">
      <c r="A920" s="5"/>
      <c r="F920" s="16"/>
      <c r="M920" s="16"/>
      <c r="T920" s="16"/>
      <c r="AA920" s="16"/>
      <c r="AQ920" s="3"/>
      <c r="AR920" s="6"/>
    </row>
    <row r="921" spans="1:44" s="2" customFormat="1" x14ac:dyDescent="0.25">
      <c r="A921" s="5"/>
      <c r="F921" s="16"/>
      <c r="M921" s="16"/>
      <c r="T921" s="16"/>
      <c r="AA921" s="16"/>
      <c r="AQ921" s="3"/>
      <c r="AR921" s="6"/>
    </row>
    <row r="922" spans="1:44" s="2" customFormat="1" x14ac:dyDescent="0.25">
      <c r="A922" s="5"/>
      <c r="F922" s="16"/>
      <c r="M922" s="16"/>
      <c r="T922" s="16"/>
      <c r="AA922" s="16"/>
      <c r="AQ922" s="3"/>
      <c r="AR922" s="6"/>
    </row>
    <row r="923" spans="1:44" s="2" customFormat="1" x14ac:dyDescent="0.25">
      <c r="A923" s="5"/>
      <c r="F923" s="16"/>
      <c r="M923" s="16"/>
      <c r="T923" s="16"/>
      <c r="AA923" s="16"/>
      <c r="AQ923" s="3"/>
      <c r="AR923" s="6"/>
    </row>
    <row r="924" spans="1:44" s="2" customFormat="1" x14ac:dyDescent="0.25">
      <c r="A924" s="5"/>
      <c r="F924" s="16"/>
      <c r="M924" s="16"/>
      <c r="T924" s="16"/>
      <c r="AA924" s="16"/>
      <c r="AQ924" s="3"/>
      <c r="AR924" s="6"/>
    </row>
    <row r="925" spans="1:44" s="2" customFormat="1" x14ac:dyDescent="0.25">
      <c r="A925" s="5"/>
      <c r="F925" s="16"/>
      <c r="M925" s="16"/>
      <c r="T925" s="16"/>
      <c r="AA925" s="16"/>
      <c r="AQ925" s="3"/>
      <c r="AR925" s="6"/>
    </row>
    <row r="926" spans="1:44" s="2" customFormat="1" x14ac:dyDescent="0.25">
      <c r="A926" s="5"/>
      <c r="F926" s="16"/>
      <c r="M926" s="16"/>
      <c r="T926" s="16"/>
      <c r="AA926" s="16"/>
      <c r="AQ926" s="3"/>
      <c r="AR926" s="6"/>
    </row>
    <row r="927" spans="1:44" s="2" customFormat="1" x14ac:dyDescent="0.25">
      <c r="A927" s="5"/>
      <c r="F927" s="16"/>
      <c r="M927" s="16"/>
      <c r="T927" s="16"/>
      <c r="AA927" s="16"/>
      <c r="AQ927" s="3"/>
      <c r="AR927" s="6"/>
    </row>
    <row r="928" spans="1:44" s="2" customFormat="1" x14ac:dyDescent="0.25">
      <c r="A928" s="5"/>
      <c r="F928" s="16"/>
      <c r="M928" s="16"/>
      <c r="T928" s="16"/>
      <c r="AA928" s="16"/>
      <c r="AQ928" s="3"/>
      <c r="AR928" s="6"/>
    </row>
    <row r="929" spans="1:44" s="2" customFormat="1" x14ac:dyDescent="0.25">
      <c r="A929" s="5"/>
      <c r="F929" s="16"/>
      <c r="M929" s="16"/>
      <c r="T929" s="16"/>
      <c r="AA929" s="16"/>
      <c r="AQ929" s="3"/>
      <c r="AR929" s="6"/>
    </row>
    <row r="930" spans="1:44" s="2" customFormat="1" x14ac:dyDescent="0.25">
      <c r="A930" s="5"/>
      <c r="F930" s="16"/>
      <c r="M930" s="16"/>
      <c r="T930" s="16"/>
      <c r="AA930" s="16"/>
      <c r="AQ930" s="3"/>
      <c r="AR930" s="6"/>
    </row>
    <row r="931" spans="1:44" s="2" customFormat="1" x14ac:dyDescent="0.25">
      <c r="A931" s="5"/>
      <c r="F931" s="16"/>
      <c r="M931" s="16"/>
      <c r="T931" s="16"/>
      <c r="AA931" s="16"/>
      <c r="AQ931" s="3"/>
      <c r="AR931" s="6"/>
    </row>
    <row r="932" spans="1:44" s="2" customFormat="1" x14ac:dyDescent="0.25">
      <c r="A932" s="5"/>
      <c r="F932" s="16"/>
      <c r="M932" s="16"/>
      <c r="T932" s="16"/>
      <c r="AA932" s="16"/>
      <c r="AQ932" s="3"/>
      <c r="AR932" s="6"/>
    </row>
    <row r="933" spans="1:44" s="2" customFormat="1" x14ac:dyDescent="0.25">
      <c r="A933" s="5"/>
      <c r="F933" s="16"/>
      <c r="M933" s="16"/>
      <c r="T933" s="16"/>
      <c r="AA933" s="16"/>
      <c r="AQ933" s="3"/>
      <c r="AR933" s="6"/>
    </row>
    <row r="934" spans="1:44" s="2" customFormat="1" x14ac:dyDescent="0.25">
      <c r="A934" s="5"/>
      <c r="F934" s="16"/>
      <c r="M934" s="16"/>
      <c r="T934" s="16"/>
      <c r="AA934" s="16"/>
      <c r="AQ934" s="3"/>
      <c r="AR934" s="6"/>
    </row>
    <row r="935" spans="1:44" s="2" customFormat="1" x14ac:dyDescent="0.25">
      <c r="A935" s="5"/>
      <c r="F935" s="16"/>
      <c r="M935" s="16"/>
      <c r="T935" s="16"/>
      <c r="AA935" s="16"/>
      <c r="AQ935" s="3"/>
      <c r="AR935" s="6"/>
    </row>
    <row r="936" spans="1:44" s="2" customFormat="1" x14ac:dyDescent="0.25">
      <c r="A936" s="5"/>
      <c r="F936" s="16"/>
      <c r="M936" s="16"/>
      <c r="T936" s="16"/>
      <c r="AA936" s="16"/>
      <c r="AQ936" s="3"/>
      <c r="AR936" s="6"/>
    </row>
    <row r="937" spans="1:44" s="2" customFormat="1" x14ac:dyDescent="0.25">
      <c r="A937" s="5"/>
      <c r="F937" s="16"/>
      <c r="M937" s="16"/>
      <c r="T937" s="16"/>
      <c r="AA937" s="16"/>
      <c r="AQ937" s="3"/>
      <c r="AR937" s="6"/>
    </row>
    <row r="938" spans="1:44" s="2" customFormat="1" x14ac:dyDescent="0.25">
      <c r="A938" s="5"/>
      <c r="F938" s="16"/>
      <c r="M938" s="16"/>
      <c r="T938" s="16"/>
      <c r="AA938" s="16"/>
      <c r="AQ938" s="3"/>
      <c r="AR938" s="6"/>
    </row>
    <row r="939" spans="1:44" s="2" customFormat="1" x14ac:dyDescent="0.25">
      <c r="A939" s="5"/>
      <c r="F939" s="16"/>
      <c r="M939" s="16"/>
      <c r="T939" s="16"/>
      <c r="AA939" s="16"/>
      <c r="AQ939" s="3"/>
      <c r="AR939" s="6"/>
    </row>
    <row r="940" spans="1:44" s="2" customFormat="1" x14ac:dyDescent="0.25">
      <c r="A940" s="5"/>
      <c r="F940" s="16"/>
      <c r="M940" s="16"/>
      <c r="T940" s="16"/>
      <c r="AA940" s="16"/>
      <c r="AQ940" s="3"/>
      <c r="AR940" s="6"/>
    </row>
    <row r="941" spans="1:44" s="2" customFormat="1" x14ac:dyDescent="0.25">
      <c r="A941" s="5"/>
      <c r="F941" s="16"/>
      <c r="M941" s="16"/>
      <c r="T941" s="16"/>
      <c r="AA941" s="16"/>
      <c r="AQ941" s="3"/>
      <c r="AR941" s="6"/>
    </row>
    <row r="942" spans="1:44" s="2" customFormat="1" x14ac:dyDescent="0.25">
      <c r="A942" s="5"/>
      <c r="F942" s="16"/>
      <c r="M942" s="16"/>
      <c r="T942" s="16"/>
      <c r="AA942" s="16"/>
      <c r="AQ942" s="3"/>
      <c r="AR942" s="6"/>
    </row>
    <row r="943" spans="1:44" s="2" customFormat="1" x14ac:dyDescent="0.25">
      <c r="A943" s="5"/>
      <c r="F943" s="16"/>
      <c r="M943" s="16"/>
      <c r="T943" s="16"/>
      <c r="AA943" s="16"/>
      <c r="AQ943" s="3"/>
      <c r="AR943" s="6"/>
    </row>
    <row r="944" spans="1:44" s="2" customFormat="1" x14ac:dyDescent="0.25">
      <c r="A944" s="5"/>
      <c r="F944" s="16"/>
      <c r="M944" s="16"/>
      <c r="T944" s="16"/>
      <c r="AA944" s="16"/>
      <c r="AQ944" s="3"/>
      <c r="AR944" s="6"/>
    </row>
    <row r="945" spans="1:44" s="2" customFormat="1" x14ac:dyDescent="0.25">
      <c r="A945" s="5"/>
      <c r="F945" s="16"/>
      <c r="M945" s="16"/>
      <c r="T945" s="16"/>
      <c r="AA945" s="16"/>
      <c r="AQ945" s="3"/>
      <c r="AR945" s="6"/>
    </row>
    <row r="946" spans="1:44" s="2" customFormat="1" x14ac:dyDescent="0.25">
      <c r="A946" s="5"/>
      <c r="F946" s="16"/>
      <c r="M946" s="16"/>
      <c r="T946" s="16"/>
      <c r="AA946" s="16"/>
      <c r="AQ946" s="3"/>
      <c r="AR946" s="6"/>
    </row>
    <row r="947" spans="1:44" s="2" customFormat="1" x14ac:dyDescent="0.25">
      <c r="A947" s="5"/>
      <c r="F947" s="16"/>
      <c r="M947" s="16"/>
      <c r="T947" s="16"/>
      <c r="AA947" s="16"/>
      <c r="AQ947" s="3"/>
      <c r="AR947" s="6"/>
    </row>
    <row r="948" spans="1:44" s="2" customFormat="1" x14ac:dyDescent="0.25">
      <c r="A948" s="5"/>
      <c r="F948" s="16"/>
      <c r="M948" s="16"/>
      <c r="T948" s="16"/>
      <c r="AA948" s="16"/>
      <c r="AQ948" s="3"/>
      <c r="AR948" s="6"/>
    </row>
    <row r="949" spans="1:44" s="2" customFormat="1" x14ac:dyDescent="0.25">
      <c r="A949" s="5"/>
      <c r="F949" s="16"/>
      <c r="M949" s="16"/>
      <c r="T949" s="16"/>
      <c r="AA949" s="16"/>
      <c r="AQ949" s="3"/>
      <c r="AR949" s="6"/>
    </row>
    <row r="950" spans="1:44" s="2" customFormat="1" x14ac:dyDescent="0.25">
      <c r="A950" s="5"/>
      <c r="F950" s="16"/>
      <c r="M950" s="16"/>
      <c r="T950" s="16"/>
      <c r="AA950" s="16"/>
      <c r="AQ950" s="3"/>
      <c r="AR950" s="6"/>
    </row>
    <row r="951" spans="1:44" s="2" customFormat="1" x14ac:dyDescent="0.25">
      <c r="A951" s="5"/>
      <c r="F951" s="16"/>
      <c r="M951" s="16"/>
      <c r="T951" s="16"/>
      <c r="AA951" s="16"/>
      <c r="AQ951" s="3"/>
      <c r="AR951" s="6"/>
    </row>
    <row r="952" spans="1:44" s="2" customFormat="1" x14ac:dyDescent="0.25">
      <c r="A952" s="5"/>
      <c r="F952" s="16"/>
      <c r="M952" s="16"/>
      <c r="T952" s="16"/>
      <c r="AA952" s="16"/>
      <c r="AQ952" s="3"/>
      <c r="AR952" s="6"/>
    </row>
    <row r="953" spans="1:44" s="2" customFormat="1" x14ac:dyDescent="0.25">
      <c r="A953" s="5"/>
      <c r="F953" s="16"/>
      <c r="M953" s="16"/>
      <c r="T953" s="16"/>
      <c r="AA953" s="16"/>
      <c r="AQ953" s="3"/>
      <c r="AR953" s="6"/>
    </row>
    <row r="954" spans="1:44" s="2" customFormat="1" x14ac:dyDescent="0.25">
      <c r="A954" s="5"/>
      <c r="F954" s="16"/>
      <c r="M954" s="16"/>
      <c r="T954" s="16"/>
      <c r="AA954" s="16"/>
      <c r="AQ954" s="3"/>
      <c r="AR954" s="6"/>
    </row>
    <row r="955" spans="1:44" s="2" customFormat="1" x14ac:dyDescent="0.25">
      <c r="A955" s="5"/>
      <c r="F955" s="16"/>
      <c r="M955" s="16"/>
      <c r="T955" s="16"/>
      <c r="AA955" s="16"/>
      <c r="AQ955" s="3"/>
      <c r="AR955" s="6"/>
    </row>
    <row r="956" spans="1:44" s="2" customFormat="1" x14ac:dyDescent="0.25">
      <c r="A956" s="5"/>
      <c r="F956" s="16"/>
      <c r="M956" s="16"/>
      <c r="T956" s="16"/>
      <c r="AA956" s="16"/>
      <c r="AQ956" s="3"/>
      <c r="AR956" s="6"/>
    </row>
    <row r="957" spans="1:44" s="2" customFormat="1" x14ac:dyDescent="0.25">
      <c r="A957" s="5"/>
      <c r="F957" s="16"/>
      <c r="M957" s="16"/>
      <c r="T957" s="16"/>
      <c r="AA957" s="16"/>
      <c r="AQ957" s="3"/>
      <c r="AR957" s="6"/>
    </row>
    <row r="958" spans="1:44" s="2" customFormat="1" x14ac:dyDescent="0.25">
      <c r="A958" s="5"/>
      <c r="F958" s="16"/>
      <c r="M958" s="16"/>
      <c r="T958" s="16"/>
      <c r="AA958" s="16"/>
      <c r="AQ958" s="3"/>
      <c r="AR958" s="6"/>
    </row>
    <row r="959" spans="1:44" s="2" customFormat="1" x14ac:dyDescent="0.25">
      <c r="A959" s="5"/>
      <c r="F959" s="16"/>
      <c r="M959" s="16"/>
      <c r="T959" s="16"/>
      <c r="AA959" s="16"/>
      <c r="AQ959" s="3"/>
      <c r="AR959" s="6"/>
    </row>
    <row r="960" spans="1:44" s="2" customFormat="1" x14ac:dyDescent="0.25">
      <c r="A960" s="5"/>
      <c r="F960" s="16"/>
      <c r="M960" s="16"/>
      <c r="T960" s="16"/>
      <c r="AA960" s="16"/>
      <c r="AQ960" s="3"/>
      <c r="AR960" s="6"/>
    </row>
    <row r="961" spans="1:44" s="2" customFormat="1" x14ac:dyDescent="0.25">
      <c r="A961" s="5"/>
      <c r="F961" s="16"/>
      <c r="M961" s="16"/>
      <c r="T961" s="16"/>
      <c r="AA961" s="16"/>
      <c r="AQ961" s="3"/>
      <c r="AR961" s="6"/>
    </row>
    <row r="962" spans="1:44" s="2" customFormat="1" x14ac:dyDescent="0.25">
      <c r="A962" s="5"/>
      <c r="F962" s="16"/>
      <c r="M962" s="16"/>
      <c r="T962" s="16"/>
      <c r="AA962" s="16"/>
      <c r="AQ962" s="3"/>
      <c r="AR962" s="6"/>
    </row>
    <row r="963" spans="1:44" s="2" customFormat="1" x14ac:dyDescent="0.25">
      <c r="A963" s="5"/>
      <c r="F963" s="16"/>
      <c r="M963" s="16"/>
      <c r="T963" s="16"/>
      <c r="AA963" s="16"/>
      <c r="AQ963" s="3"/>
      <c r="AR963" s="6"/>
    </row>
    <row r="964" spans="1:44" s="2" customFormat="1" x14ac:dyDescent="0.25">
      <c r="A964" s="5"/>
      <c r="F964" s="16"/>
      <c r="M964" s="16"/>
      <c r="T964" s="16"/>
      <c r="AA964" s="16"/>
      <c r="AQ964" s="3"/>
      <c r="AR964" s="6"/>
    </row>
    <row r="965" spans="1:44" s="2" customFormat="1" x14ac:dyDescent="0.25">
      <c r="A965" s="5"/>
      <c r="F965" s="16"/>
      <c r="M965" s="16"/>
      <c r="T965" s="16"/>
      <c r="AA965" s="16"/>
      <c r="AQ965" s="3"/>
      <c r="AR965" s="6"/>
    </row>
    <row r="966" spans="1:44" s="2" customFormat="1" x14ac:dyDescent="0.25">
      <c r="A966" s="5"/>
      <c r="F966" s="16"/>
      <c r="M966" s="16"/>
      <c r="T966" s="16"/>
      <c r="AA966" s="16"/>
      <c r="AQ966" s="3"/>
      <c r="AR966" s="6"/>
    </row>
    <row r="967" spans="1:44" s="2" customFormat="1" x14ac:dyDescent="0.25">
      <c r="A967" s="5"/>
      <c r="F967" s="16"/>
      <c r="M967" s="16"/>
      <c r="T967" s="16"/>
      <c r="AA967" s="16"/>
      <c r="AQ967" s="3"/>
      <c r="AR967" s="6"/>
    </row>
    <row r="968" spans="1:44" s="2" customFormat="1" x14ac:dyDescent="0.25">
      <c r="A968" s="5"/>
      <c r="F968" s="16"/>
      <c r="M968" s="16"/>
      <c r="T968" s="16"/>
      <c r="AA968" s="16"/>
      <c r="AQ968" s="3"/>
      <c r="AR968" s="6"/>
    </row>
    <row r="969" spans="1:44" s="2" customFormat="1" x14ac:dyDescent="0.25">
      <c r="A969" s="5"/>
      <c r="F969" s="16"/>
      <c r="M969" s="16"/>
      <c r="T969" s="16"/>
      <c r="AA969" s="16"/>
      <c r="AQ969" s="3"/>
      <c r="AR969" s="6"/>
    </row>
    <row r="970" spans="1:44" s="2" customFormat="1" x14ac:dyDescent="0.25">
      <c r="A970" s="5"/>
      <c r="F970" s="16"/>
      <c r="M970" s="16"/>
      <c r="T970" s="16"/>
      <c r="AA970" s="16"/>
      <c r="AQ970" s="3"/>
      <c r="AR970" s="6"/>
    </row>
    <row r="971" spans="1:44" s="2" customFormat="1" x14ac:dyDescent="0.25">
      <c r="A971" s="5"/>
      <c r="F971" s="16"/>
      <c r="M971" s="16"/>
      <c r="T971" s="16"/>
      <c r="AA971" s="16"/>
      <c r="AQ971" s="3"/>
      <c r="AR971" s="6"/>
    </row>
    <row r="972" spans="1:44" s="2" customFormat="1" x14ac:dyDescent="0.25">
      <c r="A972" s="5"/>
      <c r="F972" s="16"/>
      <c r="M972" s="16"/>
      <c r="T972" s="16"/>
      <c r="AA972" s="16"/>
      <c r="AQ972" s="3"/>
      <c r="AR972" s="6"/>
    </row>
    <row r="973" spans="1:44" s="2" customFormat="1" x14ac:dyDescent="0.25">
      <c r="A973" s="5"/>
      <c r="F973" s="16"/>
      <c r="M973" s="16"/>
      <c r="T973" s="16"/>
      <c r="AA973" s="16"/>
      <c r="AQ973" s="3"/>
      <c r="AR973" s="6"/>
    </row>
    <row r="974" spans="1:44" s="2" customFormat="1" x14ac:dyDescent="0.25">
      <c r="A974" s="5"/>
      <c r="F974" s="16"/>
      <c r="M974" s="16"/>
      <c r="T974" s="16"/>
      <c r="AA974" s="16"/>
      <c r="AQ974" s="3"/>
      <c r="AR974" s="6"/>
    </row>
    <row r="975" spans="1:44" s="2" customFormat="1" x14ac:dyDescent="0.25">
      <c r="A975" s="5"/>
      <c r="F975" s="16"/>
      <c r="M975" s="16"/>
      <c r="T975" s="16"/>
      <c r="AA975" s="16"/>
      <c r="AQ975" s="3"/>
      <c r="AR975" s="6"/>
    </row>
    <row r="976" spans="1:44" s="2" customFormat="1" x14ac:dyDescent="0.25">
      <c r="A976" s="5"/>
      <c r="F976" s="16"/>
      <c r="M976" s="16"/>
      <c r="T976" s="16"/>
      <c r="AA976" s="16"/>
      <c r="AQ976" s="3"/>
      <c r="AR976" s="6"/>
    </row>
    <row r="977" spans="1:44" s="2" customFormat="1" x14ac:dyDescent="0.25">
      <c r="A977" s="5"/>
      <c r="F977" s="16"/>
      <c r="M977" s="16"/>
      <c r="T977" s="16"/>
      <c r="AA977" s="16"/>
      <c r="AQ977" s="3"/>
      <c r="AR977" s="6"/>
    </row>
    <row r="978" spans="1:44" s="2" customFormat="1" x14ac:dyDescent="0.25">
      <c r="A978" s="5"/>
      <c r="F978" s="16"/>
      <c r="M978" s="16"/>
      <c r="T978" s="16"/>
      <c r="AA978" s="16"/>
      <c r="AQ978" s="3"/>
      <c r="AR978" s="6"/>
    </row>
    <row r="979" spans="1:44" s="2" customFormat="1" x14ac:dyDescent="0.25">
      <c r="A979" s="5"/>
      <c r="F979" s="16"/>
      <c r="M979" s="16"/>
      <c r="T979" s="16"/>
      <c r="AA979" s="16"/>
      <c r="AQ979" s="3"/>
      <c r="AR979" s="6"/>
    </row>
    <row r="980" spans="1:44" s="2" customFormat="1" x14ac:dyDescent="0.25">
      <c r="A980" s="5"/>
      <c r="F980" s="16"/>
      <c r="M980" s="16"/>
      <c r="T980" s="16"/>
      <c r="AA980" s="16"/>
      <c r="AQ980" s="3"/>
      <c r="AR980" s="6"/>
    </row>
    <row r="981" spans="1:44" s="2" customFormat="1" x14ac:dyDescent="0.25">
      <c r="A981" s="5"/>
      <c r="F981" s="16"/>
      <c r="M981" s="16"/>
      <c r="T981" s="16"/>
      <c r="AA981" s="16"/>
      <c r="AQ981" s="3"/>
      <c r="AR981" s="6"/>
    </row>
    <row r="982" spans="1:44" s="2" customFormat="1" x14ac:dyDescent="0.25">
      <c r="A982" s="5"/>
      <c r="F982" s="16"/>
      <c r="M982" s="16"/>
      <c r="T982" s="16"/>
      <c r="AA982" s="16"/>
      <c r="AQ982" s="3"/>
      <c r="AR982" s="6"/>
    </row>
    <row r="983" spans="1:44" s="2" customFormat="1" x14ac:dyDescent="0.25">
      <c r="A983" s="5"/>
      <c r="F983" s="16"/>
      <c r="M983" s="16"/>
      <c r="T983" s="16"/>
      <c r="AA983" s="16"/>
      <c r="AQ983" s="3"/>
      <c r="AR983" s="6"/>
    </row>
    <row r="984" spans="1:44" s="2" customFormat="1" x14ac:dyDescent="0.25">
      <c r="A984" s="5"/>
      <c r="F984" s="16"/>
      <c r="M984" s="16"/>
      <c r="T984" s="16"/>
      <c r="AA984" s="16"/>
      <c r="AQ984" s="3"/>
      <c r="AR984" s="6"/>
    </row>
    <row r="985" spans="1:44" s="2" customFormat="1" x14ac:dyDescent="0.25">
      <c r="A985" s="5"/>
      <c r="F985" s="16"/>
      <c r="M985" s="16"/>
      <c r="T985" s="16"/>
      <c r="AA985" s="16"/>
      <c r="AQ985" s="3"/>
      <c r="AR985" s="6"/>
    </row>
    <row r="986" spans="1:44" s="2" customFormat="1" x14ac:dyDescent="0.25">
      <c r="A986" s="5"/>
      <c r="F986" s="16"/>
      <c r="M986" s="16"/>
      <c r="T986" s="16"/>
      <c r="AA986" s="16"/>
      <c r="AQ986" s="3"/>
      <c r="AR986" s="6"/>
    </row>
    <row r="987" spans="1:44" s="2" customFormat="1" x14ac:dyDescent="0.25">
      <c r="A987" s="5"/>
      <c r="F987" s="16"/>
      <c r="M987" s="16"/>
      <c r="T987" s="16"/>
      <c r="AA987" s="16"/>
      <c r="AQ987" s="3"/>
      <c r="AR987" s="6"/>
    </row>
    <row r="988" spans="1:44" s="2" customFormat="1" x14ac:dyDescent="0.25">
      <c r="A988" s="5"/>
      <c r="F988" s="16"/>
      <c r="M988" s="16"/>
      <c r="T988" s="16"/>
      <c r="AA988" s="16"/>
      <c r="AQ988" s="3"/>
      <c r="AR988" s="6"/>
    </row>
    <row r="989" spans="1:44" s="2" customFormat="1" x14ac:dyDescent="0.25">
      <c r="A989" s="5"/>
      <c r="F989" s="16"/>
      <c r="M989" s="16"/>
      <c r="T989" s="16"/>
      <c r="AA989" s="16"/>
      <c r="AQ989" s="3"/>
      <c r="AR989" s="6"/>
    </row>
    <row r="990" spans="1:44" s="2" customFormat="1" x14ac:dyDescent="0.25">
      <c r="A990" s="5"/>
      <c r="F990" s="16"/>
      <c r="M990" s="16"/>
      <c r="T990" s="16"/>
      <c r="AA990" s="16"/>
      <c r="AQ990" s="3"/>
      <c r="AR990" s="6"/>
    </row>
    <row r="991" spans="1:44" s="2" customFormat="1" x14ac:dyDescent="0.25">
      <c r="A991" s="5"/>
      <c r="F991" s="16"/>
      <c r="M991" s="16"/>
      <c r="T991" s="16"/>
      <c r="AA991" s="16"/>
      <c r="AQ991" s="3"/>
      <c r="AR991" s="6"/>
    </row>
    <row r="992" spans="1:44" s="2" customFormat="1" x14ac:dyDescent="0.25">
      <c r="A992" s="5"/>
      <c r="F992" s="16"/>
      <c r="M992" s="16"/>
      <c r="T992" s="16"/>
      <c r="AA992" s="16"/>
      <c r="AQ992" s="3"/>
      <c r="AR992" s="6"/>
    </row>
    <row r="993" spans="1:44" s="2" customFormat="1" x14ac:dyDescent="0.25">
      <c r="A993" s="5"/>
      <c r="F993" s="16"/>
      <c r="M993" s="16"/>
      <c r="T993" s="16"/>
      <c r="AA993" s="16"/>
      <c r="AQ993" s="3"/>
      <c r="AR993" s="6"/>
    </row>
    <row r="994" spans="1:44" s="2" customFormat="1" x14ac:dyDescent="0.25">
      <c r="A994" s="5"/>
      <c r="F994" s="16"/>
      <c r="M994" s="16"/>
      <c r="T994" s="16"/>
      <c r="AA994" s="16"/>
      <c r="AQ994" s="3"/>
      <c r="AR994" s="6"/>
    </row>
    <row r="995" spans="1:44" s="2" customFormat="1" x14ac:dyDescent="0.25">
      <c r="A995" s="5"/>
      <c r="F995" s="16"/>
      <c r="M995" s="16"/>
      <c r="T995" s="16"/>
      <c r="AA995" s="16"/>
      <c r="AQ995" s="3"/>
      <c r="AR995" s="6"/>
    </row>
    <row r="996" spans="1:44" s="2" customFormat="1" x14ac:dyDescent="0.25">
      <c r="A996" s="5"/>
      <c r="F996" s="16"/>
      <c r="M996" s="16"/>
      <c r="T996" s="16"/>
      <c r="AA996" s="16"/>
      <c r="AQ996" s="3"/>
      <c r="AR996" s="6"/>
    </row>
    <row r="997" spans="1:44" s="2" customFormat="1" x14ac:dyDescent="0.25">
      <c r="A997" s="5"/>
      <c r="F997" s="16"/>
      <c r="M997" s="16"/>
      <c r="T997" s="16"/>
      <c r="AA997" s="16"/>
      <c r="AQ997" s="3"/>
      <c r="AR997" s="6"/>
    </row>
    <row r="998" spans="1:44" s="2" customFormat="1" x14ac:dyDescent="0.25">
      <c r="A998" s="5"/>
      <c r="F998" s="16"/>
      <c r="M998" s="16"/>
      <c r="T998" s="16"/>
      <c r="AA998" s="16"/>
      <c r="AQ998" s="3"/>
      <c r="AR998" s="6"/>
    </row>
    <row r="999" spans="1:44" s="2" customFormat="1" x14ac:dyDescent="0.25">
      <c r="A999" s="5"/>
      <c r="F999" s="16"/>
      <c r="M999" s="16"/>
      <c r="T999" s="16"/>
      <c r="AA999" s="16"/>
      <c r="AQ999" s="3"/>
      <c r="AR999" s="6"/>
    </row>
    <row r="1000" spans="1:44" s="2" customFormat="1" x14ac:dyDescent="0.25">
      <c r="A1000" s="5"/>
      <c r="F1000" s="16"/>
      <c r="M1000" s="16"/>
      <c r="T1000" s="16"/>
      <c r="AA1000" s="16"/>
      <c r="AQ1000" s="3"/>
      <c r="AR1000" s="6"/>
    </row>
    <row r="1001" spans="1:44" s="2" customFormat="1" x14ac:dyDescent="0.25">
      <c r="A1001" s="5"/>
      <c r="F1001" s="16"/>
      <c r="M1001" s="16"/>
      <c r="T1001" s="16"/>
      <c r="AA1001" s="16"/>
      <c r="AQ1001" s="3"/>
      <c r="AR1001" s="6"/>
    </row>
    <row r="1002" spans="1:44" s="2" customFormat="1" x14ac:dyDescent="0.25">
      <c r="A1002" s="5"/>
      <c r="F1002" s="16"/>
      <c r="M1002" s="16"/>
      <c r="T1002" s="16"/>
      <c r="AA1002" s="16"/>
      <c r="AQ1002" s="3"/>
      <c r="AR1002" s="6"/>
    </row>
    <row r="1003" spans="1:44" s="2" customFormat="1" x14ac:dyDescent="0.25">
      <c r="A1003" s="5"/>
      <c r="F1003" s="16"/>
      <c r="M1003" s="16"/>
      <c r="T1003" s="16"/>
      <c r="AA1003" s="16"/>
      <c r="AQ1003" s="3"/>
      <c r="AR1003" s="6"/>
    </row>
    <row r="1004" spans="1:44" s="2" customFormat="1" x14ac:dyDescent="0.25">
      <c r="A1004" s="5"/>
      <c r="F1004" s="16"/>
      <c r="M1004" s="16"/>
      <c r="T1004" s="16"/>
      <c r="AA1004" s="16"/>
      <c r="AQ1004" s="3"/>
      <c r="AR1004" s="6"/>
    </row>
    <row r="1005" spans="1:44" s="2" customFormat="1" x14ac:dyDescent="0.25">
      <c r="A1005" s="5"/>
      <c r="F1005" s="16"/>
      <c r="M1005" s="16"/>
      <c r="T1005" s="16"/>
      <c r="AA1005" s="16"/>
      <c r="AQ1005" s="3"/>
      <c r="AR1005" s="6"/>
    </row>
    <row r="1006" spans="1:44" s="2" customFormat="1" x14ac:dyDescent="0.25">
      <c r="A1006" s="5"/>
      <c r="F1006" s="16"/>
      <c r="M1006" s="16"/>
      <c r="T1006" s="16"/>
      <c r="AA1006" s="16"/>
      <c r="AQ1006" s="3"/>
      <c r="AR1006" s="6"/>
    </row>
    <row r="1007" spans="1:44" s="2" customFormat="1" x14ac:dyDescent="0.25">
      <c r="A1007" s="5"/>
      <c r="F1007" s="16"/>
      <c r="M1007" s="16"/>
      <c r="T1007" s="16"/>
      <c r="AA1007" s="16"/>
      <c r="AQ1007" s="3"/>
      <c r="AR1007" s="6"/>
    </row>
    <row r="1008" spans="1:44" s="2" customFormat="1" x14ac:dyDescent="0.25">
      <c r="A1008" s="5"/>
      <c r="F1008" s="16"/>
      <c r="M1008" s="16"/>
      <c r="T1008" s="16"/>
      <c r="AA1008" s="16"/>
      <c r="AQ1008" s="3"/>
      <c r="AR1008" s="6"/>
    </row>
    <row r="1009" spans="1:44" s="2" customFormat="1" x14ac:dyDescent="0.25">
      <c r="A1009" s="5"/>
      <c r="F1009" s="16"/>
      <c r="M1009" s="16"/>
      <c r="T1009" s="16"/>
      <c r="AA1009" s="16"/>
      <c r="AQ1009" s="3"/>
      <c r="AR1009" s="6"/>
    </row>
    <row r="1010" spans="1:44" s="2" customFormat="1" x14ac:dyDescent="0.25">
      <c r="A1010" s="5"/>
      <c r="F1010" s="16"/>
      <c r="M1010" s="16"/>
      <c r="T1010" s="16"/>
      <c r="AA1010" s="16"/>
      <c r="AQ1010" s="3"/>
      <c r="AR1010" s="6"/>
    </row>
    <row r="1011" spans="1:44" s="2" customFormat="1" x14ac:dyDescent="0.25">
      <c r="A1011" s="5"/>
      <c r="F1011" s="16"/>
      <c r="M1011" s="16"/>
      <c r="T1011" s="16"/>
      <c r="AA1011" s="16"/>
      <c r="AQ1011" s="3"/>
      <c r="AR1011" s="6"/>
    </row>
    <row r="1012" spans="1:44" s="2" customFormat="1" x14ac:dyDescent="0.25">
      <c r="A1012" s="5"/>
      <c r="F1012" s="16"/>
      <c r="M1012" s="16"/>
      <c r="T1012" s="16"/>
      <c r="AA1012" s="16"/>
      <c r="AQ1012" s="3"/>
      <c r="AR1012" s="6"/>
    </row>
    <row r="1013" spans="1:44" s="2" customFormat="1" x14ac:dyDescent="0.25">
      <c r="A1013" s="5"/>
      <c r="F1013" s="16"/>
      <c r="M1013" s="16"/>
      <c r="T1013" s="16"/>
      <c r="AA1013" s="16"/>
      <c r="AQ1013" s="3"/>
      <c r="AR1013" s="6"/>
    </row>
    <row r="1014" spans="1:44" s="2" customFormat="1" x14ac:dyDescent="0.25">
      <c r="A1014" s="5"/>
      <c r="F1014" s="16"/>
      <c r="M1014" s="16"/>
      <c r="T1014" s="16"/>
      <c r="AA1014" s="16"/>
      <c r="AQ1014" s="3"/>
      <c r="AR1014" s="6"/>
    </row>
    <row r="1015" spans="1:44" s="2" customFormat="1" x14ac:dyDescent="0.25">
      <c r="A1015" s="5"/>
      <c r="F1015" s="16"/>
      <c r="M1015" s="16"/>
      <c r="T1015" s="16"/>
      <c r="AA1015" s="16"/>
      <c r="AQ1015" s="3"/>
      <c r="AR1015" s="6"/>
    </row>
    <row r="1016" spans="1:44" s="2" customFormat="1" x14ac:dyDescent="0.25">
      <c r="A1016" s="5"/>
      <c r="F1016" s="16"/>
      <c r="M1016" s="16"/>
      <c r="T1016" s="16"/>
      <c r="AA1016" s="16"/>
      <c r="AQ1016" s="3"/>
      <c r="AR1016" s="6"/>
    </row>
    <row r="1017" spans="1:44" s="2" customFormat="1" x14ac:dyDescent="0.25">
      <c r="A1017" s="5"/>
      <c r="F1017" s="16"/>
      <c r="M1017" s="16"/>
      <c r="T1017" s="16"/>
      <c r="AA1017" s="16"/>
      <c r="AQ1017" s="3"/>
      <c r="AR1017" s="6"/>
    </row>
    <row r="1018" spans="1:44" s="2" customFormat="1" x14ac:dyDescent="0.25">
      <c r="A1018" s="5"/>
      <c r="F1018" s="16"/>
      <c r="M1018" s="16"/>
      <c r="T1018" s="16"/>
      <c r="AA1018" s="16"/>
      <c r="AQ1018" s="3"/>
      <c r="AR1018" s="6"/>
    </row>
    <row r="1019" spans="1:44" s="2" customFormat="1" x14ac:dyDescent="0.25">
      <c r="A1019" s="5"/>
      <c r="F1019" s="16"/>
      <c r="M1019" s="16"/>
      <c r="T1019" s="16"/>
      <c r="AA1019" s="16"/>
      <c r="AQ1019" s="3"/>
      <c r="AR1019" s="6"/>
    </row>
    <row r="1020" spans="1:44" s="2" customFormat="1" x14ac:dyDescent="0.25">
      <c r="A1020" s="5"/>
      <c r="F1020" s="16"/>
      <c r="M1020" s="16"/>
      <c r="T1020" s="16"/>
      <c r="AA1020" s="16"/>
      <c r="AQ1020" s="3"/>
      <c r="AR1020" s="6"/>
    </row>
    <row r="1021" spans="1:44" s="2" customFormat="1" x14ac:dyDescent="0.25">
      <c r="A1021" s="5"/>
      <c r="F1021" s="16"/>
      <c r="M1021" s="16"/>
      <c r="T1021" s="16"/>
      <c r="AA1021" s="16"/>
      <c r="AQ1021" s="3"/>
      <c r="AR1021" s="6"/>
    </row>
    <row r="1022" spans="1:44" s="2" customFormat="1" x14ac:dyDescent="0.25">
      <c r="A1022" s="5"/>
      <c r="F1022" s="16"/>
      <c r="M1022" s="16"/>
      <c r="T1022" s="16"/>
      <c r="AA1022" s="16"/>
      <c r="AQ1022" s="3"/>
      <c r="AR1022" s="6"/>
    </row>
    <row r="1023" spans="1:44" s="2" customFormat="1" x14ac:dyDescent="0.25">
      <c r="A1023" s="5"/>
      <c r="F1023" s="16"/>
      <c r="M1023" s="16"/>
      <c r="T1023" s="16"/>
      <c r="AA1023" s="16"/>
      <c r="AQ1023" s="3"/>
      <c r="AR1023" s="6"/>
    </row>
    <row r="1024" spans="1:44" s="2" customFormat="1" x14ac:dyDescent="0.25">
      <c r="A1024" s="5"/>
      <c r="F1024" s="16"/>
      <c r="M1024" s="16"/>
      <c r="T1024" s="16"/>
      <c r="AA1024" s="16"/>
      <c r="AQ1024" s="3"/>
      <c r="AR1024" s="6"/>
    </row>
    <row r="1025" spans="1:44" s="2" customFormat="1" x14ac:dyDescent="0.25">
      <c r="A1025" s="5"/>
      <c r="F1025" s="16"/>
      <c r="M1025" s="16"/>
      <c r="T1025" s="16"/>
      <c r="AA1025" s="16"/>
      <c r="AQ1025" s="3"/>
      <c r="AR1025" s="6"/>
    </row>
    <row r="1026" spans="1:44" s="2" customFormat="1" x14ac:dyDescent="0.25">
      <c r="A1026" s="5"/>
      <c r="F1026" s="16"/>
      <c r="M1026" s="16"/>
      <c r="T1026" s="16"/>
      <c r="AA1026" s="16"/>
      <c r="AQ1026" s="3"/>
      <c r="AR1026" s="6"/>
    </row>
    <row r="1027" spans="1:44" s="2" customFormat="1" x14ac:dyDescent="0.25">
      <c r="A1027" s="5"/>
      <c r="F1027" s="16"/>
      <c r="M1027" s="16"/>
      <c r="T1027" s="16"/>
      <c r="AA1027" s="16"/>
      <c r="AQ1027" s="3"/>
      <c r="AR1027" s="6"/>
    </row>
    <row r="1028" spans="1:44" s="2" customFormat="1" x14ac:dyDescent="0.25">
      <c r="A1028" s="5"/>
      <c r="F1028" s="16"/>
      <c r="M1028" s="16"/>
      <c r="T1028" s="16"/>
      <c r="AA1028" s="16"/>
      <c r="AQ1028" s="3"/>
      <c r="AR1028" s="6"/>
    </row>
    <row r="1029" spans="1:44" s="2" customFormat="1" x14ac:dyDescent="0.25">
      <c r="A1029" s="5"/>
      <c r="F1029" s="16"/>
      <c r="M1029" s="16"/>
      <c r="T1029" s="16"/>
      <c r="AA1029" s="16"/>
      <c r="AQ1029" s="3"/>
      <c r="AR1029" s="6"/>
    </row>
    <row r="1030" spans="1:44" s="2" customFormat="1" x14ac:dyDescent="0.25">
      <c r="A1030" s="5"/>
      <c r="F1030" s="16"/>
      <c r="M1030" s="16"/>
      <c r="T1030" s="16"/>
      <c r="AA1030" s="16"/>
      <c r="AQ1030" s="3"/>
      <c r="AR1030" s="6"/>
    </row>
    <row r="1031" spans="1:44" s="2" customFormat="1" x14ac:dyDescent="0.25">
      <c r="A1031" s="5"/>
      <c r="F1031" s="16"/>
      <c r="M1031" s="16"/>
      <c r="T1031" s="16"/>
      <c r="AA1031" s="16"/>
      <c r="AQ1031" s="3"/>
      <c r="AR1031" s="6"/>
    </row>
    <row r="1032" spans="1:44" s="2" customFormat="1" x14ac:dyDescent="0.25">
      <c r="A1032" s="5"/>
      <c r="F1032" s="16"/>
      <c r="M1032" s="16"/>
      <c r="T1032" s="16"/>
      <c r="AA1032" s="16"/>
      <c r="AQ1032" s="3"/>
      <c r="AR1032" s="6"/>
    </row>
    <row r="1033" spans="1:44" s="2" customFormat="1" x14ac:dyDescent="0.25">
      <c r="A1033" s="5"/>
      <c r="F1033" s="16"/>
      <c r="M1033" s="16"/>
      <c r="T1033" s="16"/>
      <c r="AA1033" s="16"/>
      <c r="AQ1033" s="3"/>
      <c r="AR1033" s="6"/>
    </row>
    <row r="1034" spans="1:44" s="2" customFormat="1" x14ac:dyDescent="0.25">
      <c r="A1034" s="5"/>
      <c r="F1034" s="16"/>
      <c r="M1034" s="16"/>
      <c r="T1034" s="16"/>
      <c r="AA1034" s="16"/>
      <c r="AQ1034" s="3"/>
      <c r="AR1034" s="6"/>
    </row>
    <row r="1035" spans="1:44" s="2" customFormat="1" x14ac:dyDescent="0.25">
      <c r="A1035" s="5"/>
      <c r="F1035" s="16"/>
      <c r="M1035" s="16"/>
      <c r="T1035" s="16"/>
      <c r="AA1035" s="16"/>
      <c r="AQ1035" s="3"/>
      <c r="AR1035" s="6"/>
    </row>
    <row r="1036" spans="1:44" s="2" customFormat="1" x14ac:dyDescent="0.25">
      <c r="A1036" s="5"/>
      <c r="F1036" s="16"/>
      <c r="M1036" s="16"/>
      <c r="T1036" s="16"/>
      <c r="AA1036" s="16"/>
      <c r="AQ1036" s="3"/>
      <c r="AR1036" s="6"/>
    </row>
    <row r="1037" spans="1:44" s="2" customFormat="1" x14ac:dyDescent="0.25">
      <c r="A1037" s="5"/>
      <c r="F1037" s="16"/>
      <c r="M1037" s="16"/>
      <c r="T1037" s="16"/>
      <c r="AA1037" s="16"/>
      <c r="AQ1037" s="3"/>
      <c r="AR1037" s="6"/>
    </row>
    <row r="1038" spans="1:44" s="2" customFormat="1" x14ac:dyDescent="0.25">
      <c r="A1038" s="5"/>
      <c r="F1038" s="16"/>
      <c r="M1038" s="16"/>
      <c r="T1038" s="16"/>
      <c r="AA1038" s="16"/>
      <c r="AQ1038" s="3"/>
      <c r="AR1038" s="6"/>
    </row>
    <row r="1039" spans="1:44" s="2" customFormat="1" x14ac:dyDescent="0.25">
      <c r="A1039" s="5"/>
      <c r="F1039" s="16"/>
      <c r="M1039" s="16"/>
      <c r="T1039" s="16"/>
      <c r="AA1039" s="16"/>
      <c r="AQ1039" s="3"/>
      <c r="AR1039" s="6"/>
    </row>
    <row r="1040" spans="1:44" s="2" customFormat="1" x14ac:dyDescent="0.25">
      <c r="A1040" s="5"/>
      <c r="F1040" s="16"/>
      <c r="M1040" s="16"/>
      <c r="T1040" s="16"/>
      <c r="AA1040" s="16"/>
      <c r="AQ1040" s="3"/>
      <c r="AR1040" s="6"/>
    </row>
    <row r="1041" spans="1:44" s="2" customFormat="1" x14ac:dyDescent="0.25">
      <c r="A1041" s="5"/>
      <c r="F1041" s="16"/>
      <c r="M1041" s="16"/>
      <c r="T1041" s="16"/>
      <c r="AA1041" s="16"/>
      <c r="AQ1041" s="3"/>
      <c r="AR1041" s="6"/>
    </row>
    <row r="1042" spans="1:44" s="2" customFormat="1" x14ac:dyDescent="0.25">
      <c r="A1042" s="5"/>
      <c r="F1042" s="16"/>
      <c r="M1042" s="16"/>
      <c r="T1042" s="16"/>
      <c r="AA1042" s="16"/>
      <c r="AQ1042" s="3"/>
      <c r="AR1042" s="6"/>
    </row>
    <row r="1043" spans="1:44" s="2" customFormat="1" x14ac:dyDescent="0.25">
      <c r="A1043" s="5"/>
      <c r="F1043" s="16"/>
      <c r="M1043" s="16"/>
      <c r="T1043" s="16"/>
      <c r="AA1043" s="16"/>
      <c r="AQ1043" s="3"/>
      <c r="AR1043" s="6"/>
    </row>
    <row r="1044" spans="1:44" s="2" customFormat="1" x14ac:dyDescent="0.25">
      <c r="A1044" s="5"/>
      <c r="F1044" s="16"/>
      <c r="M1044" s="16"/>
      <c r="T1044" s="16"/>
      <c r="AA1044" s="16"/>
      <c r="AQ1044" s="3"/>
      <c r="AR1044" s="6"/>
    </row>
    <row r="1045" spans="1:44" s="2" customFormat="1" x14ac:dyDescent="0.25">
      <c r="A1045" s="5"/>
      <c r="F1045" s="16"/>
      <c r="M1045" s="16"/>
      <c r="T1045" s="16"/>
      <c r="AA1045" s="16"/>
      <c r="AQ1045" s="3"/>
      <c r="AR1045" s="6"/>
    </row>
    <row r="1046" spans="1:44" s="2" customFormat="1" x14ac:dyDescent="0.25">
      <c r="A1046" s="5"/>
      <c r="F1046" s="16"/>
      <c r="M1046" s="16"/>
      <c r="T1046" s="16"/>
      <c r="AA1046" s="16"/>
      <c r="AQ1046" s="3"/>
      <c r="AR1046" s="6"/>
    </row>
    <row r="1047" spans="1:44" s="2" customFormat="1" x14ac:dyDescent="0.25">
      <c r="A1047" s="5"/>
      <c r="F1047" s="16"/>
      <c r="M1047" s="16"/>
      <c r="T1047" s="16"/>
      <c r="AA1047" s="16"/>
      <c r="AQ1047" s="3"/>
      <c r="AR1047" s="6"/>
    </row>
    <row r="1048" spans="1:44" s="2" customFormat="1" x14ac:dyDescent="0.25">
      <c r="A1048" s="5"/>
      <c r="F1048" s="16"/>
      <c r="M1048" s="16"/>
      <c r="T1048" s="16"/>
      <c r="AA1048" s="16"/>
      <c r="AQ1048" s="3"/>
      <c r="AR1048" s="6"/>
    </row>
    <row r="1049" spans="1:44" s="2" customFormat="1" x14ac:dyDescent="0.25">
      <c r="A1049" s="5"/>
      <c r="F1049" s="16"/>
      <c r="M1049" s="16"/>
      <c r="T1049" s="16"/>
      <c r="AA1049" s="16"/>
      <c r="AQ1049" s="3"/>
      <c r="AR1049" s="6"/>
    </row>
    <row r="1050" spans="1:44" s="2" customFormat="1" x14ac:dyDescent="0.25">
      <c r="A1050" s="5"/>
      <c r="F1050" s="16"/>
      <c r="M1050" s="16"/>
      <c r="T1050" s="16"/>
      <c r="AA1050" s="16"/>
      <c r="AQ1050" s="3"/>
      <c r="AR1050" s="6"/>
    </row>
    <row r="1051" spans="1:44" s="2" customFormat="1" x14ac:dyDescent="0.25">
      <c r="A1051" s="5"/>
      <c r="F1051" s="16"/>
      <c r="M1051" s="16"/>
      <c r="T1051" s="16"/>
      <c r="AA1051" s="16"/>
      <c r="AQ1051" s="3"/>
      <c r="AR1051" s="6"/>
    </row>
    <row r="1052" spans="1:44" s="2" customFormat="1" x14ac:dyDescent="0.25">
      <c r="A1052" s="5"/>
      <c r="F1052" s="16"/>
      <c r="M1052" s="16"/>
      <c r="T1052" s="16"/>
      <c r="AA1052" s="16"/>
      <c r="AQ1052" s="3"/>
      <c r="AR1052" s="6"/>
    </row>
    <row r="1053" spans="1:44" s="2" customFormat="1" x14ac:dyDescent="0.25">
      <c r="A1053" s="5"/>
      <c r="F1053" s="16"/>
      <c r="M1053" s="16"/>
      <c r="T1053" s="16"/>
      <c r="AA1053" s="16"/>
      <c r="AQ1053" s="3"/>
      <c r="AR1053" s="6"/>
    </row>
    <row r="1054" spans="1:44" s="2" customFormat="1" x14ac:dyDescent="0.25">
      <c r="A1054" s="5"/>
      <c r="F1054" s="16"/>
      <c r="M1054" s="16"/>
      <c r="T1054" s="16"/>
      <c r="AA1054" s="16"/>
      <c r="AQ1054" s="3"/>
      <c r="AR1054" s="6"/>
    </row>
    <row r="1055" spans="1:44" s="2" customFormat="1" x14ac:dyDescent="0.25">
      <c r="A1055" s="5"/>
      <c r="F1055" s="16"/>
      <c r="M1055" s="16"/>
      <c r="T1055" s="16"/>
      <c r="AA1055" s="16"/>
      <c r="AQ1055" s="3"/>
      <c r="AR1055" s="6"/>
    </row>
    <row r="1056" spans="1:44" s="2" customFormat="1" x14ac:dyDescent="0.25">
      <c r="A1056" s="5"/>
      <c r="F1056" s="16"/>
      <c r="M1056" s="16"/>
      <c r="T1056" s="16"/>
      <c r="AA1056" s="16"/>
      <c r="AQ1056" s="3"/>
      <c r="AR1056" s="6"/>
    </row>
    <row r="1057" spans="1:44" s="2" customFormat="1" x14ac:dyDescent="0.25">
      <c r="A1057" s="5"/>
      <c r="F1057" s="16"/>
      <c r="M1057" s="16"/>
      <c r="T1057" s="16"/>
      <c r="AA1057" s="16"/>
      <c r="AQ1057" s="3"/>
      <c r="AR1057" s="6"/>
    </row>
    <row r="1058" spans="1:44" s="2" customFormat="1" x14ac:dyDescent="0.25">
      <c r="A1058" s="5"/>
      <c r="F1058" s="16"/>
      <c r="M1058" s="16"/>
      <c r="T1058" s="16"/>
      <c r="AA1058" s="16"/>
      <c r="AQ1058" s="3"/>
      <c r="AR1058" s="6"/>
    </row>
    <row r="1059" spans="1:44" s="2" customFormat="1" x14ac:dyDescent="0.25">
      <c r="A1059" s="5"/>
      <c r="F1059" s="16"/>
      <c r="M1059" s="16"/>
      <c r="T1059" s="16"/>
      <c r="AA1059" s="16"/>
      <c r="AQ1059" s="3"/>
      <c r="AR1059" s="6"/>
    </row>
    <row r="1060" spans="1:44" s="2" customFormat="1" x14ac:dyDescent="0.25">
      <c r="A1060" s="5"/>
      <c r="F1060" s="16"/>
      <c r="M1060" s="16"/>
      <c r="T1060" s="16"/>
      <c r="AA1060" s="16"/>
      <c r="AQ1060" s="3"/>
      <c r="AR1060" s="6"/>
    </row>
    <row r="1061" spans="1:44" s="2" customFormat="1" x14ac:dyDescent="0.25">
      <c r="A1061" s="5"/>
      <c r="F1061" s="16"/>
      <c r="M1061" s="16"/>
      <c r="T1061" s="16"/>
      <c r="AA1061" s="16"/>
      <c r="AQ1061" s="3"/>
      <c r="AR1061" s="6"/>
    </row>
    <row r="1062" spans="1:44" s="2" customFormat="1" x14ac:dyDescent="0.25">
      <c r="A1062" s="5"/>
      <c r="F1062" s="16"/>
      <c r="M1062" s="16"/>
      <c r="T1062" s="16"/>
      <c r="AA1062" s="16"/>
      <c r="AQ1062" s="3"/>
      <c r="AR1062" s="6"/>
    </row>
    <row r="1063" spans="1:44" s="2" customFormat="1" x14ac:dyDescent="0.25">
      <c r="A1063" s="5"/>
      <c r="F1063" s="16"/>
      <c r="M1063" s="16"/>
      <c r="T1063" s="16"/>
      <c r="AA1063" s="16"/>
      <c r="AQ1063" s="3"/>
      <c r="AR1063" s="6"/>
    </row>
    <row r="1064" spans="1:44" s="2" customFormat="1" x14ac:dyDescent="0.25">
      <c r="A1064" s="5"/>
      <c r="F1064" s="16"/>
      <c r="M1064" s="16"/>
      <c r="T1064" s="16"/>
      <c r="AA1064" s="16"/>
      <c r="AQ1064" s="3"/>
      <c r="AR1064" s="6"/>
    </row>
    <row r="1065" spans="1:44" s="2" customFormat="1" x14ac:dyDescent="0.25">
      <c r="A1065" s="5"/>
      <c r="F1065" s="16"/>
      <c r="M1065" s="16"/>
      <c r="T1065" s="16"/>
      <c r="AA1065" s="16"/>
      <c r="AQ1065" s="3"/>
      <c r="AR1065" s="6"/>
    </row>
    <row r="1066" spans="1:44" s="2" customFormat="1" x14ac:dyDescent="0.25">
      <c r="A1066" s="5"/>
      <c r="F1066" s="16"/>
      <c r="M1066" s="16"/>
      <c r="T1066" s="16"/>
      <c r="AA1066" s="16"/>
      <c r="AQ1066" s="3"/>
      <c r="AR1066" s="6"/>
    </row>
    <row r="1067" spans="1:44" s="2" customFormat="1" x14ac:dyDescent="0.25">
      <c r="A1067" s="5"/>
      <c r="F1067" s="16"/>
      <c r="M1067" s="16"/>
      <c r="T1067" s="16"/>
      <c r="AA1067" s="16"/>
      <c r="AQ1067" s="3"/>
      <c r="AR1067" s="6"/>
    </row>
    <row r="1068" spans="1:44" s="2" customFormat="1" x14ac:dyDescent="0.25">
      <c r="A1068" s="5"/>
      <c r="F1068" s="16"/>
      <c r="M1068" s="16"/>
      <c r="T1068" s="16"/>
      <c r="AA1068" s="16"/>
      <c r="AQ1068" s="3"/>
      <c r="AR1068" s="6"/>
    </row>
    <row r="1069" spans="1:44" s="2" customFormat="1" x14ac:dyDescent="0.25">
      <c r="A1069" s="5"/>
      <c r="F1069" s="16"/>
      <c r="M1069" s="16"/>
      <c r="T1069" s="16"/>
      <c r="AA1069" s="16"/>
      <c r="AQ1069" s="3"/>
      <c r="AR1069" s="6"/>
    </row>
    <row r="1070" spans="1:44" s="2" customFormat="1" x14ac:dyDescent="0.25">
      <c r="A1070" s="5"/>
      <c r="F1070" s="16"/>
      <c r="M1070" s="16"/>
      <c r="T1070" s="16"/>
      <c r="AA1070" s="16"/>
      <c r="AQ1070" s="3"/>
      <c r="AR1070" s="6"/>
    </row>
    <row r="1071" spans="1:44" s="2" customFormat="1" x14ac:dyDescent="0.25">
      <c r="A1071" s="5"/>
      <c r="F1071" s="16"/>
      <c r="M1071" s="16"/>
      <c r="T1071" s="16"/>
      <c r="AA1071" s="16"/>
      <c r="AQ1071" s="3"/>
      <c r="AR1071" s="6"/>
    </row>
    <row r="1072" spans="1:44" s="2" customFormat="1" x14ac:dyDescent="0.25">
      <c r="A1072" s="5"/>
      <c r="F1072" s="16"/>
      <c r="M1072" s="16"/>
      <c r="T1072" s="16"/>
      <c r="AA1072" s="16"/>
      <c r="AQ1072" s="3"/>
      <c r="AR1072" s="6"/>
    </row>
    <row r="1073" spans="1:44" s="2" customFormat="1" x14ac:dyDescent="0.25">
      <c r="A1073" s="5"/>
      <c r="F1073" s="16"/>
      <c r="M1073" s="16"/>
      <c r="T1073" s="16"/>
      <c r="AA1073" s="16"/>
      <c r="AQ1073" s="3"/>
      <c r="AR1073" s="6"/>
    </row>
    <row r="1074" spans="1:44" s="2" customFormat="1" x14ac:dyDescent="0.25">
      <c r="A1074" s="5"/>
      <c r="F1074" s="16"/>
      <c r="M1074" s="16"/>
      <c r="T1074" s="16"/>
      <c r="AA1074" s="16"/>
      <c r="AQ1074" s="3"/>
      <c r="AR1074" s="6"/>
    </row>
    <row r="1075" spans="1:44" s="2" customFormat="1" x14ac:dyDescent="0.25">
      <c r="A1075" s="5"/>
      <c r="F1075" s="16"/>
      <c r="M1075" s="16"/>
      <c r="T1075" s="16"/>
      <c r="AA1075" s="16"/>
      <c r="AQ1075" s="3"/>
      <c r="AR1075" s="6"/>
    </row>
    <row r="1076" spans="1:44" s="2" customFormat="1" x14ac:dyDescent="0.25">
      <c r="A1076" s="5"/>
      <c r="F1076" s="16"/>
      <c r="M1076" s="16"/>
      <c r="T1076" s="16"/>
      <c r="AA1076" s="16"/>
      <c r="AQ1076" s="3"/>
      <c r="AR1076" s="6"/>
    </row>
    <row r="1077" spans="1:44" s="2" customFormat="1" x14ac:dyDescent="0.25">
      <c r="A1077" s="5"/>
      <c r="F1077" s="16"/>
      <c r="M1077" s="16"/>
      <c r="T1077" s="16"/>
      <c r="AA1077" s="16"/>
      <c r="AQ1077" s="3"/>
      <c r="AR1077" s="6"/>
    </row>
    <row r="1078" spans="1:44" s="2" customFormat="1" x14ac:dyDescent="0.25">
      <c r="A1078" s="5"/>
      <c r="F1078" s="16"/>
      <c r="M1078" s="16"/>
      <c r="T1078" s="16"/>
      <c r="AA1078" s="16"/>
      <c r="AQ1078" s="3"/>
      <c r="AR1078" s="6"/>
    </row>
    <row r="1079" spans="1:44" s="2" customFormat="1" x14ac:dyDescent="0.25">
      <c r="A1079" s="5"/>
      <c r="F1079" s="16"/>
      <c r="M1079" s="16"/>
      <c r="T1079" s="16"/>
      <c r="AA1079" s="16"/>
      <c r="AQ1079" s="3"/>
      <c r="AR1079" s="6"/>
    </row>
    <row r="1080" spans="1:44" s="2" customFormat="1" x14ac:dyDescent="0.25">
      <c r="A1080" s="5"/>
      <c r="F1080" s="16"/>
      <c r="M1080" s="16"/>
      <c r="T1080" s="16"/>
      <c r="AA1080" s="16"/>
      <c r="AQ1080" s="3"/>
      <c r="AR1080" s="6"/>
    </row>
    <row r="1081" spans="1:44" s="2" customFormat="1" x14ac:dyDescent="0.25">
      <c r="A1081" s="5"/>
      <c r="F1081" s="16"/>
      <c r="M1081" s="16"/>
      <c r="T1081" s="16"/>
      <c r="AA1081" s="16"/>
      <c r="AQ1081" s="3"/>
      <c r="AR1081" s="6"/>
    </row>
    <row r="1082" spans="1:44" s="2" customFormat="1" x14ac:dyDescent="0.25">
      <c r="A1082" s="5"/>
      <c r="F1082" s="16"/>
      <c r="M1082" s="16"/>
      <c r="T1082" s="16"/>
      <c r="AA1082" s="16"/>
      <c r="AQ1082" s="3"/>
      <c r="AR1082" s="6"/>
    </row>
    <row r="1083" spans="1:44" s="2" customFormat="1" x14ac:dyDescent="0.25">
      <c r="A1083" s="5"/>
      <c r="F1083" s="16"/>
      <c r="M1083" s="16"/>
      <c r="T1083" s="16"/>
      <c r="AA1083" s="16"/>
      <c r="AQ1083" s="3"/>
      <c r="AR1083" s="6"/>
    </row>
    <row r="1084" spans="1:44" s="2" customFormat="1" x14ac:dyDescent="0.25">
      <c r="A1084" s="5"/>
      <c r="F1084" s="16"/>
      <c r="M1084" s="16"/>
      <c r="T1084" s="16"/>
      <c r="AA1084" s="16"/>
      <c r="AQ1084" s="3"/>
      <c r="AR1084" s="6"/>
    </row>
    <row r="1085" spans="1:44" s="2" customFormat="1" x14ac:dyDescent="0.25">
      <c r="A1085" s="5"/>
      <c r="F1085" s="16"/>
      <c r="M1085" s="16"/>
      <c r="T1085" s="16"/>
      <c r="AA1085" s="16"/>
      <c r="AQ1085" s="3"/>
      <c r="AR1085" s="6"/>
    </row>
    <row r="1086" spans="1:44" s="2" customFormat="1" x14ac:dyDescent="0.25">
      <c r="A1086" s="5"/>
      <c r="F1086" s="16"/>
      <c r="M1086" s="16"/>
      <c r="T1086" s="16"/>
      <c r="AA1086" s="16"/>
      <c r="AQ1086" s="3"/>
      <c r="AR1086" s="6"/>
    </row>
    <row r="1087" spans="1:44" s="2" customFormat="1" x14ac:dyDescent="0.25">
      <c r="A1087" s="5"/>
      <c r="F1087" s="16"/>
      <c r="M1087" s="16"/>
      <c r="T1087" s="16"/>
      <c r="AA1087" s="16"/>
      <c r="AQ1087" s="3"/>
      <c r="AR1087" s="6"/>
    </row>
    <row r="1088" spans="1:44" s="2" customFormat="1" x14ac:dyDescent="0.25">
      <c r="A1088" s="5"/>
      <c r="F1088" s="16"/>
      <c r="M1088" s="16"/>
      <c r="T1088" s="16"/>
      <c r="AA1088" s="16"/>
      <c r="AQ1088" s="3"/>
      <c r="AR1088" s="6"/>
    </row>
    <row r="1089" spans="1:44" s="2" customFormat="1" x14ac:dyDescent="0.25">
      <c r="A1089" s="5"/>
      <c r="F1089" s="16"/>
      <c r="M1089" s="16"/>
      <c r="T1089" s="16"/>
      <c r="AA1089" s="16"/>
      <c r="AQ1089" s="3"/>
      <c r="AR1089" s="6"/>
    </row>
    <row r="1090" spans="1:44" s="2" customFormat="1" x14ac:dyDescent="0.25">
      <c r="A1090" s="5"/>
      <c r="F1090" s="16"/>
      <c r="M1090" s="16"/>
      <c r="T1090" s="16"/>
      <c r="AA1090" s="16"/>
      <c r="AQ1090" s="3"/>
      <c r="AR1090" s="6"/>
    </row>
    <row r="1091" spans="1:44" s="2" customFormat="1" x14ac:dyDescent="0.25">
      <c r="A1091" s="5"/>
      <c r="F1091" s="16"/>
      <c r="M1091" s="16"/>
      <c r="T1091" s="16"/>
      <c r="AA1091" s="16"/>
      <c r="AQ1091" s="3"/>
      <c r="AR1091" s="6"/>
    </row>
    <row r="1092" spans="1:44" s="2" customFormat="1" x14ac:dyDescent="0.25">
      <c r="A1092" s="5"/>
      <c r="F1092" s="16"/>
      <c r="M1092" s="16"/>
      <c r="T1092" s="16"/>
      <c r="AA1092" s="16"/>
      <c r="AQ1092" s="3"/>
      <c r="AR1092" s="6"/>
    </row>
    <row r="1093" spans="1:44" s="2" customFormat="1" x14ac:dyDescent="0.25">
      <c r="A1093" s="5"/>
      <c r="F1093" s="16"/>
      <c r="M1093" s="16"/>
      <c r="T1093" s="16"/>
      <c r="AA1093" s="16"/>
      <c r="AQ1093" s="3"/>
      <c r="AR1093" s="6"/>
    </row>
    <row r="1094" spans="1:44" s="2" customFormat="1" x14ac:dyDescent="0.25">
      <c r="A1094" s="5"/>
      <c r="F1094" s="16"/>
      <c r="M1094" s="16"/>
      <c r="T1094" s="16"/>
      <c r="AA1094" s="16"/>
      <c r="AQ1094" s="3"/>
      <c r="AR1094" s="6"/>
    </row>
    <row r="1095" spans="1:44" s="2" customFormat="1" x14ac:dyDescent="0.25">
      <c r="A1095" s="5"/>
      <c r="F1095" s="16"/>
      <c r="M1095" s="16"/>
      <c r="T1095" s="16"/>
      <c r="AA1095" s="16"/>
      <c r="AQ1095" s="3"/>
      <c r="AR1095" s="6"/>
    </row>
    <row r="1096" spans="1:44" s="2" customFormat="1" x14ac:dyDescent="0.25">
      <c r="A1096" s="5"/>
      <c r="F1096" s="16"/>
      <c r="M1096" s="16"/>
      <c r="T1096" s="16"/>
      <c r="AA1096" s="16"/>
      <c r="AQ1096" s="3"/>
      <c r="AR1096" s="6"/>
    </row>
    <row r="1097" spans="1:44" s="2" customFormat="1" x14ac:dyDescent="0.25">
      <c r="A1097" s="5"/>
      <c r="F1097" s="16"/>
      <c r="M1097" s="16"/>
      <c r="T1097" s="16"/>
      <c r="AA1097" s="16"/>
      <c r="AQ1097" s="3"/>
      <c r="AR1097" s="6"/>
    </row>
    <row r="1098" spans="1:44" s="2" customFormat="1" x14ac:dyDescent="0.25">
      <c r="A1098" s="5"/>
      <c r="F1098" s="16"/>
      <c r="M1098" s="16"/>
      <c r="T1098" s="16"/>
      <c r="AA1098" s="16"/>
      <c r="AQ1098" s="3"/>
      <c r="AR1098" s="6"/>
    </row>
    <row r="1099" spans="1:44" s="2" customFormat="1" x14ac:dyDescent="0.25">
      <c r="A1099" s="5"/>
      <c r="F1099" s="16"/>
      <c r="M1099" s="16"/>
      <c r="T1099" s="16"/>
      <c r="AA1099" s="16"/>
      <c r="AQ1099" s="3"/>
      <c r="AR1099" s="6"/>
    </row>
    <row r="1100" spans="1:44" s="2" customFormat="1" x14ac:dyDescent="0.25">
      <c r="A1100" s="5"/>
      <c r="F1100" s="16"/>
      <c r="M1100" s="16"/>
      <c r="T1100" s="16"/>
      <c r="AA1100" s="16"/>
      <c r="AQ1100" s="3"/>
      <c r="AR1100" s="6"/>
    </row>
    <row r="1101" spans="1:44" s="2" customFormat="1" x14ac:dyDescent="0.25">
      <c r="A1101" s="5"/>
      <c r="F1101" s="16"/>
      <c r="M1101" s="16"/>
      <c r="T1101" s="16"/>
      <c r="AA1101" s="16"/>
      <c r="AQ1101" s="3"/>
      <c r="AR1101" s="6"/>
    </row>
    <row r="1102" spans="1:44" s="2" customFormat="1" x14ac:dyDescent="0.25">
      <c r="A1102" s="5"/>
      <c r="F1102" s="16"/>
      <c r="M1102" s="16"/>
      <c r="T1102" s="16"/>
      <c r="AA1102" s="16"/>
      <c r="AQ1102" s="3"/>
      <c r="AR1102" s="6"/>
    </row>
    <row r="1103" spans="1:44" s="2" customFormat="1" x14ac:dyDescent="0.25">
      <c r="A1103" s="5"/>
      <c r="F1103" s="16"/>
      <c r="M1103" s="16"/>
      <c r="T1103" s="16"/>
      <c r="AA1103" s="16"/>
      <c r="AQ1103" s="3"/>
      <c r="AR1103" s="6"/>
    </row>
    <row r="1104" spans="1:44" s="2" customFormat="1" x14ac:dyDescent="0.25">
      <c r="A1104" s="5"/>
      <c r="F1104" s="16"/>
      <c r="M1104" s="16"/>
      <c r="T1104" s="16"/>
      <c r="AA1104" s="16"/>
      <c r="AQ1104" s="3"/>
      <c r="AR1104" s="6"/>
    </row>
    <row r="1105" spans="1:44" s="2" customFormat="1" x14ac:dyDescent="0.25">
      <c r="A1105" s="5"/>
      <c r="F1105" s="16"/>
      <c r="M1105" s="16"/>
      <c r="T1105" s="16"/>
      <c r="AA1105" s="16"/>
      <c r="AQ1105" s="3"/>
      <c r="AR1105" s="6"/>
    </row>
    <row r="1106" spans="1:44" s="2" customFormat="1" x14ac:dyDescent="0.25">
      <c r="A1106" s="5"/>
      <c r="F1106" s="16"/>
      <c r="M1106" s="16"/>
      <c r="T1106" s="16"/>
      <c r="AA1106" s="16"/>
      <c r="AQ1106" s="3"/>
      <c r="AR1106" s="6"/>
    </row>
    <row r="1107" spans="1:44" s="2" customFormat="1" x14ac:dyDescent="0.25">
      <c r="A1107" s="5"/>
      <c r="F1107" s="16"/>
      <c r="M1107" s="16"/>
      <c r="T1107" s="16"/>
      <c r="AA1107" s="16"/>
      <c r="AQ1107" s="3"/>
      <c r="AR1107" s="6"/>
    </row>
    <row r="1108" spans="1:44" s="2" customFormat="1" x14ac:dyDescent="0.25">
      <c r="A1108" s="5"/>
      <c r="F1108" s="16"/>
      <c r="M1108" s="16"/>
      <c r="T1108" s="16"/>
      <c r="AA1108" s="16"/>
      <c r="AQ1108" s="3"/>
      <c r="AR1108" s="6"/>
    </row>
    <row r="1109" spans="1:44" s="2" customFormat="1" x14ac:dyDescent="0.25">
      <c r="A1109" s="5"/>
      <c r="F1109" s="16"/>
      <c r="M1109" s="16"/>
      <c r="T1109" s="16"/>
      <c r="AA1109" s="16"/>
      <c r="AQ1109" s="3"/>
      <c r="AR1109" s="6"/>
    </row>
    <row r="1110" spans="1:44" s="2" customFormat="1" x14ac:dyDescent="0.25">
      <c r="A1110" s="5"/>
      <c r="F1110" s="16"/>
      <c r="M1110" s="16"/>
      <c r="T1110" s="16"/>
      <c r="AA1110" s="16"/>
      <c r="AQ1110" s="3"/>
      <c r="AR1110" s="6"/>
    </row>
    <row r="1111" spans="1:44" s="2" customFormat="1" x14ac:dyDescent="0.25">
      <c r="A1111" s="5"/>
      <c r="F1111" s="16"/>
      <c r="M1111" s="16"/>
      <c r="T1111" s="16"/>
      <c r="AA1111" s="16"/>
      <c r="AQ1111" s="3"/>
      <c r="AR1111" s="6"/>
    </row>
    <row r="1112" spans="1:44" s="2" customFormat="1" x14ac:dyDescent="0.25">
      <c r="A1112" s="5"/>
      <c r="F1112" s="16"/>
      <c r="M1112" s="16"/>
      <c r="T1112" s="16"/>
      <c r="AA1112" s="16"/>
      <c r="AQ1112" s="3"/>
      <c r="AR1112" s="6"/>
    </row>
    <row r="1113" spans="1:44" s="2" customFormat="1" x14ac:dyDescent="0.25">
      <c r="A1113" s="5"/>
      <c r="F1113" s="16"/>
      <c r="M1113" s="16"/>
      <c r="T1113" s="16"/>
      <c r="AA1113" s="16"/>
      <c r="AQ1113" s="3"/>
      <c r="AR1113" s="6"/>
    </row>
    <row r="1114" spans="1:44" s="2" customFormat="1" x14ac:dyDescent="0.25">
      <c r="A1114" s="5"/>
      <c r="F1114" s="16"/>
      <c r="M1114" s="16"/>
      <c r="T1114" s="16"/>
      <c r="AA1114" s="16"/>
      <c r="AQ1114" s="3"/>
      <c r="AR1114" s="6"/>
    </row>
    <row r="1115" spans="1:44" s="2" customFormat="1" x14ac:dyDescent="0.25">
      <c r="A1115" s="5"/>
      <c r="F1115" s="16"/>
      <c r="M1115" s="16"/>
      <c r="T1115" s="16"/>
      <c r="AA1115" s="16"/>
      <c r="AQ1115" s="3"/>
      <c r="AR1115" s="6"/>
    </row>
    <row r="1116" spans="1:44" s="2" customFormat="1" x14ac:dyDescent="0.25">
      <c r="A1116" s="5"/>
      <c r="F1116" s="16"/>
      <c r="M1116" s="16"/>
      <c r="T1116" s="16"/>
      <c r="AA1116" s="16"/>
      <c r="AQ1116" s="3"/>
      <c r="AR1116" s="6"/>
    </row>
    <row r="1117" spans="1:44" s="2" customFormat="1" x14ac:dyDescent="0.25">
      <c r="A1117" s="5"/>
      <c r="F1117" s="16"/>
      <c r="M1117" s="16"/>
      <c r="T1117" s="16"/>
      <c r="AA1117" s="16"/>
      <c r="AQ1117" s="3"/>
      <c r="AR1117" s="6"/>
    </row>
    <row r="1118" spans="1:44" s="2" customFormat="1" x14ac:dyDescent="0.25">
      <c r="A1118" s="5"/>
      <c r="F1118" s="16"/>
      <c r="M1118" s="16"/>
      <c r="T1118" s="16"/>
      <c r="AA1118" s="16"/>
      <c r="AQ1118" s="3"/>
      <c r="AR1118" s="6"/>
    </row>
    <row r="1119" spans="1:44" s="2" customFormat="1" x14ac:dyDescent="0.25">
      <c r="A1119" s="5"/>
      <c r="F1119" s="16"/>
      <c r="M1119" s="16"/>
      <c r="T1119" s="16"/>
      <c r="AA1119" s="16"/>
      <c r="AQ1119" s="3"/>
      <c r="AR1119" s="6"/>
    </row>
    <row r="1120" spans="1:44" s="2" customFormat="1" x14ac:dyDescent="0.25">
      <c r="A1120" s="5"/>
      <c r="F1120" s="16"/>
      <c r="M1120" s="16"/>
      <c r="T1120" s="16"/>
      <c r="AA1120" s="16"/>
      <c r="AQ1120" s="3"/>
      <c r="AR1120" s="6"/>
    </row>
    <row r="1121" spans="1:44" s="2" customFormat="1" x14ac:dyDescent="0.25">
      <c r="A1121" s="5"/>
      <c r="F1121" s="16"/>
      <c r="M1121" s="16"/>
      <c r="T1121" s="16"/>
      <c r="AA1121" s="16"/>
      <c r="AQ1121" s="3"/>
      <c r="AR1121" s="6"/>
    </row>
    <row r="1122" spans="1:44" s="2" customFormat="1" x14ac:dyDescent="0.25">
      <c r="A1122" s="5"/>
      <c r="F1122" s="16"/>
      <c r="M1122" s="16"/>
      <c r="T1122" s="16"/>
      <c r="AA1122" s="16"/>
      <c r="AQ1122" s="3"/>
      <c r="AR1122" s="6"/>
    </row>
    <row r="1123" spans="1:44" s="2" customFormat="1" x14ac:dyDescent="0.25">
      <c r="A1123" s="5"/>
      <c r="F1123" s="16"/>
      <c r="M1123" s="16"/>
      <c r="T1123" s="16"/>
      <c r="AA1123" s="16"/>
      <c r="AQ1123" s="3"/>
      <c r="AR1123" s="6"/>
    </row>
    <row r="1124" spans="1:44" s="2" customFormat="1" x14ac:dyDescent="0.25">
      <c r="A1124" s="5"/>
      <c r="F1124" s="16"/>
      <c r="M1124" s="16"/>
      <c r="T1124" s="16"/>
      <c r="AA1124" s="16"/>
      <c r="AQ1124" s="3"/>
      <c r="AR1124" s="6"/>
    </row>
    <row r="1125" spans="1:44" s="2" customFormat="1" x14ac:dyDescent="0.25">
      <c r="A1125" s="5"/>
      <c r="F1125" s="16"/>
      <c r="M1125" s="16"/>
      <c r="T1125" s="16"/>
      <c r="AA1125" s="16"/>
      <c r="AQ1125" s="3"/>
      <c r="AR1125" s="6"/>
    </row>
    <row r="1126" spans="1:44" s="2" customFormat="1" x14ac:dyDescent="0.25">
      <c r="A1126" s="5"/>
      <c r="F1126" s="16"/>
      <c r="M1126" s="16"/>
      <c r="T1126" s="16"/>
      <c r="AA1126" s="16"/>
      <c r="AQ1126" s="3"/>
      <c r="AR1126" s="6"/>
    </row>
    <row r="1127" spans="1:44" s="2" customFormat="1" x14ac:dyDescent="0.25">
      <c r="A1127" s="5"/>
      <c r="F1127" s="16"/>
      <c r="M1127" s="16"/>
      <c r="T1127" s="16"/>
      <c r="AA1127" s="16"/>
      <c r="AQ1127" s="3"/>
      <c r="AR1127" s="6"/>
    </row>
    <row r="1128" spans="1:44" s="2" customFormat="1" x14ac:dyDescent="0.25">
      <c r="A1128" s="5"/>
      <c r="F1128" s="16"/>
      <c r="M1128" s="16"/>
      <c r="T1128" s="16"/>
      <c r="AA1128" s="16"/>
      <c r="AQ1128" s="3"/>
      <c r="AR1128" s="6"/>
    </row>
    <row r="1129" spans="1:44" s="2" customFormat="1" x14ac:dyDescent="0.25">
      <c r="A1129" s="5"/>
      <c r="F1129" s="16"/>
      <c r="M1129" s="16"/>
      <c r="T1129" s="16"/>
      <c r="AA1129" s="16"/>
      <c r="AQ1129" s="3"/>
      <c r="AR1129" s="6"/>
    </row>
    <row r="1130" spans="1:44" s="2" customFormat="1" x14ac:dyDescent="0.25">
      <c r="A1130" s="5"/>
      <c r="F1130" s="16"/>
      <c r="M1130" s="16"/>
      <c r="T1130" s="16"/>
      <c r="AA1130" s="16"/>
      <c r="AQ1130" s="3"/>
      <c r="AR1130" s="6"/>
    </row>
    <row r="1131" spans="1:44" s="2" customFormat="1" x14ac:dyDescent="0.25">
      <c r="A1131" s="5"/>
      <c r="F1131" s="16"/>
      <c r="M1131" s="16"/>
      <c r="T1131" s="16"/>
      <c r="AA1131" s="16"/>
      <c r="AQ1131" s="3"/>
      <c r="AR1131" s="6"/>
    </row>
    <row r="1132" spans="1:44" s="2" customFormat="1" x14ac:dyDescent="0.25">
      <c r="A1132" s="5"/>
      <c r="F1132" s="16"/>
      <c r="M1132" s="16"/>
      <c r="T1132" s="16"/>
      <c r="AA1132" s="16"/>
      <c r="AQ1132" s="3"/>
      <c r="AR1132" s="6"/>
    </row>
    <row r="1133" spans="1:44" s="2" customFormat="1" x14ac:dyDescent="0.25">
      <c r="A1133" s="5"/>
      <c r="F1133" s="16"/>
      <c r="M1133" s="16"/>
      <c r="T1133" s="16"/>
      <c r="AA1133" s="16"/>
      <c r="AQ1133" s="3"/>
      <c r="AR1133" s="6"/>
    </row>
    <row r="1134" spans="1:44" s="2" customFormat="1" x14ac:dyDescent="0.25">
      <c r="A1134" s="5"/>
      <c r="F1134" s="16"/>
      <c r="M1134" s="16"/>
      <c r="T1134" s="16"/>
      <c r="AA1134" s="16"/>
      <c r="AQ1134" s="3"/>
      <c r="AR1134" s="6"/>
    </row>
    <row r="1135" spans="1:44" s="2" customFormat="1" x14ac:dyDescent="0.25">
      <c r="A1135" s="5"/>
      <c r="F1135" s="16"/>
      <c r="M1135" s="16"/>
      <c r="T1135" s="16"/>
      <c r="AA1135" s="16"/>
      <c r="AQ1135" s="3"/>
      <c r="AR1135" s="6"/>
    </row>
    <row r="1136" spans="1:44" s="2" customFormat="1" x14ac:dyDescent="0.25">
      <c r="A1136" s="5"/>
      <c r="F1136" s="16"/>
      <c r="M1136" s="16"/>
      <c r="T1136" s="16"/>
      <c r="AA1136" s="16"/>
      <c r="AQ1136" s="3"/>
      <c r="AR1136" s="6"/>
    </row>
    <row r="1137" spans="1:44" s="2" customFormat="1" x14ac:dyDescent="0.25">
      <c r="A1137" s="5"/>
      <c r="F1137" s="16"/>
      <c r="M1137" s="16"/>
      <c r="T1137" s="16"/>
      <c r="AA1137" s="16"/>
      <c r="AQ1137" s="3"/>
      <c r="AR1137" s="6"/>
    </row>
    <row r="1138" spans="1:44" s="2" customFormat="1" x14ac:dyDescent="0.25">
      <c r="A1138" s="5"/>
      <c r="F1138" s="16"/>
      <c r="M1138" s="16"/>
      <c r="T1138" s="16"/>
      <c r="AA1138" s="16"/>
      <c r="AQ1138" s="3"/>
      <c r="AR1138" s="6"/>
    </row>
    <row r="1139" spans="1:44" s="2" customFormat="1" x14ac:dyDescent="0.25">
      <c r="A1139" s="5"/>
      <c r="F1139" s="16"/>
      <c r="M1139" s="16"/>
      <c r="T1139" s="16"/>
      <c r="AA1139" s="16"/>
      <c r="AQ1139" s="3"/>
      <c r="AR1139" s="6"/>
    </row>
    <row r="1140" spans="1:44" s="2" customFormat="1" x14ac:dyDescent="0.25">
      <c r="A1140" s="5"/>
      <c r="F1140" s="16"/>
      <c r="M1140" s="16"/>
      <c r="T1140" s="16"/>
      <c r="AA1140" s="16"/>
      <c r="AQ1140" s="3"/>
      <c r="AR1140" s="6"/>
    </row>
    <row r="1141" spans="1:44" s="2" customFormat="1" x14ac:dyDescent="0.25">
      <c r="A1141" s="5"/>
      <c r="F1141" s="16"/>
      <c r="M1141" s="16"/>
      <c r="T1141" s="16"/>
      <c r="AA1141" s="16"/>
      <c r="AQ1141" s="3"/>
      <c r="AR1141" s="6"/>
    </row>
    <row r="1142" spans="1:44" s="2" customFormat="1" x14ac:dyDescent="0.25">
      <c r="A1142" s="5"/>
      <c r="F1142" s="16"/>
      <c r="M1142" s="16"/>
      <c r="T1142" s="16"/>
      <c r="AA1142" s="16"/>
      <c r="AQ1142" s="3"/>
      <c r="AR1142" s="6"/>
    </row>
    <row r="1143" spans="1:44" s="2" customFormat="1" x14ac:dyDescent="0.25">
      <c r="A1143" s="5"/>
      <c r="F1143" s="16"/>
      <c r="M1143" s="16"/>
      <c r="T1143" s="16"/>
      <c r="AA1143" s="16"/>
      <c r="AQ1143" s="3"/>
      <c r="AR1143" s="6"/>
    </row>
    <row r="1144" spans="1:44" s="2" customFormat="1" x14ac:dyDescent="0.25">
      <c r="A1144" s="5"/>
      <c r="F1144" s="16"/>
      <c r="M1144" s="16"/>
      <c r="T1144" s="16"/>
      <c r="AA1144" s="16"/>
      <c r="AQ1144" s="3"/>
      <c r="AR1144" s="6"/>
    </row>
    <row r="1145" spans="1:44" s="2" customFormat="1" x14ac:dyDescent="0.25">
      <c r="A1145" s="5"/>
      <c r="F1145" s="16"/>
      <c r="M1145" s="16"/>
      <c r="T1145" s="16"/>
      <c r="AA1145" s="16"/>
      <c r="AQ1145" s="3"/>
      <c r="AR1145" s="6"/>
    </row>
    <row r="1146" spans="1:44" s="2" customFormat="1" x14ac:dyDescent="0.25">
      <c r="A1146" s="5"/>
      <c r="F1146" s="16"/>
      <c r="M1146" s="16"/>
      <c r="T1146" s="16"/>
      <c r="AA1146" s="16"/>
      <c r="AQ1146" s="3"/>
      <c r="AR1146" s="6"/>
    </row>
    <row r="1147" spans="1:44" s="2" customFormat="1" x14ac:dyDescent="0.25">
      <c r="A1147" s="5"/>
      <c r="F1147" s="16"/>
      <c r="M1147" s="16"/>
      <c r="T1147" s="16"/>
      <c r="AA1147" s="16"/>
      <c r="AQ1147" s="3"/>
      <c r="AR1147" s="6"/>
    </row>
    <row r="1148" spans="1:44" s="2" customFormat="1" x14ac:dyDescent="0.25">
      <c r="A1148" s="5"/>
      <c r="F1148" s="16"/>
      <c r="M1148" s="16"/>
      <c r="T1148" s="16"/>
      <c r="AA1148" s="16"/>
      <c r="AQ1148" s="3"/>
      <c r="AR1148" s="6"/>
    </row>
    <row r="1149" spans="1:44" s="2" customFormat="1" x14ac:dyDescent="0.25">
      <c r="A1149" s="5"/>
      <c r="F1149" s="16"/>
      <c r="M1149" s="16"/>
      <c r="T1149" s="16"/>
      <c r="AA1149" s="16"/>
      <c r="AQ1149" s="3"/>
      <c r="AR1149" s="6"/>
    </row>
    <row r="1150" spans="1:44" s="2" customFormat="1" x14ac:dyDescent="0.25">
      <c r="A1150" s="5"/>
      <c r="F1150" s="16"/>
      <c r="M1150" s="16"/>
      <c r="T1150" s="16"/>
      <c r="AA1150" s="16"/>
      <c r="AQ1150" s="3"/>
      <c r="AR1150" s="6"/>
    </row>
    <row r="1151" spans="1:44" s="2" customFormat="1" x14ac:dyDescent="0.25">
      <c r="A1151" s="5"/>
      <c r="F1151" s="16"/>
      <c r="M1151" s="16"/>
      <c r="T1151" s="16"/>
      <c r="AA1151" s="16"/>
      <c r="AQ1151" s="3"/>
      <c r="AR1151" s="6"/>
    </row>
    <row r="1152" spans="1:44" s="2" customFormat="1" x14ac:dyDescent="0.25">
      <c r="A1152" s="5"/>
      <c r="F1152" s="16"/>
      <c r="M1152" s="16"/>
      <c r="T1152" s="16"/>
      <c r="AA1152" s="16"/>
      <c r="AQ1152" s="3"/>
      <c r="AR1152" s="6"/>
    </row>
    <row r="1153" spans="1:44" s="2" customFormat="1" x14ac:dyDescent="0.25">
      <c r="A1153" s="5"/>
      <c r="F1153" s="16"/>
      <c r="M1153" s="16"/>
      <c r="T1153" s="16"/>
      <c r="AA1153" s="16"/>
      <c r="AQ1153" s="3"/>
      <c r="AR1153" s="6"/>
    </row>
    <row r="1154" spans="1:44" s="2" customFormat="1" x14ac:dyDescent="0.25">
      <c r="A1154" s="5"/>
      <c r="F1154" s="16"/>
      <c r="M1154" s="16"/>
      <c r="T1154" s="16"/>
      <c r="AA1154" s="16"/>
      <c r="AQ1154" s="3"/>
      <c r="AR1154" s="6"/>
    </row>
    <row r="1155" spans="1:44" s="2" customFormat="1" x14ac:dyDescent="0.25">
      <c r="A1155" s="5"/>
      <c r="F1155" s="16"/>
      <c r="M1155" s="16"/>
      <c r="T1155" s="16"/>
      <c r="AA1155" s="16"/>
      <c r="AQ1155" s="3"/>
      <c r="AR1155" s="6"/>
    </row>
    <row r="1156" spans="1:44" s="2" customFormat="1" x14ac:dyDescent="0.25">
      <c r="A1156" s="5"/>
      <c r="F1156" s="16"/>
      <c r="M1156" s="16"/>
      <c r="T1156" s="16"/>
      <c r="AA1156" s="16"/>
      <c r="AQ1156" s="3"/>
      <c r="AR1156" s="6"/>
    </row>
    <row r="1157" spans="1:44" s="2" customFormat="1" x14ac:dyDescent="0.25">
      <c r="A1157" s="5"/>
      <c r="F1157" s="16"/>
      <c r="M1157" s="16"/>
      <c r="T1157" s="16"/>
      <c r="AA1157" s="16"/>
      <c r="AQ1157" s="3"/>
      <c r="AR1157" s="6"/>
    </row>
    <row r="1158" spans="1:44" s="2" customFormat="1" x14ac:dyDescent="0.25">
      <c r="A1158" s="5"/>
      <c r="F1158" s="16"/>
      <c r="M1158" s="16"/>
      <c r="T1158" s="16"/>
      <c r="AA1158" s="16"/>
      <c r="AQ1158" s="3"/>
      <c r="AR1158" s="6"/>
    </row>
    <row r="1159" spans="1:44" s="2" customFormat="1" x14ac:dyDescent="0.25">
      <c r="A1159" s="5"/>
      <c r="F1159" s="16"/>
      <c r="M1159" s="16"/>
      <c r="T1159" s="16"/>
      <c r="AA1159" s="16"/>
      <c r="AQ1159" s="3"/>
      <c r="AR1159" s="6"/>
    </row>
    <row r="1160" spans="1:44" s="2" customFormat="1" x14ac:dyDescent="0.25">
      <c r="A1160" s="5"/>
      <c r="F1160" s="16"/>
      <c r="M1160" s="16"/>
      <c r="T1160" s="16"/>
      <c r="AA1160" s="16"/>
      <c r="AQ1160" s="3"/>
      <c r="AR1160" s="6"/>
    </row>
    <row r="1161" spans="1:44" s="2" customFormat="1" x14ac:dyDescent="0.25">
      <c r="A1161" s="5"/>
      <c r="F1161" s="16"/>
      <c r="M1161" s="16"/>
      <c r="T1161" s="16"/>
      <c r="AA1161" s="16"/>
      <c r="AQ1161" s="3"/>
      <c r="AR1161" s="6"/>
    </row>
    <row r="1162" spans="1:44" s="2" customFormat="1" x14ac:dyDescent="0.25">
      <c r="A1162" s="5"/>
      <c r="F1162" s="16"/>
      <c r="M1162" s="16"/>
      <c r="T1162" s="16"/>
      <c r="AA1162" s="16"/>
      <c r="AQ1162" s="3"/>
      <c r="AR1162" s="6"/>
    </row>
    <row r="1163" spans="1:44" s="2" customFormat="1" x14ac:dyDescent="0.25">
      <c r="A1163" s="5"/>
      <c r="F1163" s="16"/>
      <c r="M1163" s="16"/>
      <c r="T1163" s="16"/>
      <c r="AA1163" s="16"/>
      <c r="AQ1163" s="3"/>
      <c r="AR1163" s="6"/>
    </row>
    <row r="1164" spans="1:44" s="2" customFormat="1" x14ac:dyDescent="0.25">
      <c r="A1164" s="5"/>
      <c r="F1164" s="16"/>
      <c r="M1164" s="16"/>
      <c r="T1164" s="16"/>
      <c r="AA1164" s="16"/>
      <c r="AQ1164" s="3"/>
      <c r="AR1164" s="6"/>
    </row>
    <row r="1165" spans="1:44" s="2" customFormat="1" x14ac:dyDescent="0.25">
      <c r="A1165" s="5"/>
      <c r="F1165" s="16"/>
      <c r="M1165" s="16"/>
      <c r="T1165" s="16"/>
      <c r="AA1165" s="16"/>
      <c r="AQ1165" s="3"/>
      <c r="AR1165" s="6"/>
    </row>
    <row r="1166" spans="1:44" s="2" customFormat="1" x14ac:dyDescent="0.25">
      <c r="A1166" s="5"/>
      <c r="F1166" s="16"/>
      <c r="M1166" s="16"/>
      <c r="T1166" s="16"/>
      <c r="AA1166" s="16"/>
      <c r="AQ1166" s="3"/>
      <c r="AR1166" s="6"/>
    </row>
    <row r="1167" spans="1:44" s="2" customFormat="1" x14ac:dyDescent="0.25">
      <c r="A1167" s="5"/>
      <c r="F1167" s="16"/>
      <c r="M1167" s="16"/>
      <c r="T1167" s="16"/>
      <c r="AA1167" s="16"/>
      <c r="AQ1167" s="3"/>
      <c r="AR1167" s="6"/>
    </row>
    <row r="1168" spans="1:44" s="2" customFormat="1" x14ac:dyDescent="0.25">
      <c r="A1168" s="5"/>
      <c r="F1168" s="16"/>
      <c r="M1168" s="16"/>
      <c r="T1168" s="16"/>
      <c r="AA1168" s="16"/>
      <c r="AQ1168" s="3"/>
      <c r="AR1168" s="6"/>
    </row>
    <row r="1169" spans="1:44" s="2" customFormat="1" x14ac:dyDescent="0.25">
      <c r="A1169" s="5"/>
      <c r="F1169" s="16"/>
      <c r="M1169" s="16"/>
      <c r="T1169" s="16"/>
      <c r="AA1169" s="16"/>
      <c r="AQ1169" s="3"/>
      <c r="AR1169" s="6"/>
    </row>
    <row r="1170" spans="1:44" s="2" customFormat="1" x14ac:dyDescent="0.25">
      <c r="A1170" s="5"/>
      <c r="F1170" s="16"/>
      <c r="M1170" s="16"/>
      <c r="T1170" s="16"/>
      <c r="AA1170" s="16"/>
      <c r="AQ1170" s="3"/>
      <c r="AR1170" s="6"/>
    </row>
    <row r="1171" spans="1:44" s="2" customFormat="1" x14ac:dyDescent="0.25">
      <c r="A1171" s="5"/>
      <c r="F1171" s="16"/>
      <c r="M1171" s="16"/>
      <c r="T1171" s="16"/>
      <c r="AA1171" s="16"/>
      <c r="AQ1171" s="3"/>
      <c r="AR1171" s="6"/>
    </row>
    <row r="1172" spans="1:44" s="2" customFormat="1" x14ac:dyDescent="0.25">
      <c r="A1172" s="5"/>
      <c r="F1172" s="16"/>
      <c r="M1172" s="16"/>
      <c r="T1172" s="16"/>
      <c r="AA1172" s="16"/>
      <c r="AQ1172" s="3"/>
      <c r="AR1172" s="6"/>
    </row>
    <row r="1173" spans="1:44" s="2" customFormat="1" x14ac:dyDescent="0.25">
      <c r="A1173" s="5"/>
      <c r="F1173" s="16"/>
      <c r="M1173" s="16"/>
      <c r="T1173" s="16"/>
      <c r="AA1173" s="16"/>
      <c r="AQ1173" s="3"/>
      <c r="AR1173" s="6"/>
    </row>
    <row r="1174" spans="1:44" s="2" customFormat="1" x14ac:dyDescent="0.25">
      <c r="A1174" s="5"/>
      <c r="F1174" s="16"/>
      <c r="M1174" s="16"/>
      <c r="T1174" s="16"/>
      <c r="AA1174" s="16"/>
      <c r="AQ1174" s="3"/>
      <c r="AR1174" s="6"/>
    </row>
    <row r="1175" spans="1:44" s="2" customFormat="1" x14ac:dyDescent="0.25">
      <c r="A1175" s="5"/>
      <c r="F1175" s="16"/>
      <c r="M1175" s="16"/>
      <c r="T1175" s="16"/>
      <c r="AA1175" s="16"/>
      <c r="AQ1175" s="3"/>
      <c r="AR1175" s="6"/>
    </row>
    <row r="1176" spans="1:44" s="2" customFormat="1" x14ac:dyDescent="0.25">
      <c r="A1176" s="5"/>
      <c r="F1176" s="16"/>
      <c r="M1176" s="16"/>
      <c r="T1176" s="16"/>
      <c r="AA1176" s="16"/>
      <c r="AQ1176" s="3"/>
      <c r="AR1176" s="6"/>
    </row>
    <row r="1177" spans="1:44" s="2" customFormat="1" x14ac:dyDescent="0.25">
      <c r="A1177" s="5"/>
      <c r="F1177" s="16"/>
      <c r="M1177" s="16"/>
      <c r="T1177" s="16"/>
      <c r="AA1177" s="16"/>
      <c r="AQ1177" s="3"/>
      <c r="AR1177" s="6"/>
    </row>
    <row r="1178" spans="1:44" s="2" customFormat="1" x14ac:dyDescent="0.25">
      <c r="A1178" s="5"/>
      <c r="F1178" s="16"/>
      <c r="M1178" s="16"/>
      <c r="T1178" s="16"/>
      <c r="AA1178" s="16"/>
      <c r="AQ1178" s="3"/>
      <c r="AR1178" s="6"/>
    </row>
    <row r="1179" spans="1:44" s="2" customFormat="1" x14ac:dyDescent="0.25">
      <c r="A1179" s="5"/>
      <c r="F1179" s="16"/>
      <c r="M1179" s="16"/>
      <c r="T1179" s="16"/>
      <c r="AA1179" s="16"/>
      <c r="AQ1179" s="3"/>
      <c r="AR1179" s="6"/>
    </row>
    <row r="1180" spans="1:44" s="2" customFormat="1" x14ac:dyDescent="0.25">
      <c r="A1180" s="5"/>
      <c r="F1180" s="16"/>
      <c r="M1180" s="16"/>
      <c r="T1180" s="16"/>
      <c r="AA1180" s="16"/>
      <c r="AQ1180" s="3"/>
      <c r="AR1180" s="6"/>
    </row>
    <row r="1181" spans="1:44" s="2" customFormat="1" x14ac:dyDescent="0.25">
      <c r="A1181" s="5"/>
      <c r="F1181" s="16"/>
      <c r="M1181" s="16"/>
      <c r="T1181" s="16"/>
      <c r="AA1181" s="16"/>
      <c r="AQ1181" s="3"/>
      <c r="AR1181" s="6"/>
    </row>
    <row r="1182" spans="1:44" s="2" customFormat="1" x14ac:dyDescent="0.25">
      <c r="A1182" s="5"/>
      <c r="F1182" s="16"/>
      <c r="M1182" s="16"/>
      <c r="T1182" s="16"/>
      <c r="AA1182" s="16"/>
      <c r="AQ1182" s="3"/>
      <c r="AR1182" s="6"/>
    </row>
    <row r="1183" spans="1:44" s="2" customFormat="1" x14ac:dyDescent="0.25">
      <c r="A1183" s="5"/>
      <c r="F1183" s="16"/>
      <c r="M1183" s="16"/>
      <c r="T1183" s="16"/>
      <c r="AA1183" s="16"/>
      <c r="AQ1183" s="3"/>
      <c r="AR1183" s="6"/>
    </row>
    <row r="1184" spans="1:44" s="2" customFormat="1" x14ac:dyDescent="0.25">
      <c r="A1184" s="5"/>
      <c r="F1184" s="16"/>
      <c r="M1184" s="16"/>
      <c r="T1184" s="16"/>
      <c r="AA1184" s="16"/>
      <c r="AQ1184" s="3"/>
      <c r="AR1184" s="6"/>
    </row>
    <row r="1185" spans="1:44" s="2" customFormat="1" x14ac:dyDescent="0.25">
      <c r="A1185" s="5"/>
      <c r="F1185" s="16"/>
      <c r="M1185" s="16"/>
      <c r="T1185" s="16"/>
      <c r="AA1185" s="16"/>
      <c r="AQ1185" s="3"/>
      <c r="AR1185" s="6"/>
    </row>
    <row r="1186" spans="1:44" s="2" customFormat="1" x14ac:dyDescent="0.25">
      <c r="A1186" s="5"/>
      <c r="F1186" s="16"/>
      <c r="M1186" s="16"/>
      <c r="T1186" s="16"/>
      <c r="AA1186" s="16"/>
      <c r="AQ1186" s="3"/>
      <c r="AR1186" s="6"/>
    </row>
    <row r="1187" spans="1:44" s="2" customFormat="1" x14ac:dyDescent="0.25">
      <c r="A1187" s="5"/>
      <c r="F1187" s="16"/>
      <c r="M1187" s="16"/>
      <c r="T1187" s="16"/>
      <c r="AA1187" s="16"/>
      <c r="AQ1187" s="3"/>
      <c r="AR1187" s="6"/>
    </row>
    <row r="1188" spans="1:44" s="2" customFormat="1" x14ac:dyDescent="0.25">
      <c r="A1188" s="5"/>
      <c r="F1188" s="16"/>
      <c r="M1188" s="16"/>
      <c r="T1188" s="16"/>
      <c r="AA1188" s="16"/>
      <c r="AQ1188" s="3"/>
      <c r="AR1188" s="6"/>
    </row>
    <row r="1189" spans="1:44" s="2" customFormat="1" x14ac:dyDescent="0.25">
      <c r="A1189" s="5"/>
      <c r="F1189" s="16"/>
      <c r="M1189" s="16"/>
      <c r="T1189" s="16"/>
      <c r="AA1189" s="16"/>
      <c r="AQ1189" s="3"/>
      <c r="AR1189" s="6"/>
    </row>
    <row r="1190" spans="1:44" s="2" customFormat="1" x14ac:dyDescent="0.25">
      <c r="A1190" s="5"/>
      <c r="F1190" s="16"/>
      <c r="M1190" s="16"/>
      <c r="T1190" s="16"/>
      <c r="AA1190" s="16"/>
      <c r="AQ1190" s="3"/>
      <c r="AR1190" s="6"/>
    </row>
    <row r="1191" spans="1:44" s="2" customFormat="1" x14ac:dyDescent="0.25">
      <c r="A1191" s="5"/>
      <c r="F1191" s="16"/>
      <c r="M1191" s="16"/>
      <c r="T1191" s="16"/>
      <c r="AA1191" s="16"/>
      <c r="AQ1191" s="3"/>
      <c r="AR1191" s="6"/>
    </row>
    <row r="1192" spans="1:44" s="2" customFormat="1" x14ac:dyDescent="0.25">
      <c r="A1192" s="5"/>
      <c r="F1192" s="16"/>
      <c r="M1192" s="16"/>
      <c r="T1192" s="16"/>
      <c r="AA1192" s="16"/>
      <c r="AQ1192" s="3"/>
      <c r="AR1192" s="6"/>
    </row>
    <row r="1193" spans="1:44" s="2" customFormat="1" x14ac:dyDescent="0.25">
      <c r="A1193" s="5"/>
      <c r="F1193" s="16"/>
      <c r="M1193" s="16"/>
      <c r="T1193" s="16"/>
      <c r="AA1193" s="16"/>
      <c r="AQ1193" s="3"/>
      <c r="AR1193" s="6"/>
    </row>
    <row r="1194" spans="1:44" s="2" customFormat="1" x14ac:dyDescent="0.25">
      <c r="A1194" s="5"/>
      <c r="F1194" s="16"/>
      <c r="M1194" s="16"/>
      <c r="T1194" s="16"/>
      <c r="AA1194" s="16"/>
      <c r="AQ1194" s="3"/>
      <c r="AR1194" s="6"/>
    </row>
    <row r="1195" spans="1:44" s="2" customFormat="1" x14ac:dyDescent="0.25">
      <c r="A1195" s="5"/>
      <c r="F1195" s="16"/>
      <c r="M1195" s="16"/>
      <c r="T1195" s="16"/>
      <c r="AA1195" s="16"/>
      <c r="AQ1195" s="3"/>
      <c r="AR1195" s="6"/>
    </row>
    <row r="1196" spans="1:44" s="2" customFormat="1" x14ac:dyDescent="0.25">
      <c r="A1196" s="5"/>
      <c r="F1196" s="16"/>
      <c r="M1196" s="16"/>
      <c r="T1196" s="16"/>
      <c r="AA1196" s="16"/>
      <c r="AQ1196" s="3"/>
      <c r="AR1196" s="6"/>
    </row>
    <row r="1197" spans="1:44" s="2" customFormat="1" x14ac:dyDescent="0.25">
      <c r="A1197" s="5"/>
      <c r="F1197" s="16"/>
      <c r="M1197" s="16"/>
      <c r="T1197" s="16"/>
      <c r="AA1197" s="16"/>
      <c r="AQ1197" s="3"/>
      <c r="AR1197" s="6"/>
    </row>
    <row r="1198" spans="1:44" s="2" customFormat="1" x14ac:dyDescent="0.25">
      <c r="A1198" s="5"/>
      <c r="F1198" s="16"/>
      <c r="M1198" s="16"/>
      <c r="T1198" s="16"/>
      <c r="AA1198" s="16"/>
      <c r="AQ1198" s="3"/>
      <c r="AR1198" s="6"/>
    </row>
    <row r="1199" spans="1:44" s="2" customFormat="1" x14ac:dyDescent="0.25">
      <c r="A1199" s="5"/>
      <c r="F1199" s="16"/>
      <c r="M1199" s="16"/>
      <c r="T1199" s="16"/>
      <c r="AA1199" s="16"/>
      <c r="AQ1199" s="3"/>
      <c r="AR1199" s="6"/>
    </row>
    <row r="1200" spans="1:44" s="2" customFormat="1" x14ac:dyDescent="0.25">
      <c r="A1200" s="5"/>
      <c r="F1200" s="16"/>
      <c r="M1200" s="16"/>
      <c r="T1200" s="16"/>
      <c r="AA1200" s="16"/>
      <c r="AQ1200" s="3"/>
      <c r="AR1200" s="6"/>
    </row>
    <row r="1201" spans="1:44" s="2" customFormat="1" x14ac:dyDescent="0.25">
      <c r="A1201" s="5"/>
      <c r="F1201" s="16"/>
      <c r="M1201" s="16"/>
      <c r="T1201" s="16"/>
      <c r="AA1201" s="16"/>
      <c r="AQ1201" s="3"/>
      <c r="AR1201" s="6"/>
    </row>
    <row r="1202" spans="1:44" s="2" customFormat="1" x14ac:dyDescent="0.25">
      <c r="A1202" s="5"/>
      <c r="F1202" s="16"/>
      <c r="M1202" s="16"/>
      <c r="T1202" s="16"/>
      <c r="AA1202" s="16"/>
      <c r="AQ1202" s="3"/>
      <c r="AR1202" s="6"/>
    </row>
    <row r="1203" spans="1:44" s="2" customFormat="1" x14ac:dyDescent="0.25">
      <c r="A1203" s="5"/>
      <c r="F1203" s="16"/>
      <c r="M1203" s="16"/>
      <c r="T1203" s="16"/>
      <c r="AA1203" s="16"/>
      <c r="AQ1203" s="3"/>
      <c r="AR1203" s="6"/>
    </row>
    <row r="1204" spans="1:44" s="2" customFormat="1" x14ac:dyDescent="0.25">
      <c r="A1204" s="5"/>
      <c r="F1204" s="16"/>
      <c r="M1204" s="16"/>
      <c r="T1204" s="16"/>
      <c r="AA1204" s="16"/>
      <c r="AQ1204" s="3"/>
      <c r="AR1204" s="6"/>
    </row>
    <row r="1205" spans="1:44" s="2" customFormat="1" x14ac:dyDescent="0.25">
      <c r="A1205" s="5"/>
      <c r="F1205" s="16"/>
      <c r="M1205" s="16"/>
      <c r="T1205" s="16"/>
      <c r="AA1205" s="16"/>
      <c r="AQ1205" s="3"/>
      <c r="AR1205" s="6"/>
    </row>
    <row r="1206" spans="1:44" s="2" customFormat="1" x14ac:dyDescent="0.25">
      <c r="A1206" s="5"/>
      <c r="F1206" s="16"/>
      <c r="M1206" s="16"/>
      <c r="T1206" s="16"/>
      <c r="AA1206" s="16"/>
      <c r="AQ1206" s="3"/>
      <c r="AR1206" s="6"/>
    </row>
    <row r="1207" spans="1:44" s="2" customFormat="1" x14ac:dyDescent="0.25">
      <c r="A1207" s="5"/>
      <c r="F1207" s="16"/>
      <c r="M1207" s="16"/>
      <c r="T1207" s="16"/>
      <c r="AA1207" s="16"/>
      <c r="AQ1207" s="3"/>
      <c r="AR1207" s="6"/>
    </row>
    <row r="1208" spans="1:44" s="2" customFormat="1" x14ac:dyDescent="0.25">
      <c r="A1208" s="5"/>
      <c r="F1208" s="16"/>
      <c r="M1208" s="16"/>
      <c r="T1208" s="16"/>
      <c r="AA1208" s="16"/>
      <c r="AQ1208" s="3"/>
      <c r="AR1208" s="6"/>
    </row>
    <row r="1209" spans="1:44" s="2" customFormat="1" x14ac:dyDescent="0.25">
      <c r="A1209" s="5"/>
      <c r="F1209" s="16"/>
      <c r="M1209" s="16"/>
      <c r="T1209" s="16"/>
      <c r="AA1209" s="16"/>
      <c r="AQ1209" s="3"/>
      <c r="AR1209" s="6"/>
    </row>
    <row r="1210" spans="1:44" s="2" customFormat="1" x14ac:dyDescent="0.25">
      <c r="A1210" s="5"/>
      <c r="F1210" s="16"/>
      <c r="M1210" s="16"/>
      <c r="T1210" s="16"/>
      <c r="AA1210" s="16"/>
      <c r="AQ1210" s="3"/>
      <c r="AR1210" s="6"/>
    </row>
    <row r="1211" spans="1:44" s="2" customFormat="1" x14ac:dyDescent="0.25">
      <c r="A1211" s="5"/>
      <c r="F1211" s="16"/>
      <c r="M1211" s="16"/>
      <c r="T1211" s="16"/>
      <c r="AA1211" s="16"/>
      <c r="AQ1211" s="3"/>
      <c r="AR1211" s="6"/>
    </row>
    <row r="1212" spans="1:44" s="2" customFormat="1" x14ac:dyDescent="0.25">
      <c r="A1212" s="5"/>
      <c r="F1212" s="16"/>
      <c r="M1212" s="16"/>
      <c r="T1212" s="16"/>
      <c r="AA1212" s="16"/>
      <c r="AQ1212" s="3"/>
      <c r="AR1212" s="6"/>
    </row>
    <row r="1213" spans="1:44" s="2" customFormat="1" x14ac:dyDescent="0.25">
      <c r="A1213" s="5"/>
      <c r="F1213" s="16"/>
      <c r="M1213" s="16"/>
      <c r="T1213" s="16"/>
      <c r="AA1213" s="16"/>
      <c r="AQ1213" s="3"/>
      <c r="AR1213" s="6"/>
    </row>
    <row r="1214" spans="1:44" s="2" customFormat="1" x14ac:dyDescent="0.25">
      <c r="A1214" s="5"/>
      <c r="F1214" s="16"/>
      <c r="M1214" s="16"/>
      <c r="T1214" s="16"/>
      <c r="AA1214" s="16"/>
      <c r="AQ1214" s="3"/>
      <c r="AR1214" s="6"/>
    </row>
    <row r="1215" spans="1:44" s="2" customFormat="1" x14ac:dyDescent="0.25">
      <c r="A1215" s="5"/>
      <c r="F1215" s="16"/>
      <c r="M1215" s="16"/>
      <c r="T1215" s="16"/>
      <c r="AA1215" s="16"/>
      <c r="AQ1215" s="3"/>
      <c r="AR1215" s="6"/>
    </row>
    <row r="1216" spans="1:44" s="2" customFormat="1" x14ac:dyDescent="0.25">
      <c r="A1216" s="5"/>
      <c r="F1216" s="16"/>
      <c r="M1216" s="16"/>
      <c r="T1216" s="16"/>
      <c r="AA1216" s="16"/>
      <c r="AQ1216" s="3"/>
      <c r="AR1216" s="6"/>
    </row>
    <row r="1217" spans="1:44" s="2" customFormat="1" x14ac:dyDescent="0.25">
      <c r="A1217" s="5"/>
      <c r="F1217" s="16"/>
      <c r="M1217" s="16"/>
      <c r="T1217" s="16"/>
      <c r="AA1217" s="16"/>
      <c r="AQ1217" s="3"/>
      <c r="AR1217" s="6"/>
    </row>
    <row r="1218" spans="1:44" s="2" customFormat="1" x14ac:dyDescent="0.25">
      <c r="A1218" s="5"/>
      <c r="F1218" s="16"/>
      <c r="M1218" s="16"/>
      <c r="T1218" s="16"/>
      <c r="AA1218" s="16"/>
      <c r="AQ1218" s="3"/>
      <c r="AR1218" s="6"/>
    </row>
    <row r="1219" spans="1:44" s="2" customFormat="1" x14ac:dyDescent="0.25">
      <c r="A1219" s="5"/>
      <c r="F1219" s="16"/>
      <c r="M1219" s="16"/>
      <c r="T1219" s="16"/>
      <c r="AA1219" s="16"/>
      <c r="AQ1219" s="3"/>
      <c r="AR1219" s="6"/>
    </row>
    <row r="1220" spans="1:44" s="2" customFormat="1" x14ac:dyDescent="0.25">
      <c r="A1220" s="5"/>
      <c r="F1220" s="16"/>
      <c r="M1220" s="16"/>
      <c r="T1220" s="16"/>
      <c r="AA1220" s="16"/>
      <c r="AQ1220" s="3"/>
      <c r="AR1220" s="6"/>
    </row>
    <row r="1221" spans="1:44" s="2" customFormat="1" x14ac:dyDescent="0.25">
      <c r="A1221" s="5"/>
      <c r="F1221" s="16"/>
      <c r="M1221" s="16"/>
      <c r="T1221" s="16"/>
      <c r="AA1221" s="16"/>
      <c r="AQ1221" s="3"/>
      <c r="AR1221" s="6"/>
    </row>
    <row r="1222" spans="1:44" s="2" customFormat="1" x14ac:dyDescent="0.25">
      <c r="A1222" s="5"/>
      <c r="F1222" s="16"/>
      <c r="M1222" s="16"/>
      <c r="T1222" s="16"/>
      <c r="AA1222" s="16"/>
      <c r="AQ1222" s="3"/>
      <c r="AR1222" s="6"/>
    </row>
    <row r="1223" spans="1:44" s="2" customFormat="1" x14ac:dyDescent="0.25">
      <c r="A1223" s="5"/>
      <c r="F1223" s="16"/>
      <c r="M1223" s="16"/>
      <c r="T1223" s="16"/>
      <c r="AA1223" s="16"/>
      <c r="AQ1223" s="3"/>
      <c r="AR1223" s="6"/>
    </row>
    <row r="1224" spans="1:44" s="2" customFormat="1" x14ac:dyDescent="0.25">
      <c r="A1224" s="5"/>
      <c r="F1224" s="16"/>
      <c r="M1224" s="16"/>
      <c r="T1224" s="16"/>
      <c r="AA1224" s="16"/>
      <c r="AQ1224" s="3"/>
      <c r="AR1224" s="6"/>
    </row>
    <row r="1225" spans="1:44" s="2" customFormat="1" x14ac:dyDescent="0.25">
      <c r="A1225" s="5"/>
      <c r="F1225" s="16"/>
      <c r="M1225" s="16"/>
      <c r="T1225" s="16"/>
      <c r="AA1225" s="16"/>
      <c r="AQ1225" s="3"/>
      <c r="AR1225" s="6"/>
    </row>
    <row r="1226" spans="1:44" s="2" customFormat="1" x14ac:dyDescent="0.25">
      <c r="A1226" s="5"/>
      <c r="F1226" s="16"/>
      <c r="M1226" s="16"/>
      <c r="T1226" s="16"/>
      <c r="AA1226" s="16"/>
      <c r="AQ1226" s="3"/>
      <c r="AR1226" s="6"/>
    </row>
    <row r="1227" spans="1:44" s="2" customFormat="1" x14ac:dyDescent="0.25">
      <c r="A1227" s="5"/>
      <c r="F1227" s="16"/>
      <c r="M1227" s="16"/>
      <c r="T1227" s="16"/>
      <c r="AA1227" s="16"/>
      <c r="AQ1227" s="3"/>
      <c r="AR1227" s="6"/>
    </row>
    <row r="1228" spans="1:44" s="2" customFormat="1" x14ac:dyDescent="0.25">
      <c r="A1228" s="5"/>
      <c r="F1228" s="16"/>
      <c r="M1228" s="16"/>
      <c r="T1228" s="16"/>
      <c r="AA1228" s="16"/>
      <c r="AQ1228" s="3"/>
      <c r="AR1228" s="6"/>
    </row>
    <row r="1229" spans="1:44" s="2" customFormat="1" x14ac:dyDescent="0.25">
      <c r="A1229" s="5"/>
      <c r="F1229" s="16"/>
      <c r="M1229" s="16"/>
      <c r="T1229" s="16"/>
      <c r="AA1229" s="16"/>
      <c r="AQ1229" s="3"/>
      <c r="AR1229" s="6"/>
    </row>
    <row r="1230" spans="1:44" s="2" customFormat="1" x14ac:dyDescent="0.25">
      <c r="A1230" s="5"/>
      <c r="F1230" s="16"/>
      <c r="M1230" s="16"/>
      <c r="T1230" s="16"/>
      <c r="AA1230" s="16"/>
      <c r="AQ1230" s="3"/>
      <c r="AR1230" s="6"/>
    </row>
    <row r="1231" spans="1:44" s="2" customFormat="1" x14ac:dyDescent="0.25">
      <c r="A1231" s="5"/>
      <c r="F1231" s="16"/>
      <c r="M1231" s="16"/>
      <c r="T1231" s="16"/>
      <c r="AA1231" s="16"/>
      <c r="AQ1231" s="3"/>
      <c r="AR1231" s="6"/>
    </row>
    <row r="1232" spans="1:44" s="2" customFormat="1" x14ac:dyDescent="0.25">
      <c r="A1232" s="5"/>
      <c r="F1232" s="16"/>
      <c r="M1232" s="16"/>
      <c r="T1232" s="16"/>
      <c r="AA1232" s="16"/>
      <c r="AQ1232" s="3"/>
      <c r="AR1232" s="6"/>
    </row>
    <row r="1233" spans="1:44" s="2" customFormat="1" x14ac:dyDescent="0.25">
      <c r="A1233" s="5"/>
      <c r="F1233" s="16"/>
      <c r="M1233" s="16"/>
      <c r="T1233" s="16"/>
      <c r="AA1233" s="16"/>
      <c r="AQ1233" s="3"/>
      <c r="AR1233" s="6"/>
    </row>
    <row r="1234" spans="1:44" s="2" customFormat="1" x14ac:dyDescent="0.25">
      <c r="A1234" s="5"/>
      <c r="F1234" s="16"/>
      <c r="M1234" s="16"/>
      <c r="T1234" s="16"/>
      <c r="AA1234" s="16"/>
      <c r="AQ1234" s="3"/>
      <c r="AR1234" s="6"/>
    </row>
    <row r="1235" spans="1:44" s="2" customFormat="1" x14ac:dyDescent="0.25">
      <c r="A1235" s="5"/>
      <c r="F1235" s="16"/>
      <c r="M1235" s="16"/>
      <c r="T1235" s="16"/>
      <c r="AA1235" s="16"/>
      <c r="AQ1235" s="3"/>
      <c r="AR1235" s="6"/>
    </row>
    <row r="1236" spans="1:44" s="2" customFormat="1" x14ac:dyDescent="0.25">
      <c r="A1236" s="5"/>
      <c r="F1236" s="16"/>
      <c r="M1236" s="16"/>
      <c r="T1236" s="16"/>
      <c r="AA1236" s="16"/>
      <c r="AQ1236" s="3"/>
      <c r="AR1236" s="6"/>
    </row>
    <row r="1237" spans="1:44" s="2" customFormat="1" x14ac:dyDescent="0.25">
      <c r="A1237" s="5"/>
      <c r="F1237" s="16"/>
      <c r="M1237" s="16"/>
      <c r="T1237" s="16"/>
      <c r="AA1237" s="16"/>
      <c r="AQ1237" s="3"/>
      <c r="AR1237" s="6"/>
    </row>
    <row r="1238" spans="1:44" s="2" customFormat="1" x14ac:dyDescent="0.25">
      <c r="A1238" s="5"/>
      <c r="F1238" s="16"/>
      <c r="M1238" s="16"/>
      <c r="T1238" s="16"/>
      <c r="AA1238" s="16"/>
      <c r="AQ1238" s="3"/>
      <c r="AR1238" s="6"/>
    </row>
    <row r="1239" spans="1:44" s="2" customFormat="1" x14ac:dyDescent="0.25">
      <c r="A1239" s="5"/>
      <c r="F1239" s="16"/>
      <c r="M1239" s="16"/>
      <c r="T1239" s="16"/>
      <c r="AA1239" s="16"/>
      <c r="AQ1239" s="3"/>
      <c r="AR1239" s="6"/>
    </row>
    <row r="1240" spans="1:44" s="2" customFormat="1" x14ac:dyDescent="0.25">
      <c r="A1240" s="5"/>
      <c r="F1240" s="16"/>
      <c r="M1240" s="16"/>
      <c r="T1240" s="16"/>
      <c r="AA1240" s="16"/>
      <c r="AQ1240" s="3"/>
      <c r="AR1240" s="6"/>
    </row>
    <row r="1241" spans="1:44" s="2" customFormat="1" x14ac:dyDescent="0.25">
      <c r="A1241" s="5"/>
      <c r="F1241" s="16"/>
      <c r="M1241" s="16"/>
      <c r="T1241" s="16"/>
      <c r="AA1241" s="16"/>
      <c r="AQ1241" s="3"/>
      <c r="AR1241" s="6"/>
    </row>
    <row r="1242" spans="1:44" s="2" customFormat="1" x14ac:dyDescent="0.25">
      <c r="A1242" s="5"/>
      <c r="F1242" s="16"/>
      <c r="M1242" s="16"/>
      <c r="T1242" s="16"/>
      <c r="AA1242" s="16"/>
      <c r="AQ1242" s="3"/>
      <c r="AR1242" s="6"/>
    </row>
    <row r="1243" spans="1:44" s="2" customFormat="1" x14ac:dyDescent="0.25">
      <c r="A1243" s="5"/>
      <c r="F1243" s="16"/>
      <c r="M1243" s="16"/>
      <c r="T1243" s="16"/>
      <c r="AA1243" s="16"/>
      <c r="AQ1243" s="3"/>
      <c r="AR1243" s="6"/>
    </row>
    <row r="1244" spans="1:44" s="2" customFormat="1" x14ac:dyDescent="0.25">
      <c r="A1244" s="5"/>
      <c r="F1244" s="16"/>
      <c r="M1244" s="16"/>
      <c r="T1244" s="16"/>
      <c r="AA1244" s="16"/>
      <c r="AQ1244" s="3"/>
      <c r="AR1244" s="6"/>
    </row>
    <row r="1245" spans="1:44" s="2" customFormat="1" x14ac:dyDescent="0.25">
      <c r="A1245" s="5"/>
      <c r="F1245" s="16"/>
      <c r="M1245" s="16"/>
      <c r="T1245" s="16"/>
      <c r="AA1245" s="16"/>
      <c r="AQ1245" s="3"/>
      <c r="AR1245" s="6"/>
    </row>
    <row r="1246" spans="1:44" s="2" customFormat="1" x14ac:dyDescent="0.25">
      <c r="A1246" s="5"/>
      <c r="F1246" s="16"/>
      <c r="M1246" s="16"/>
      <c r="T1246" s="16"/>
      <c r="AA1246" s="16"/>
      <c r="AQ1246" s="3"/>
      <c r="AR1246" s="6"/>
    </row>
    <row r="1247" spans="1:44" s="2" customFormat="1" x14ac:dyDescent="0.25">
      <c r="A1247" s="5"/>
      <c r="F1247" s="16"/>
      <c r="M1247" s="16"/>
      <c r="T1247" s="16"/>
      <c r="AA1247" s="16"/>
      <c r="AQ1247" s="3"/>
      <c r="AR1247" s="6"/>
    </row>
    <row r="1248" spans="1:44" s="2" customFormat="1" x14ac:dyDescent="0.25">
      <c r="A1248" s="5"/>
      <c r="F1248" s="16"/>
      <c r="M1248" s="16"/>
      <c r="T1248" s="16"/>
      <c r="AA1248" s="16"/>
      <c r="AQ1248" s="3"/>
      <c r="AR1248" s="6"/>
    </row>
    <row r="1249" spans="1:44" s="2" customFormat="1" x14ac:dyDescent="0.25">
      <c r="A1249" s="5"/>
      <c r="F1249" s="16"/>
      <c r="M1249" s="16"/>
      <c r="T1249" s="16"/>
      <c r="AA1249" s="16"/>
      <c r="AQ1249" s="3"/>
      <c r="AR1249" s="6"/>
    </row>
    <row r="1250" spans="1:44" s="2" customFormat="1" x14ac:dyDescent="0.25">
      <c r="A1250" s="5"/>
      <c r="F1250" s="16"/>
      <c r="M1250" s="16"/>
      <c r="T1250" s="16"/>
      <c r="AA1250" s="16"/>
      <c r="AQ1250" s="3"/>
      <c r="AR1250" s="6"/>
    </row>
    <row r="1251" spans="1:44" s="2" customFormat="1" x14ac:dyDescent="0.25">
      <c r="A1251" s="5"/>
      <c r="F1251" s="16"/>
      <c r="M1251" s="16"/>
      <c r="T1251" s="16"/>
      <c r="AA1251" s="16"/>
      <c r="AQ1251" s="3"/>
      <c r="AR1251" s="6"/>
    </row>
    <row r="1252" spans="1:44" s="2" customFormat="1" x14ac:dyDescent="0.25">
      <c r="A1252" s="5"/>
      <c r="F1252" s="16"/>
      <c r="M1252" s="16"/>
      <c r="T1252" s="16"/>
      <c r="AA1252" s="16"/>
      <c r="AQ1252" s="3"/>
      <c r="AR1252" s="6"/>
    </row>
    <row r="1253" spans="1:44" s="2" customFormat="1" x14ac:dyDescent="0.25">
      <c r="A1253" s="5"/>
      <c r="F1253" s="16"/>
      <c r="M1253" s="16"/>
      <c r="T1253" s="16"/>
      <c r="AA1253" s="16"/>
      <c r="AQ1253" s="3"/>
      <c r="AR1253" s="6"/>
    </row>
    <row r="1254" spans="1:44" s="2" customFormat="1" x14ac:dyDescent="0.25">
      <c r="A1254" s="5"/>
      <c r="F1254" s="16"/>
      <c r="M1254" s="16"/>
      <c r="T1254" s="16"/>
      <c r="AA1254" s="16"/>
      <c r="AQ1254" s="3"/>
      <c r="AR1254" s="6"/>
    </row>
    <row r="1255" spans="1:44" s="2" customFormat="1" x14ac:dyDescent="0.25">
      <c r="A1255" s="5"/>
      <c r="F1255" s="16"/>
      <c r="M1255" s="16"/>
      <c r="T1255" s="16"/>
      <c r="AA1255" s="16"/>
      <c r="AQ1255" s="3"/>
      <c r="AR1255" s="6"/>
    </row>
    <row r="1256" spans="1:44" s="2" customFormat="1" x14ac:dyDescent="0.25">
      <c r="A1256" s="5"/>
      <c r="F1256" s="16"/>
      <c r="M1256" s="16"/>
      <c r="T1256" s="16"/>
      <c r="AA1256" s="16"/>
      <c r="AQ1256" s="3"/>
      <c r="AR1256" s="6"/>
    </row>
    <row r="1257" spans="1:44" s="2" customFormat="1" x14ac:dyDescent="0.25">
      <c r="A1257" s="5"/>
      <c r="F1257" s="16"/>
      <c r="M1257" s="16"/>
      <c r="T1257" s="16"/>
      <c r="AA1257" s="16"/>
      <c r="AQ1257" s="3"/>
      <c r="AR1257" s="6"/>
    </row>
    <row r="1258" spans="1:44" s="2" customFormat="1" x14ac:dyDescent="0.25">
      <c r="A1258" s="5"/>
      <c r="F1258" s="16"/>
      <c r="M1258" s="16"/>
      <c r="T1258" s="16"/>
      <c r="AA1258" s="16"/>
      <c r="AQ1258" s="3"/>
      <c r="AR1258" s="6"/>
    </row>
    <row r="1259" spans="1:44" s="2" customFormat="1" x14ac:dyDescent="0.25">
      <c r="A1259" s="5"/>
      <c r="F1259" s="16"/>
      <c r="M1259" s="16"/>
      <c r="T1259" s="16"/>
      <c r="AA1259" s="16"/>
      <c r="AQ1259" s="3"/>
      <c r="AR1259" s="6"/>
    </row>
    <row r="1260" spans="1:44" s="2" customFormat="1" x14ac:dyDescent="0.25">
      <c r="A1260" s="5"/>
      <c r="F1260" s="16"/>
      <c r="M1260" s="16"/>
      <c r="T1260" s="16"/>
      <c r="AA1260" s="16"/>
      <c r="AQ1260" s="3"/>
      <c r="AR1260" s="6"/>
    </row>
    <row r="1261" spans="1:44" s="2" customFormat="1" x14ac:dyDescent="0.25">
      <c r="A1261" s="5"/>
      <c r="F1261" s="16"/>
      <c r="M1261" s="16"/>
      <c r="T1261" s="16"/>
      <c r="AA1261" s="16"/>
      <c r="AQ1261" s="3"/>
      <c r="AR1261" s="6"/>
    </row>
    <row r="1262" spans="1:44" s="2" customFormat="1" x14ac:dyDescent="0.25">
      <c r="A1262" s="5"/>
      <c r="F1262" s="16"/>
      <c r="M1262" s="16"/>
      <c r="T1262" s="16"/>
      <c r="AA1262" s="16"/>
      <c r="AQ1262" s="3"/>
      <c r="AR1262" s="6"/>
    </row>
    <row r="1263" spans="1:44" s="2" customFormat="1" x14ac:dyDescent="0.25">
      <c r="A1263" s="5"/>
      <c r="F1263" s="16"/>
      <c r="M1263" s="16"/>
      <c r="T1263" s="16"/>
      <c r="AA1263" s="16"/>
      <c r="AQ1263" s="3"/>
      <c r="AR1263" s="6"/>
    </row>
    <row r="1264" spans="1:44" s="2" customFormat="1" x14ac:dyDescent="0.25">
      <c r="A1264" s="5"/>
      <c r="F1264" s="16"/>
      <c r="M1264" s="16"/>
      <c r="T1264" s="16"/>
      <c r="AA1264" s="16"/>
      <c r="AQ1264" s="3"/>
      <c r="AR1264" s="6"/>
    </row>
    <row r="1265" spans="1:44" s="2" customFormat="1" x14ac:dyDescent="0.25">
      <c r="A1265" s="5"/>
      <c r="F1265" s="16"/>
      <c r="M1265" s="16"/>
      <c r="T1265" s="16"/>
      <c r="AA1265" s="16"/>
      <c r="AQ1265" s="3"/>
      <c r="AR1265" s="6"/>
    </row>
    <row r="1266" spans="1:44" s="2" customFormat="1" x14ac:dyDescent="0.25">
      <c r="A1266" s="5"/>
      <c r="F1266" s="16"/>
      <c r="M1266" s="16"/>
      <c r="T1266" s="16"/>
      <c r="AA1266" s="16"/>
      <c r="AQ1266" s="3"/>
      <c r="AR1266" s="6"/>
    </row>
    <row r="1267" spans="1:44" s="2" customFormat="1" x14ac:dyDescent="0.25">
      <c r="A1267" s="5"/>
      <c r="F1267" s="16"/>
      <c r="M1267" s="16"/>
      <c r="T1267" s="16"/>
      <c r="AA1267" s="16"/>
      <c r="AQ1267" s="3"/>
      <c r="AR1267" s="6"/>
    </row>
    <row r="1268" spans="1:44" s="2" customFormat="1" x14ac:dyDescent="0.25">
      <c r="A1268" s="5"/>
      <c r="F1268" s="16"/>
      <c r="M1268" s="16"/>
      <c r="T1268" s="16"/>
      <c r="AA1268" s="16"/>
      <c r="AQ1268" s="3"/>
      <c r="AR1268" s="6"/>
    </row>
    <row r="1269" spans="1:44" s="2" customFormat="1" x14ac:dyDescent="0.25">
      <c r="A1269" s="5"/>
      <c r="F1269" s="16"/>
      <c r="M1269" s="16"/>
      <c r="T1269" s="16"/>
      <c r="AA1269" s="16"/>
      <c r="AQ1269" s="3"/>
      <c r="AR1269" s="6"/>
    </row>
    <row r="1270" spans="1:44" s="2" customFormat="1" x14ac:dyDescent="0.25">
      <c r="A1270" s="5"/>
      <c r="F1270" s="16"/>
      <c r="M1270" s="16"/>
      <c r="T1270" s="16"/>
      <c r="AA1270" s="16"/>
      <c r="AQ1270" s="3"/>
      <c r="AR1270" s="6"/>
    </row>
    <row r="1271" spans="1:44" s="2" customFormat="1" x14ac:dyDescent="0.25">
      <c r="A1271" s="5"/>
      <c r="F1271" s="16"/>
      <c r="M1271" s="16"/>
      <c r="T1271" s="16"/>
      <c r="AA1271" s="16"/>
      <c r="AQ1271" s="3"/>
      <c r="AR1271" s="6"/>
    </row>
    <row r="1272" spans="1:44" s="2" customFormat="1" x14ac:dyDescent="0.25">
      <c r="A1272" s="5"/>
      <c r="F1272" s="16"/>
      <c r="M1272" s="16"/>
      <c r="T1272" s="16"/>
      <c r="AA1272" s="16"/>
      <c r="AQ1272" s="3"/>
      <c r="AR1272" s="6"/>
    </row>
    <row r="1273" spans="1:44" s="2" customFormat="1" x14ac:dyDescent="0.25">
      <c r="A1273" s="5"/>
      <c r="F1273" s="16"/>
      <c r="M1273" s="16"/>
      <c r="T1273" s="16"/>
      <c r="AA1273" s="16"/>
      <c r="AQ1273" s="3"/>
      <c r="AR1273" s="6"/>
    </row>
    <row r="1274" spans="1:44" s="2" customFormat="1" x14ac:dyDescent="0.25">
      <c r="A1274" s="5"/>
      <c r="F1274" s="16"/>
      <c r="M1274" s="16"/>
      <c r="T1274" s="16"/>
      <c r="AA1274" s="16"/>
      <c r="AQ1274" s="3"/>
      <c r="AR1274" s="6"/>
    </row>
    <row r="1275" spans="1:44" s="2" customFormat="1" x14ac:dyDescent="0.25">
      <c r="A1275" s="5"/>
      <c r="F1275" s="16"/>
      <c r="M1275" s="16"/>
      <c r="T1275" s="16"/>
      <c r="AA1275" s="16"/>
      <c r="AQ1275" s="3"/>
      <c r="AR1275" s="6"/>
    </row>
    <row r="1276" spans="1:44" s="2" customFormat="1" x14ac:dyDescent="0.25">
      <c r="A1276" s="5"/>
      <c r="F1276" s="16"/>
      <c r="M1276" s="16"/>
      <c r="T1276" s="16"/>
      <c r="AA1276" s="16"/>
      <c r="AQ1276" s="3"/>
      <c r="AR1276" s="6"/>
    </row>
    <row r="1277" spans="1:44" s="2" customFormat="1" x14ac:dyDescent="0.25">
      <c r="A1277" s="5"/>
      <c r="F1277" s="16"/>
      <c r="M1277" s="16"/>
      <c r="T1277" s="16"/>
      <c r="AA1277" s="16"/>
      <c r="AQ1277" s="3"/>
      <c r="AR1277" s="6"/>
    </row>
    <row r="1278" spans="1:44" s="2" customFormat="1" x14ac:dyDescent="0.25">
      <c r="A1278" s="5"/>
      <c r="F1278" s="16"/>
      <c r="M1278" s="16"/>
      <c r="T1278" s="16"/>
      <c r="AA1278" s="16"/>
      <c r="AQ1278" s="3"/>
      <c r="AR1278" s="6"/>
    </row>
    <row r="1279" spans="1:44" s="2" customFormat="1" x14ac:dyDescent="0.25">
      <c r="A1279" s="5"/>
      <c r="F1279" s="16"/>
      <c r="M1279" s="16"/>
      <c r="T1279" s="16"/>
      <c r="AA1279" s="16"/>
      <c r="AQ1279" s="3"/>
      <c r="AR1279" s="6"/>
    </row>
    <row r="1280" spans="1:44" s="2" customFormat="1" x14ac:dyDescent="0.25">
      <c r="A1280" s="5"/>
      <c r="F1280" s="16"/>
      <c r="M1280" s="16"/>
      <c r="T1280" s="16"/>
      <c r="AA1280" s="16"/>
      <c r="AQ1280" s="3"/>
      <c r="AR1280" s="6"/>
    </row>
    <row r="1281" spans="1:44" s="2" customFormat="1" x14ac:dyDescent="0.25">
      <c r="A1281" s="5"/>
      <c r="F1281" s="16"/>
      <c r="M1281" s="16"/>
      <c r="T1281" s="16"/>
      <c r="AA1281" s="16"/>
      <c r="AQ1281" s="3"/>
      <c r="AR1281" s="6"/>
    </row>
    <row r="1282" spans="1:44" s="2" customFormat="1" x14ac:dyDescent="0.25">
      <c r="A1282" s="5"/>
      <c r="F1282" s="16"/>
      <c r="M1282" s="16"/>
      <c r="T1282" s="16"/>
      <c r="AA1282" s="16"/>
      <c r="AQ1282" s="3"/>
      <c r="AR1282" s="6"/>
    </row>
    <row r="1283" spans="1:44" s="2" customFormat="1" x14ac:dyDescent="0.25">
      <c r="A1283" s="5"/>
      <c r="F1283" s="16"/>
      <c r="M1283" s="16"/>
      <c r="T1283" s="16"/>
      <c r="AA1283" s="16"/>
      <c r="AQ1283" s="3"/>
      <c r="AR1283" s="6"/>
    </row>
    <row r="1284" spans="1:44" s="2" customFormat="1" x14ac:dyDescent="0.25">
      <c r="A1284" s="5"/>
      <c r="F1284" s="16"/>
      <c r="M1284" s="16"/>
      <c r="T1284" s="16"/>
      <c r="AA1284" s="16"/>
      <c r="AQ1284" s="3"/>
      <c r="AR1284" s="6"/>
    </row>
    <row r="1285" spans="1:44" s="2" customFormat="1" x14ac:dyDescent="0.25">
      <c r="A1285" s="5"/>
      <c r="F1285" s="16"/>
      <c r="M1285" s="16"/>
      <c r="T1285" s="16"/>
      <c r="AA1285" s="16"/>
      <c r="AQ1285" s="3"/>
      <c r="AR1285" s="6"/>
    </row>
    <row r="1286" spans="1:44" s="2" customFormat="1" x14ac:dyDescent="0.25">
      <c r="A1286" s="5"/>
      <c r="F1286" s="16"/>
      <c r="M1286" s="16"/>
      <c r="T1286" s="16"/>
      <c r="AA1286" s="16"/>
      <c r="AQ1286" s="3"/>
      <c r="AR1286" s="6"/>
    </row>
    <row r="1287" spans="1:44" s="2" customFormat="1" x14ac:dyDescent="0.25">
      <c r="A1287" s="5"/>
      <c r="F1287" s="16"/>
      <c r="M1287" s="16"/>
      <c r="T1287" s="16"/>
      <c r="AA1287" s="16"/>
      <c r="AQ1287" s="3"/>
      <c r="AR1287" s="6"/>
    </row>
    <row r="1288" spans="1:44" s="2" customFormat="1" x14ac:dyDescent="0.25">
      <c r="A1288" s="5"/>
      <c r="F1288" s="16"/>
      <c r="M1288" s="16"/>
      <c r="T1288" s="16"/>
      <c r="AA1288" s="16"/>
      <c r="AQ1288" s="3"/>
      <c r="AR1288" s="6"/>
    </row>
    <row r="1289" spans="1:44" s="2" customFormat="1" x14ac:dyDescent="0.25">
      <c r="A1289" s="5"/>
      <c r="F1289" s="16"/>
      <c r="M1289" s="16"/>
      <c r="T1289" s="16"/>
      <c r="AA1289" s="16"/>
      <c r="AQ1289" s="3"/>
      <c r="AR1289" s="6"/>
    </row>
    <row r="1290" spans="1:44" s="2" customFormat="1" x14ac:dyDescent="0.25">
      <c r="A1290" s="5"/>
      <c r="F1290" s="16"/>
      <c r="M1290" s="16"/>
      <c r="T1290" s="16"/>
      <c r="AA1290" s="16"/>
      <c r="AQ1290" s="3"/>
      <c r="AR1290" s="6"/>
    </row>
    <row r="1291" spans="1:44" s="2" customFormat="1" x14ac:dyDescent="0.25">
      <c r="A1291" s="5"/>
      <c r="F1291" s="16"/>
      <c r="M1291" s="16"/>
      <c r="T1291" s="16"/>
      <c r="AA1291" s="16"/>
      <c r="AQ1291" s="3"/>
      <c r="AR1291" s="6"/>
    </row>
    <row r="1292" spans="1:44" s="2" customFormat="1" x14ac:dyDescent="0.25">
      <c r="A1292" s="5"/>
      <c r="F1292" s="16"/>
      <c r="M1292" s="16"/>
      <c r="T1292" s="16"/>
      <c r="AA1292" s="16"/>
      <c r="AQ1292" s="3"/>
      <c r="AR1292" s="6"/>
    </row>
    <row r="1293" spans="1:44" s="2" customFormat="1" x14ac:dyDescent="0.25">
      <c r="A1293" s="5"/>
      <c r="F1293" s="16"/>
      <c r="M1293" s="16"/>
      <c r="T1293" s="16"/>
      <c r="AA1293" s="16"/>
      <c r="AQ1293" s="3"/>
      <c r="AR1293" s="6"/>
    </row>
    <row r="1294" spans="1:44" s="2" customFormat="1" x14ac:dyDescent="0.25">
      <c r="A1294" s="5"/>
      <c r="F1294" s="16"/>
      <c r="M1294" s="16"/>
      <c r="T1294" s="16"/>
      <c r="AA1294" s="16"/>
      <c r="AQ1294" s="3"/>
      <c r="AR1294" s="6"/>
    </row>
    <row r="1295" spans="1:44" s="2" customFormat="1" x14ac:dyDescent="0.25">
      <c r="A1295" s="5"/>
      <c r="F1295" s="16"/>
      <c r="M1295" s="16"/>
      <c r="T1295" s="16"/>
      <c r="AA1295" s="16"/>
      <c r="AQ1295" s="3"/>
      <c r="AR1295" s="6"/>
    </row>
    <row r="1296" spans="1:44" s="2" customFormat="1" x14ac:dyDescent="0.25">
      <c r="A1296" s="5"/>
      <c r="F1296" s="16"/>
      <c r="M1296" s="16"/>
      <c r="T1296" s="16"/>
      <c r="AA1296" s="16"/>
      <c r="AQ1296" s="3"/>
      <c r="AR1296" s="6"/>
    </row>
    <row r="1297" spans="1:44" s="2" customFormat="1" x14ac:dyDescent="0.25">
      <c r="A1297" s="5"/>
      <c r="F1297" s="16"/>
      <c r="M1297" s="16"/>
      <c r="T1297" s="16"/>
      <c r="AA1297" s="16"/>
      <c r="AQ1297" s="3"/>
      <c r="AR1297" s="6"/>
    </row>
    <row r="1298" spans="1:44" s="2" customFormat="1" x14ac:dyDescent="0.25">
      <c r="A1298" s="5"/>
      <c r="F1298" s="16"/>
      <c r="M1298" s="16"/>
      <c r="T1298" s="16"/>
      <c r="AA1298" s="16"/>
      <c r="AQ1298" s="3"/>
      <c r="AR1298" s="6"/>
    </row>
    <row r="1299" spans="1:44" s="2" customFormat="1" x14ac:dyDescent="0.25">
      <c r="A1299" s="5"/>
      <c r="F1299" s="16"/>
      <c r="M1299" s="16"/>
      <c r="T1299" s="16"/>
      <c r="AA1299" s="16"/>
      <c r="AQ1299" s="3"/>
      <c r="AR1299" s="6"/>
    </row>
    <row r="1300" spans="1:44" s="2" customFormat="1" x14ac:dyDescent="0.25">
      <c r="A1300" s="5"/>
      <c r="F1300" s="16"/>
      <c r="M1300" s="16"/>
      <c r="T1300" s="16"/>
      <c r="AA1300" s="16"/>
      <c r="AQ1300" s="3"/>
      <c r="AR1300" s="6"/>
    </row>
    <row r="1301" spans="1:44" s="2" customFormat="1" x14ac:dyDescent="0.25">
      <c r="A1301" s="5"/>
      <c r="F1301" s="16"/>
      <c r="M1301" s="16"/>
      <c r="T1301" s="16"/>
      <c r="AA1301" s="16"/>
      <c r="AQ1301" s="3"/>
      <c r="AR1301" s="6"/>
    </row>
    <row r="1302" spans="1:44" s="2" customFormat="1" x14ac:dyDescent="0.25">
      <c r="A1302" s="5"/>
      <c r="F1302" s="16"/>
      <c r="M1302" s="16"/>
      <c r="T1302" s="16"/>
      <c r="AA1302" s="16"/>
      <c r="AQ1302" s="3"/>
      <c r="AR1302" s="6"/>
    </row>
    <row r="1303" spans="1:44" s="2" customFormat="1" x14ac:dyDescent="0.25">
      <c r="A1303" s="5"/>
      <c r="F1303" s="16"/>
      <c r="M1303" s="16"/>
      <c r="T1303" s="16"/>
      <c r="AA1303" s="16"/>
      <c r="AQ1303" s="3"/>
      <c r="AR1303" s="6"/>
    </row>
    <row r="1304" spans="1:44" s="2" customFormat="1" x14ac:dyDescent="0.25">
      <c r="A1304" s="5"/>
      <c r="F1304" s="16"/>
      <c r="M1304" s="16"/>
      <c r="T1304" s="16"/>
      <c r="AA1304" s="16"/>
      <c r="AQ1304" s="3"/>
      <c r="AR1304" s="6"/>
    </row>
    <row r="1305" spans="1:44" s="2" customFormat="1" x14ac:dyDescent="0.25">
      <c r="A1305" s="5"/>
      <c r="F1305" s="16"/>
      <c r="M1305" s="16"/>
      <c r="T1305" s="16"/>
      <c r="AA1305" s="16"/>
      <c r="AQ1305" s="3"/>
      <c r="AR1305" s="6"/>
    </row>
    <row r="1306" spans="1:44" s="2" customFormat="1" x14ac:dyDescent="0.25">
      <c r="A1306" s="5"/>
      <c r="F1306" s="16"/>
      <c r="M1306" s="16"/>
      <c r="T1306" s="16"/>
      <c r="AA1306" s="16"/>
      <c r="AQ1306" s="3"/>
      <c r="AR1306" s="6"/>
    </row>
    <row r="1307" spans="1:44" s="2" customFormat="1" x14ac:dyDescent="0.25">
      <c r="A1307" s="5"/>
      <c r="F1307" s="16"/>
      <c r="M1307" s="16"/>
      <c r="T1307" s="16"/>
      <c r="AA1307" s="16"/>
      <c r="AQ1307" s="3"/>
      <c r="AR1307" s="6"/>
    </row>
    <row r="1308" spans="1:44" s="2" customFormat="1" x14ac:dyDescent="0.25">
      <c r="A1308" s="5"/>
      <c r="F1308" s="16"/>
      <c r="M1308" s="16"/>
      <c r="T1308" s="16"/>
      <c r="AA1308" s="16"/>
      <c r="AQ1308" s="3"/>
      <c r="AR1308" s="6"/>
    </row>
    <row r="1309" spans="1:44" s="2" customFormat="1" x14ac:dyDescent="0.25">
      <c r="A1309" s="5"/>
      <c r="F1309" s="16"/>
      <c r="M1309" s="16"/>
      <c r="T1309" s="16"/>
      <c r="AA1309" s="16"/>
      <c r="AQ1309" s="3"/>
      <c r="AR1309" s="6"/>
    </row>
    <row r="1310" spans="1:44" s="2" customFormat="1" x14ac:dyDescent="0.25">
      <c r="A1310" s="5"/>
      <c r="F1310" s="16"/>
      <c r="M1310" s="16"/>
      <c r="T1310" s="16"/>
      <c r="AA1310" s="16"/>
      <c r="AQ1310" s="3"/>
      <c r="AR1310" s="6"/>
    </row>
    <row r="1311" spans="1:44" s="2" customFormat="1" x14ac:dyDescent="0.25">
      <c r="A1311" s="5"/>
      <c r="F1311" s="16"/>
      <c r="M1311" s="16"/>
      <c r="T1311" s="16"/>
      <c r="AA1311" s="16"/>
      <c r="AQ1311" s="3"/>
      <c r="AR1311" s="6"/>
    </row>
    <row r="1312" spans="1:44" s="2" customFormat="1" x14ac:dyDescent="0.25">
      <c r="A1312" s="5"/>
      <c r="F1312" s="16"/>
      <c r="M1312" s="16"/>
      <c r="T1312" s="16"/>
      <c r="AA1312" s="16"/>
      <c r="AQ1312" s="3"/>
      <c r="AR1312" s="6"/>
    </row>
    <row r="1313" spans="1:44" s="2" customFormat="1" x14ac:dyDescent="0.25">
      <c r="A1313" s="5"/>
      <c r="F1313" s="16"/>
      <c r="M1313" s="16"/>
      <c r="T1313" s="16"/>
      <c r="AA1313" s="16"/>
      <c r="AQ1313" s="3"/>
      <c r="AR1313" s="6"/>
    </row>
    <row r="1314" spans="1:44" s="2" customFormat="1" x14ac:dyDescent="0.25">
      <c r="A1314" s="5"/>
      <c r="F1314" s="16"/>
      <c r="M1314" s="16"/>
      <c r="T1314" s="16"/>
      <c r="AA1314" s="16"/>
      <c r="AQ1314" s="3"/>
      <c r="AR1314" s="6"/>
    </row>
    <row r="1315" spans="1:44" s="2" customFormat="1" x14ac:dyDescent="0.25">
      <c r="A1315" s="5"/>
      <c r="F1315" s="16"/>
      <c r="M1315" s="16"/>
      <c r="T1315" s="16"/>
      <c r="AA1315" s="16"/>
      <c r="AQ1315" s="3"/>
      <c r="AR1315" s="6"/>
    </row>
    <row r="1316" spans="1:44" s="2" customFormat="1" x14ac:dyDescent="0.25">
      <c r="A1316" s="5"/>
      <c r="F1316" s="16"/>
      <c r="M1316" s="16"/>
      <c r="T1316" s="16"/>
      <c r="AA1316" s="16"/>
      <c r="AQ1316" s="3"/>
      <c r="AR1316" s="6"/>
    </row>
    <row r="1317" spans="1:44" s="2" customFormat="1" x14ac:dyDescent="0.25">
      <c r="A1317" s="5"/>
      <c r="F1317" s="16"/>
      <c r="M1317" s="16"/>
      <c r="T1317" s="16"/>
      <c r="AA1317" s="16"/>
      <c r="AQ1317" s="3"/>
      <c r="AR1317" s="6"/>
    </row>
    <row r="1318" spans="1:44" s="2" customFormat="1" x14ac:dyDescent="0.25">
      <c r="A1318" s="5"/>
      <c r="F1318" s="16"/>
      <c r="M1318" s="16"/>
      <c r="T1318" s="16"/>
      <c r="AA1318" s="16"/>
      <c r="AQ1318" s="3"/>
      <c r="AR1318" s="6"/>
    </row>
    <row r="1319" spans="1:44" s="2" customFormat="1" x14ac:dyDescent="0.25">
      <c r="A1319" s="5"/>
      <c r="F1319" s="16"/>
      <c r="M1319" s="16"/>
      <c r="T1319" s="16"/>
      <c r="AA1319" s="16"/>
      <c r="AQ1319" s="3"/>
      <c r="AR1319" s="6"/>
    </row>
    <row r="1320" spans="1:44" s="2" customFormat="1" x14ac:dyDescent="0.25">
      <c r="A1320" s="5"/>
      <c r="F1320" s="16"/>
      <c r="M1320" s="16"/>
      <c r="T1320" s="16"/>
      <c r="AA1320" s="16"/>
      <c r="AQ1320" s="3"/>
      <c r="AR1320" s="6"/>
    </row>
    <row r="1321" spans="1:44" s="2" customFormat="1" x14ac:dyDescent="0.25">
      <c r="A1321" s="5"/>
      <c r="F1321" s="16"/>
      <c r="M1321" s="16"/>
      <c r="T1321" s="16"/>
      <c r="AA1321" s="16"/>
      <c r="AQ1321" s="3"/>
      <c r="AR1321" s="6"/>
    </row>
    <row r="1322" spans="1:44" s="2" customFormat="1" x14ac:dyDescent="0.25">
      <c r="A1322" s="5"/>
      <c r="F1322" s="16"/>
      <c r="M1322" s="16"/>
      <c r="T1322" s="16"/>
      <c r="AA1322" s="16"/>
      <c r="AQ1322" s="3"/>
      <c r="AR1322" s="6"/>
    </row>
    <row r="1323" spans="1:44" s="2" customFormat="1" x14ac:dyDescent="0.25">
      <c r="A1323" s="5"/>
      <c r="F1323" s="16"/>
      <c r="M1323" s="16"/>
      <c r="T1323" s="16"/>
      <c r="AA1323" s="16"/>
      <c r="AQ1323" s="3"/>
      <c r="AR1323" s="6"/>
    </row>
    <row r="1324" spans="1:44" s="2" customFormat="1" x14ac:dyDescent="0.25">
      <c r="A1324" s="5"/>
      <c r="F1324" s="16"/>
      <c r="M1324" s="16"/>
      <c r="T1324" s="16"/>
      <c r="AA1324" s="16"/>
      <c r="AQ1324" s="3"/>
      <c r="AR1324" s="6"/>
    </row>
    <row r="1325" spans="1:44" s="2" customFormat="1" x14ac:dyDescent="0.25">
      <c r="A1325" s="5"/>
      <c r="F1325" s="16"/>
      <c r="M1325" s="16"/>
      <c r="T1325" s="16"/>
      <c r="AA1325" s="16"/>
      <c r="AQ1325" s="3"/>
      <c r="AR1325" s="6"/>
    </row>
    <row r="1326" spans="1:44" s="2" customFormat="1" x14ac:dyDescent="0.25">
      <c r="A1326" s="5"/>
      <c r="F1326" s="16"/>
      <c r="M1326" s="16"/>
      <c r="T1326" s="16"/>
      <c r="AA1326" s="16"/>
      <c r="AQ1326" s="3"/>
      <c r="AR1326" s="6"/>
    </row>
    <row r="1327" spans="1:44" s="2" customFormat="1" x14ac:dyDescent="0.25">
      <c r="A1327" s="5"/>
      <c r="F1327" s="16"/>
      <c r="M1327" s="16"/>
      <c r="T1327" s="16"/>
      <c r="AA1327" s="16"/>
      <c r="AQ1327" s="3"/>
      <c r="AR1327" s="6"/>
    </row>
    <row r="1328" spans="1:44" s="2" customFormat="1" x14ac:dyDescent="0.25">
      <c r="A1328" s="5"/>
      <c r="F1328" s="16"/>
      <c r="M1328" s="16"/>
      <c r="T1328" s="16"/>
      <c r="AA1328" s="16"/>
      <c r="AQ1328" s="3"/>
      <c r="AR1328" s="6"/>
    </row>
    <row r="1329" spans="1:44" s="2" customFormat="1" x14ac:dyDescent="0.25">
      <c r="A1329" s="5"/>
      <c r="F1329" s="16"/>
      <c r="M1329" s="16"/>
      <c r="T1329" s="16"/>
      <c r="AA1329" s="16"/>
      <c r="AQ1329" s="3"/>
      <c r="AR1329" s="6"/>
    </row>
    <row r="1330" spans="1:44" s="2" customFormat="1" x14ac:dyDescent="0.25">
      <c r="A1330" s="5"/>
      <c r="F1330" s="16"/>
      <c r="M1330" s="16"/>
      <c r="T1330" s="16"/>
      <c r="AA1330" s="16"/>
      <c r="AQ1330" s="3"/>
      <c r="AR1330" s="6"/>
    </row>
    <row r="1331" spans="1:44" s="2" customFormat="1" x14ac:dyDescent="0.25">
      <c r="A1331" s="5"/>
      <c r="F1331" s="16"/>
      <c r="M1331" s="16"/>
      <c r="T1331" s="16"/>
      <c r="AA1331" s="16"/>
      <c r="AQ1331" s="3"/>
      <c r="AR1331" s="6"/>
    </row>
    <row r="1332" spans="1:44" s="2" customFormat="1" x14ac:dyDescent="0.25">
      <c r="A1332" s="5"/>
      <c r="F1332" s="16"/>
      <c r="M1332" s="16"/>
      <c r="T1332" s="16"/>
      <c r="AA1332" s="16"/>
      <c r="AQ1332" s="3"/>
      <c r="AR1332" s="6"/>
    </row>
    <row r="1333" spans="1:44" s="2" customFormat="1" x14ac:dyDescent="0.25">
      <c r="A1333" s="5"/>
      <c r="F1333" s="16"/>
      <c r="M1333" s="16"/>
      <c r="T1333" s="16"/>
      <c r="AA1333" s="16"/>
      <c r="AQ1333" s="3"/>
      <c r="AR1333" s="6"/>
    </row>
    <row r="1334" spans="1:44" s="2" customFormat="1" x14ac:dyDescent="0.25">
      <c r="A1334" s="5"/>
      <c r="F1334" s="16"/>
      <c r="M1334" s="16"/>
      <c r="T1334" s="16"/>
      <c r="AA1334" s="16"/>
      <c r="AQ1334" s="3"/>
      <c r="AR1334" s="6"/>
    </row>
    <row r="1335" spans="1:44" s="2" customFormat="1" x14ac:dyDescent="0.25">
      <c r="A1335" s="5"/>
      <c r="F1335" s="16"/>
      <c r="M1335" s="16"/>
      <c r="T1335" s="16"/>
      <c r="AA1335" s="16"/>
      <c r="AQ1335" s="3"/>
      <c r="AR1335" s="6"/>
    </row>
    <row r="1336" spans="1:44" s="2" customFormat="1" x14ac:dyDescent="0.25">
      <c r="A1336" s="5"/>
      <c r="F1336" s="16"/>
      <c r="M1336" s="16"/>
      <c r="T1336" s="16"/>
      <c r="AA1336" s="16"/>
      <c r="AQ1336" s="3"/>
      <c r="AR1336" s="6"/>
    </row>
    <row r="1337" spans="1:44" s="2" customFormat="1" x14ac:dyDescent="0.25">
      <c r="A1337" s="5"/>
      <c r="F1337" s="16"/>
      <c r="M1337" s="16"/>
      <c r="T1337" s="16"/>
      <c r="AA1337" s="16"/>
      <c r="AQ1337" s="3"/>
      <c r="AR1337" s="6"/>
    </row>
    <row r="1338" spans="1:44" s="2" customFormat="1" x14ac:dyDescent="0.25">
      <c r="A1338" s="5"/>
      <c r="F1338" s="16"/>
      <c r="M1338" s="16"/>
      <c r="T1338" s="16"/>
      <c r="AA1338" s="16"/>
      <c r="AQ1338" s="3"/>
      <c r="AR1338" s="6"/>
    </row>
    <row r="1339" spans="1:44" s="2" customFormat="1" x14ac:dyDescent="0.25">
      <c r="A1339" s="5"/>
      <c r="F1339" s="16"/>
      <c r="M1339" s="16"/>
      <c r="T1339" s="16"/>
      <c r="AA1339" s="16"/>
      <c r="AQ1339" s="3"/>
      <c r="AR1339" s="6"/>
    </row>
    <row r="1340" spans="1:44" s="2" customFormat="1" x14ac:dyDescent="0.25">
      <c r="A1340" s="5"/>
      <c r="F1340" s="16"/>
      <c r="M1340" s="16"/>
      <c r="T1340" s="16"/>
      <c r="AA1340" s="16"/>
      <c r="AQ1340" s="3"/>
      <c r="AR1340" s="6"/>
    </row>
    <row r="1341" spans="1:44" s="2" customFormat="1" x14ac:dyDescent="0.25">
      <c r="A1341" s="5"/>
      <c r="F1341" s="16"/>
      <c r="M1341" s="16"/>
      <c r="T1341" s="16"/>
      <c r="AA1341" s="16"/>
      <c r="AQ1341" s="3"/>
      <c r="AR1341" s="6"/>
    </row>
    <row r="1342" spans="1:44" s="2" customFormat="1" x14ac:dyDescent="0.25">
      <c r="A1342" s="5"/>
      <c r="F1342" s="16"/>
      <c r="M1342" s="16"/>
      <c r="T1342" s="16"/>
      <c r="AA1342" s="16"/>
      <c r="AQ1342" s="3"/>
      <c r="AR1342" s="6"/>
    </row>
    <row r="1343" spans="1:44" s="2" customFormat="1" x14ac:dyDescent="0.25">
      <c r="A1343" s="5"/>
      <c r="F1343" s="16"/>
      <c r="M1343" s="16"/>
      <c r="T1343" s="16"/>
      <c r="AA1343" s="16"/>
      <c r="AQ1343" s="3"/>
      <c r="AR1343" s="6"/>
    </row>
    <row r="1344" spans="1:44" s="2" customFormat="1" x14ac:dyDescent="0.25">
      <c r="A1344" s="5"/>
      <c r="F1344" s="16"/>
      <c r="M1344" s="16"/>
      <c r="T1344" s="16"/>
      <c r="AA1344" s="16"/>
      <c r="AQ1344" s="3"/>
      <c r="AR1344" s="6"/>
    </row>
    <row r="1345" spans="1:44" s="2" customFormat="1" x14ac:dyDescent="0.25">
      <c r="A1345" s="5"/>
      <c r="F1345" s="16"/>
      <c r="M1345" s="16"/>
      <c r="T1345" s="16"/>
      <c r="AA1345" s="16"/>
      <c r="AQ1345" s="3"/>
      <c r="AR1345" s="6"/>
    </row>
    <row r="1346" spans="1:44" s="2" customFormat="1" x14ac:dyDescent="0.25">
      <c r="A1346" s="5"/>
      <c r="F1346" s="16"/>
      <c r="M1346" s="16"/>
      <c r="T1346" s="16"/>
      <c r="AA1346" s="16"/>
      <c r="AQ1346" s="3"/>
      <c r="AR1346" s="6"/>
    </row>
    <row r="1347" spans="1:44" s="2" customFormat="1" x14ac:dyDescent="0.25">
      <c r="A1347" s="5"/>
      <c r="F1347" s="16"/>
      <c r="M1347" s="16"/>
      <c r="T1347" s="16"/>
      <c r="AA1347" s="16"/>
      <c r="AQ1347" s="3"/>
      <c r="AR1347" s="6"/>
    </row>
    <row r="1348" spans="1:44" s="2" customFormat="1" x14ac:dyDescent="0.25">
      <c r="A1348" s="5"/>
      <c r="F1348" s="16"/>
      <c r="M1348" s="16"/>
      <c r="T1348" s="16"/>
      <c r="AA1348" s="16"/>
      <c r="AQ1348" s="3"/>
      <c r="AR1348" s="6"/>
    </row>
    <row r="1349" spans="1:44" s="2" customFormat="1" x14ac:dyDescent="0.25">
      <c r="A1349" s="5"/>
      <c r="F1349" s="16"/>
      <c r="M1349" s="16"/>
      <c r="T1349" s="16"/>
      <c r="AA1349" s="16"/>
      <c r="AQ1349" s="3"/>
      <c r="AR1349" s="6"/>
    </row>
    <row r="1350" spans="1:44" s="2" customFormat="1" x14ac:dyDescent="0.25">
      <c r="A1350" s="5"/>
      <c r="F1350" s="16"/>
      <c r="M1350" s="16"/>
      <c r="T1350" s="16"/>
      <c r="AA1350" s="16"/>
      <c r="AQ1350" s="3"/>
      <c r="AR1350" s="6"/>
    </row>
    <row r="1351" spans="1:44" s="2" customFormat="1" x14ac:dyDescent="0.25">
      <c r="A1351" s="5"/>
      <c r="F1351" s="16"/>
      <c r="M1351" s="16"/>
      <c r="T1351" s="16"/>
      <c r="AA1351" s="16"/>
      <c r="AQ1351" s="3"/>
      <c r="AR1351" s="6"/>
    </row>
    <row r="1352" spans="1:44" s="2" customFormat="1" x14ac:dyDescent="0.25">
      <c r="A1352" s="5"/>
      <c r="F1352" s="16"/>
      <c r="M1352" s="16"/>
      <c r="T1352" s="16"/>
      <c r="AA1352" s="16"/>
      <c r="AQ1352" s="3"/>
      <c r="AR1352" s="6"/>
    </row>
    <row r="1353" spans="1:44" s="2" customFormat="1" x14ac:dyDescent="0.25">
      <c r="A1353" s="5"/>
      <c r="F1353" s="16"/>
      <c r="M1353" s="16"/>
      <c r="T1353" s="16"/>
      <c r="AA1353" s="16"/>
      <c r="AQ1353" s="3"/>
      <c r="AR1353" s="6"/>
    </row>
    <row r="1354" spans="1:44" s="2" customFormat="1" x14ac:dyDescent="0.25">
      <c r="A1354" s="5"/>
      <c r="F1354" s="16"/>
      <c r="M1354" s="16"/>
      <c r="T1354" s="16"/>
      <c r="AA1354" s="16"/>
      <c r="AQ1354" s="3"/>
      <c r="AR1354" s="6"/>
    </row>
    <row r="1355" spans="1:44" s="2" customFormat="1" x14ac:dyDescent="0.25">
      <c r="A1355" s="5"/>
      <c r="F1355" s="16"/>
      <c r="M1355" s="16"/>
      <c r="T1355" s="16"/>
      <c r="AA1355" s="16"/>
      <c r="AQ1355" s="3"/>
      <c r="AR1355" s="6"/>
    </row>
    <row r="1356" spans="1:44" s="2" customFormat="1" x14ac:dyDescent="0.25">
      <c r="A1356" s="5"/>
      <c r="F1356" s="16"/>
      <c r="M1356" s="16"/>
      <c r="T1356" s="16"/>
      <c r="AA1356" s="16"/>
      <c r="AQ1356" s="3"/>
      <c r="AR1356" s="6"/>
    </row>
    <row r="1357" spans="1:44" s="2" customFormat="1" x14ac:dyDescent="0.25">
      <c r="A1357" s="5"/>
      <c r="F1357" s="16"/>
      <c r="M1357" s="16"/>
      <c r="T1357" s="16"/>
      <c r="AA1357" s="16"/>
      <c r="AQ1357" s="3"/>
      <c r="AR1357" s="6"/>
    </row>
    <row r="1358" spans="1:44" s="2" customFormat="1" x14ac:dyDescent="0.25">
      <c r="A1358" s="5"/>
      <c r="F1358" s="16"/>
      <c r="M1358" s="16"/>
      <c r="T1358" s="16"/>
      <c r="AA1358" s="16"/>
      <c r="AQ1358" s="3"/>
      <c r="AR1358" s="6"/>
    </row>
    <row r="1359" spans="1:44" s="2" customFormat="1" x14ac:dyDescent="0.25">
      <c r="A1359" s="5"/>
      <c r="F1359" s="16"/>
      <c r="M1359" s="16"/>
      <c r="T1359" s="16"/>
      <c r="AA1359" s="16"/>
      <c r="AQ1359" s="3"/>
      <c r="AR1359" s="6"/>
    </row>
    <row r="1360" spans="1:44" s="2" customFormat="1" x14ac:dyDescent="0.25">
      <c r="A1360" s="5"/>
      <c r="F1360" s="16"/>
      <c r="M1360" s="16"/>
      <c r="T1360" s="16"/>
      <c r="AA1360" s="16"/>
      <c r="AQ1360" s="3"/>
      <c r="AR1360" s="6"/>
    </row>
    <row r="1361" spans="1:44" s="2" customFormat="1" x14ac:dyDescent="0.25">
      <c r="A1361" s="5"/>
      <c r="F1361" s="16"/>
      <c r="M1361" s="16"/>
      <c r="T1361" s="16"/>
      <c r="AA1361" s="16"/>
      <c r="AQ1361" s="3"/>
      <c r="AR1361" s="6"/>
    </row>
    <row r="1362" spans="1:44" s="2" customFormat="1" x14ac:dyDescent="0.25">
      <c r="A1362" s="5"/>
      <c r="F1362" s="16"/>
      <c r="M1362" s="16"/>
      <c r="T1362" s="16"/>
      <c r="AA1362" s="16"/>
      <c r="AQ1362" s="3"/>
      <c r="AR1362" s="6"/>
    </row>
    <row r="1363" spans="1:44" s="2" customFormat="1" x14ac:dyDescent="0.25">
      <c r="A1363" s="5"/>
      <c r="F1363" s="16"/>
      <c r="M1363" s="16"/>
      <c r="T1363" s="16"/>
      <c r="AA1363" s="16"/>
      <c r="AQ1363" s="3"/>
      <c r="AR1363" s="6"/>
    </row>
    <row r="1364" spans="1:44" s="2" customFormat="1" x14ac:dyDescent="0.25">
      <c r="A1364" s="5"/>
      <c r="F1364" s="16"/>
      <c r="M1364" s="16"/>
      <c r="T1364" s="16"/>
      <c r="AA1364" s="16"/>
      <c r="AQ1364" s="3"/>
      <c r="AR1364" s="6"/>
    </row>
    <row r="1365" spans="1:44" s="2" customFormat="1" x14ac:dyDescent="0.25">
      <c r="A1365" s="5"/>
      <c r="F1365" s="16"/>
      <c r="M1365" s="16"/>
      <c r="T1365" s="16"/>
      <c r="AA1365" s="16"/>
      <c r="AQ1365" s="3"/>
      <c r="AR1365" s="6"/>
    </row>
    <row r="1366" spans="1:44" s="2" customFormat="1" x14ac:dyDescent="0.25">
      <c r="A1366" s="5"/>
      <c r="F1366" s="16"/>
      <c r="M1366" s="16"/>
      <c r="T1366" s="16"/>
      <c r="AA1366" s="16"/>
      <c r="AQ1366" s="3"/>
      <c r="AR1366" s="6"/>
    </row>
    <row r="1367" spans="1:44" s="2" customFormat="1" x14ac:dyDescent="0.25">
      <c r="A1367" s="5"/>
      <c r="F1367" s="16"/>
      <c r="M1367" s="16"/>
      <c r="T1367" s="16"/>
      <c r="AA1367" s="16"/>
      <c r="AQ1367" s="3"/>
      <c r="AR1367" s="6"/>
    </row>
    <row r="1368" spans="1:44" s="2" customFormat="1" x14ac:dyDescent="0.25">
      <c r="A1368" s="5"/>
      <c r="F1368" s="16"/>
      <c r="M1368" s="16"/>
      <c r="T1368" s="16"/>
      <c r="AA1368" s="16"/>
      <c r="AQ1368" s="3"/>
      <c r="AR1368" s="6"/>
    </row>
    <row r="1369" spans="1:44" s="2" customFormat="1" x14ac:dyDescent="0.25">
      <c r="A1369" s="5"/>
      <c r="F1369" s="16"/>
      <c r="M1369" s="16"/>
      <c r="T1369" s="16"/>
      <c r="AA1369" s="16"/>
      <c r="AQ1369" s="3"/>
      <c r="AR1369" s="6"/>
    </row>
    <row r="1370" spans="1:44" s="2" customFormat="1" x14ac:dyDescent="0.25">
      <c r="A1370" s="5"/>
      <c r="F1370" s="16"/>
      <c r="M1370" s="16"/>
      <c r="T1370" s="16"/>
      <c r="AA1370" s="16"/>
      <c r="AQ1370" s="3"/>
      <c r="AR1370" s="6"/>
    </row>
    <row r="1371" spans="1:44" s="2" customFormat="1" x14ac:dyDescent="0.25">
      <c r="A1371" s="5"/>
      <c r="F1371" s="16"/>
      <c r="M1371" s="16"/>
      <c r="T1371" s="16"/>
      <c r="AA1371" s="16"/>
      <c r="AQ1371" s="3"/>
      <c r="AR1371" s="6"/>
    </row>
    <row r="1372" spans="1:44" s="2" customFormat="1" x14ac:dyDescent="0.25">
      <c r="A1372" s="5"/>
      <c r="F1372" s="16"/>
      <c r="M1372" s="16"/>
      <c r="T1372" s="16"/>
      <c r="AA1372" s="16"/>
      <c r="AQ1372" s="3"/>
      <c r="AR1372" s="6"/>
    </row>
    <row r="1373" spans="1:44" s="2" customFormat="1" x14ac:dyDescent="0.25">
      <c r="A1373" s="5"/>
      <c r="F1373" s="16"/>
      <c r="M1373" s="16"/>
      <c r="T1373" s="16"/>
      <c r="AA1373" s="16"/>
      <c r="AQ1373" s="3"/>
      <c r="AR1373" s="6"/>
    </row>
    <row r="1374" spans="1:44" s="2" customFormat="1" x14ac:dyDescent="0.25">
      <c r="A1374" s="5"/>
      <c r="F1374" s="16"/>
      <c r="M1374" s="16"/>
      <c r="T1374" s="16"/>
      <c r="AA1374" s="16"/>
      <c r="AQ1374" s="3"/>
      <c r="AR1374" s="6"/>
    </row>
    <row r="1375" spans="1:44" s="2" customFormat="1" x14ac:dyDescent="0.25">
      <c r="A1375" s="5"/>
      <c r="F1375" s="16"/>
      <c r="M1375" s="16"/>
      <c r="T1375" s="16"/>
      <c r="AA1375" s="16"/>
      <c r="AQ1375" s="3"/>
      <c r="AR1375" s="6"/>
    </row>
    <row r="1376" spans="1:44" s="2" customFormat="1" x14ac:dyDescent="0.25">
      <c r="A1376" s="5"/>
      <c r="F1376" s="16"/>
      <c r="M1376" s="16"/>
      <c r="T1376" s="16"/>
      <c r="AA1376" s="16"/>
      <c r="AQ1376" s="3"/>
      <c r="AR1376" s="6"/>
    </row>
    <row r="1377" spans="1:44" s="2" customFormat="1" x14ac:dyDescent="0.25">
      <c r="A1377" s="5"/>
      <c r="F1377" s="16"/>
      <c r="M1377" s="16"/>
      <c r="T1377" s="16"/>
      <c r="AA1377" s="16"/>
      <c r="AQ1377" s="3"/>
      <c r="AR1377" s="6"/>
    </row>
    <row r="1378" spans="1:44" s="2" customFormat="1" x14ac:dyDescent="0.25">
      <c r="A1378" s="5"/>
      <c r="F1378" s="16"/>
      <c r="M1378" s="16"/>
      <c r="T1378" s="16"/>
      <c r="AA1378" s="16"/>
      <c r="AQ1378" s="3"/>
      <c r="AR1378" s="6"/>
    </row>
    <row r="1379" spans="1:44" s="2" customFormat="1" x14ac:dyDescent="0.25">
      <c r="A1379" s="5"/>
      <c r="F1379" s="16"/>
      <c r="M1379" s="16"/>
      <c r="T1379" s="16"/>
      <c r="AA1379" s="16"/>
      <c r="AQ1379" s="3"/>
      <c r="AR1379" s="6"/>
    </row>
    <row r="1380" spans="1:44" s="2" customFormat="1" x14ac:dyDescent="0.25">
      <c r="A1380" s="5"/>
      <c r="F1380" s="16"/>
      <c r="M1380" s="16"/>
      <c r="T1380" s="16"/>
      <c r="AA1380" s="16"/>
      <c r="AQ1380" s="3"/>
      <c r="AR1380" s="6"/>
    </row>
    <row r="1381" spans="1:44" s="2" customFormat="1" x14ac:dyDescent="0.25">
      <c r="A1381" s="5"/>
      <c r="F1381" s="16"/>
      <c r="M1381" s="16"/>
      <c r="T1381" s="16"/>
      <c r="AA1381" s="16"/>
      <c r="AQ1381" s="3"/>
      <c r="AR1381" s="6"/>
    </row>
    <row r="1382" spans="1:44" s="2" customFormat="1" x14ac:dyDescent="0.25">
      <c r="A1382" s="5"/>
      <c r="F1382" s="16"/>
      <c r="M1382" s="16"/>
      <c r="T1382" s="16"/>
      <c r="AA1382" s="16"/>
      <c r="AQ1382" s="3"/>
      <c r="AR1382" s="6"/>
    </row>
    <row r="1383" spans="1:44" s="2" customFormat="1" x14ac:dyDescent="0.25">
      <c r="A1383" s="5"/>
      <c r="F1383" s="16"/>
      <c r="M1383" s="16"/>
      <c r="T1383" s="16"/>
      <c r="AA1383" s="16"/>
      <c r="AQ1383" s="3"/>
      <c r="AR1383" s="6"/>
    </row>
    <row r="1384" spans="1:44" s="2" customFormat="1" x14ac:dyDescent="0.25">
      <c r="A1384" s="5"/>
      <c r="F1384" s="16"/>
      <c r="M1384" s="16"/>
      <c r="T1384" s="16"/>
      <c r="AA1384" s="16"/>
      <c r="AQ1384" s="3"/>
      <c r="AR1384" s="6"/>
    </row>
    <row r="1385" spans="1:44" s="2" customFormat="1" x14ac:dyDescent="0.25">
      <c r="A1385" s="5"/>
      <c r="F1385" s="16"/>
      <c r="M1385" s="16"/>
      <c r="T1385" s="16"/>
      <c r="AA1385" s="16"/>
      <c r="AQ1385" s="3"/>
      <c r="AR1385" s="6"/>
    </row>
    <row r="1386" spans="1:44" s="2" customFormat="1" x14ac:dyDescent="0.25">
      <c r="A1386" s="5"/>
      <c r="F1386" s="16"/>
      <c r="M1386" s="16"/>
      <c r="T1386" s="16"/>
      <c r="AA1386" s="16"/>
      <c r="AQ1386" s="3"/>
      <c r="AR1386" s="6"/>
    </row>
    <row r="1387" spans="1:44" s="2" customFormat="1" x14ac:dyDescent="0.25">
      <c r="A1387" s="5"/>
      <c r="F1387" s="16"/>
      <c r="M1387" s="16"/>
      <c r="T1387" s="16"/>
      <c r="AA1387" s="16"/>
      <c r="AQ1387" s="3"/>
      <c r="AR1387" s="6"/>
    </row>
    <row r="1388" spans="1:44" s="2" customFormat="1" x14ac:dyDescent="0.25">
      <c r="A1388" s="5"/>
      <c r="F1388" s="16"/>
      <c r="M1388" s="16"/>
      <c r="T1388" s="16"/>
      <c r="AA1388" s="16"/>
      <c r="AQ1388" s="3"/>
      <c r="AR1388" s="6"/>
    </row>
    <row r="1389" spans="1:44" s="2" customFormat="1" x14ac:dyDescent="0.25">
      <c r="A1389" s="5"/>
      <c r="F1389" s="16"/>
      <c r="M1389" s="16"/>
      <c r="T1389" s="16"/>
      <c r="AA1389" s="16"/>
      <c r="AQ1389" s="3"/>
      <c r="AR1389" s="6"/>
    </row>
    <row r="1390" spans="1:44" s="2" customFormat="1" x14ac:dyDescent="0.25">
      <c r="A1390" s="5"/>
      <c r="F1390" s="16"/>
      <c r="M1390" s="16"/>
      <c r="T1390" s="16"/>
      <c r="AA1390" s="16"/>
      <c r="AQ1390" s="3"/>
      <c r="AR1390" s="6"/>
    </row>
    <row r="1391" spans="1:44" s="2" customFormat="1" x14ac:dyDescent="0.25">
      <c r="A1391" s="5"/>
      <c r="F1391" s="16"/>
      <c r="M1391" s="16"/>
      <c r="T1391" s="16"/>
      <c r="AA1391" s="16"/>
      <c r="AQ1391" s="3"/>
      <c r="AR1391" s="6"/>
    </row>
    <row r="1392" spans="1:44" s="2" customFormat="1" x14ac:dyDescent="0.25">
      <c r="A1392" s="5"/>
      <c r="F1392" s="16"/>
      <c r="M1392" s="16"/>
      <c r="T1392" s="16"/>
      <c r="AA1392" s="16"/>
      <c r="AQ1392" s="3"/>
      <c r="AR1392" s="6"/>
    </row>
    <row r="1393" spans="1:44" s="2" customFormat="1" x14ac:dyDescent="0.25">
      <c r="A1393" s="5"/>
      <c r="F1393" s="16"/>
      <c r="M1393" s="16"/>
      <c r="T1393" s="16"/>
      <c r="AA1393" s="16"/>
      <c r="AQ1393" s="3"/>
      <c r="AR1393" s="6"/>
    </row>
    <row r="1394" spans="1:44" s="2" customFormat="1" x14ac:dyDescent="0.25">
      <c r="A1394" s="5"/>
      <c r="F1394" s="16"/>
      <c r="M1394" s="16"/>
      <c r="T1394" s="16"/>
      <c r="AA1394" s="16"/>
      <c r="AQ1394" s="3"/>
      <c r="AR1394" s="6"/>
    </row>
    <row r="1395" spans="1:44" s="2" customFormat="1" x14ac:dyDescent="0.25">
      <c r="A1395" s="5"/>
      <c r="F1395" s="16"/>
      <c r="M1395" s="16"/>
      <c r="T1395" s="16"/>
      <c r="AA1395" s="16"/>
      <c r="AQ1395" s="3"/>
      <c r="AR1395" s="6"/>
    </row>
    <row r="1396" spans="1:44" s="2" customFormat="1" x14ac:dyDescent="0.25">
      <c r="A1396" s="5"/>
      <c r="F1396" s="16"/>
      <c r="M1396" s="16"/>
      <c r="T1396" s="16"/>
      <c r="AA1396" s="16"/>
      <c r="AQ1396" s="3"/>
      <c r="AR1396" s="6"/>
    </row>
    <row r="1397" spans="1:44" s="2" customFormat="1" x14ac:dyDescent="0.25">
      <c r="A1397" s="5"/>
      <c r="F1397" s="16"/>
      <c r="M1397" s="16"/>
      <c r="T1397" s="16"/>
      <c r="AA1397" s="16"/>
      <c r="AQ1397" s="3"/>
      <c r="AR1397" s="6"/>
    </row>
    <row r="1398" spans="1:44" s="2" customFormat="1" x14ac:dyDescent="0.25">
      <c r="A1398" s="5"/>
      <c r="F1398" s="16"/>
      <c r="M1398" s="16"/>
      <c r="T1398" s="16"/>
      <c r="AA1398" s="16"/>
      <c r="AQ1398" s="3"/>
      <c r="AR1398" s="6"/>
    </row>
    <row r="1399" spans="1:44" s="2" customFormat="1" x14ac:dyDescent="0.25">
      <c r="A1399" s="5"/>
      <c r="F1399" s="16"/>
      <c r="M1399" s="16"/>
      <c r="T1399" s="16"/>
      <c r="AA1399" s="16"/>
      <c r="AQ1399" s="3"/>
      <c r="AR1399" s="6"/>
    </row>
    <row r="1400" spans="1:44" s="2" customFormat="1" x14ac:dyDescent="0.25">
      <c r="A1400" s="5"/>
      <c r="F1400" s="16"/>
      <c r="M1400" s="16"/>
      <c r="T1400" s="16"/>
      <c r="AA1400" s="16"/>
      <c r="AQ1400" s="3"/>
      <c r="AR1400" s="6"/>
    </row>
    <row r="1401" spans="1:44" s="2" customFormat="1" x14ac:dyDescent="0.25">
      <c r="A1401" s="5"/>
      <c r="F1401" s="16"/>
      <c r="M1401" s="16"/>
      <c r="T1401" s="16"/>
      <c r="AA1401" s="16"/>
      <c r="AQ1401" s="3"/>
      <c r="AR1401" s="6"/>
    </row>
    <row r="1402" spans="1:44" s="2" customFormat="1" x14ac:dyDescent="0.25">
      <c r="A1402" s="5"/>
      <c r="F1402" s="16"/>
      <c r="M1402" s="16"/>
      <c r="T1402" s="16"/>
      <c r="AA1402" s="16"/>
      <c r="AQ1402" s="3"/>
      <c r="AR1402" s="6"/>
    </row>
    <row r="1403" spans="1:44" s="2" customFormat="1" x14ac:dyDescent="0.25">
      <c r="A1403" s="5"/>
      <c r="F1403" s="16"/>
      <c r="M1403" s="16"/>
      <c r="T1403" s="16"/>
      <c r="AA1403" s="16"/>
      <c r="AQ1403" s="3"/>
      <c r="AR1403" s="6"/>
    </row>
    <row r="1404" spans="1:44" s="2" customFormat="1" x14ac:dyDescent="0.25">
      <c r="A1404" s="5"/>
      <c r="F1404" s="16"/>
      <c r="M1404" s="16"/>
      <c r="T1404" s="16"/>
      <c r="AA1404" s="16"/>
      <c r="AQ1404" s="3"/>
      <c r="AR1404" s="6"/>
    </row>
    <row r="1405" spans="1:44" s="2" customFormat="1" x14ac:dyDescent="0.25">
      <c r="A1405" s="5"/>
      <c r="F1405" s="16"/>
      <c r="M1405" s="16"/>
      <c r="T1405" s="16"/>
      <c r="AA1405" s="16"/>
      <c r="AQ1405" s="3"/>
      <c r="AR1405" s="6"/>
    </row>
    <row r="1406" spans="1:44" s="2" customFormat="1" x14ac:dyDescent="0.25">
      <c r="A1406" s="5"/>
      <c r="F1406" s="16"/>
      <c r="M1406" s="16"/>
      <c r="T1406" s="16"/>
      <c r="AA1406" s="16"/>
      <c r="AQ1406" s="3"/>
      <c r="AR1406" s="6"/>
    </row>
    <row r="1407" spans="1:44" s="2" customFormat="1" x14ac:dyDescent="0.25">
      <c r="A1407" s="5"/>
      <c r="F1407" s="16"/>
      <c r="M1407" s="16"/>
      <c r="T1407" s="16"/>
      <c r="AA1407" s="16"/>
      <c r="AQ1407" s="3"/>
      <c r="AR1407" s="6"/>
    </row>
    <row r="1408" spans="1:44" s="2" customFormat="1" x14ac:dyDescent="0.25">
      <c r="A1408" s="5"/>
      <c r="F1408" s="16"/>
      <c r="M1408" s="16"/>
      <c r="T1408" s="16"/>
      <c r="AA1408" s="16"/>
      <c r="AQ1408" s="3"/>
      <c r="AR1408" s="6"/>
    </row>
    <row r="1409" spans="1:44" s="2" customFormat="1" x14ac:dyDescent="0.25">
      <c r="A1409" s="5"/>
      <c r="F1409" s="16"/>
      <c r="M1409" s="16"/>
      <c r="T1409" s="16"/>
      <c r="AA1409" s="16"/>
      <c r="AQ1409" s="3"/>
      <c r="AR1409" s="6"/>
    </row>
    <row r="1410" spans="1:44" s="2" customFormat="1" x14ac:dyDescent="0.25">
      <c r="A1410" s="5"/>
      <c r="F1410" s="16"/>
      <c r="M1410" s="16"/>
      <c r="T1410" s="16"/>
      <c r="AA1410" s="16"/>
      <c r="AQ1410" s="3"/>
      <c r="AR1410" s="6"/>
    </row>
    <row r="1411" spans="1:44" s="2" customFormat="1" x14ac:dyDescent="0.25">
      <c r="A1411" s="5"/>
      <c r="F1411" s="16"/>
      <c r="M1411" s="16"/>
      <c r="T1411" s="16"/>
      <c r="AA1411" s="16"/>
      <c r="AQ1411" s="3"/>
      <c r="AR1411" s="6"/>
    </row>
    <row r="1412" spans="1:44" s="2" customFormat="1" x14ac:dyDescent="0.25">
      <c r="A1412" s="5"/>
      <c r="F1412" s="16"/>
      <c r="M1412" s="16"/>
      <c r="T1412" s="16"/>
      <c r="AA1412" s="16"/>
      <c r="AQ1412" s="3"/>
      <c r="AR1412" s="6"/>
    </row>
    <row r="1413" spans="1:44" s="2" customFormat="1" x14ac:dyDescent="0.25">
      <c r="A1413" s="5"/>
      <c r="F1413" s="16"/>
      <c r="M1413" s="16"/>
      <c r="T1413" s="16"/>
      <c r="AA1413" s="16"/>
      <c r="AQ1413" s="3"/>
      <c r="AR1413" s="6"/>
    </row>
    <row r="1414" spans="1:44" s="2" customFormat="1" x14ac:dyDescent="0.25">
      <c r="A1414" s="5"/>
      <c r="F1414" s="16"/>
      <c r="M1414" s="16"/>
      <c r="T1414" s="16"/>
      <c r="AA1414" s="16"/>
      <c r="AQ1414" s="3"/>
      <c r="AR1414" s="6"/>
    </row>
    <row r="1415" spans="1:44" s="2" customFormat="1" x14ac:dyDescent="0.25">
      <c r="A1415" s="5"/>
      <c r="F1415" s="16"/>
      <c r="M1415" s="16"/>
      <c r="T1415" s="16"/>
      <c r="AA1415" s="16"/>
      <c r="AQ1415" s="3"/>
      <c r="AR1415" s="6"/>
    </row>
    <row r="1416" spans="1:44" s="2" customFormat="1" x14ac:dyDescent="0.25">
      <c r="A1416" s="5"/>
      <c r="F1416" s="16"/>
      <c r="M1416" s="16"/>
      <c r="T1416" s="16"/>
      <c r="AA1416" s="16"/>
      <c r="AQ1416" s="3"/>
      <c r="AR1416" s="6"/>
    </row>
    <row r="1417" spans="1:44" s="2" customFormat="1" x14ac:dyDescent="0.25">
      <c r="A1417" s="5"/>
      <c r="F1417" s="16"/>
      <c r="M1417" s="16"/>
      <c r="T1417" s="16"/>
      <c r="AA1417" s="16"/>
      <c r="AQ1417" s="3"/>
      <c r="AR1417" s="6"/>
    </row>
    <row r="1418" spans="1:44" s="2" customFormat="1" x14ac:dyDescent="0.25">
      <c r="A1418" s="5"/>
      <c r="F1418" s="16"/>
      <c r="M1418" s="16"/>
      <c r="T1418" s="16"/>
      <c r="AA1418" s="16"/>
      <c r="AQ1418" s="3"/>
      <c r="AR1418" s="6"/>
    </row>
    <row r="1419" spans="1:44" s="2" customFormat="1" x14ac:dyDescent="0.25">
      <c r="A1419" s="5"/>
      <c r="F1419" s="16"/>
      <c r="M1419" s="16"/>
      <c r="T1419" s="16"/>
      <c r="AA1419" s="16"/>
      <c r="AQ1419" s="3"/>
      <c r="AR1419" s="6"/>
    </row>
    <row r="1420" spans="1:44" s="2" customFormat="1" x14ac:dyDescent="0.25">
      <c r="A1420" s="5"/>
      <c r="F1420" s="16"/>
      <c r="M1420" s="16"/>
      <c r="T1420" s="16"/>
      <c r="AA1420" s="16"/>
      <c r="AQ1420" s="3"/>
      <c r="AR1420" s="6"/>
    </row>
    <row r="1421" spans="1:44" s="2" customFormat="1" x14ac:dyDescent="0.25">
      <c r="A1421" s="5"/>
      <c r="F1421" s="16"/>
      <c r="M1421" s="16"/>
      <c r="T1421" s="16"/>
      <c r="AA1421" s="16"/>
      <c r="AQ1421" s="3"/>
      <c r="AR1421" s="6"/>
    </row>
    <row r="1422" spans="1:44" s="2" customFormat="1" x14ac:dyDescent="0.25">
      <c r="A1422" s="5"/>
      <c r="F1422" s="16"/>
      <c r="M1422" s="16"/>
      <c r="T1422" s="16"/>
      <c r="AA1422" s="16"/>
      <c r="AQ1422" s="3"/>
      <c r="AR1422" s="6"/>
    </row>
    <row r="1423" spans="1:44" s="2" customFormat="1" x14ac:dyDescent="0.25">
      <c r="A1423" s="5"/>
      <c r="F1423" s="16"/>
      <c r="M1423" s="16"/>
      <c r="T1423" s="16"/>
      <c r="AA1423" s="16"/>
      <c r="AQ1423" s="3"/>
      <c r="AR1423" s="6"/>
    </row>
    <row r="1424" spans="1:44" s="2" customFormat="1" x14ac:dyDescent="0.25">
      <c r="A1424" s="5"/>
      <c r="F1424" s="16"/>
      <c r="M1424" s="16"/>
      <c r="T1424" s="16"/>
      <c r="AA1424" s="16"/>
      <c r="AQ1424" s="3"/>
      <c r="AR1424" s="6"/>
    </row>
    <row r="1425" spans="1:44" s="2" customFormat="1" x14ac:dyDescent="0.25">
      <c r="A1425" s="5"/>
      <c r="F1425" s="16"/>
      <c r="M1425" s="16"/>
      <c r="T1425" s="16"/>
      <c r="AA1425" s="16"/>
      <c r="AQ1425" s="3"/>
      <c r="AR1425" s="6"/>
    </row>
    <row r="1426" spans="1:44" s="2" customFormat="1" x14ac:dyDescent="0.25">
      <c r="A1426" s="5"/>
      <c r="F1426" s="16"/>
      <c r="M1426" s="16"/>
      <c r="T1426" s="16"/>
      <c r="AA1426" s="16"/>
      <c r="AQ1426" s="3"/>
      <c r="AR1426" s="6"/>
    </row>
    <row r="1427" spans="1:44" s="2" customFormat="1" x14ac:dyDescent="0.25">
      <c r="A1427" s="5"/>
      <c r="F1427" s="16"/>
      <c r="M1427" s="16"/>
      <c r="T1427" s="16"/>
      <c r="AA1427" s="16"/>
      <c r="AQ1427" s="3"/>
      <c r="AR1427" s="6"/>
    </row>
    <row r="1428" spans="1:44" s="2" customFormat="1" x14ac:dyDescent="0.25">
      <c r="A1428" s="5"/>
      <c r="F1428" s="16"/>
      <c r="M1428" s="16"/>
      <c r="T1428" s="16"/>
      <c r="AA1428" s="16"/>
      <c r="AQ1428" s="3"/>
      <c r="AR1428" s="6"/>
    </row>
    <row r="1429" spans="1:44" s="2" customFormat="1" x14ac:dyDescent="0.25">
      <c r="A1429" s="5"/>
      <c r="F1429" s="16"/>
      <c r="M1429" s="16"/>
      <c r="T1429" s="16"/>
      <c r="AA1429" s="16"/>
      <c r="AQ1429" s="3"/>
      <c r="AR1429" s="6"/>
    </row>
    <row r="1430" spans="1:44" s="2" customFormat="1" x14ac:dyDescent="0.25">
      <c r="A1430" s="5"/>
      <c r="F1430" s="16"/>
      <c r="M1430" s="16"/>
      <c r="T1430" s="16"/>
      <c r="AA1430" s="16"/>
      <c r="AQ1430" s="3"/>
      <c r="AR1430" s="6"/>
    </row>
    <row r="1431" spans="1:44" s="2" customFormat="1" x14ac:dyDescent="0.25">
      <c r="A1431" s="5"/>
      <c r="F1431" s="16"/>
      <c r="M1431" s="16"/>
      <c r="T1431" s="16"/>
      <c r="AA1431" s="16"/>
      <c r="AQ1431" s="3"/>
      <c r="AR1431" s="6"/>
    </row>
    <row r="1432" spans="1:44" s="2" customFormat="1" x14ac:dyDescent="0.25">
      <c r="A1432" s="5"/>
      <c r="F1432" s="16"/>
      <c r="M1432" s="16"/>
      <c r="T1432" s="16"/>
      <c r="AA1432" s="16"/>
      <c r="AQ1432" s="3"/>
      <c r="AR1432" s="6"/>
    </row>
    <row r="1433" spans="1:44" s="2" customFormat="1" x14ac:dyDescent="0.25">
      <c r="A1433" s="5"/>
      <c r="F1433" s="16"/>
      <c r="M1433" s="16"/>
      <c r="T1433" s="16"/>
      <c r="AA1433" s="16"/>
      <c r="AQ1433" s="3"/>
      <c r="AR1433" s="6"/>
    </row>
    <row r="1434" spans="1:44" s="2" customFormat="1" x14ac:dyDescent="0.25">
      <c r="A1434" s="5"/>
      <c r="F1434" s="16"/>
      <c r="M1434" s="16"/>
      <c r="T1434" s="16"/>
      <c r="AA1434" s="16"/>
      <c r="AQ1434" s="3"/>
      <c r="AR1434" s="6"/>
    </row>
    <row r="1435" spans="1:44" s="2" customFormat="1" x14ac:dyDescent="0.25">
      <c r="A1435" s="5"/>
      <c r="F1435" s="16"/>
      <c r="M1435" s="16"/>
      <c r="T1435" s="16"/>
      <c r="AA1435" s="16"/>
      <c r="AQ1435" s="3"/>
      <c r="AR1435" s="6"/>
    </row>
    <row r="1436" spans="1:44" s="2" customFormat="1" x14ac:dyDescent="0.25">
      <c r="A1436" s="5"/>
      <c r="F1436" s="16"/>
      <c r="M1436" s="16"/>
      <c r="T1436" s="16"/>
      <c r="AA1436" s="16"/>
      <c r="AQ1436" s="3"/>
      <c r="AR1436" s="6"/>
    </row>
    <row r="1437" spans="1:44" s="2" customFormat="1" x14ac:dyDescent="0.25">
      <c r="A1437" s="5"/>
      <c r="F1437" s="16"/>
      <c r="M1437" s="16"/>
      <c r="T1437" s="16"/>
      <c r="AA1437" s="16"/>
      <c r="AQ1437" s="3"/>
      <c r="AR1437" s="6"/>
    </row>
    <row r="1438" spans="1:44" s="2" customFormat="1" x14ac:dyDescent="0.25">
      <c r="A1438" s="5"/>
      <c r="F1438" s="16"/>
      <c r="M1438" s="16"/>
      <c r="T1438" s="16"/>
      <c r="AA1438" s="16"/>
      <c r="AQ1438" s="3"/>
      <c r="AR1438" s="6"/>
    </row>
    <row r="1439" spans="1:44" s="2" customFormat="1" x14ac:dyDescent="0.25">
      <c r="A1439" s="5"/>
      <c r="F1439" s="16"/>
      <c r="M1439" s="16"/>
      <c r="T1439" s="16"/>
      <c r="AA1439" s="16"/>
      <c r="AQ1439" s="3"/>
      <c r="AR1439" s="6"/>
    </row>
    <row r="1440" spans="1:44" s="2" customFormat="1" x14ac:dyDescent="0.25">
      <c r="A1440" s="5"/>
      <c r="F1440" s="16"/>
      <c r="M1440" s="16"/>
      <c r="T1440" s="16"/>
      <c r="AA1440" s="16"/>
      <c r="AQ1440" s="3"/>
      <c r="AR1440" s="6"/>
    </row>
    <row r="1441" spans="1:44" s="2" customFormat="1" x14ac:dyDescent="0.25">
      <c r="A1441" s="5"/>
      <c r="F1441" s="16"/>
      <c r="M1441" s="16"/>
      <c r="T1441" s="16"/>
      <c r="AA1441" s="16"/>
      <c r="AQ1441" s="3"/>
      <c r="AR1441" s="6"/>
    </row>
    <row r="1442" spans="1:44" s="2" customFormat="1" x14ac:dyDescent="0.25">
      <c r="A1442" s="5"/>
      <c r="F1442" s="16"/>
      <c r="M1442" s="16"/>
      <c r="T1442" s="16"/>
      <c r="AA1442" s="16"/>
      <c r="AQ1442" s="3"/>
      <c r="AR1442" s="6"/>
    </row>
    <row r="1443" spans="1:44" s="2" customFormat="1" x14ac:dyDescent="0.25">
      <c r="A1443" s="5"/>
      <c r="F1443" s="16"/>
      <c r="M1443" s="16"/>
      <c r="T1443" s="16"/>
      <c r="AA1443" s="16"/>
      <c r="AQ1443" s="3"/>
      <c r="AR1443" s="6"/>
    </row>
    <row r="1444" spans="1:44" s="2" customFormat="1" x14ac:dyDescent="0.25">
      <c r="A1444" s="5"/>
      <c r="F1444" s="16"/>
      <c r="M1444" s="16"/>
      <c r="T1444" s="16"/>
      <c r="AA1444" s="16"/>
      <c r="AQ1444" s="3"/>
      <c r="AR1444" s="6"/>
    </row>
    <row r="1445" spans="1:44" s="2" customFormat="1" x14ac:dyDescent="0.25">
      <c r="A1445" s="5"/>
      <c r="F1445" s="16"/>
      <c r="M1445" s="16"/>
      <c r="T1445" s="16"/>
      <c r="AA1445" s="16"/>
      <c r="AQ1445" s="3"/>
      <c r="AR1445" s="6"/>
    </row>
    <row r="1446" spans="1:44" s="2" customFormat="1" x14ac:dyDescent="0.25">
      <c r="A1446" s="5"/>
      <c r="F1446" s="16"/>
      <c r="M1446" s="16"/>
      <c r="T1446" s="16"/>
      <c r="AA1446" s="16"/>
      <c r="AQ1446" s="3"/>
      <c r="AR1446" s="6"/>
    </row>
    <row r="1447" spans="1:44" s="2" customFormat="1" x14ac:dyDescent="0.25">
      <c r="A1447" s="5"/>
      <c r="F1447" s="16"/>
      <c r="M1447" s="16"/>
      <c r="T1447" s="16"/>
      <c r="AA1447" s="16"/>
      <c r="AQ1447" s="3"/>
      <c r="AR1447" s="6"/>
    </row>
    <row r="1448" spans="1:44" s="2" customFormat="1" x14ac:dyDescent="0.25">
      <c r="A1448" s="5"/>
      <c r="F1448" s="16"/>
      <c r="M1448" s="16"/>
      <c r="T1448" s="16"/>
      <c r="AA1448" s="16"/>
      <c r="AQ1448" s="3"/>
      <c r="AR1448" s="6"/>
    </row>
    <row r="1449" spans="1:44" s="2" customFormat="1" x14ac:dyDescent="0.25">
      <c r="A1449" s="5"/>
      <c r="F1449" s="16"/>
      <c r="M1449" s="16"/>
      <c r="T1449" s="16"/>
      <c r="AA1449" s="16"/>
      <c r="AQ1449" s="3"/>
      <c r="AR1449" s="6"/>
    </row>
    <row r="1450" spans="1:44" s="2" customFormat="1" x14ac:dyDescent="0.25">
      <c r="A1450" s="5"/>
      <c r="F1450" s="16"/>
      <c r="M1450" s="16"/>
      <c r="T1450" s="16"/>
      <c r="AA1450" s="16"/>
      <c r="AQ1450" s="3"/>
      <c r="AR1450" s="6"/>
    </row>
    <row r="1451" spans="1:44" s="2" customFormat="1" x14ac:dyDescent="0.25">
      <c r="A1451" s="5"/>
      <c r="F1451" s="16"/>
      <c r="M1451" s="16"/>
      <c r="T1451" s="16"/>
      <c r="AA1451" s="16"/>
      <c r="AQ1451" s="3"/>
      <c r="AR1451" s="6"/>
    </row>
    <row r="1452" spans="1:44" s="2" customFormat="1" x14ac:dyDescent="0.25">
      <c r="A1452" s="5"/>
      <c r="F1452" s="16"/>
      <c r="M1452" s="16"/>
      <c r="T1452" s="16"/>
      <c r="AA1452" s="16"/>
      <c r="AQ1452" s="3"/>
      <c r="AR1452" s="6"/>
    </row>
    <row r="1453" spans="1:44" s="2" customFormat="1" x14ac:dyDescent="0.25">
      <c r="A1453" s="5"/>
      <c r="F1453" s="16"/>
      <c r="M1453" s="16"/>
      <c r="T1453" s="16"/>
      <c r="AA1453" s="16"/>
      <c r="AQ1453" s="3"/>
      <c r="AR1453" s="6"/>
    </row>
    <row r="1454" spans="1:44" s="2" customFormat="1" x14ac:dyDescent="0.25">
      <c r="A1454" s="5"/>
      <c r="F1454" s="16"/>
      <c r="M1454" s="16"/>
      <c r="T1454" s="16"/>
      <c r="AA1454" s="16"/>
      <c r="AQ1454" s="3"/>
      <c r="AR1454" s="6"/>
    </row>
    <row r="1455" spans="1:44" s="2" customFormat="1" x14ac:dyDescent="0.25">
      <c r="A1455" s="5"/>
      <c r="F1455" s="16"/>
      <c r="M1455" s="16"/>
      <c r="T1455" s="16"/>
      <c r="AA1455" s="16"/>
      <c r="AQ1455" s="3"/>
      <c r="AR1455" s="6"/>
    </row>
    <row r="1456" spans="1:44" s="2" customFormat="1" x14ac:dyDescent="0.25">
      <c r="A1456" s="5"/>
      <c r="F1456" s="16"/>
      <c r="M1456" s="16"/>
      <c r="T1456" s="16"/>
      <c r="AA1456" s="16"/>
      <c r="AQ1456" s="3"/>
      <c r="AR1456" s="6"/>
    </row>
    <row r="1457" spans="1:44" s="2" customFormat="1" x14ac:dyDescent="0.25">
      <c r="A1457" s="5"/>
      <c r="F1457" s="16"/>
      <c r="M1457" s="16"/>
      <c r="T1457" s="16"/>
      <c r="AA1457" s="16"/>
      <c r="AQ1457" s="3"/>
      <c r="AR1457" s="6"/>
    </row>
    <row r="1458" spans="1:44" s="2" customFormat="1" x14ac:dyDescent="0.25">
      <c r="A1458" s="5"/>
      <c r="F1458" s="16"/>
      <c r="M1458" s="16"/>
      <c r="T1458" s="16"/>
      <c r="AA1458" s="16"/>
      <c r="AQ1458" s="3"/>
      <c r="AR1458" s="6"/>
    </row>
    <row r="1459" spans="1:44" s="2" customFormat="1" x14ac:dyDescent="0.25">
      <c r="A1459" s="5"/>
      <c r="F1459" s="16"/>
      <c r="M1459" s="16"/>
      <c r="T1459" s="16"/>
      <c r="AA1459" s="16"/>
      <c r="AQ1459" s="3"/>
      <c r="AR1459" s="6"/>
    </row>
    <row r="1460" spans="1:44" s="2" customFormat="1" x14ac:dyDescent="0.25">
      <c r="A1460" s="5"/>
      <c r="F1460" s="16"/>
      <c r="M1460" s="16"/>
      <c r="T1460" s="16"/>
      <c r="AA1460" s="16"/>
      <c r="AQ1460" s="3"/>
      <c r="AR1460" s="6"/>
    </row>
    <row r="1461" spans="1:44" s="2" customFormat="1" x14ac:dyDescent="0.25">
      <c r="A1461" s="5"/>
      <c r="F1461" s="16"/>
      <c r="M1461" s="16"/>
      <c r="T1461" s="16"/>
      <c r="AA1461" s="16"/>
      <c r="AQ1461" s="3"/>
      <c r="AR1461" s="6"/>
    </row>
    <row r="1462" spans="1:44" s="2" customFormat="1" x14ac:dyDescent="0.25">
      <c r="A1462" s="5"/>
      <c r="F1462" s="16"/>
      <c r="M1462" s="16"/>
      <c r="T1462" s="16"/>
      <c r="AA1462" s="16"/>
      <c r="AQ1462" s="3"/>
      <c r="AR1462" s="6"/>
    </row>
    <row r="1463" spans="1:44" s="2" customFormat="1" x14ac:dyDescent="0.25">
      <c r="A1463" s="5"/>
      <c r="F1463" s="16"/>
      <c r="M1463" s="16"/>
      <c r="T1463" s="16"/>
      <c r="AA1463" s="16"/>
      <c r="AQ1463" s="3"/>
      <c r="AR1463" s="6"/>
    </row>
    <row r="1464" spans="1:44" s="2" customFormat="1" x14ac:dyDescent="0.25">
      <c r="A1464" s="5"/>
      <c r="F1464" s="16"/>
      <c r="M1464" s="16"/>
      <c r="T1464" s="16"/>
      <c r="AA1464" s="16"/>
      <c r="AQ1464" s="3"/>
      <c r="AR1464" s="6"/>
    </row>
    <row r="1465" spans="1:44" s="2" customFormat="1" x14ac:dyDescent="0.25">
      <c r="A1465" s="5"/>
      <c r="F1465" s="16"/>
      <c r="M1465" s="16"/>
      <c r="T1465" s="16"/>
      <c r="AA1465" s="16"/>
      <c r="AQ1465" s="3"/>
      <c r="AR1465" s="6"/>
    </row>
    <row r="1466" spans="1:44" s="2" customFormat="1" x14ac:dyDescent="0.25">
      <c r="A1466" s="5"/>
      <c r="F1466" s="16"/>
      <c r="M1466" s="16"/>
      <c r="T1466" s="16"/>
      <c r="AA1466" s="16"/>
      <c r="AQ1466" s="3"/>
      <c r="AR1466" s="6"/>
    </row>
    <row r="1467" spans="1:44" s="2" customFormat="1" x14ac:dyDescent="0.25">
      <c r="A1467" s="5"/>
      <c r="F1467" s="16"/>
      <c r="M1467" s="16"/>
      <c r="T1467" s="16"/>
      <c r="AA1467" s="16"/>
      <c r="AQ1467" s="3"/>
      <c r="AR1467" s="6"/>
    </row>
    <row r="1468" spans="1:44" s="2" customFormat="1" x14ac:dyDescent="0.25">
      <c r="A1468" s="5"/>
      <c r="F1468" s="16"/>
      <c r="M1468" s="16"/>
      <c r="T1468" s="16"/>
      <c r="AA1468" s="16"/>
      <c r="AQ1468" s="3"/>
      <c r="AR1468" s="6"/>
    </row>
    <row r="1469" spans="1:44" s="2" customFormat="1" x14ac:dyDescent="0.25">
      <c r="A1469" s="5"/>
      <c r="F1469" s="16"/>
      <c r="M1469" s="16"/>
      <c r="T1469" s="16"/>
      <c r="AA1469" s="16"/>
      <c r="AQ1469" s="3"/>
      <c r="AR1469" s="6"/>
    </row>
    <row r="1470" spans="1:44" s="2" customFormat="1" x14ac:dyDescent="0.25">
      <c r="A1470" s="5"/>
      <c r="F1470" s="16"/>
      <c r="M1470" s="16"/>
      <c r="T1470" s="16"/>
      <c r="AA1470" s="16"/>
      <c r="AQ1470" s="3"/>
      <c r="AR1470" s="6"/>
    </row>
    <row r="1471" spans="1:44" s="2" customFormat="1" x14ac:dyDescent="0.25">
      <c r="A1471" s="5"/>
      <c r="F1471" s="16"/>
      <c r="M1471" s="16"/>
      <c r="T1471" s="16"/>
      <c r="AA1471" s="16"/>
      <c r="AQ1471" s="3"/>
      <c r="AR1471" s="6"/>
    </row>
    <row r="1472" spans="1:44" s="2" customFormat="1" x14ac:dyDescent="0.25">
      <c r="A1472" s="5"/>
      <c r="F1472" s="16"/>
      <c r="M1472" s="16"/>
      <c r="T1472" s="16"/>
      <c r="AA1472" s="16"/>
      <c r="AQ1472" s="3"/>
      <c r="AR1472" s="6"/>
    </row>
    <row r="1473" spans="1:44" s="2" customFormat="1" x14ac:dyDescent="0.25">
      <c r="A1473" s="5"/>
      <c r="F1473" s="16"/>
      <c r="M1473" s="16"/>
      <c r="T1473" s="16"/>
      <c r="AA1473" s="16"/>
      <c r="AQ1473" s="3"/>
      <c r="AR1473" s="6"/>
    </row>
    <row r="1474" spans="1:44" s="2" customFormat="1" x14ac:dyDescent="0.25">
      <c r="A1474" s="5"/>
      <c r="F1474" s="16"/>
      <c r="M1474" s="16"/>
      <c r="T1474" s="16"/>
      <c r="AA1474" s="16"/>
      <c r="AQ1474" s="3"/>
      <c r="AR1474" s="6"/>
    </row>
    <row r="1475" spans="1:44" s="2" customFormat="1" x14ac:dyDescent="0.25">
      <c r="A1475" s="5"/>
      <c r="F1475" s="16"/>
      <c r="M1475" s="16"/>
      <c r="T1475" s="16"/>
      <c r="AA1475" s="16"/>
      <c r="AQ1475" s="3"/>
      <c r="AR1475" s="6"/>
    </row>
    <row r="1476" spans="1:44" s="2" customFormat="1" x14ac:dyDescent="0.25">
      <c r="A1476" s="5"/>
      <c r="F1476" s="16"/>
      <c r="M1476" s="16"/>
      <c r="T1476" s="16"/>
      <c r="AA1476" s="16"/>
      <c r="AQ1476" s="3"/>
      <c r="AR1476" s="6"/>
    </row>
    <row r="1477" spans="1:44" s="2" customFormat="1" x14ac:dyDescent="0.25">
      <c r="A1477" s="5"/>
      <c r="F1477" s="16"/>
      <c r="M1477" s="16"/>
      <c r="T1477" s="16"/>
      <c r="AA1477" s="16"/>
      <c r="AQ1477" s="3"/>
      <c r="AR1477" s="6"/>
    </row>
    <row r="1478" spans="1:44" s="2" customFormat="1" x14ac:dyDescent="0.25">
      <c r="A1478" s="5"/>
      <c r="F1478" s="16"/>
      <c r="M1478" s="16"/>
      <c r="T1478" s="16"/>
      <c r="AA1478" s="16"/>
      <c r="AQ1478" s="3"/>
      <c r="AR1478" s="6"/>
    </row>
    <row r="1479" spans="1:44" s="2" customFormat="1" x14ac:dyDescent="0.25">
      <c r="A1479" s="5"/>
      <c r="F1479" s="16"/>
      <c r="M1479" s="16"/>
      <c r="T1479" s="16"/>
      <c r="AA1479" s="16"/>
      <c r="AQ1479" s="3"/>
      <c r="AR1479" s="6"/>
    </row>
    <row r="1480" spans="1:44" s="2" customFormat="1" x14ac:dyDescent="0.25">
      <c r="A1480" s="5"/>
      <c r="F1480" s="16"/>
      <c r="M1480" s="16"/>
      <c r="T1480" s="16"/>
      <c r="AA1480" s="16"/>
      <c r="AQ1480" s="3"/>
      <c r="AR1480" s="6"/>
    </row>
    <row r="1481" spans="1:44" s="2" customFormat="1" x14ac:dyDescent="0.25">
      <c r="A1481" s="5"/>
      <c r="F1481" s="16"/>
      <c r="M1481" s="16"/>
      <c r="T1481" s="16"/>
      <c r="AA1481" s="16"/>
      <c r="AQ1481" s="3"/>
      <c r="AR1481" s="6"/>
    </row>
    <row r="1482" spans="1:44" s="2" customFormat="1" x14ac:dyDescent="0.25">
      <c r="A1482" s="5"/>
      <c r="F1482" s="16"/>
      <c r="M1482" s="16"/>
      <c r="T1482" s="16"/>
      <c r="AA1482" s="16"/>
      <c r="AQ1482" s="3"/>
      <c r="AR1482" s="6"/>
    </row>
    <row r="1483" spans="1:44" s="2" customFormat="1" x14ac:dyDescent="0.25">
      <c r="A1483" s="5"/>
      <c r="F1483" s="16"/>
      <c r="M1483" s="16"/>
      <c r="T1483" s="16"/>
      <c r="AA1483" s="16"/>
      <c r="AQ1483" s="3"/>
      <c r="AR1483" s="6"/>
    </row>
    <row r="1484" spans="1:44" s="2" customFormat="1" x14ac:dyDescent="0.25">
      <c r="A1484" s="5"/>
      <c r="F1484" s="16"/>
      <c r="M1484" s="16"/>
      <c r="T1484" s="16"/>
      <c r="AA1484" s="16"/>
      <c r="AQ1484" s="3"/>
      <c r="AR1484" s="6"/>
    </row>
    <row r="1485" spans="1:44" s="2" customFormat="1" x14ac:dyDescent="0.25">
      <c r="A1485" s="5"/>
      <c r="F1485" s="16"/>
      <c r="M1485" s="16"/>
      <c r="T1485" s="16"/>
      <c r="AA1485" s="16"/>
      <c r="AQ1485" s="3"/>
      <c r="AR1485" s="6"/>
    </row>
    <row r="1486" spans="1:44" s="2" customFormat="1" x14ac:dyDescent="0.25">
      <c r="A1486" s="5"/>
      <c r="F1486" s="16"/>
      <c r="M1486" s="16"/>
      <c r="T1486" s="16"/>
      <c r="AA1486" s="16"/>
      <c r="AQ1486" s="3"/>
      <c r="AR1486" s="6"/>
    </row>
    <row r="1487" spans="1:44" s="2" customFormat="1" x14ac:dyDescent="0.25">
      <c r="A1487" s="5"/>
      <c r="F1487" s="16"/>
      <c r="M1487" s="16"/>
      <c r="T1487" s="16"/>
      <c r="AA1487" s="16"/>
      <c r="AQ1487" s="3"/>
      <c r="AR1487" s="6"/>
    </row>
    <row r="1488" spans="1:44" s="2" customFormat="1" x14ac:dyDescent="0.25">
      <c r="A1488" s="5"/>
      <c r="F1488" s="16"/>
      <c r="M1488" s="16"/>
      <c r="T1488" s="16"/>
      <c r="AA1488" s="16"/>
      <c r="AQ1488" s="3"/>
      <c r="AR1488" s="6"/>
    </row>
    <row r="1489" spans="1:44" s="2" customFormat="1" x14ac:dyDescent="0.25">
      <c r="A1489" s="5"/>
      <c r="F1489" s="16"/>
      <c r="M1489" s="16"/>
      <c r="T1489" s="16"/>
      <c r="AA1489" s="16"/>
      <c r="AQ1489" s="3"/>
      <c r="AR1489" s="6"/>
    </row>
    <row r="1490" spans="1:44" s="2" customFormat="1" x14ac:dyDescent="0.25">
      <c r="A1490" s="5"/>
      <c r="F1490" s="16"/>
      <c r="M1490" s="16"/>
      <c r="T1490" s="16"/>
      <c r="AA1490" s="16"/>
      <c r="AQ1490" s="3"/>
      <c r="AR1490" s="6"/>
    </row>
    <row r="1491" spans="1:44" s="2" customFormat="1" x14ac:dyDescent="0.25">
      <c r="A1491" s="5"/>
      <c r="F1491" s="16"/>
      <c r="M1491" s="16"/>
      <c r="T1491" s="16"/>
      <c r="AA1491" s="16"/>
      <c r="AQ1491" s="3"/>
      <c r="AR1491" s="6"/>
    </row>
    <row r="1492" spans="1:44" s="2" customFormat="1" x14ac:dyDescent="0.25">
      <c r="A1492" s="5"/>
      <c r="F1492" s="16"/>
      <c r="M1492" s="16"/>
      <c r="T1492" s="16"/>
      <c r="AA1492" s="16"/>
      <c r="AQ1492" s="3"/>
      <c r="AR1492" s="6"/>
    </row>
    <row r="1493" spans="1:44" s="2" customFormat="1" x14ac:dyDescent="0.25">
      <c r="A1493" s="5"/>
      <c r="F1493" s="16"/>
      <c r="M1493" s="16"/>
      <c r="T1493" s="16"/>
      <c r="AA1493" s="16"/>
      <c r="AQ1493" s="3"/>
      <c r="AR1493" s="6"/>
    </row>
    <row r="1494" spans="1:44" s="2" customFormat="1" x14ac:dyDescent="0.25">
      <c r="A1494" s="5"/>
      <c r="F1494" s="16"/>
      <c r="M1494" s="16"/>
      <c r="T1494" s="16"/>
      <c r="AA1494" s="16"/>
      <c r="AQ1494" s="3"/>
      <c r="AR1494" s="6"/>
    </row>
    <row r="1495" spans="1:44" s="2" customFormat="1" x14ac:dyDescent="0.25">
      <c r="A1495" s="5"/>
      <c r="F1495" s="16"/>
      <c r="M1495" s="16"/>
      <c r="T1495" s="16"/>
      <c r="AA1495" s="16"/>
      <c r="AQ1495" s="3"/>
      <c r="AR1495" s="6"/>
    </row>
    <row r="1496" spans="1:44" s="2" customFormat="1" x14ac:dyDescent="0.25">
      <c r="A1496" s="5"/>
      <c r="F1496" s="16"/>
      <c r="M1496" s="16"/>
      <c r="T1496" s="16"/>
      <c r="AA1496" s="16"/>
      <c r="AQ1496" s="3"/>
      <c r="AR1496" s="6"/>
    </row>
    <row r="1497" spans="1:44" s="2" customFormat="1" x14ac:dyDescent="0.25">
      <c r="A1497" s="5"/>
      <c r="F1497" s="16"/>
      <c r="M1497" s="16"/>
      <c r="T1497" s="16"/>
      <c r="AA1497" s="16"/>
      <c r="AQ1497" s="3"/>
      <c r="AR1497" s="6"/>
    </row>
    <row r="1498" spans="1:44" s="2" customFormat="1" x14ac:dyDescent="0.25">
      <c r="A1498" s="5"/>
      <c r="F1498" s="16"/>
      <c r="M1498" s="16"/>
      <c r="T1498" s="16"/>
      <c r="AA1498" s="16"/>
      <c r="AQ1498" s="3"/>
      <c r="AR1498" s="6"/>
    </row>
    <row r="1499" spans="1:44" s="2" customFormat="1" x14ac:dyDescent="0.25">
      <c r="A1499" s="5"/>
      <c r="F1499" s="16"/>
      <c r="M1499" s="16"/>
      <c r="T1499" s="16"/>
      <c r="AA1499" s="16"/>
      <c r="AQ1499" s="3"/>
      <c r="AR1499" s="6"/>
    </row>
    <row r="1500" spans="1:44" s="2" customFormat="1" x14ac:dyDescent="0.25">
      <c r="A1500" s="5"/>
      <c r="F1500" s="16"/>
      <c r="M1500" s="16"/>
      <c r="T1500" s="16"/>
      <c r="AA1500" s="16"/>
      <c r="AQ1500" s="3"/>
      <c r="AR1500" s="6"/>
    </row>
    <row r="1501" spans="1:44" s="2" customFormat="1" x14ac:dyDescent="0.25">
      <c r="A1501" s="5"/>
      <c r="F1501" s="16"/>
      <c r="M1501" s="16"/>
      <c r="T1501" s="16"/>
      <c r="AA1501" s="16"/>
      <c r="AQ1501" s="3"/>
      <c r="AR1501" s="6"/>
    </row>
    <row r="1502" spans="1:44" s="2" customFormat="1" x14ac:dyDescent="0.25">
      <c r="A1502" s="5"/>
      <c r="F1502" s="16"/>
      <c r="M1502" s="16"/>
      <c r="T1502" s="16"/>
      <c r="AA1502" s="16"/>
      <c r="AQ1502" s="3"/>
      <c r="AR1502" s="6"/>
    </row>
    <row r="1503" spans="1:44" s="2" customFormat="1" x14ac:dyDescent="0.25">
      <c r="A1503" s="5"/>
      <c r="F1503" s="16"/>
      <c r="M1503" s="16"/>
      <c r="T1503" s="16"/>
      <c r="AA1503" s="16"/>
      <c r="AQ1503" s="3"/>
      <c r="AR1503" s="6"/>
    </row>
    <row r="1504" spans="1:44" s="2" customFormat="1" x14ac:dyDescent="0.25">
      <c r="A1504" s="5"/>
      <c r="F1504" s="16"/>
      <c r="M1504" s="16"/>
      <c r="T1504" s="16"/>
      <c r="AA1504" s="16"/>
      <c r="AQ1504" s="3"/>
      <c r="AR1504" s="6"/>
    </row>
    <row r="1505" spans="1:44" s="2" customFormat="1" x14ac:dyDescent="0.25">
      <c r="A1505" s="5"/>
      <c r="F1505" s="16"/>
      <c r="M1505" s="16"/>
      <c r="T1505" s="16"/>
      <c r="AA1505" s="16"/>
      <c r="AQ1505" s="3"/>
      <c r="AR1505" s="6"/>
    </row>
    <row r="1506" spans="1:44" s="2" customFormat="1" x14ac:dyDescent="0.25">
      <c r="A1506" s="5"/>
      <c r="F1506" s="16"/>
      <c r="M1506" s="16"/>
      <c r="T1506" s="16"/>
      <c r="AA1506" s="16"/>
      <c r="AQ1506" s="3"/>
      <c r="AR1506" s="6"/>
    </row>
    <row r="1507" spans="1:44" s="2" customFormat="1" x14ac:dyDescent="0.25">
      <c r="A1507" s="5"/>
      <c r="F1507" s="16"/>
      <c r="M1507" s="16"/>
      <c r="T1507" s="16"/>
      <c r="AA1507" s="16"/>
      <c r="AQ1507" s="3"/>
      <c r="AR1507" s="6"/>
    </row>
    <row r="1508" spans="1:44" s="2" customFormat="1" x14ac:dyDescent="0.25">
      <c r="A1508" s="5"/>
      <c r="F1508" s="16"/>
      <c r="M1508" s="16"/>
      <c r="T1508" s="16"/>
      <c r="AA1508" s="16"/>
      <c r="AQ1508" s="3"/>
      <c r="AR1508" s="6"/>
    </row>
    <row r="1509" spans="1:44" s="2" customFormat="1" x14ac:dyDescent="0.25">
      <c r="A1509" s="5"/>
      <c r="F1509" s="16"/>
      <c r="M1509" s="16"/>
      <c r="T1509" s="16"/>
      <c r="AA1509" s="16"/>
      <c r="AQ1509" s="3"/>
      <c r="AR1509" s="6"/>
    </row>
    <row r="1510" spans="1:44" s="2" customFormat="1" x14ac:dyDescent="0.25">
      <c r="A1510" s="5"/>
      <c r="F1510" s="16"/>
      <c r="M1510" s="16"/>
      <c r="T1510" s="16"/>
      <c r="AA1510" s="16"/>
      <c r="AQ1510" s="3"/>
      <c r="AR1510" s="6"/>
    </row>
    <row r="1511" spans="1:44" s="2" customFormat="1" x14ac:dyDescent="0.25">
      <c r="A1511" s="5"/>
      <c r="F1511" s="16"/>
      <c r="M1511" s="16"/>
      <c r="T1511" s="16"/>
      <c r="AA1511" s="16"/>
      <c r="AQ1511" s="3"/>
      <c r="AR1511" s="6"/>
    </row>
    <row r="1512" spans="1:44" s="2" customFormat="1" x14ac:dyDescent="0.25">
      <c r="A1512" s="5"/>
      <c r="F1512" s="16"/>
      <c r="M1512" s="16"/>
      <c r="T1512" s="16"/>
      <c r="AA1512" s="16"/>
      <c r="AQ1512" s="3"/>
      <c r="AR1512" s="6"/>
    </row>
    <row r="1513" spans="1:44" s="2" customFormat="1" x14ac:dyDescent="0.25">
      <c r="A1513" s="5"/>
      <c r="F1513" s="16"/>
      <c r="M1513" s="16"/>
      <c r="T1513" s="16"/>
      <c r="AA1513" s="16"/>
      <c r="AQ1513" s="3"/>
      <c r="AR1513" s="6"/>
    </row>
    <row r="1514" spans="1:44" s="2" customFormat="1" x14ac:dyDescent="0.25">
      <c r="A1514" s="5"/>
      <c r="F1514" s="16"/>
      <c r="M1514" s="16"/>
      <c r="T1514" s="16"/>
      <c r="AA1514" s="16"/>
      <c r="AQ1514" s="3"/>
      <c r="AR1514" s="6"/>
    </row>
    <row r="1515" spans="1:44" s="2" customFormat="1" x14ac:dyDescent="0.25">
      <c r="A1515" s="5"/>
      <c r="F1515" s="16"/>
      <c r="M1515" s="16"/>
      <c r="T1515" s="16"/>
      <c r="AA1515" s="16"/>
      <c r="AQ1515" s="3"/>
      <c r="AR1515" s="6"/>
    </row>
    <row r="1516" spans="1:44" s="2" customFormat="1" x14ac:dyDescent="0.25">
      <c r="A1516" s="5"/>
      <c r="F1516" s="16"/>
      <c r="M1516" s="16"/>
      <c r="T1516" s="16"/>
      <c r="AA1516" s="16"/>
      <c r="AQ1516" s="3"/>
      <c r="AR1516" s="6"/>
    </row>
    <row r="1517" spans="1:44" s="2" customFormat="1" x14ac:dyDescent="0.25">
      <c r="A1517" s="5"/>
      <c r="F1517" s="16"/>
      <c r="M1517" s="16"/>
      <c r="T1517" s="16"/>
      <c r="AA1517" s="16"/>
      <c r="AQ1517" s="3"/>
      <c r="AR1517" s="6"/>
    </row>
    <row r="1518" spans="1:44" s="2" customFormat="1" x14ac:dyDescent="0.25">
      <c r="A1518" s="5"/>
      <c r="F1518" s="16"/>
      <c r="M1518" s="16"/>
      <c r="T1518" s="16"/>
      <c r="AA1518" s="16"/>
      <c r="AQ1518" s="3"/>
      <c r="AR1518" s="6"/>
    </row>
    <row r="1519" spans="1:44" s="2" customFormat="1" x14ac:dyDescent="0.25">
      <c r="A1519" s="5"/>
      <c r="F1519" s="16"/>
      <c r="M1519" s="16"/>
      <c r="T1519" s="16"/>
      <c r="AA1519" s="16"/>
      <c r="AQ1519" s="3"/>
      <c r="AR1519" s="6"/>
    </row>
    <row r="1520" spans="1:44" s="2" customFormat="1" x14ac:dyDescent="0.25">
      <c r="A1520" s="5"/>
      <c r="F1520" s="16"/>
      <c r="M1520" s="16"/>
      <c r="T1520" s="16"/>
      <c r="AA1520" s="16"/>
      <c r="AQ1520" s="3"/>
      <c r="AR1520" s="6"/>
    </row>
    <row r="1521" spans="1:44" s="2" customFormat="1" x14ac:dyDescent="0.25">
      <c r="A1521" s="5"/>
      <c r="F1521" s="16"/>
      <c r="M1521" s="16"/>
      <c r="T1521" s="16"/>
      <c r="AA1521" s="16"/>
      <c r="AQ1521" s="3"/>
      <c r="AR1521" s="6"/>
    </row>
    <row r="1522" spans="1:44" s="2" customFormat="1" x14ac:dyDescent="0.25">
      <c r="A1522" s="5"/>
      <c r="F1522" s="16"/>
      <c r="M1522" s="16"/>
      <c r="T1522" s="16"/>
      <c r="AA1522" s="16"/>
      <c r="AQ1522" s="3"/>
      <c r="AR1522" s="6"/>
    </row>
    <row r="1523" spans="1:44" s="2" customFormat="1" x14ac:dyDescent="0.25">
      <c r="A1523" s="5"/>
      <c r="F1523" s="16"/>
      <c r="M1523" s="16"/>
      <c r="T1523" s="16"/>
      <c r="AA1523" s="16"/>
      <c r="AQ1523" s="3"/>
      <c r="AR1523" s="6"/>
    </row>
    <row r="1524" spans="1:44" s="2" customFormat="1" x14ac:dyDescent="0.25">
      <c r="A1524" s="5"/>
      <c r="F1524" s="16"/>
      <c r="M1524" s="16"/>
      <c r="T1524" s="16"/>
      <c r="AA1524" s="16"/>
      <c r="AQ1524" s="3"/>
      <c r="AR1524" s="6"/>
    </row>
    <row r="1525" spans="1:44" s="2" customFormat="1" x14ac:dyDescent="0.25">
      <c r="A1525" s="5"/>
      <c r="F1525" s="16"/>
      <c r="M1525" s="16"/>
      <c r="T1525" s="16"/>
      <c r="AA1525" s="16"/>
      <c r="AQ1525" s="3"/>
      <c r="AR1525" s="6"/>
    </row>
    <row r="1526" spans="1:44" s="2" customFormat="1" x14ac:dyDescent="0.25">
      <c r="A1526" s="5"/>
      <c r="F1526" s="16"/>
      <c r="M1526" s="16"/>
      <c r="T1526" s="16"/>
      <c r="AA1526" s="16"/>
      <c r="AQ1526" s="3"/>
      <c r="AR1526" s="6"/>
    </row>
    <row r="1527" spans="1:44" s="2" customFormat="1" x14ac:dyDescent="0.25">
      <c r="A1527" s="5"/>
      <c r="F1527" s="16"/>
      <c r="M1527" s="16"/>
      <c r="T1527" s="16"/>
      <c r="AA1527" s="16"/>
      <c r="AQ1527" s="3"/>
      <c r="AR1527" s="6"/>
    </row>
    <row r="1528" spans="1:44" s="2" customFormat="1" x14ac:dyDescent="0.25">
      <c r="A1528" s="5"/>
      <c r="F1528" s="16"/>
      <c r="M1528" s="16"/>
      <c r="T1528" s="16"/>
      <c r="AA1528" s="16"/>
      <c r="AQ1528" s="3"/>
      <c r="AR1528" s="6"/>
    </row>
    <row r="1529" spans="1:44" s="2" customFormat="1" x14ac:dyDescent="0.25">
      <c r="A1529" s="5"/>
      <c r="F1529" s="16"/>
      <c r="M1529" s="16"/>
      <c r="T1529" s="16"/>
      <c r="AA1529" s="16"/>
      <c r="AQ1529" s="3"/>
      <c r="AR1529" s="6"/>
    </row>
    <row r="1530" spans="1:44" s="2" customFormat="1" x14ac:dyDescent="0.25">
      <c r="A1530" s="5"/>
      <c r="F1530" s="16"/>
      <c r="M1530" s="16"/>
      <c r="T1530" s="16"/>
      <c r="AA1530" s="16"/>
      <c r="AQ1530" s="3"/>
      <c r="AR1530" s="6"/>
    </row>
    <row r="1531" spans="1:44" s="2" customFormat="1" x14ac:dyDescent="0.25">
      <c r="A1531" s="5"/>
      <c r="F1531" s="16"/>
      <c r="M1531" s="16"/>
      <c r="T1531" s="16"/>
      <c r="AA1531" s="16"/>
      <c r="AQ1531" s="3"/>
      <c r="AR1531" s="6"/>
    </row>
    <row r="1532" spans="1:44" s="2" customFormat="1" x14ac:dyDescent="0.25">
      <c r="A1532" s="5"/>
      <c r="F1532" s="16"/>
      <c r="M1532" s="16"/>
      <c r="T1532" s="16"/>
      <c r="AA1532" s="16"/>
      <c r="AQ1532" s="3"/>
      <c r="AR1532" s="6"/>
    </row>
    <row r="1533" spans="1:44" s="2" customFormat="1" x14ac:dyDescent="0.25">
      <c r="A1533" s="5"/>
      <c r="F1533" s="16"/>
      <c r="M1533" s="16"/>
      <c r="T1533" s="16"/>
      <c r="AA1533" s="16"/>
      <c r="AQ1533" s="3"/>
      <c r="AR1533" s="6"/>
    </row>
    <row r="1534" spans="1:44" s="2" customFormat="1" x14ac:dyDescent="0.25">
      <c r="A1534" s="5"/>
      <c r="F1534" s="16"/>
      <c r="M1534" s="16"/>
      <c r="T1534" s="16"/>
      <c r="AA1534" s="16"/>
      <c r="AQ1534" s="3"/>
      <c r="AR1534" s="6"/>
    </row>
    <row r="1535" spans="1:44" s="2" customFormat="1" x14ac:dyDescent="0.25">
      <c r="A1535" s="5"/>
      <c r="F1535" s="16"/>
      <c r="M1535" s="16"/>
      <c r="T1535" s="16"/>
      <c r="AA1535" s="16"/>
      <c r="AQ1535" s="3"/>
      <c r="AR1535" s="6"/>
    </row>
    <row r="1536" spans="1:44" s="2" customFormat="1" x14ac:dyDescent="0.25">
      <c r="A1536" s="5"/>
      <c r="F1536" s="16"/>
      <c r="M1536" s="16"/>
      <c r="T1536" s="16"/>
      <c r="AA1536" s="16"/>
      <c r="AQ1536" s="3"/>
      <c r="AR1536" s="6"/>
    </row>
    <row r="1537" spans="1:44" s="2" customFormat="1" x14ac:dyDescent="0.25">
      <c r="A1537" s="5"/>
      <c r="F1537" s="16"/>
      <c r="M1537" s="16"/>
      <c r="T1537" s="16"/>
      <c r="AA1537" s="16"/>
      <c r="AQ1537" s="3"/>
      <c r="AR1537" s="6"/>
    </row>
    <row r="1538" spans="1:44" s="2" customFormat="1" x14ac:dyDescent="0.25">
      <c r="A1538" s="5"/>
      <c r="F1538" s="16"/>
      <c r="M1538" s="16"/>
      <c r="T1538" s="16"/>
      <c r="AA1538" s="16"/>
      <c r="AQ1538" s="3"/>
      <c r="AR1538" s="6"/>
    </row>
    <row r="1539" spans="1:44" s="2" customFormat="1" x14ac:dyDescent="0.25">
      <c r="A1539" s="5"/>
      <c r="F1539" s="16"/>
      <c r="M1539" s="16"/>
      <c r="T1539" s="16"/>
      <c r="AA1539" s="16"/>
      <c r="AQ1539" s="3"/>
      <c r="AR1539" s="6"/>
    </row>
    <row r="1540" spans="1:44" s="2" customFormat="1" x14ac:dyDescent="0.25">
      <c r="A1540" s="5"/>
      <c r="F1540" s="16"/>
      <c r="M1540" s="16"/>
      <c r="T1540" s="16"/>
      <c r="AA1540" s="16"/>
      <c r="AQ1540" s="3"/>
      <c r="AR1540" s="6"/>
    </row>
    <row r="1541" spans="1:44" s="2" customFormat="1" x14ac:dyDescent="0.25">
      <c r="A1541" s="5"/>
      <c r="F1541" s="16"/>
      <c r="M1541" s="16"/>
      <c r="T1541" s="16"/>
      <c r="AA1541" s="16"/>
      <c r="AQ1541" s="3"/>
      <c r="AR1541" s="6"/>
    </row>
    <row r="1542" spans="1:44" s="2" customFormat="1" x14ac:dyDescent="0.25">
      <c r="A1542" s="5"/>
      <c r="F1542" s="16"/>
      <c r="M1542" s="16"/>
      <c r="T1542" s="16"/>
      <c r="AA1542" s="16"/>
      <c r="AQ1542" s="3"/>
      <c r="AR1542" s="6"/>
    </row>
    <row r="1543" spans="1:44" s="2" customFormat="1" x14ac:dyDescent="0.25">
      <c r="A1543" s="5"/>
      <c r="F1543" s="16"/>
      <c r="M1543" s="16"/>
      <c r="T1543" s="16"/>
      <c r="AA1543" s="16"/>
      <c r="AQ1543" s="3"/>
      <c r="AR1543" s="6"/>
    </row>
    <row r="1544" spans="1:44" s="2" customFormat="1" x14ac:dyDescent="0.25">
      <c r="A1544" s="5"/>
      <c r="F1544" s="16"/>
      <c r="M1544" s="16"/>
      <c r="T1544" s="16"/>
      <c r="AA1544" s="16"/>
      <c r="AQ1544" s="3"/>
      <c r="AR1544" s="6"/>
    </row>
    <row r="1545" spans="1:44" s="2" customFormat="1" x14ac:dyDescent="0.25">
      <c r="A1545" s="5"/>
      <c r="F1545" s="16"/>
      <c r="M1545" s="16"/>
      <c r="T1545" s="16"/>
      <c r="AA1545" s="16"/>
      <c r="AQ1545" s="3"/>
      <c r="AR1545" s="6"/>
    </row>
    <row r="1546" spans="1:44" s="2" customFormat="1" x14ac:dyDescent="0.25">
      <c r="A1546" s="5"/>
      <c r="F1546" s="16"/>
      <c r="M1546" s="16"/>
      <c r="T1546" s="16"/>
      <c r="AA1546" s="16"/>
      <c r="AQ1546" s="3"/>
      <c r="AR1546" s="6"/>
    </row>
    <row r="1547" spans="1:44" s="2" customFormat="1" x14ac:dyDescent="0.25">
      <c r="A1547" s="5"/>
      <c r="F1547" s="16"/>
      <c r="M1547" s="16"/>
      <c r="T1547" s="16"/>
      <c r="AA1547" s="16"/>
      <c r="AQ1547" s="3"/>
      <c r="AR1547" s="6"/>
    </row>
    <row r="1548" spans="1:44" s="2" customFormat="1" x14ac:dyDescent="0.25">
      <c r="A1548" s="5"/>
      <c r="F1548" s="16"/>
      <c r="M1548" s="16"/>
      <c r="T1548" s="16"/>
      <c r="AA1548" s="16"/>
      <c r="AQ1548" s="3"/>
      <c r="AR1548" s="6"/>
    </row>
    <row r="1549" spans="1:44" s="2" customFormat="1" x14ac:dyDescent="0.25">
      <c r="A1549" s="5"/>
      <c r="F1549" s="16"/>
      <c r="M1549" s="16"/>
      <c r="T1549" s="16"/>
      <c r="AA1549" s="16"/>
      <c r="AQ1549" s="3"/>
      <c r="AR1549" s="6"/>
    </row>
    <row r="1550" spans="1:44" s="2" customFormat="1" x14ac:dyDescent="0.25">
      <c r="A1550" s="5"/>
      <c r="F1550" s="16"/>
      <c r="M1550" s="16"/>
      <c r="T1550" s="16"/>
      <c r="AA1550" s="16"/>
      <c r="AQ1550" s="3"/>
      <c r="AR1550" s="6"/>
    </row>
    <row r="1551" spans="1:44" s="2" customFormat="1" x14ac:dyDescent="0.25">
      <c r="A1551" s="5"/>
      <c r="F1551" s="16"/>
      <c r="M1551" s="16"/>
      <c r="T1551" s="16"/>
      <c r="AA1551" s="16"/>
      <c r="AQ1551" s="3"/>
      <c r="AR1551" s="6"/>
    </row>
    <row r="1552" spans="1:44" s="2" customFormat="1" x14ac:dyDescent="0.25">
      <c r="A1552" s="5"/>
      <c r="F1552" s="16"/>
      <c r="M1552" s="16"/>
      <c r="T1552" s="16"/>
      <c r="AA1552" s="16"/>
      <c r="AQ1552" s="3"/>
      <c r="AR1552" s="6"/>
    </row>
    <row r="1553" spans="1:44" s="2" customFormat="1" x14ac:dyDescent="0.25">
      <c r="A1553" s="5"/>
      <c r="F1553" s="16"/>
      <c r="M1553" s="16"/>
      <c r="T1553" s="16"/>
      <c r="AA1553" s="16"/>
      <c r="AQ1553" s="3"/>
      <c r="AR1553" s="6"/>
    </row>
    <row r="1554" spans="1:44" s="2" customFormat="1" x14ac:dyDescent="0.25">
      <c r="A1554" s="5"/>
      <c r="F1554" s="16"/>
      <c r="M1554" s="16"/>
      <c r="T1554" s="16"/>
      <c r="AA1554" s="16"/>
      <c r="AQ1554" s="3"/>
      <c r="AR1554" s="6"/>
    </row>
    <row r="1555" spans="1:44" s="2" customFormat="1" x14ac:dyDescent="0.25">
      <c r="A1555" s="5"/>
      <c r="F1555" s="16"/>
      <c r="M1555" s="16"/>
      <c r="T1555" s="16"/>
      <c r="AA1555" s="16"/>
      <c r="AQ1555" s="3"/>
      <c r="AR1555" s="6"/>
    </row>
    <row r="1556" spans="1:44" s="2" customFormat="1" x14ac:dyDescent="0.25">
      <c r="A1556" s="5"/>
      <c r="F1556" s="16"/>
      <c r="M1556" s="16"/>
      <c r="T1556" s="16"/>
      <c r="AA1556" s="16"/>
      <c r="AQ1556" s="3"/>
      <c r="AR1556" s="6"/>
    </row>
    <row r="1557" spans="1:44" s="2" customFormat="1" x14ac:dyDescent="0.25">
      <c r="A1557" s="5"/>
      <c r="F1557" s="16"/>
      <c r="M1557" s="16"/>
      <c r="T1557" s="16"/>
      <c r="AA1557" s="16"/>
      <c r="AQ1557" s="3"/>
      <c r="AR1557" s="6"/>
    </row>
    <row r="1558" spans="1:44" s="2" customFormat="1" x14ac:dyDescent="0.25">
      <c r="A1558" s="5"/>
      <c r="F1558" s="16"/>
      <c r="M1558" s="16"/>
      <c r="T1558" s="16"/>
      <c r="AA1558" s="16"/>
      <c r="AQ1558" s="3"/>
      <c r="AR1558" s="6"/>
    </row>
    <row r="1559" spans="1:44" s="2" customFormat="1" x14ac:dyDescent="0.25">
      <c r="A1559" s="5"/>
      <c r="F1559" s="16"/>
      <c r="M1559" s="16"/>
      <c r="T1559" s="16"/>
      <c r="AA1559" s="16"/>
      <c r="AQ1559" s="3"/>
      <c r="AR1559" s="6"/>
    </row>
    <row r="1560" spans="1:44" s="2" customFormat="1" x14ac:dyDescent="0.25">
      <c r="A1560" s="5"/>
      <c r="F1560" s="16"/>
      <c r="M1560" s="16"/>
      <c r="T1560" s="16"/>
      <c r="AA1560" s="16"/>
      <c r="AQ1560" s="3"/>
      <c r="AR1560" s="6"/>
    </row>
    <row r="1561" spans="1:44" s="2" customFormat="1" x14ac:dyDescent="0.25">
      <c r="A1561" s="5"/>
      <c r="F1561" s="16"/>
      <c r="M1561" s="16"/>
      <c r="T1561" s="16"/>
      <c r="AA1561" s="16"/>
      <c r="AQ1561" s="3"/>
      <c r="AR1561" s="6"/>
    </row>
    <row r="1562" spans="1:44" s="2" customFormat="1" x14ac:dyDescent="0.25">
      <c r="A1562" s="5"/>
      <c r="F1562" s="16"/>
      <c r="M1562" s="16"/>
      <c r="T1562" s="16"/>
      <c r="AA1562" s="16"/>
      <c r="AQ1562" s="3"/>
      <c r="AR1562" s="6"/>
    </row>
    <row r="1563" spans="1:44" s="2" customFormat="1" x14ac:dyDescent="0.25">
      <c r="A1563" s="5"/>
      <c r="F1563" s="16"/>
      <c r="M1563" s="16"/>
      <c r="T1563" s="16"/>
      <c r="AA1563" s="16"/>
      <c r="AQ1563" s="3"/>
      <c r="AR1563" s="6"/>
    </row>
    <row r="1564" spans="1:44" s="2" customFormat="1" x14ac:dyDescent="0.25">
      <c r="A1564" s="5"/>
      <c r="F1564" s="16"/>
      <c r="M1564" s="16"/>
      <c r="T1564" s="16"/>
      <c r="AA1564" s="16"/>
      <c r="AQ1564" s="3"/>
      <c r="AR1564" s="6"/>
    </row>
    <row r="1565" spans="1:44" s="2" customFormat="1" x14ac:dyDescent="0.25">
      <c r="A1565" s="5"/>
      <c r="F1565" s="16"/>
      <c r="M1565" s="16"/>
      <c r="T1565" s="16"/>
      <c r="AA1565" s="16"/>
      <c r="AQ1565" s="3"/>
      <c r="AR1565" s="6"/>
    </row>
    <row r="1566" spans="1:44" s="2" customFormat="1" x14ac:dyDescent="0.25">
      <c r="A1566" s="5"/>
      <c r="F1566" s="16"/>
      <c r="M1566" s="16"/>
      <c r="T1566" s="16"/>
      <c r="AA1566" s="16"/>
      <c r="AQ1566" s="3"/>
      <c r="AR1566" s="6"/>
    </row>
    <row r="1567" spans="1:44" s="2" customFormat="1" x14ac:dyDescent="0.25">
      <c r="A1567" s="5"/>
      <c r="F1567" s="16"/>
      <c r="M1567" s="16"/>
      <c r="T1567" s="16"/>
      <c r="AA1567" s="16"/>
      <c r="AQ1567" s="3"/>
      <c r="AR1567" s="6"/>
    </row>
    <row r="1568" spans="1:44" s="2" customFormat="1" x14ac:dyDescent="0.25">
      <c r="A1568" s="5"/>
      <c r="F1568" s="16"/>
      <c r="M1568" s="16"/>
      <c r="T1568" s="16"/>
      <c r="AA1568" s="16"/>
      <c r="AQ1568" s="3"/>
      <c r="AR1568" s="6"/>
    </row>
    <row r="1569" spans="1:44" s="2" customFormat="1" x14ac:dyDescent="0.25">
      <c r="A1569" s="5"/>
      <c r="F1569" s="16"/>
      <c r="M1569" s="16"/>
      <c r="T1569" s="16"/>
      <c r="AA1569" s="16"/>
      <c r="AQ1569" s="3"/>
      <c r="AR1569" s="6"/>
    </row>
    <row r="1570" spans="1:44" s="2" customFormat="1" x14ac:dyDescent="0.25">
      <c r="A1570" s="5"/>
      <c r="F1570" s="16"/>
      <c r="M1570" s="16"/>
      <c r="T1570" s="16"/>
      <c r="AA1570" s="16"/>
      <c r="AQ1570" s="3"/>
      <c r="AR1570" s="6"/>
    </row>
    <row r="1571" spans="1:44" s="2" customFormat="1" x14ac:dyDescent="0.25">
      <c r="A1571" s="5"/>
      <c r="F1571" s="16"/>
      <c r="M1571" s="16"/>
      <c r="T1571" s="16"/>
      <c r="AA1571" s="16"/>
      <c r="AQ1571" s="3"/>
      <c r="AR1571" s="6"/>
    </row>
    <row r="1572" spans="1:44" s="2" customFormat="1" x14ac:dyDescent="0.25">
      <c r="A1572" s="5"/>
      <c r="F1572" s="16"/>
      <c r="M1572" s="16"/>
      <c r="T1572" s="16"/>
      <c r="AA1572" s="16"/>
      <c r="AQ1572" s="3"/>
      <c r="AR1572" s="6"/>
    </row>
    <row r="1573" spans="1:44" s="2" customFormat="1" x14ac:dyDescent="0.25">
      <c r="A1573" s="5"/>
      <c r="F1573" s="16"/>
      <c r="M1573" s="16"/>
      <c r="T1573" s="16"/>
      <c r="AA1573" s="16"/>
      <c r="AQ1573" s="3"/>
      <c r="AR1573" s="6"/>
    </row>
    <row r="1574" spans="1:44" s="2" customFormat="1" x14ac:dyDescent="0.25">
      <c r="A1574" s="5"/>
      <c r="F1574" s="16"/>
      <c r="M1574" s="16"/>
      <c r="T1574" s="16"/>
      <c r="AA1574" s="16"/>
      <c r="AQ1574" s="3"/>
      <c r="AR1574" s="6"/>
    </row>
    <row r="1575" spans="1:44" s="2" customFormat="1" x14ac:dyDescent="0.25">
      <c r="A1575" s="5"/>
      <c r="F1575" s="16"/>
      <c r="M1575" s="16"/>
      <c r="T1575" s="16"/>
      <c r="AA1575" s="16"/>
      <c r="AQ1575" s="3"/>
      <c r="AR1575" s="6"/>
    </row>
    <row r="1576" spans="1:44" s="2" customFormat="1" x14ac:dyDescent="0.25">
      <c r="A1576" s="5"/>
      <c r="F1576" s="16"/>
      <c r="M1576" s="16"/>
      <c r="T1576" s="16"/>
      <c r="AA1576" s="16"/>
      <c r="AQ1576" s="3"/>
      <c r="AR1576" s="6"/>
    </row>
    <row r="1577" spans="1:44" s="2" customFormat="1" x14ac:dyDescent="0.25">
      <c r="A1577" s="5"/>
      <c r="F1577" s="16"/>
      <c r="M1577" s="16"/>
      <c r="T1577" s="16"/>
      <c r="AA1577" s="16"/>
      <c r="AQ1577" s="3"/>
      <c r="AR1577" s="6"/>
    </row>
    <row r="1578" spans="1:44" s="2" customFormat="1" x14ac:dyDescent="0.25">
      <c r="A1578" s="5"/>
      <c r="F1578" s="16"/>
      <c r="M1578" s="16"/>
      <c r="T1578" s="16"/>
      <c r="AA1578" s="16"/>
      <c r="AQ1578" s="3"/>
      <c r="AR1578" s="6"/>
    </row>
    <row r="1579" spans="1:44" s="2" customFormat="1" x14ac:dyDescent="0.25">
      <c r="A1579" s="5"/>
      <c r="F1579" s="16"/>
      <c r="M1579" s="16"/>
      <c r="T1579" s="16"/>
      <c r="AA1579" s="16"/>
      <c r="AQ1579" s="3"/>
      <c r="AR1579" s="6"/>
    </row>
    <row r="1580" spans="1:44" s="2" customFormat="1" x14ac:dyDescent="0.25">
      <c r="A1580" s="5"/>
      <c r="F1580" s="16"/>
      <c r="M1580" s="16"/>
      <c r="T1580" s="16"/>
      <c r="AA1580" s="16"/>
      <c r="AQ1580" s="3"/>
      <c r="AR1580" s="6"/>
    </row>
    <row r="1581" spans="1:44" s="2" customFormat="1" x14ac:dyDescent="0.25">
      <c r="A1581" s="5"/>
      <c r="F1581" s="16"/>
      <c r="M1581" s="16"/>
      <c r="T1581" s="16"/>
      <c r="AA1581" s="16"/>
      <c r="AQ1581" s="3"/>
      <c r="AR1581" s="6"/>
    </row>
    <row r="1582" spans="1:44" s="2" customFormat="1" x14ac:dyDescent="0.25">
      <c r="A1582" s="5"/>
      <c r="F1582" s="16"/>
      <c r="M1582" s="16"/>
      <c r="T1582" s="16"/>
      <c r="AA1582" s="16"/>
      <c r="AQ1582" s="3"/>
      <c r="AR1582" s="6"/>
    </row>
    <row r="1583" spans="1:44" s="2" customFormat="1" x14ac:dyDescent="0.25">
      <c r="A1583" s="5"/>
      <c r="F1583" s="16"/>
      <c r="M1583" s="16"/>
      <c r="T1583" s="16"/>
      <c r="AA1583" s="16"/>
      <c r="AQ1583" s="3"/>
      <c r="AR1583" s="6"/>
    </row>
    <row r="1584" spans="1:44" s="2" customFormat="1" x14ac:dyDescent="0.25">
      <c r="A1584" s="5"/>
      <c r="F1584" s="16"/>
      <c r="M1584" s="16"/>
      <c r="T1584" s="16"/>
      <c r="AA1584" s="16"/>
      <c r="AQ1584" s="3"/>
      <c r="AR1584" s="6"/>
    </row>
    <row r="1585" spans="1:44" s="2" customFormat="1" x14ac:dyDescent="0.25">
      <c r="A1585" s="5"/>
      <c r="F1585" s="16"/>
      <c r="M1585" s="16"/>
      <c r="T1585" s="16"/>
      <c r="AA1585" s="16"/>
      <c r="AQ1585" s="3"/>
      <c r="AR1585" s="6"/>
    </row>
    <row r="1586" spans="1:44" s="2" customFormat="1" x14ac:dyDescent="0.25">
      <c r="A1586" s="5"/>
      <c r="F1586" s="16"/>
      <c r="M1586" s="16"/>
      <c r="T1586" s="16"/>
      <c r="AA1586" s="16"/>
      <c r="AQ1586" s="3"/>
      <c r="AR1586" s="6"/>
    </row>
    <row r="1587" spans="1:44" s="2" customFormat="1" x14ac:dyDescent="0.25">
      <c r="A1587" s="5"/>
      <c r="F1587" s="16"/>
      <c r="M1587" s="16"/>
      <c r="T1587" s="16"/>
      <c r="AA1587" s="16"/>
      <c r="AQ1587" s="3"/>
      <c r="AR1587" s="6"/>
    </row>
    <row r="1588" spans="1:44" s="2" customFormat="1" x14ac:dyDescent="0.25">
      <c r="A1588" s="5"/>
      <c r="F1588" s="16"/>
      <c r="M1588" s="16"/>
      <c r="T1588" s="16"/>
      <c r="AA1588" s="16"/>
      <c r="AQ1588" s="3"/>
      <c r="AR1588" s="6"/>
    </row>
    <row r="1589" spans="1:44" s="2" customFormat="1" x14ac:dyDescent="0.25">
      <c r="A1589" s="5"/>
      <c r="F1589" s="16"/>
      <c r="M1589" s="16"/>
      <c r="T1589" s="16"/>
      <c r="AA1589" s="16"/>
      <c r="AQ1589" s="3"/>
      <c r="AR1589" s="6"/>
    </row>
    <row r="1590" spans="1:44" s="2" customFormat="1" x14ac:dyDescent="0.25">
      <c r="A1590" s="5"/>
      <c r="F1590" s="16"/>
      <c r="M1590" s="16"/>
      <c r="T1590" s="16"/>
      <c r="AA1590" s="16"/>
      <c r="AQ1590" s="3"/>
      <c r="AR1590" s="6"/>
    </row>
    <row r="1591" spans="1:44" s="2" customFormat="1" x14ac:dyDescent="0.25">
      <c r="A1591" s="5"/>
      <c r="F1591" s="16"/>
      <c r="M1591" s="16"/>
      <c r="T1591" s="16"/>
      <c r="AA1591" s="16"/>
      <c r="AQ1591" s="3"/>
      <c r="AR1591" s="6"/>
    </row>
    <row r="1592" spans="1:44" s="2" customFormat="1" x14ac:dyDescent="0.25">
      <c r="A1592" s="5"/>
      <c r="F1592" s="16"/>
      <c r="M1592" s="16"/>
      <c r="T1592" s="16"/>
      <c r="AA1592" s="16"/>
      <c r="AQ1592" s="3"/>
      <c r="AR1592" s="6"/>
    </row>
    <row r="1593" spans="1:44" s="2" customFormat="1" x14ac:dyDescent="0.25">
      <c r="A1593" s="5"/>
      <c r="F1593" s="16"/>
      <c r="M1593" s="16"/>
      <c r="T1593" s="16"/>
      <c r="AA1593" s="16"/>
      <c r="AQ1593" s="3"/>
      <c r="AR1593" s="6"/>
    </row>
    <row r="1594" spans="1:44" s="2" customFormat="1" x14ac:dyDescent="0.25">
      <c r="A1594" s="5"/>
      <c r="F1594" s="16"/>
      <c r="M1594" s="16"/>
      <c r="T1594" s="16"/>
      <c r="AA1594" s="16"/>
      <c r="AQ1594" s="3"/>
      <c r="AR1594" s="6"/>
    </row>
    <row r="1595" spans="1:44" s="2" customFormat="1" x14ac:dyDescent="0.25">
      <c r="A1595" s="5"/>
      <c r="F1595" s="16"/>
      <c r="M1595" s="16"/>
      <c r="T1595" s="16"/>
      <c r="AA1595" s="16"/>
      <c r="AQ1595" s="3"/>
      <c r="AR1595" s="6"/>
    </row>
    <row r="1596" spans="1:44" s="2" customFormat="1" x14ac:dyDescent="0.25">
      <c r="A1596" s="5"/>
      <c r="F1596" s="16"/>
      <c r="M1596" s="16"/>
      <c r="T1596" s="16"/>
      <c r="AA1596" s="16"/>
      <c r="AQ1596" s="3"/>
      <c r="AR1596" s="6"/>
    </row>
    <row r="1597" spans="1:44" s="2" customFormat="1" x14ac:dyDescent="0.25">
      <c r="A1597" s="5"/>
      <c r="F1597" s="16"/>
      <c r="M1597" s="16"/>
      <c r="T1597" s="16"/>
      <c r="AA1597" s="16"/>
      <c r="AQ1597" s="3"/>
      <c r="AR1597" s="6"/>
    </row>
    <row r="1598" spans="1:44" s="2" customFormat="1" x14ac:dyDescent="0.25">
      <c r="A1598" s="5"/>
      <c r="F1598" s="16"/>
      <c r="M1598" s="16"/>
      <c r="T1598" s="16"/>
      <c r="AA1598" s="16"/>
      <c r="AQ1598" s="3"/>
      <c r="AR1598" s="6"/>
    </row>
    <row r="1599" spans="1:44" s="2" customFormat="1" x14ac:dyDescent="0.25">
      <c r="A1599" s="5"/>
      <c r="F1599" s="16"/>
      <c r="M1599" s="16"/>
      <c r="T1599" s="16"/>
      <c r="AA1599" s="16"/>
      <c r="AQ1599" s="3"/>
      <c r="AR1599" s="6"/>
    </row>
    <row r="1600" spans="1:44" s="2" customFormat="1" x14ac:dyDescent="0.25">
      <c r="A1600" s="5"/>
      <c r="F1600" s="16"/>
      <c r="M1600" s="16"/>
      <c r="T1600" s="16"/>
      <c r="AA1600" s="16"/>
      <c r="AQ1600" s="3"/>
      <c r="AR1600" s="6"/>
    </row>
    <row r="1601" spans="1:44" s="2" customFormat="1" x14ac:dyDescent="0.25">
      <c r="A1601" s="5"/>
      <c r="F1601" s="16"/>
      <c r="M1601" s="16"/>
      <c r="T1601" s="16"/>
      <c r="AA1601" s="16"/>
      <c r="AQ1601" s="3"/>
      <c r="AR1601" s="6"/>
    </row>
    <row r="1602" spans="1:44" s="2" customFormat="1" x14ac:dyDescent="0.25">
      <c r="A1602" s="5"/>
      <c r="F1602" s="16"/>
      <c r="M1602" s="16"/>
      <c r="T1602" s="16"/>
      <c r="AA1602" s="16"/>
      <c r="AQ1602" s="3"/>
      <c r="AR1602" s="6"/>
    </row>
    <row r="1603" spans="1:44" s="2" customFormat="1" x14ac:dyDescent="0.25">
      <c r="A1603" s="5"/>
      <c r="F1603" s="16"/>
      <c r="M1603" s="16"/>
      <c r="T1603" s="16"/>
      <c r="AA1603" s="16"/>
      <c r="AQ1603" s="3"/>
      <c r="AR1603" s="6"/>
    </row>
    <row r="1604" spans="1:44" s="2" customFormat="1" x14ac:dyDescent="0.25">
      <c r="A1604" s="5"/>
      <c r="F1604" s="16"/>
      <c r="M1604" s="16"/>
      <c r="T1604" s="16"/>
      <c r="AA1604" s="16"/>
      <c r="AQ1604" s="3"/>
      <c r="AR1604" s="6"/>
    </row>
    <row r="1605" spans="1:44" s="2" customFormat="1" x14ac:dyDescent="0.25">
      <c r="A1605" s="5"/>
      <c r="F1605" s="16"/>
      <c r="M1605" s="16"/>
      <c r="T1605" s="16"/>
      <c r="AA1605" s="16"/>
      <c r="AQ1605" s="3"/>
      <c r="AR1605" s="6"/>
    </row>
    <row r="1606" spans="1:44" s="2" customFormat="1" x14ac:dyDescent="0.25">
      <c r="A1606" s="5"/>
      <c r="F1606" s="16"/>
      <c r="M1606" s="16"/>
      <c r="T1606" s="16"/>
      <c r="AA1606" s="16"/>
      <c r="AQ1606" s="3"/>
      <c r="AR1606" s="6"/>
    </row>
    <row r="1607" spans="1:44" s="2" customFormat="1" x14ac:dyDescent="0.25">
      <c r="A1607" s="5"/>
      <c r="F1607" s="16"/>
      <c r="M1607" s="16"/>
      <c r="T1607" s="16"/>
      <c r="AA1607" s="16"/>
      <c r="AQ1607" s="3"/>
      <c r="AR1607" s="6"/>
    </row>
    <row r="1608" spans="1:44" s="2" customFormat="1" x14ac:dyDescent="0.25">
      <c r="A1608" s="5"/>
      <c r="F1608" s="16"/>
      <c r="M1608" s="16"/>
      <c r="T1608" s="16"/>
      <c r="AA1608" s="16"/>
      <c r="AQ1608" s="3"/>
      <c r="AR1608" s="6"/>
    </row>
    <row r="1609" spans="1:44" s="2" customFormat="1" x14ac:dyDescent="0.25">
      <c r="A1609" s="5"/>
      <c r="F1609" s="16"/>
      <c r="M1609" s="16"/>
      <c r="T1609" s="16"/>
      <c r="AA1609" s="16"/>
      <c r="AQ1609" s="3"/>
      <c r="AR1609" s="6"/>
    </row>
    <row r="1610" spans="1:44" s="2" customFormat="1" x14ac:dyDescent="0.25">
      <c r="A1610" s="5"/>
      <c r="F1610" s="16"/>
      <c r="M1610" s="16"/>
      <c r="T1610" s="16"/>
      <c r="AA1610" s="16"/>
      <c r="AQ1610" s="3"/>
      <c r="AR1610" s="6"/>
    </row>
    <row r="1611" spans="1:44" s="2" customFormat="1" x14ac:dyDescent="0.25">
      <c r="A1611" s="5"/>
      <c r="F1611" s="16"/>
      <c r="M1611" s="16"/>
      <c r="T1611" s="16"/>
      <c r="AA1611" s="16"/>
      <c r="AQ1611" s="3"/>
      <c r="AR1611" s="6"/>
    </row>
    <row r="1612" spans="1:44" s="2" customFormat="1" x14ac:dyDescent="0.25">
      <c r="A1612" s="5"/>
      <c r="F1612" s="16"/>
      <c r="M1612" s="16"/>
      <c r="T1612" s="16"/>
      <c r="AA1612" s="16"/>
      <c r="AQ1612" s="3"/>
      <c r="AR1612" s="6"/>
    </row>
    <row r="1613" spans="1:44" s="2" customFormat="1" x14ac:dyDescent="0.25">
      <c r="A1613" s="5"/>
      <c r="F1613" s="16"/>
      <c r="M1613" s="16"/>
      <c r="T1613" s="16"/>
      <c r="AA1613" s="16"/>
      <c r="AQ1613" s="3"/>
      <c r="AR1613" s="6"/>
    </row>
    <row r="1614" spans="1:44" s="2" customFormat="1" x14ac:dyDescent="0.25">
      <c r="A1614" s="5"/>
      <c r="F1614" s="16"/>
      <c r="M1614" s="16"/>
      <c r="T1614" s="16"/>
      <c r="AA1614" s="16"/>
      <c r="AQ1614" s="3"/>
      <c r="AR1614" s="6"/>
    </row>
    <row r="1615" spans="1:44" s="2" customFormat="1" x14ac:dyDescent="0.25">
      <c r="A1615" s="5"/>
      <c r="F1615" s="16"/>
      <c r="M1615" s="16"/>
      <c r="T1615" s="16"/>
      <c r="AA1615" s="16"/>
      <c r="AQ1615" s="3"/>
      <c r="AR1615" s="6"/>
    </row>
    <row r="1616" spans="1:44" s="2" customFormat="1" x14ac:dyDescent="0.25">
      <c r="A1616" s="5"/>
      <c r="F1616" s="16"/>
      <c r="M1616" s="16"/>
      <c r="T1616" s="16"/>
      <c r="AA1616" s="16"/>
      <c r="AQ1616" s="3"/>
      <c r="AR1616" s="6"/>
    </row>
    <row r="1617" spans="1:44" s="2" customFormat="1" x14ac:dyDescent="0.25">
      <c r="A1617" s="5"/>
      <c r="F1617" s="16"/>
      <c r="M1617" s="16"/>
      <c r="T1617" s="16"/>
      <c r="AA1617" s="16"/>
      <c r="AQ1617" s="3"/>
      <c r="AR1617" s="6"/>
    </row>
    <row r="1618" spans="1:44" s="2" customFormat="1" x14ac:dyDescent="0.25">
      <c r="A1618" s="5"/>
      <c r="F1618" s="16"/>
      <c r="M1618" s="16"/>
      <c r="T1618" s="16"/>
      <c r="AA1618" s="16"/>
      <c r="AQ1618" s="3"/>
      <c r="AR1618" s="6"/>
    </row>
    <row r="1619" spans="1:44" s="2" customFormat="1" x14ac:dyDescent="0.25">
      <c r="A1619" s="5"/>
      <c r="F1619" s="16"/>
      <c r="M1619" s="16"/>
      <c r="T1619" s="16"/>
      <c r="AA1619" s="16"/>
      <c r="AQ1619" s="3"/>
      <c r="AR1619" s="6"/>
    </row>
    <row r="1620" spans="1:44" s="2" customFormat="1" x14ac:dyDescent="0.25">
      <c r="A1620" s="5"/>
      <c r="F1620" s="16"/>
      <c r="M1620" s="16"/>
      <c r="T1620" s="16"/>
      <c r="AA1620" s="16"/>
      <c r="AQ1620" s="3"/>
      <c r="AR1620" s="6"/>
    </row>
    <row r="1621" spans="1:44" s="2" customFormat="1" x14ac:dyDescent="0.25">
      <c r="A1621" s="5"/>
      <c r="F1621" s="16"/>
      <c r="M1621" s="16"/>
      <c r="T1621" s="16"/>
      <c r="AA1621" s="16"/>
      <c r="AQ1621" s="3"/>
      <c r="AR1621" s="6"/>
    </row>
    <row r="1622" spans="1:44" s="2" customFormat="1" x14ac:dyDescent="0.25">
      <c r="A1622" s="5"/>
      <c r="F1622" s="16"/>
      <c r="M1622" s="16"/>
      <c r="T1622" s="16"/>
      <c r="AA1622" s="16"/>
      <c r="AQ1622" s="3"/>
      <c r="AR1622" s="6"/>
    </row>
    <row r="1623" spans="1:44" s="2" customFormat="1" x14ac:dyDescent="0.25">
      <c r="A1623" s="5"/>
      <c r="F1623" s="16"/>
      <c r="M1623" s="16"/>
      <c r="T1623" s="16"/>
      <c r="AA1623" s="16"/>
      <c r="AQ1623" s="3"/>
      <c r="AR1623" s="6"/>
    </row>
    <row r="1624" spans="1:44" s="2" customFormat="1" x14ac:dyDescent="0.25">
      <c r="A1624" s="5"/>
      <c r="F1624" s="16"/>
      <c r="M1624" s="16"/>
      <c r="T1624" s="16"/>
      <c r="AA1624" s="16"/>
      <c r="AQ1624" s="3"/>
      <c r="AR1624" s="6"/>
    </row>
    <row r="1625" spans="1:44" s="2" customFormat="1" x14ac:dyDescent="0.25">
      <c r="A1625" s="5"/>
      <c r="F1625" s="16"/>
      <c r="M1625" s="16"/>
      <c r="T1625" s="16"/>
      <c r="AA1625" s="16"/>
      <c r="AQ1625" s="3"/>
      <c r="AR1625" s="6"/>
    </row>
    <row r="1626" spans="1:44" s="2" customFormat="1" x14ac:dyDescent="0.25">
      <c r="A1626" s="5"/>
      <c r="F1626" s="16"/>
      <c r="M1626" s="16"/>
      <c r="T1626" s="16"/>
      <c r="AA1626" s="16"/>
      <c r="AQ1626" s="3"/>
      <c r="AR1626" s="6"/>
    </row>
    <row r="1627" spans="1:44" s="2" customFormat="1" x14ac:dyDescent="0.25">
      <c r="A1627" s="5"/>
      <c r="F1627" s="16"/>
      <c r="M1627" s="16"/>
      <c r="T1627" s="16"/>
      <c r="AA1627" s="16"/>
      <c r="AQ1627" s="3"/>
      <c r="AR1627" s="6"/>
    </row>
    <row r="1628" spans="1:44" s="2" customFormat="1" x14ac:dyDescent="0.25">
      <c r="A1628" s="5"/>
      <c r="F1628" s="16"/>
      <c r="M1628" s="16"/>
      <c r="T1628" s="16"/>
      <c r="AA1628" s="16"/>
      <c r="AQ1628" s="3"/>
      <c r="AR1628" s="6"/>
    </row>
    <row r="1629" spans="1:44" s="2" customFormat="1" x14ac:dyDescent="0.25">
      <c r="A1629" s="5"/>
      <c r="F1629" s="16"/>
      <c r="M1629" s="16"/>
      <c r="T1629" s="16"/>
      <c r="AA1629" s="16"/>
      <c r="AQ1629" s="3"/>
      <c r="AR1629" s="6"/>
    </row>
    <row r="1630" spans="1:44" s="2" customFormat="1" x14ac:dyDescent="0.25">
      <c r="A1630" s="5"/>
      <c r="F1630" s="16"/>
      <c r="M1630" s="16"/>
      <c r="T1630" s="16"/>
      <c r="AA1630" s="16"/>
      <c r="AQ1630" s="3"/>
      <c r="AR1630" s="6"/>
    </row>
    <row r="1631" spans="1:44" s="2" customFormat="1" x14ac:dyDescent="0.25">
      <c r="A1631" s="5"/>
      <c r="F1631" s="16"/>
      <c r="M1631" s="16"/>
      <c r="T1631" s="16"/>
      <c r="AA1631" s="16"/>
      <c r="AQ1631" s="3"/>
      <c r="AR1631" s="6"/>
    </row>
    <row r="1632" spans="1:44" s="2" customFormat="1" x14ac:dyDescent="0.25">
      <c r="A1632" s="5"/>
      <c r="F1632" s="16"/>
      <c r="M1632" s="16"/>
      <c r="T1632" s="16"/>
      <c r="AA1632" s="16"/>
      <c r="AQ1632" s="3"/>
      <c r="AR1632" s="6"/>
    </row>
    <row r="1633" spans="1:44" s="2" customFormat="1" x14ac:dyDescent="0.25">
      <c r="A1633" s="5"/>
      <c r="F1633" s="16"/>
      <c r="M1633" s="16"/>
      <c r="T1633" s="16"/>
      <c r="AA1633" s="16"/>
      <c r="AQ1633" s="3"/>
      <c r="AR1633" s="6"/>
    </row>
    <row r="1634" spans="1:44" s="2" customFormat="1" x14ac:dyDescent="0.25">
      <c r="A1634" s="5"/>
      <c r="F1634" s="16"/>
      <c r="M1634" s="16"/>
      <c r="T1634" s="16"/>
      <c r="AA1634" s="16"/>
      <c r="AQ1634" s="3"/>
      <c r="AR1634" s="6"/>
    </row>
    <row r="1635" spans="1:44" s="2" customFormat="1" x14ac:dyDescent="0.25">
      <c r="A1635" s="5"/>
      <c r="F1635" s="16"/>
      <c r="M1635" s="16"/>
      <c r="T1635" s="16"/>
      <c r="AA1635" s="16"/>
      <c r="AQ1635" s="3"/>
      <c r="AR1635" s="6"/>
    </row>
    <row r="1636" spans="1:44" s="2" customFormat="1" x14ac:dyDescent="0.25">
      <c r="A1636" s="5"/>
      <c r="F1636" s="16"/>
      <c r="M1636" s="16"/>
      <c r="T1636" s="16"/>
      <c r="AA1636" s="16"/>
      <c r="AQ1636" s="3"/>
      <c r="AR1636" s="6"/>
    </row>
    <row r="1637" spans="1:44" s="2" customFormat="1" x14ac:dyDescent="0.25">
      <c r="A1637" s="5"/>
      <c r="F1637" s="16"/>
      <c r="M1637" s="16"/>
      <c r="T1637" s="16"/>
      <c r="AA1637" s="16"/>
      <c r="AQ1637" s="3"/>
      <c r="AR1637" s="6"/>
    </row>
    <row r="1638" spans="1:44" s="2" customFormat="1" x14ac:dyDescent="0.25">
      <c r="A1638" s="5"/>
      <c r="F1638" s="16"/>
      <c r="M1638" s="16"/>
      <c r="T1638" s="16"/>
      <c r="AA1638" s="16"/>
      <c r="AQ1638" s="3"/>
      <c r="AR1638" s="6"/>
    </row>
    <row r="1639" spans="1:44" s="2" customFormat="1" x14ac:dyDescent="0.25">
      <c r="A1639" s="5"/>
      <c r="F1639" s="16"/>
      <c r="M1639" s="16"/>
      <c r="T1639" s="16"/>
      <c r="AA1639" s="16"/>
      <c r="AQ1639" s="3"/>
      <c r="AR1639" s="6"/>
    </row>
    <row r="1640" spans="1:44" s="2" customFormat="1" x14ac:dyDescent="0.25">
      <c r="A1640" s="5"/>
      <c r="F1640" s="16"/>
      <c r="M1640" s="16"/>
      <c r="T1640" s="16"/>
      <c r="AA1640" s="16"/>
      <c r="AQ1640" s="3"/>
      <c r="AR1640" s="6"/>
    </row>
    <row r="1641" spans="1:44" s="2" customFormat="1" x14ac:dyDescent="0.25">
      <c r="A1641" s="5"/>
      <c r="F1641" s="16"/>
      <c r="M1641" s="16"/>
      <c r="T1641" s="16"/>
      <c r="AA1641" s="16"/>
      <c r="AQ1641" s="3"/>
      <c r="AR1641" s="6"/>
    </row>
    <row r="1642" spans="1:44" s="2" customFormat="1" x14ac:dyDescent="0.25">
      <c r="A1642" s="5"/>
      <c r="F1642" s="16"/>
      <c r="M1642" s="16"/>
      <c r="T1642" s="16"/>
      <c r="AA1642" s="16"/>
      <c r="AQ1642" s="3"/>
      <c r="AR1642" s="6"/>
    </row>
    <row r="1643" spans="1:44" s="2" customFormat="1" x14ac:dyDescent="0.25">
      <c r="A1643" s="5"/>
      <c r="F1643" s="16"/>
      <c r="M1643" s="16"/>
      <c r="T1643" s="16"/>
      <c r="AA1643" s="16"/>
      <c r="AQ1643" s="3"/>
      <c r="AR1643" s="6"/>
    </row>
    <row r="1644" spans="1:44" s="2" customFormat="1" x14ac:dyDescent="0.25">
      <c r="A1644" s="5"/>
      <c r="F1644" s="16"/>
      <c r="M1644" s="16"/>
      <c r="T1644" s="16"/>
      <c r="AA1644" s="16"/>
      <c r="AQ1644" s="3"/>
      <c r="AR1644" s="6"/>
    </row>
    <row r="1645" spans="1:44" s="2" customFormat="1" x14ac:dyDescent="0.25">
      <c r="A1645" s="5"/>
      <c r="F1645" s="16"/>
      <c r="M1645" s="16"/>
      <c r="T1645" s="16"/>
      <c r="AA1645" s="16"/>
      <c r="AQ1645" s="3"/>
      <c r="AR1645" s="6"/>
    </row>
    <row r="1646" spans="1:44" s="2" customFormat="1" x14ac:dyDescent="0.25">
      <c r="A1646" s="5"/>
      <c r="F1646" s="16"/>
      <c r="M1646" s="16"/>
      <c r="T1646" s="16"/>
      <c r="AA1646" s="16"/>
      <c r="AQ1646" s="3"/>
      <c r="AR1646" s="6"/>
    </row>
    <row r="1647" spans="1:44" s="2" customFormat="1" x14ac:dyDescent="0.25">
      <c r="A1647" s="5"/>
      <c r="F1647" s="16"/>
      <c r="M1647" s="16"/>
      <c r="T1647" s="16"/>
      <c r="AA1647" s="16"/>
      <c r="AQ1647" s="3"/>
      <c r="AR1647" s="6"/>
    </row>
    <row r="1648" spans="1:44" s="2" customFormat="1" x14ac:dyDescent="0.25">
      <c r="A1648" s="5"/>
      <c r="F1648" s="16"/>
      <c r="M1648" s="16"/>
      <c r="T1648" s="16"/>
      <c r="AA1648" s="16"/>
      <c r="AQ1648" s="3"/>
      <c r="AR1648" s="6"/>
    </row>
    <row r="1649" spans="1:44" s="2" customFormat="1" x14ac:dyDescent="0.25">
      <c r="A1649" s="5"/>
      <c r="F1649" s="16"/>
      <c r="M1649" s="16"/>
      <c r="T1649" s="16"/>
      <c r="AA1649" s="16"/>
      <c r="AQ1649" s="3"/>
      <c r="AR1649" s="6"/>
    </row>
    <row r="1650" spans="1:44" s="2" customFormat="1" x14ac:dyDescent="0.25">
      <c r="A1650" s="5"/>
      <c r="F1650" s="16"/>
      <c r="M1650" s="16"/>
      <c r="T1650" s="16"/>
      <c r="AA1650" s="16"/>
      <c r="AQ1650" s="3"/>
      <c r="AR1650" s="6"/>
    </row>
    <row r="1651" spans="1:44" s="2" customFormat="1" x14ac:dyDescent="0.25">
      <c r="A1651" s="5"/>
      <c r="F1651" s="16"/>
      <c r="M1651" s="16"/>
      <c r="T1651" s="16"/>
      <c r="AA1651" s="16"/>
      <c r="AQ1651" s="3"/>
      <c r="AR1651" s="6"/>
    </row>
    <row r="1652" spans="1:44" s="2" customFormat="1" x14ac:dyDescent="0.25">
      <c r="A1652" s="5"/>
      <c r="F1652" s="16"/>
      <c r="M1652" s="16"/>
      <c r="T1652" s="16"/>
      <c r="AA1652" s="16"/>
      <c r="AQ1652" s="3"/>
      <c r="AR1652" s="6"/>
    </row>
    <row r="1653" spans="1:44" s="2" customFormat="1" x14ac:dyDescent="0.25">
      <c r="A1653" s="5"/>
      <c r="F1653" s="16"/>
      <c r="M1653" s="16"/>
      <c r="T1653" s="16"/>
      <c r="AA1653" s="16"/>
      <c r="AQ1653" s="3"/>
      <c r="AR1653" s="6"/>
    </row>
    <row r="1654" spans="1:44" s="2" customFormat="1" x14ac:dyDescent="0.25">
      <c r="A1654" s="5"/>
      <c r="F1654" s="16"/>
      <c r="M1654" s="16"/>
      <c r="T1654" s="16"/>
      <c r="AA1654" s="16"/>
      <c r="AQ1654" s="3"/>
      <c r="AR1654" s="6"/>
    </row>
    <row r="1655" spans="1:44" s="2" customFormat="1" x14ac:dyDescent="0.25">
      <c r="A1655" s="5"/>
      <c r="F1655" s="16"/>
      <c r="M1655" s="16"/>
      <c r="T1655" s="16"/>
      <c r="AA1655" s="16"/>
      <c r="AQ1655" s="3"/>
      <c r="AR1655" s="6"/>
    </row>
    <row r="1656" spans="1:44" s="2" customFormat="1" x14ac:dyDescent="0.25">
      <c r="A1656" s="5"/>
      <c r="F1656" s="16"/>
      <c r="M1656" s="16"/>
      <c r="T1656" s="16"/>
      <c r="AA1656" s="16"/>
      <c r="AQ1656" s="3"/>
      <c r="AR1656" s="6"/>
    </row>
    <row r="1657" spans="1:44" s="2" customFormat="1" x14ac:dyDescent="0.25">
      <c r="A1657" s="5"/>
      <c r="F1657" s="16"/>
      <c r="M1657" s="16"/>
      <c r="T1657" s="16"/>
      <c r="AA1657" s="16"/>
      <c r="AQ1657" s="3"/>
      <c r="AR1657" s="6"/>
    </row>
    <row r="1658" spans="1:44" s="2" customFormat="1" x14ac:dyDescent="0.25">
      <c r="A1658" s="5"/>
      <c r="F1658" s="16"/>
      <c r="M1658" s="16"/>
      <c r="T1658" s="16"/>
      <c r="AA1658" s="16"/>
      <c r="AQ1658" s="3"/>
      <c r="AR1658" s="6"/>
    </row>
    <row r="1659" spans="1:44" s="2" customFormat="1" x14ac:dyDescent="0.25">
      <c r="A1659" s="5"/>
      <c r="F1659" s="16"/>
      <c r="M1659" s="16"/>
      <c r="T1659" s="16"/>
      <c r="AA1659" s="16"/>
      <c r="AQ1659" s="3"/>
      <c r="AR1659" s="6"/>
    </row>
    <row r="1660" spans="1:44" s="2" customFormat="1" x14ac:dyDescent="0.25">
      <c r="A1660" s="5"/>
      <c r="F1660" s="16"/>
      <c r="M1660" s="16"/>
      <c r="T1660" s="16"/>
      <c r="AA1660" s="16"/>
      <c r="AQ1660" s="3"/>
      <c r="AR1660" s="6"/>
    </row>
    <row r="1661" spans="1:44" s="2" customFormat="1" x14ac:dyDescent="0.25">
      <c r="A1661" s="5"/>
      <c r="F1661" s="16"/>
      <c r="M1661" s="16"/>
      <c r="T1661" s="16"/>
      <c r="AA1661" s="16"/>
      <c r="AQ1661" s="3"/>
      <c r="AR1661" s="6"/>
    </row>
    <row r="1662" spans="1:44" s="2" customFormat="1" x14ac:dyDescent="0.25">
      <c r="A1662" s="5"/>
      <c r="F1662" s="16"/>
      <c r="M1662" s="16"/>
      <c r="T1662" s="16"/>
      <c r="AA1662" s="16"/>
      <c r="AQ1662" s="3"/>
      <c r="AR1662" s="6"/>
    </row>
    <row r="1663" spans="1:44" s="2" customFormat="1" x14ac:dyDescent="0.25">
      <c r="A1663" s="5"/>
      <c r="F1663" s="16"/>
      <c r="M1663" s="16"/>
      <c r="T1663" s="16"/>
      <c r="AA1663" s="16"/>
      <c r="AQ1663" s="3"/>
      <c r="AR1663" s="6"/>
    </row>
    <row r="1664" spans="1:44" s="2" customFormat="1" x14ac:dyDescent="0.25">
      <c r="A1664" s="5"/>
      <c r="F1664" s="16"/>
      <c r="M1664" s="16"/>
      <c r="T1664" s="16"/>
      <c r="AA1664" s="16"/>
      <c r="AQ1664" s="3"/>
      <c r="AR1664" s="6"/>
    </row>
    <row r="1665" spans="1:44" s="2" customFormat="1" x14ac:dyDescent="0.25">
      <c r="A1665" s="5"/>
      <c r="F1665" s="16"/>
      <c r="M1665" s="16"/>
      <c r="T1665" s="16"/>
      <c r="AA1665" s="16"/>
      <c r="AQ1665" s="3"/>
      <c r="AR1665" s="6"/>
    </row>
    <row r="1666" spans="1:44" s="2" customFormat="1" x14ac:dyDescent="0.25">
      <c r="A1666" s="5"/>
      <c r="F1666" s="16"/>
      <c r="M1666" s="16"/>
      <c r="T1666" s="16"/>
      <c r="AA1666" s="16"/>
      <c r="AQ1666" s="3"/>
      <c r="AR1666" s="6"/>
    </row>
    <row r="1667" spans="1:44" s="2" customFormat="1" x14ac:dyDescent="0.25">
      <c r="A1667" s="5"/>
      <c r="F1667" s="16"/>
      <c r="M1667" s="16"/>
      <c r="T1667" s="16"/>
      <c r="AA1667" s="16"/>
      <c r="AQ1667" s="3"/>
      <c r="AR1667" s="6"/>
    </row>
    <row r="1668" spans="1:44" s="2" customFormat="1" x14ac:dyDescent="0.25">
      <c r="A1668" s="5"/>
      <c r="F1668" s="16"/>
      <c r="M1668" s="16"/>
      <c r="T1668" s="16"/>
      <c r="AA1668" s="16"/>
      <c r="AQ1668" s="3"/>
      <c r="AR1668" s="6"/>
    </row>
    <row r="1669" spans="1:44" s="2" customFormat="1" x14ac:dyDescent="0.25">
      <c r="A1669" s="5"/>
      <c r="F1669" s="16"/>
      <c r="M1669" s="16"/>
      <c r="T1669" s="16"/>
      <c r="AA1669" s="16"/>
      <c r="AQ1669" s="3"/>
      <c r="AR1669" s="6"/>
    </row>
    <row r="1670" spans="1:44" s="2" customFormat="1" x14ac:dyDescent="0.25">
      <c r="A1670" s="5"/>
      <c r="F1670" s="16"/>
      <c r="M1670" s="16"/>
      <c r="T1670" s="16"/>
      <c r="AA1670" s="16"/>
      <c r="AQ1670" s="3"/>
      <c r="AR1670" s="6"/>
    </row>
    <row r="1671" spans="1:44" s="2" customFormat="1" x14ac:dyDescent="0.25">
      <c r="A1671" s="5"/>
      <c r="F1671" s="16"/>
      <c r="M1671" s="16"/>
      <c r="T1671" s="16"/>
      <c r="AA1671" s="16"/>
      <c r="AQ1671" s="3"/>
      <c r="AR1671" s="6"/>
    </row>
    <row r="1672" spans="1:44" s="2" customFormat="1" x14ac:dyDescent="0.25">
      <c r="A1672" s="5"/>
      <c r="F1672" s="16"/>
      <c r="M1672" s="16"/>
      <c r="T1672" s="16"/>
      <c r="AA1672" s="16"/>
      <c r="AQ1672" s="3"/>
      <c r="AR1672" s="6"/>
    </row>
    <row r="1673" spans="1:44" s="2" customFormat="1" x14ac:dyDescent="0.25">
      <c r="A1673" s="5"/>
      <c r="F1673" s="16"/>
      <c r="M1673" s="16"/>
      <c r="T1673" s="16"/>
      <c r="AA1673" s="16"/>
      <c r="AQ1673" s="3"/>
      <c r="AR1673" s="6"/>
    </row>
    <row r="1674" spans="1:44" s="2" customFormat="1" x14ac:dyDescent="0.25">
      <c r="A1674" s="5"/>
      <c r="F1674" s="16"/>
      <c r="M1674" s="16"/>
      <c r="T1674" s="16"/>
      <c r="AA1674" s="16"/>
      <c r="AQ1674" s="3"/>
      <c r="AR1674" s="6"/>
    </row>
    <row r="1675" spans="1:44" s="2" customFormat="1" x14ac:dyDescent="0.25">
      <c r="A1675" s="5"/>
      <c r="F1675" s="16"/>
      <c r="M1675" s="16"/>
      <c r="T1675" s="16"/>
      <c r="AA1675" s="16"/>
      <c r="AQ1675" s="3"/>
      <c r="AR1675" s="6"/>
    </row>
    <row r="1676" spans="1:44" s="2" customFormat="1" x14ac:dyDescent="0.25">
      <c r="A1676" s="5"/>
      <c r="F1676" s="16"/>
      <c r="M1676" s="16"/>
      <c r="T1676" s="16"/>
      <c r="AA1676" s="16"/>
      <c r="AQ1676" s="3"/>
      <c r="AR1676" s="6"/>
    </row>
    <row r="1677" spans="1:44" s="2" customFormat="1" x14ac:dyDescent="0.25">
      <c r="A1677" s="5"/>
      <c r="F1677" s="16"/>
      <c r="M1677" s="16"/>
      <c r="T1677" s="16"/>
      <c r="AA1677" s="16"/>
      <c r="AQ1677" s="3"/>
      <c r="AR1677" s="6"/>
    </row>
    <row r="1678" spans="1:44" s="2" customFormat="1" x14ac:dyDescent="0.25">
      <c r="A1678" s="5"/>
      <c r="F1678" s="16"/>
      <c r="M1678" s="16"/>
      <c r="T1678" s="16"/>
      <c r="AA1678" s="16"/>
      <c r="AQ1678" s="3"/>
      <c r="AR1678" s="6"/>
    </row>
    <row r="1679" spans="1:44" s="2" customFormat="1" x14ac:dyDescent="0.25">
      <c r="A1679" s="5"/>
      <c r="F1679" s="16"/>
      <c r="M1679" s="16"/>
      <c r="T1679" s="16"/>
      <c r="AA1679" s="16"/>
      <c r="AQ1679" s="3"/>
      <c r="AR1679" s="6"/>
    </row>
    <row r="1680" spans="1:44" s="2" customFormat="1" x14ac:dyDescent="0.25">
      <c r="A1680" s="5"/>
      <c r="F1680" s="16"/>
      <c r="M1680" s="16"/>
      <c r="T1680" s="16"/>
      <c r="AA1680" s="16"/>
      <c r="AQ1680" s="3"/>
      <c r="AR1680" s="6"/>
    </row>
    <row r="1681" spans="1:44" s="2" customFormat="1" x14ac:dyDescent="0.25">
      <c r="A1681" s="5"/>
      <c r="F1681" s="16"/>
      <c r="M1681" s="16"/>
      <c r="T1681" s="16"/>
      <c r="AA1681" s="16"/>
      <c r="AQ1681" s="3"/>
      <c r="AR1681" s="6"/>
    </row>
    <row r="1682" spans="1:44" s="2" customFormat="1" x14ac:dyDescent="0.25">
      <c r="A1682" s="5"/>
      <c r="F1682" s="16"/>
      <c r="M1682" s="16"/>
      <c r="T1682" s="16"/>
      <c r="AA1682" s="16"/>
      <c r="AQ1682" s="3"/>
      <c r="AR1682" s="6"/>
    </row>
    <row r="1683" spans="1:44" s="2" customFormat="1" x14ac:dyDescent="0.25">
      <c r="A1683" s="5"/>
      <c r="F1683" s="16"/>
      <c r="M1683" s="16"/>
      <c r="T1683" s="16"/>
      <c r="AA1683" s="16"/>
      <c r="AQ1683" s="3"/>
      <c r="AR1683" s="6"/>
    </row>
    <row r="1684" spans="1:44" s="2" customFormat="1" x14ac:dyDescent="0.25">
      <c r="A1684" s="5"/>
      <c r="F1684" s="16"/>
      <c r="M1684" s="16"/>
      <c r="T1684" s="16"/>
      <c r="AA1684" s="16"/>
      <c r="AQ1684" s="3"/>
      <c r="AR1684" s="6"/>
    </row>
    <row r="1685" spans="1:44" s="2" customFormat="1" x14ac:dyDescent="0.25">
      <c r="A1685" s="5"/>
      <c r="F1685" s="16"/>
      <c r="M1685" s="16"/>
      <c r="T1685" s="16"/>
      <c r="AA1685" s="16"/>
      <c r="AQ1685" s="3"/>
      <c r="AR1685" s="6"/>
    </row>
    <row r="1686" spans="1:44" s="2" customFormat="1" x14ac:dyDescent="0.25">
      <c r="A1686" s="5"/>
      <c r="F1686" s="16"/>
      <c r="M1686" s="16"/>
      <c r="T1686" s="16"/>
      <c r="AA1686" s="16"/>
      <c r="AQ1686" s="3"/>
      <c r="AR1686" s="6"/>
    </row>
    <row r="1687" spans="1:44" s="2" customFormat="1" x14ac:dyDescent="0.25">
      <c r="A1687" s="5"/>
      <c r="F1687" s="16"/>
      <c r="M1687" s="16"/>
      <c r="T1687" s="16"/>
      <c r="AA1687" s="16"/>
      <c r="AQ1687" s="3"/>
      <c r="AR1687" s="6"/>
    </row>
    <row r="1688" spans="1:44" s="2" customFormat="1" x14ac:dyDescent="0.25">
      <c r="A1688" s="5"/>
      <c r="F1688" s="16"/>
      <c r="M1688" s="16"/>
      <c r="T1688" s="16"/>
      <c r="AA1688" s="16"/>
      <c r="AQ1688" s="3"/>
      <c r="AR1688" s="6"/>
    </row>
    <row r="1689" spans="1:44" s="2" customFormat="1" x14ac:dyDescent="0.25">
      <c r="A1689" s="5"/>
      <c r="F1689" s="16"/>
      <c r="M1689" s="16"/>
      <c r="T1689" s="16"/>
      <c r="AA1689" s="16"/>
      <c r="AQ1689" s="3"/>
      <c r="AR1689" s="6"/>
    </row>
    <row r="1690" spans="1:44" s="2" customFormat="1" x14ac:dyDescent="0.25">
      <c r="A1690" s="5"/>
      <c r="F1690" s="16"/>
      <c r="M1690" s="16"/>
      <c r="T1690" s="16"/>
      <c r="AA1690" s="16"/>
      <c r="AQ1690" s="3"/>
      <c r="AR1690" s="6"/>
    </row>
    <row r="1691" spans="1:44" s="2" customFormat="1" x14ac:dyDescent="0.25">
      <c r="A1691" s="5"/>
      <c r="F1691" s="16"/>
      <c r="M1691" s="16"/>
      <c r="T1691" s="16"/>
      <c r="AA1691" s="16"/>
      <c r="AQ1691" s="3"/>
      <c r="AR1691" s="6"/>
    </row>
    <row r="1692" spans="1:44" s="2" customFormat="1" x14ac:dyDescent="0.25">
      <c r="A1692" s="5"/>
      <c r="F1692" s="16"/>
      <c r="M1692" s="16"/>
      <c r="T1692" s="16"/>
      <c r="AA1692" s="16"/>
      <c r="AQ1692" s="3"/>
      <c r="AR1692" s="6"/>
    </row>
    <row r="1693" spans="1:44" s="2" customFormat="1" x14ac:dyDescent="0.25">
      <c r="A1693" s="5"/>
      <c r="F1693" s="16"/>
      <c r="M1693" s="16"/>
      <c r="T1693" s="16"/>
      <c r="AA1693" s="16"/>
      <c r="AQ1693" s="3"/>
      <c r="AR1693" s="6"/>
    </row>
    <row r="1694" spans="1:44" s="2" customFormat="1" x14ac:dyDescent="0.25">
      <c r="A1694" s="5"/>
      <c r="F1694" s="16"/>
      <c r="M1694" s="16"/>
      <c r="T1694" s="16"/>
      <c r="AA1694" s="16"/>
      <c r="AQ1694" s="3"/>
      <c r="AR1694" s="6"/>
    </row>
    <row r="1695" spans="1:44" s="2" customFormat="1" x14ac:dyDescent="0.25">
      <c r="A1695" s="5"/>
      <c r="F1695" s="16"/>
      <c r="M1695" s="16"/>
      <c r="T1695" s="16"/>
      <c r="AA1695" s="16"/>
      <c r="AQ1695" s="3"/>
      <c r="AR1695" s="6"/>
    </row>
    <row r="1696" spans="1:44" s="2" customFormat="1" x14ac:dyDescent="0.25">
      <c r="A1696" s="5"/>
      <c r="F1696" s="16"/>
      <c r="M1696" s="16"/>
      <c r="T1696" s="16"/>
      <c r="AA1696" s="16"/>
      <c r="AQ1696" s="3"/>
      <c r="AR1696" s="6"/>
    </row>
    <row r="1697" spans="1:44" s="2" customFormat="1" x14ac:dyDescent="0.25">
      <c r="A1697" s="5"/>
      <c r="F1697" s="16"/>
      <c r="M1697" s="16"/>
      <c r="T1697" s="16"/>
      <c r="AA1697" s="16"/>
      <c r="AQ1697" s="3"/>
      <c r="AR1697" s="6"/>
    </row>
    <row r="1698" spans="1:44" s="2" customFormat="1" x14ac:dyDescent="0.25">
      <c r="A1698" s="5"/>
      <c r="F1698" s="16"/>
      <c r="M1698" s="16"/>
      <c r="T1698" s="16"/>
      <c r="AA1698" s="16"/>
      <c r="AQ1698" s="3"/>
      <c r="AR1698" s="6"/>
    </row>
    <row r="1699" spans="1:44" s="2" customFormat="1" x14ac:dyDescent="0.25">
      <c r="A1699" s="5"/>
      <c r="F1699" s="16"/>
      <c r="M1699" s="16"/>
      <c r="T1699" s="16"/>
      <c r="AA1699" s="16"/>
      <c r="AQ1699" s="3"/>
      <c r="AR1699" s="6"/>
    </row>
    <row r="1700" spans="1:44" s="2" customFormat="1" x14ac:dyDescent="0.25">
      <c r="A1700" s="5"/>
      <c r="F1700" s="16"/>
      <c r="M1700" s="16"/>
      <c r="T1700" s="16"/>
      <c r="AA1700" s="16"/>
      <c r="AQ1700" s="3"/>
      <c r="AR1700" s="6"/>
    </row>
    <row r="1701" spans="1:44" s="2" customFormat="1" x14ac:dyDescent="0.25">
      <c r="A1701" s="5"/>
      <c r="F1701" s="16"/>
      <c r="M1701" s="16"/>
      <c r="T1701" s="16"/>
      <c r="AA1701" s="16"/>
      <c r="AQ1701" s="3"/>
      <c r="AR1701" s="6"/>
    </row>
    <row r="1702" spans="1:44" s="2" customFormat="1" x14ac:dyDescent="0.25">
      <c r="A1702" s="5"/>
      <c r="F1702" s="16"/>
      <c r="M1702" s="16"/>
      <c r="T1702" s="16"/>
      <c r="AA1702" s="16"/>
      <c r="AQ1702" s="3"/>
      <c r="AR1702" s="6"/>
    </row>
    <row r="1703" spans="1:44" s="2" customFormat="1" x14ac:dyDescent="0.25">
      <c r="A1703" s="5"/>
      <c r="F1703" s="16"/>
      <c r="M1703" s="16"/>
      <c r="T1703" s="16"/>
      <c r="AA1703" s="16"/>
      <c r="AQ1703" s="3"/>
      <c r="AR1703" s="6"/>
    </row>
    <row r="1704" spans="1:44" s="2" customFormat="1" x14ac:dyDescent="0.25">
      <c r="A1704" s="5"/>
      <c r="F1704" s="16"/>
      <c r="M1704" s="16"/>
      <c r="T1704" s="16"/>
      <c r="AA1704" s="16"/>
      <c r="AQ1704" s="3"/>
      <c r="AR1704" s="6"/>
    </row>
    <row r="1705" spans="1:44" s="2" customFormat="1" x14ac:dyDescent="0.25">
      <c r="A1705" s="5"/>
      <c r="F1705" s="16"/>
      <c r="M1705" s="16"/>
      <c r="T1705" s="16"/>
      <c r="AA1705" s="16"/>
      <c r="AQ1705" s="3"/>
      <c r="AR1705" s="6"/>
    </row>
    <row r="1706" spans="1:44" s="2" customFormat="1" x14ac:dyDescent="0.25">
      <c r="A1706" s="5"/>
      <c r="F1706" s="16"/>
      <c r="M1706" s="16"/>
      <c r="T1706" s="16"/>
      <c r="AA1706" s="16"/>
      <c r="AQ1706" s="3"/>
      <c r="AR1706" s="6"/>
    </row>
    <row r="1707" spans="1:44" s="2" customFormat="1" x14ac:dyDescent="0.25">
      <c r="A1707" s="5"/>
      <c r="F1707" s="16"/>
      <c r="M1707" s="16"/>
      <c r="T1707" s="16"/>
      <c r="AA1707" s="16"/>
      <c r="AQ1707" s="3"/>
      <c r="AR1707" s="6"/>
    </row>
    <row r="1708" spans="1:44" s="2" customFormat="1" x14ac:dyDescent="0.25">
      <c r="A1708" s="5"/>
      <c r="F1708" s="16"/>
      <c r="M1708" s="16"/>
      <c r="T1708" s="16"/>
      <c r="AA1708" s="16"/>
      <c r="AQ1708" s="3"/>
      <c r="AR1708" s="6"/>
    </row>
    <row r="1709" spans="1:44" s="2" customFormat="1" x14ac:dyDescent="0.25">
      <c r="A1709" s="5"/>
      <c r="F1709" s="16"/>
      <c r="M1709" s="16"/>
      <c r="T1709" s="16"/>
      <c r="AA1709" s="16"/>
      <c r="AQ1709" s="3"/>
      <c r="AR1709" s="6"/>
    </row>
    <row r="1710" spans="1:44" s="2" customFormat="1" x14ac:dyDescent="0.25">
      <c r="A1710" s="5"/>
      <c r="F1710" s="16"/>
      <c r="M1710" s="16"/>
      <c r="T1710" s="16"/>
      <c r="AA1710" s="16"/>
      <c r="AQ1710" s="3"/>
      <c r="AR1710" s="6"/>
    </row>
    <row r="1711" spans="1:44" s="2" customFormat="1" x14ac:dyDescent="0.25">
      <c r="A1711" s="5"/>
      <c r="F1711" s="16"/>
      <c r="M1711" s="16"/>
      <c r="T1711" s="16"/>
      <c r="AA1711" s="16"/>
      <c r="AQ1711" s="3"/>
      <c r="AR1711" s="6"/>
    </row>
    <row r="1712" spans="1:44" s="2" customFormat="1" x14ac:dyDescent="0.25">
      <c r="A1712" s="5"/>
      <c r="F1712" s="16"/>
      <c r="M1712" s="16"/>
      <c r="T1712" s="16"/>
      <c r="AA1712" s="16"/>
      <c r="AQ1712" s="3"/>
      <c r="AR1712" s="6"/>
    </row>
    <row r="1713" spans="1:44" s="2" customFormat="1" x14ac:dyDescent="0.25">
      <c r="A1713" s="5"/>
      <c r="F1713" s="16"/>
      <c r="M1713" s="16"/>
      <c r="T1713" s="16"/>
      <c r="AA1713" s="16"/>
      <c r="AQ1713" s="3"/>
      <c r="AR1713" s="6"/>
    </row>
    <row r="1714" spans="1:44" s="2" customFormat="1" x14ac:dyDescent="0.25">
      <c r="A1714" s="5"/>
      <c r="F1714" s="16"/>
      <c r="M1714" s="16"/>
      <c r="T1714" s="16"/>
      <c r="AA1714" s="16"/>
      <c r="AQ1714" s="3"/>
      <c r="AR1714" s="6"/>
    </row>
    <row r="1715" spans="1:44" s="2" customFormat="1" x14ac:dyDescent="0.25">
      <c r="A1715" s="5"/>
      <c r="F1715" s="16"/>
      <c r="M1715" s="16"/>
      <c r="T1715" s="16"/>
      <c r="AA1715" s="16"/>
      <c r="AQ1715" s="3"/>
      <c r="AR1715" s="6"/>
    </row>
    <row r="1716" spans="1:44" s="2" customFormat="1" x14ac:dyDescent="0.25">
      <c r="A1716" s="5"/>
      <c r="F1716" s="16"/>
      <c r="M1716" s="16"/>
      <c r="T1716" s="16"/>
      <c r="AA1716" s="16"/>
      <c r="AQ1716" s="3"/>
      <c r="AR1716" s="6"/>
    </row>
    <row r="1717" spans="1:44" s="2" customFormat="1" x14ac:dyDescent="0.25">
      <c r="A1717" s="5"/>
      <c r="F1717" s="16"/>
      <c r="M1717" s="16"/>
      <c r="T1717" s="16"/>
      <c r="AA1717" s="16"/>
      <c r="AQ1717" s="3"/>
      <c r="AR1717" s="6"/>
    </row>
    <row r="1718" spans="1:44" s="2" customFormat="1" x14ac:dyDescent="0.25">
      <c r="A1718" s="5"/>
      <c r="F1718" s="16"/>
      <c r="M1718" s="16"/>
      <c r="T1718" s="16"/>
      <c r="AA1718" s="16"/>
      <c r="AQ1718" s="3"/>
      <c r="AR1718" s="6"/>
    </row>
    <row r="1719" spans="1:44" s="2" customFormat="1" x14ac:dyDescent="0.25">
      <c r="A1719" s="5"/>
      <c r="F1719" s="16"/>
      <c r="M1719" s="16"/>
      <c r="T1719" s="16"/>
      <c r="AA1719" s="16"/>
      <c r="AQ1719" s="3"/>
      <c r="AR1719" s="6"/>
    </row>
    <row r="1720" spans="1:44" s="2" customFormat="1" x14ac:dyDescent="0.25">
      <c r="A1720" s="5"/>
      <c r="F1720" s="16"/>
      <c r="M1720" s="16"/>
      <c r="T1720" s="16"/>
      <c r="AA1720" s="16"/>
      <c r="AQ1720" s="3"/>
      <c r="AR1720" s="6"/>
    </row>
    <row r="1721" spans="1:44" s="2" customFormat="1" x14ac:dyDescent="0.25">
      <c r="A1721" s="5"/>
      <c r="F1721" s="16"/>
      <c r="M1721" s="16"/>
      <c r="T1721" s="16"/>
      <c r="AA1721" s="16"/>
      <c r="AQ1721" s="3"/>
      <c r="AR1721" s="6"/>
    </row>
    <row r="1722" spans="1:44" s="2" customFormat="1" x14ac:dyDescent="0.25">
      <c r="A1722" s="5"/>
      <c r="F1722" s="16"/>
      <c r="M1722" s="16"/>
      <c r="T1722" s="16"/>
      <c r="AA1722" s="16"/>
      <c r="AQ1722" s="3"/>
      <c r="AR1722" s="6"/>
    </row>
    <row r="1723" spans="1:44" s="2" customFormat="1" x14ac:dyDescent="0.25">
      <c r="A1723" s="5"/>
      <c r="F1723" s="16"/>
      <c r="M1723" s="16"/>
      <c r="T1723" s="16"/>
      <c r="AA1723" s="16"/>
      <c r="AQ1723" s="3"/>
      <c r="AR1723" s="6"/>
    </row>
    <row r="1724" spans="1:44" s="2" customFormat="1" x14ac:dyDescent="0.25">
      <c r="A1724" s="5"/>
      <c r="F1724" s="16"/>
      <c r="M1724" s="16"/>
      <c r="T1724" s="16"/>
      <c r="AA1724" s="16"/>
      <c r="AQ1724" s="3"/>
      <c r="AR1724" s="6"/>
    </row>
    <row r="1725" spans="1:44" s="2" customFormat="1" x14ac:dyDescent="0.25">
      <c r="A1725" s="5"/>
      <c r="F1725" s="16"/>
      <c r="M1725" s="16"/>
      <c r="T1725" s="16"/>
      <c r="AA1725" s="16"/>
      <c r="AQ1725" s="3"/>
      <c r="AR1725" s="6"/>
    </row>
    <row r="1726" spans="1:44" s="2" customFormat="1" x14ac:dyDescent="0.25">
      <c r="A1726" s="5"/>
      <c r="F1726" s="16"/>
      <c r="M1726" s="16"/>
      <c r="T1726" s="16"/>
      <c r="AA1726" s="16"/>
      <c r="AQ1726" s="3"/>
      <c r="AR1726" s="6"/>
    </row>
    <row r="1727" spans="1:44" s="2" customFormat="1" x14ac:dyDescent="0.25">
      <c r="A1727" s="5"/>
      <c r="F1727" s="16"/>
      <c r="M1727" s="16"/>
      <c r="T1727" s="16"/>
      <c r="AA1727" s="16"/>
      <c r="AQ1727" s="3"/>
      <c r="AR1727" s="6"/>
    </row>
    <row r="1728" spans="1:44" s="2" customFormat="1" x14ac:dyDescent="0.25">
      <c r="A1728" s="5"/>
      <c r="F1728" s="16"/>
      <c r="M1728" s="16"/>
      <c r="T1728" s="16"/>
      <c r="AA1728" s="16"/>
      <c r="AQ1728" s="3"/>
      <c r="AR1728" s="6"/>
    </row>
    <row r="1729" spans="1:44" s="2" customFormat="1" x14ac:dyDescent="0.25">
      <c r="A1729" s="5"/>
      <c r="F1729" s="16"/>
      <c r="M1729" s="16"/>
      <c r="T1729" s="16"/>
      <c r="AA1729" s="16"/>
      <c r="AQ1729" s="3"/>
      <c r="AR1729" s="6"/>
    </row>
    <row r="1730" spans="1:44" s="2" customFormat="1" x14ac:dyDescent="0.25">
      <c r="A1730" s="5"/>
      <c r="F1730" s="16"/>
      <c r="M1730" s="16"/>
      <c r="T1730" s="16"/>
      <c r="AA1730" s="16"/>
      <c r="AQ1730" s="3"/>
      <c r="AR1730" s="6"/>
    </row>
    <row r="1731" spans="1:44" s="2" customFormat="1" x14ac:dyDescent="0.25">
      <c r="A1731" s="5"/>
      <c r="F1731" s="16"/>
      <c r="M1731" s="16"/>
      <c r="T1731" s="16"/>
      <c r="AA1731" s="16"/>
      <c r="AQ1731" s="3"/>
      <c r="AR1731" s="6"/>
    </row>
    <row r="1732" spans="1:44" s="2" customFormat="1" x14ac:dyDescent="0.25">
      <c r="A1732" s="5"/>
      <c r="F1732" s="16"/>
      <c r="M1732" s="16"/>
      <c r="T1732" s="16"/>
      <c r="AA1732" s="16"/>
      <c r="AQ1732" s="3"/>
      <c r="AR1732" s="6"/>
    </row>
    <row r="1733" spans="1:44" s="2" customFormat="1" x14ac:dyDescent="0.25">
      <c r="A1733" s="5"/>
      <c r="F1733" s="16"/>
      <c r="M1733" s="16"/>
      <c r="T1733" s="16"/>
      <c r="AA1733" s="16"/>
      <c r="AQ1733" s="3"/>
      <c r="AR1733" s="6"/>
    </row>
  </sheetData>
  <sheetProtection formatCells="0" insertColumns="0"/>
  <mergeCells count="16">
    <mergeCell ref="AC5:AE5"/>
    <mergeCell ref="B28:I28"/>
    <mergeCell ref="J28:Q28"/>
    <mergeCell ref="R28:Y28"/>
    <mergeCell ref="Z28:AG28"/>
    <mergeCell ref="AI28:AX28"/>
    <mergeCell ref="X1:AV1"/>
    <mergeCell ref="X2:AV2"/>
    <mergeCell ref="A5:A6"/>
    <mergeCell ref="B5:D5"/>
    <mergeCell ref="E5:G5"/>
    <mergeCell ref="J5:L5"/>
    <mergeCell ref="M5:O5"/>
    <mergeCell ref="R5:T5"/>
    <mergeCell ref="U5:W5"/>
    <mergeCell ref="Z5:AB5"/>
  </mergeCells>
  <dataValidations count="1">
    <dataValidation type="list" allowBlank="1" showInputMessage="1" showErrorMessage="1" sqref="AL30:AL52 M30:M52 U30:U52 AC30:AC52 E30:E52">
      <formula1>$AI$11:$AI$13</formula1>
    </dataValidation>
  </dataValidations>
  <pageMargins left="0.15748031496062992" right="0.19685039370078741" top="0.62992125984251968" bottom="0.31496062992125984" header="0.31496062992125984" footer="0.31496062992125984"/>
  <pageSetup paperSize="9" scale="10" orientation="landscape" r:id="rId1"/>
  <headerFooter>
    <oddHeader>&amp;CRecrutements FY14
Advisory</oddHead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'NE PAS SUPPRIMER Données TM1'!$R$2:$R$28</xm:f>
          </x14:formula1>
          <xm:sqref>A2</xm:sqref>
        </x14:dataValidation>
        <x14:dataValidation type="list" allowBlank="1" showInputMessage="1" showErrorMessage="1">
          <x14:formula1>
            <xm:f>'NE PAS SUPPRIMER Données TM1'!$R$42:$R$43</xm:f>
          </x14:formula1>
          <xm:sqref>AO30:AO52</xm:sqref>
        </x14:dataValidation>
        <x14:dataValidation type="list" allowBlank="1" showInputMessage="1" showErrorMessage="1">
          <x14:formula1>
            <xm:f>'NE PAS SUPPRIMER Données TM1'!$O$2:$O$20</xm:f>
          </x14:formula1>
          <xm:sqref>T30:T52 AK30:AK52 AB30:AB52 L30:L52 D30:D52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BC1740"/>
  <sheetViews>
    <sheetView topLeftCell="A10" zoomScale="70" zoomScaleNormal="70" zoomScaleSheetLayoutView="50" workbookViewId="0">
      <selection activeCell="C43" sqref="C43"/>
    </sheetView>
  </sheetViews>
  <sheetFormatPr defaultColWidth="14.77734375" defaultRowHeight="13.2" outlineLevelRow="1" outlineLevelCol="1" x14ac:dyDescent="0.25"/>
  <cols>
    <col min="1" max="1" width="19.109375" style="1" bestFit="1" customWidth="1"/>
    <col min="2" max="2" width="22.21875" style="2" customWidth="1" outlineLevel="1"/>
    <col min="3" max="3" width="25.33203125" style="2" customWidth="1" outlineLevel="1"/>
    <col min="4" max="4" width="17.109375" style="2" customWidth="1" outlineLevel="1"/>
    <col min="5" max="5" width="15.77734375" style="2" customWidth="1" outlineLevel="1"/>
    <col min="6" max="6" width="20" style="16" customWidth="1" outlineLevel="1"/>
    <col min="7" max="7" width="21.5546875" style="2" customWidth="1" outlineLevel="1"/>
    <col min="8" max="8" width="24.6640625" style="2" customWidth="1" outlineLevel="1"/>
    <col min="9" max="9" width="15.21875" style="2" customWidth="1" outlineLevel="1"/>
    <col min="10" max="10" width="22.21875" style="2" customWidth="1" outlineLevel="1"/>
    <col min="11" max="11" width="25.33203125" style="2" customWidth="1" outlineLevel="1"/>
    <col min="12" max="12" width="17.109375" style="2" customWidth="1" outlineLevel="1"/>
    <col min="13" max="13" width="15.77734375" style="16" customWidth="1" outlineLevel="1"/>
    <col min="14" max="14" width="20" style="2" customWidth="1" outlineLevel="1"/>
    <col min="15" max="15" width="21.5546875" style="2" customWidth="1" outlineLevel="1"/>
    <col min="16" max="16" width="24.6640625" style="2" customWidth="1" outlineLevel="1"/>
    <col min="17" max="17" width="15.21875" style="2" customWidth="1" outlineLevel="1"/>
    <col min="18" max="18" width="21.88671875" style="2" bestFit="1" customWidth="1"/>
    <col min="19" max="19" width="25" style="2" bestFit="1" customWidth="1"/>
    <col min="20" max="20" width="17.109375" style="16" bestFit="1" customWidth="1"/>
    <col min="21" max="21" width="15.5546875" style="2" bestFit="1" customWidth="1"/>
    <col min="22" max="22" width="19.6640625" style="2" bestFit="1" customWidth="1"/>
    <col min="23" max="23" width="21.21875" style="2" customWidth="1"/>
    <col min="24" max="24" width="24.6640625" style="2" customWidth="1"/>
    <col min="25" max="25" width="14.88671875" style="2" customWidth="1"/>
    <col min="26" max="26" width="26.77734375" style="2" hidden="1" customWidth="1" outlineLevel="1"/>
    <col min="27" max="27" width="22" style="16" hidden="1" customWidth="1" outlineLevel="1"/>
    <col min="28" max="28" width="21.33203125" style="2" hidden="1" customWidth="1" outlineLevel="1"/>
    <col min="29" max="29" width="20.44140625" style="2" hidden="1" customWidth="1" outlineLevel="1"/>
    <col min="30" max="30" width="24.5546875" style="2" hidden="1" customWidth="1" outlineLevel="1"/>
    <col min="31" max="31" width="26.109375" style="2" hidden="1" customWidth="1" outlineLevel="1"/>
    <col min="32" max="32" width="24.6640625" style="2" hidden="1" customWidth="1" outlineLevel="1"/>
    <col min="33" max="33" width="19.77734375" style="2" hidden="1" customWidth="1" outlineLevel="1"/>
    <col min="34" max="34" width="12.88671875" style="2" customWidth="1" collapsed="1"/>
    <col min="35" max="35" width="19.77734375" style="2" bestFit="1" customWidth="1"/>
    <col min="36" max="36" width="16.109375" style="2" bestFit="1" customWidth="1"/>
    <col min="37" max="37" width="12.88671875" style="2" customWidth="1"/>
    <col min="38" max="38" width="20.88671875" style="2" bestFit="1" customWidth="1"/>
    <col min="39" max="39" width="16.77734375" style="2" bestFit="1" customWidth="1"/>
    <col min="40" max="40" width="12.88671875" style="2" customWidth="1"/>
    <col min="41" max="41" width="27.109375" style="2" bestFit="1" customWidth="1"/>
    <col min="42" max="42" width="21.5546875" style="2" bestFit="1" customWidth="1"/>
    <col min="43" max="43" width="21.88671875" style="3" bestFit="1" customWidth="1"/>
    <col min="44" max="44" width="27.109375" style="4" bestFit="1" customWidth="1"/>
    <col min="45" max="45" width="25" style="1" bestFit="1" customWidth="1"/>
    <col min="46" max="47" width="21.6640625" style="1" bestFit="1" customWidth="1"/>
    <col min="48" max="48" width="12.88671875" style="1" customWidth="1"/>
    <col min="49" max="49" width="15.5546875" style="1" customWidth="1"/>
    <col min="50" max="50" width="14.6640625" style="1" customWidth="1"/>
    <col min="51" max="51" width="2.44140625" style="1" hidden="1" customWidth="1" outlineLevel="1"/>
    <col min="52" max="52" width="26.77734375" style="1" hidden="1" customWidth="1" outlineLevel="1"/>
    <col min="53" max="53" width="23.33203125" style="1" hidden="1" customWidth="1" outlineLevel="1"/>
    <col min="54" max="54" width="14.77734375" style="1" hidden="1" customWidth="1" outlineLevel="1"/>
    <col min="55" max="55" width="14.77734375" style="1" collapsed="1"/>
    <col min="56" max="16384" width="14.77734375" style="1"/>
  </cols>
  <sheetData>
    <row r="1" spans="1:50" s="19" customFormat="1" ht="26.25" customHeight="1" x14ac:dyDescent="0.3">
      <c r="A1" s="59" t="s">
        <v>39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152" t="s">
        <v>62</v>
      </c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40"/>
      <c r="AX1" s="140"/>
    </row>
    <row r="2" spans="1:50" ht="23.4" x14ac:dyDescent="0.25">
      <c r="A2" s="56" t="s">
        <v>190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153">
        <f>IFERROR(VLOOKUP(A2,'NE PAS SUPPRIMER Données TM1'!$R$1:$S$28,2,FALSE),"")</f>
        <v>0</v>
      </c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41"/>
      <c r="AX2" s="141"/>
    </row>
    <row r="3" spans="1:50" s="19" customFormat="1" x14ac:dyDescent="0.25">
      <c r="D3" s="20"/>
      <c r="E3" s="20"/>
      <c r="F3" s="20"/>
      <c r="G3" s="20"/>
      <c r="H3" s="20"/>
      <c r="K3" s="20"/>
      <c r="L3" s="20"/>
      <c r="M3" s="20"/>
      <c r="N3" s="20"/>
      <c r="O3" s="20"/>
      <c r="R3" s="20"/>
      <c r="S3" s="20"/>
      <c r="T3" s="20"/>
      <c r="U3" s="20"/>
      <c r="V3" s="20"/>
      <c r="Y3" s="20"/>
      <c r="Z3" s="20"/>
      <c r="AA3" s="20"/>
      <c r="AB3" s="20"/>
      <c r="AC3" s="20"/>
      <c r="AD3" s="20"/>
      <c r="AE3" s="21" t="s">
        <v>57</v>
      </c>
      <c r="AF3" s="21" t="s">
        <v>52</v>
      </c>
      <c r="AG3" s="21" t="s">
        <v>53</v>
      </c>
      <c r="AH3" s="22"/>
      <c r="AI3" s="21" t="s">
        <v>57</v>
      </c>
      <c r="AJ3" s="21" t="s">
        <v>52</v>
      </c>
      <c r="AK3" s="21" t="s">
        <v>53</v>
      </c>
      <c r="AL3" s="109"/>
      <c r="AM3" s="20"/>
      <c r="AN3" s="23"/>
      <c r="AO3" s="20"/>
    </row>
    <row r="4" spans="1:50" s="19" customFormat="1" x14ac:dyDescent="0.25">
      <c r="D4" s="20"/>
      <c r="E4" s="25"/>
      <c r="F4" s="26"/>
      <c r="G4" s="25"/>
      <c r="H4" s="20"/>
      <c r="K4" s="20"/>
      <c r="L4" s="25"/>
      <c r="M4" s="26"/>
      <c r="N4" s="25"/>
      <c r="O4" s="25"/>
      <c r="R4" s="20"/>
      <c r="S4" s="25"/>
      <c r="T4" s="26"/>
      <c r="U4" s="25"/>
      <c r="V4" s="20"/>
      <c r="Y4" s="20"/>
      <c r="Z4" s="25"/>
      <c r="AA4" s="26"/>
      <c r="AB4" s="25"/>
      <c r="AC4" s="20"/>
      <c r="AD4" s="25"/>
      <c r="AE4" s="27" t="s">
        <v>56</v>
      </c>
      <c r="AF4" s="28">
        <f>COUNTIF($AO$31:$AO$53,AF3)</f>
        <v>0</v>
      </c>
      <c r="AG4" s="28">
        <f>COUNTIF($AO$31:$AO$53,AG3)</f>
        <v>0</v>
      </c>
      <c r="AH4" s="22"/>
      <c r="AI4" s="27" t="s">
        <v>56</v>
      </c>
      <c r="AJ4" s="28">
        <f>COUNTIF($AO$31:$AO$53,AJ3)</f>
        <v>0</v>
      </c>
      <c r="AK4" s="28">
        <f>COUNTIF($AO$31:$AO$53,AK3)</f>
        <v>0</v>
      </c>
      <c r="AL4" s="109"/>
      <c r="AM4" s="20"/>
      <c r="AO4" s="20"/>
      <c r="AQ4" s="29"/>
    </row>
    <row r="5" spans="1:50" s="19" customFormat="1" ht="16.5" customHeight="1" x14ac:dyDescent="0.3">
      <c r="A5" s="144" t="s">
        <v>0</v>
      </c>
      <c r="B5" s="146" t="s">
        <v>82</v>
      </c>
      <c r="C5" s="147"/>
      <c r="D5" s="148"/>
      <c r="E5" s="149" t="s">
        <v>48</v>
      </c>
      <c r="F5" s="150"/>
      <c r="G5" s="151"/>
      <c r="H5" s="20"/>
      <c r="I5" s="20"/>
      <c r="J5" s="146" t="s">
        <v>83</v>
      </c>
      <c r="K5" s="147"/>
      <c r="L5" s="148"/>
      <c r="M5" s="149" t="s">
        <v>48</v>
      </c>
      <c r="N5" s="150"/>
      <c r="O5" s="151"/>
      <c r="P5" s="20"/>
      <c r="Q5" s="20"/>
      <c r="R5" s="146" t="s">
        <v>81</v>
      </c>
      <c r="S5" s="147"/>
      <c r="T5" s="148"/>
      <c r="U5" s="149" t="s">
        <v>48</v>
      </c>
      <c r="V5" s="150"/>
      <c r="W5" s="151"/>
      <c r="X5" s="20"/>
      <c r="Y5" s="20"/>
      <c r="Z5" s="146" t="s">
        <v>14</v>
      </c>
      <c r="AA5" s="147"/>
      <c r="AB5" s="148"/>
      <c r="AC5" s="149" t="s">
        <v>48</v>
      </c>
      <c r="AD5" s="150"/>
      <c r="AE5" s="151"/>
      <c r="AF5" s="20"/>
      <c r="AG5" s="20"/>
      <c r="AH5" s="30"/>
      <c r="AI5" s="22"/>
      <c r="AJ5" s="22"/>
      <c r="AK5" s="22"/>
      <c r="AL5" s="22"/>
      <c r="AM5" s="22"/>
      <c r="AN5" s="22"/>
      <c r="AO5" s="20"/>
      <c r="AP5" s="20"/>
      <c r="AQ5" s="20"/>
      <c r="AS5" s="29"/>
      <c r="AT5" s="29"/>
    </row>
    <row r="6" spans="1:50" s="19" customFormat="1" ht="30.75" customHeight="1" thickBot="1" x14ac:dyDescent="0.35">
      <c r="A6" s="145"/>
      <c r="B6" s="31" t="s">
        <v>47</v>
      </c>
      <c r="C6" s="32" t="s">
        <v>60</v>
      </c>
      <c r="D6" s="33" t="s">
        <v>1</v>
      </c>
      <c r="E6" s="31" t="s">
        <v>47</v>
      </c>
      <c r="F6" s="32" t="s">
        <v>60</v>
      </c>
      <c r="G6" s="33" t="s">
        <v>1</v>
      </c>
      <c r="H6" s="20"/>
      <c r="I6" s="20"/>
      <c r="J6" s="31" t="s">
        <v>47</v>
      </c>
      <c r="K6" s="32" t="s">
        <v>60</v>
      </c>
      <c r="L6" s="33" t="s">
        <v>1</v>
      </c>
      <c r="M6" s="31" t="s">
        <v>47</v>
      </c>
      <c r="N6" s="32" t="s">
        <v>60</v>
      </c>
      <c r="O6" s="33" t="s">
        <v>1</v>
      </c>
      <c r="P6" s="25"/>
      <c r="Q6" s="25"/>
      <c r="R6" s="31" t="s">
        <v>47</v>
      </c>
      <c r="S6" s="32" t="s">
        <v>60</v>
      </c>
      <c r="T6" s="33" t="s">
        <v>1</v>
      </c>
      <c r="U6" s="31" t="s">
        <v>47</v>
      </c>
      <c r="V6" s="32" t="s">
        <v>60</v>
      </c>
      <c r="W6" s="33" t="s">
        <v>1</v>
      </c>
      <c r="X6" s="20"/>
      <c r="Y6" s="20"/>
      <c r="Z6" s="31" t="s">
        <v>47</v>
      </c>
      <c r="AA6" s="32" t="s">
        <v>60</v>
      </c>
      <c r="AB6" s="33" t="s">
        <v>1</v>
      </c>
      <c r="AC6" s="31" t="s">
        <v>47</v>
      </c>
      <c r="AD6" s="32" t="s">
        <v>60</v>
      </c>
      <c r="AE6" s="33" t="s">
        <v>1</v>
      </c>
      <c r="AF6" s="20"/>
      <c r="AG6" s="20"/>
      <c r="AH6" s="30"/>
      <c r="AI6" s="131" t="s">
        <v>58</v>
      </c>
      <c r="AJ6" s="34" t="s">
        <v>59</v>
      </c>
      <c r="AK6" s="20"/>
      <c r="AL6" s="20"/>
      <c r="AM6" s="20"/>
      <c r="AN6" s="20"/>
      <c r="AO6" s="20"/>
      <c r="AP6" s="20"/>
      <c r="AQ6" s="20"/>
      <c r="AS6" s="29"/>
      <c r="AT6" s="29"/>
    </row>
    <row r="7" spans="1:50" s="19" customFormat="1" ht="18.75" customHeight="1" thickTop="1" thickBot="1" x14ac:dyDescent="0.35">
      <c r="A7" s="35" t="s">
        <v>2</v>
      </c>
      <c r="B7" s="36">
        <f>+SUM(B8:B19)</f>
        <v>23</v>
      </c>
      <c r="C7" s="37">
        <f>+SUM(C8:C19)</f>
        <v>9.1000000000000014</v>
      </c>
      <c r="D7" s="38">
        <f>SUM(D8:D19)</f>
        <v>6015247</v>
      </c>
      <c r="E7" s="36">
        <f>+SUM(E8:E19)</f>
        <v>0</v>
      </c>
      <c r="F7" s="37">
        <f>+SUM(F8:F19)</f>
        <v>0</v>
      </c>
      <c r="G7" s="38">
        <f>SUM(G8:G19)</f>
        <v>0</v>
      </c>
      <c r="H7" s="20"/>
      <c r="I7" s="20"/>
      <c r="J7" s="36">
        <f>+SUM(J8:J19)</f>
        <v>0</v>
      </c>
      <c r="K7" s="37">
        <f>+SUM(K8:K19)</f>
        <v>0</v>
      </c>
      <c r="L7" s="38">
        <f>SUM(L8:L19)</f>
        <v>0</v>
      </c>
      <c r="M7" s="36">
        <f>+SUM(M8:M19)</f>
        <v>0</v>
      </c>
      <c r="N7" s="37">
        <f>+SUM(N8:N19)</f>
        <v>0</v>
      </c>
      <c r="O7" s="38">
        <f>SUM(O8:O19)</f>
        <v>0</v>
      </c>
      <c r="P7" s="20"/>
      <c r="Q7" s="20"/>
      <c r="R7" s="36">
        <f>+SUM(R8:R19)</f>
        <v>0</v>
      </c>
      <c r="S7" s="37">
        <f>+SUM(S8:S19)</f>
        <v>0</v>
      </c>
      <c r="T7" s="38">
        <f>SUM(T8:T19)</f>
        <v>0</v>
      </c>
      <c r="U7" s="36">
        <f>+SUM(U8:U19)</f>
        <v>0</v>
      </c>
      <c r="V7" s="37">
        <f>+SUM(V8:V19)</f>
        <v>0</v>
      </c>
      <c r="W7" s="38">
        <f>SUM(W8:W19)</f>
        <v>0</v>
      </c>
      <c r="X7" s="20"/>
      <c r="Y7" s="20"/>
      <c r="Z7" s="36">
        <f>+SUM(Z8:Z19)</f>
        <v>0</v>
      </c>
      <c r="AA7" s="37">
        <f>+SUM(AA8:AA19)</f>
        <v>0</v>
      </c>
      <c r="AB7" s="38">
        <f>SUM(AB8:AB19)</f>
        <v>0</v>
      </c>
      <c r="AC7" s="36">
        <f>+SUM(AC8:AC19)</f>
        <v>0</v>
      </c>
      <c r="AD7" s="37">
        <f>+SUM(AD8:AD19)</f>
        <v>0</v>
      </c>
      <c r="AE7" s="38">
        <f>SUM(AE8:AE19)</f>
        <v>0</v>
      </c>
      <c r="AF7" s="20"/>
      <c r="AG7" s="20"/>
      <c r="AH7" s="30"/>
      <c r="AI7" s="130" t="str">
        <f>IFERROR(W7/T7,"")</f>
        <v/>
      </c>
      <c r="AJ7" s="57" t="str">
        <f>IF(W7&gt;T7,T7-W7,"")</f>
        <v/>
      </c>
      <c r="AK7" s="20"/>
      <c r="AL7" s="20"/>
      <c r="AM7" s="20"/>
      <c r="AN7" s="20"/>
      <c r="AO7" s="20"/>
      <c r="AP7" s="20"/>
      <c r="AQ7" s="20"/>
      <c r="AS7" s="29"/>
      <c r="AT7" s="29"/>
    </row>
    <row r="8" spans="1:50" s="19" customFormat="1" ht="15" thickTop="1" x14ac:dyDescent="0.3">
      <c r="A8" s="39" t="s">
        <v>234</v>
      </c>
      <c r="B8" s="40">
        <f>COUNTIF($C$31:$C$53,A8)</f>
        <v>0</v>
      </c>
      <c r="C8" s="41">
        <f>SUMIF($C$31:$C$53,A8,$G$31:$G$53)</f>
        <v>0</v>
      </c>
      <c r="D8" s="42">
        <f>SUMIF($C$31:$C$53,A8,$H$31:$H$53)</f>
        <v>0</v>
      </c>
      <c r="E8" s="43">
        <f>COUNTIF($AJ$31:$AJ$53,#REF!)</f>
        <v>0</v>
      </c>
      <c r="F8" s="41">
        <f>SUMIF($AJ$31:$AJ$53,#REF!,$AR$31:$AR$53)</f>
        <v>0</v>
      </c>
      <c r="G8" s="44">
        <f>SUMIF($AJ$31:$AJ$53,$A8,$AU$31:$AU$53)</f>
        <v>0</v>
      </c>
      <c r="H8" s="20"/>
      <c r="I8" s="20"/>
      <c r="J8" s="40">
        <f>COUNTIF($K$31:$K$53,A8)</f>
        <v>0</v>
      </c>
      <c r="K8" s="41">
        <f>SUMIF($K$31:$K$53,A8,$O$31:$O$53)</f>
        <v>0</v>
      </c>
      <c r="L8" s="42">
        <f>SUMIF($K$31:$K$53,A8,$P$31:$P$53)</f>
        <v>0</v>
      </c>
      <c r="M8" s="43">
        <f>COUNTIF($AJ$31:$AJ$53,#REF!)</f>
        <v>0</v>
      </c>
      <c r="N8" s="41">
        <f>SUMIF($AJ$31:$AJ$53,#REF!,$AR$31:$AR$53)</f>
        <v>0</v>
      </c>
      <c r="O8" s="44">
        <f>SUMIF($AJ$31:$AJ$53,$A8,$AU$31:$AU$53)</f>
        <v>0</v>
      </c>
      <c r="P8" s="25"/>
      <c r="Q8" s="25"/>
      <c r="R8" s="40">
        <f>COUNTIF($S$31:$S$53,A8)</f>
        <v>0</v>
      </c>
      <c r="S8" s="41">
        <f>SUMIF($S$31:$S$53,A8,$W$31:$W$53)</f>
        <v>0</v>
      </c>
      <c r="T8" s="42">
        <f>SUMIF($S$31:$S$53,A8,$X$31:$X$53)</f>
        <v>0</v>
      </c>
      <c r="U8" s="43">
        <f>COUNTIF($AJ$31:$AJ$53,#REF!)</f>
        <v>0</v>
      </c>
      <c r="V8" s="41">
        <f>SUMIF($AJ$31:$AJ$53,#REF!,$AR$31:$AR$53)</f>
        <v>0</v>
      </c>
      <c r="W8" s="44">
        <f>SUMIF($AJ$31:$AJ$53,$A8,$AU$31:$AU$53)</f>
        <v>0</v>
      </c>
      <c r="X8" s="20"/>
      <c r="Y8" s="20"/>
      <c r="Z8" s="40">
        <f>COUNTIF($AA$31:$AA$53,A8)</f>
        <v>0</v>
      </c>
      <c r="AA8" s="41">
        <f>SUMIF($AA$31:$AA$53,A8,$AE$31:$AE$53)</f>
        <v>0</v>
      </c>
      <c r="AB8" s="42">
        <f>SUMIF($AA$31:$AA$53,A8,$AF$31:$AF$53)</f>
        <v>0</v>
      </c>
      <c r="AC8" s="43">
        <f>COUNTIF($AJ$31:$AJ$53,A8)</f>
        <v>0</v>
      </c>
      <c r="AD8" s="41">
        <f>SUMIF($AJ$31:$AJ$53,A8,$AR$31:$AR$53)</f>
        <v>0</v>
      </c>
      <c r="AE8" s="44">
        <f>SUMIF($AJ$31:$AJ$53,$A8,$AU$31:$AU$53)</f>
        <v>0</v>
      </c>
      <c r="AF8" s="20"/>
      <c r="AG8" s="20"/>
      <c r="AH8" s="30"/>
      <c r="AI8" s="20"/>
      <c r="AJ8" s="20"/>
      <c r="AK8" s="20"/>
      <c r="AL8" s="20"/>
      <c r="AM8" s="20"/>
      <c r="AN8" s="20"/>
      <c r="AO8" s="20"/>
      <c r="AP8" s="20"/>
      <c r="AQ8" s="20"/>
      <c r="AS8" s="29"/>
      <c r="AT8" s="29"/>
    </row>
    <row r="9" spans="1:50" s="19" customFormat="1" ht="14.4" x14ac:dyDescent="0.3">
      <c r="A9" s="39" t="s">
        <v>235</v>
      </c>
      <c r="B9" s="40">
        <f>COUNTIF($C$31:$C$53,A9)</f>
        <v>1</v>
      </c>
      <c r="C9" s="41">
        <f>SUMIF($C$31:$C$53,A9,$G$31:$G$53)</f>
        <v>0.6</v>
      </c>
      <c r="D9" s="42">
        <f>SUMIF($C$31:$C$53,A9,$H$31:$H$53)</f>
        <v>293837</v>
      </c>
      <c r="E9" s="43">
        <f>COUNTIF($AJ$31:$AJ$53,#REF!)</f>
        <v>0</v>
      </c>
      <c r="F9" s="41">
        <f>SUMIF($AJ$31:$AJ$53,#REF!,$AR$31:$AR$53)</f>
        <v>0</v>
      </c>
      <c r="G9" s="44">
        <f>SUMIF($AJ$31:$AJ$53,$A9,$AU$31:$AU$53)</f>
        <v>0</v>
      </c>
      <c r="H9" s="20"/>
      <c r="I9" s="20"/>
      <c r="J9" s="40">
        <f>COUNTIF($K$31:$K$53,A9)</f>
        <v>0</v>
      </c>
      <c r="K9" s="41">
        <f>SUMIF($K$31:$K$53,A9,$O$31:$O$53)</f>
        <v>0</v>
      </c>
      <c r="L9" s="42">
        <f>SUMIF($K$31:$K$53,A9,$P$31:$P$53)</f>
        <v>0</v>
      </c>
      <c r="M9" s="43">
        <f>COUNTIF($AJ$31:$AJ$53,#REF!)</f>
        <v>0</v>
      </c>
      <c r="N9" s="41">
        <f>SUMIF($AJ$31:$AJ$53,#REF!,$AR$31:$AR$53)</f>
        <v>0</v>
      </c>
      <c r="O9" s="44">
        <f>SUMIF($AJ$31:$AJ$53,$A9,$AU$31:$AU$53)</f>
        <v>0</v>
      </c>
      <c r="P9" s="20"/>
      <c r="Q9" s="20"/>
      <c r="R9" s="40">
        <f>COUNTIF($S$31:$S$53,A9)</f>
        <v>0</v>
      </c>
      <c r="S9" s="41">
        <f>SUMIF($S$31:$S$53,A9,$W$31:$W$53)</f>
        <v>0</v>
      </c>
      <c r="T9" s="42">
        <f>SUMIF($S$31:$S$53,A9,$X$31:$X$53)</f>
        <v>0</v>
      </c>
      <c r="U9" s="43">
        <f>COUNTIF($AJ$31:$AJ$53,#REF!)</f>
        <v>0</v>
      </c>
      <c r="V9" s="41">
        <f>SUMIF($AJ$31:$AJ$53,#REF!,$AR$31:$AR$53)</f>
        <v>0</v>
      </c>
      <c r="W9" s="44">
        <f>SUMIF($AJ$31:$AJ$53,$A9,$AU$31:$AU$53)</f>
        <v>0</v>
      </c>
      <c r="X9" s="20"/>
      <c r="Y9" s="20"/>
      <c r="Z9" s="40">
        <f>COUNTIF($AA$31:$AA$53,A9)</f>
        <v>0</v>
      </c>
      <c r="AA9" s="41">
        <f>SUMIF($AA$31:$AA$53,A9,$AE$31:$AE$53)</f>
        <v>0</v>
      </c>
      <c r="AB9" s="42">
        <f>SUMIF($AA$31:$AA$53,A9,$AF$31:$AF$53)</f>
        <v>0</v>
      </c>
      <c r="AC9" s="43">
        <f>COUNTIF($AJ$31:$AJ$53,A9)</f>
        <v>0</v>
      </c>
      <c r="AD9" s="41">
        <f>SUMIF($AJ$31:$AJ$53,A9,$AR$31:$AR$53)</f>
        <v>0</v>
      </c>
      <c r="AE9" s="44">
        <f>SUMIF($AJ$31:$AJ$53,$A9,$AU$31:$AU$53)</f>
        <v>0</v>
      </c>
      <c r="AF9" s="20"/>
      <c r="AG9" s="20"/>
      <c r="AH9" s="30"/>
      <c r="AI9" s="20"/>
      <c r="AJ9" s="20"/>
      <c r="AK9" s="20"/>
      <c r="AL9" s="20"/>
      <c r="AM9" s="20"/>
      <c r="AN9" s="20"/>
      <c r="AO9" s="20"/>
      <c r="AP9" s="20"/>
      <c r="AQ9" s="20"/>
      <c r="AS9" s="29"/>
      <c r="AT9" s="29"/>
    </row>
    <row r="10" spans="1:50" s="19" customFormat="1" ht="15" thickBot="1" x14ac:dyDescent="0.35">
      <c r="A10" s="39" t="s">
        <v>236</v>
      </c>
      <c r="B10" s="40">
        <f>COUNTIF($C$31:$C$53,A10)</f>
        <v>0</v>
      </c>
      <c r="C10" s="41">
        <f>SUMIF($C$31:$C$53,A10,$G$31:$G$53)</f>
        <v>0</v>
      </c>
      <c r="D10" s="42">
        <f>SUMIF($C$31:$C$53,A10,$H$31:$H$53)</f>
        <v>0</v>
      </c>
      <c r="E10" s="43">
        <f>COUNTIF($AJ$31:$AJ$53,#REF!)</f>
        <v>0</v>
      </c>
      <c r="F10" s="41">
        <f>SUMIF($AJ$31:$AJ$53,#REF!,$AR$31:$AR$53)</f>
        <v>0</v>
      </c>
      <c r="G10" s="44">
        <f>SUMIF($AJ$31:$AJ$53,$A10,$AU$31:$AU$53)</f>
        <v>0</v>
      </c>
      <c r="H10" s="20"/>
      <c r="I10" s="20"/>
      <c r="J10" s="40">
        <f>COUNTIF($K$31:$K$53,A10)</f>
        <v>0</v>
      </c>
      <c r="K10" s="41">
        <f>SUMIF($K$31:$K$53,A10,$O$31:$O$53)</f>
        <v>0</v>
      </c>
      <c r="L10" s="42">
        <f>SUMIF($K$31:$K$53,A10,$P$31:$P$53)</f>
        <v>0</v>
      </c>
      <c r="M10" s="43">
        <f>COUNTIF($AJ$31:$AJ$53,#REF!)</f>
        <v>0</v>
      </c>
      <c r="N10" s="41">
        <f>SUMIF($AJ$31:$AJ$53,#REF!,$AR$31:$AR$53)</f>
        <v>0</v>
      </c>
      <c r="O10" s="44">
        <f>SUMIF($AJ$31:$AJ$53,$A10,$AU$31:$AU$53)</f>
        <v>0</v>
      </c>
      <c r="P10" s="25"/>
      <c r="Q10" s="25"/>
      <c r="R10" s="40">
        <f>COUNTIF($S$31:$S$53,A10)</f>
        <v>0</v>
      </c>
      <c r="S10" s="41">
        <f>SUMIF($S$31:$S$53,A10,$W$31:$W$53)</f>
        <v>0</v>
      </c>
      <c r="T10" s="42">
        <f>SUMIF($S$31:$S$53,A10,$X$31:$X$53)</f>
        <v>0</v>
      </c>
      <c r="U10" s="43">
        <f>COUNTIF($AJ$31:$AJ$53,#REF!)</f>
        <v>0</v>
      </c>
      <c r="V10" s="41">
        <f>SUMIF($AJ$31:$AJ$53,#REF!,$AR$31:$AR$53)</f>
        <v>0</v>
      </c>
      <c r="W10" s="44">
        <f>SUMIF($AJ$31:$AJ$53,$A10,$AU$31:$AU$53)</f>
        <v>0</v>
      </c>
      <c r="X10" s="20"/>
      <c r="Y10" s="20"/>
      <c r="Z10" s="40">
        <f>COUNTIF($AA$31:$AA$53,A10)</f>
        <v>0</v>
      </c>
      <c r="AA10" s="41">
        <f>SUMIF($AA$31:$AA$53,A10,$AE$31:$AE$53)</f>
        <v>0</v>
      </c>
      <c r="AB10" s="42">
        <f>SUMIF($AA$31:$AA$53,A10,$AF$31:$AF$53)</f>
        <v>0</v>
      </c>
      <c r="AC10" s="43">
        <f>COUNTIF($AJ$31:$AJ$53,A10)</f>
        <v>0</v>
      </c>
      <c r="AD10" s="41">
        <f>SUMIF($AJ$31:$AJ$53,A10,$AR$31:$AR$53)</f>
        <v>0</v>
      </c>
      <c r="AE10" s="44">
        <f>SUMIF($AJ$31:$AJ$53,$A10,$AU$31:$AU$53)</f>
        <v>0</v>
      </c>
      <c r="AF10" s="20"/>
      <c r="AG10" s="20"/>
      <c r="AH10" s="30"/>
      <c r="AI10" s="58" t="s">
        <v>13</v>
      </c>
      <c r="AJ10" s="46" t="str">
        <f>R5</f>
        <v>Estimé 1</v>
      </c>
      <c r="AK10" s="47" t="s">
        <v>48</v>
      </c>
      <c r="AL10" s="20"/>
      <c r="AM10" s="20"/>
      <c r="AN10" s="20"/>
      <c r="AO10" s="20"/>
      <c r="AP10" s="20"/>
      <c r="AQ10" s="45"/>
      <c r="AS10" s="29"/>
      <c r="AT10" s="29"/>
    </row>
    <row r="11" spans="1:50" s="19" customFormat="1" ht="15" thickTop="1" x14ac:dyDescent="0.3">
      <c r="A11" s="39" t="s">
        <v>237</v>
      </c>
      <c r="B11" s="40">
        <f>COUNTIF($C$31:$C$53,A11)</f>
        <v>0</v>
      </c>
      <c r="C11" s="41">
        <f>SUMIF($C$31:$C$53,A11,$G$31:$G$53)</f>
        <v>0</v>
      </c>
      <c r="D11" s="42">
        <f>SUMIF($C$31:$C$53,A11,$H$31:$H$53)</f>
        <v>0</v>
      </c>
      <c r="E11" s="43">
        <f>COUNTIF($AJ$31:$AJ$53,#REF!)</f>
        <v>0</v>
      </c>
      <c r="F11" s="41">
        <f>SUMIF($AJ$31:$AJ$53,#REF!,$AR$31:$AR$53)</f>
        <v>0</v>
      </c>
      <c r="G11" s="44">
        <f>SUMIF($AJ$31:$AJ$53,$A11,$AU$31:$AU$53)</f>
        <v>0</v>
      </c>
      <c r="H11" s="20"/>
      <c r="I11" s="20"/>
      <c r="J11" s="40">
        <f>COUNTIF($K$31:$K$53,A11)</f>
        <v>0</v>
      </c>
      <c r="K11" s="41">
        <f>SUMIF($K$31:$K$53,A11,$O$31:$O$53)</f>
        <v>0</v>
      </c>
      <c r="L11" s="42">
        <f>SUMIF($K$31:$K$53,A11,$P$31:$P$53)</f>
        <v>0</v>
      </c>
      <c r="M11" s="43">
        <f>COUNTIF($AJ$31:$AJ$53,#REF!)</f>
        <v>0</v>
      </c>
      <c r="N11" s="41">
        <f>SUMIF($AJ$31:$AJ$53,#REF!,$AR$31:$AR$53)</f>
        <v>0</v>
      </c>
      <c r="O11" s="44">
        <f>SUMIF($AJ$31:$AJ$53,$A11,$AU$31:$AU$53)</f>
        <v>0</v>
      </c>
      <c r="P11" s="20"/>
      <c r="Q11" s="20"/>
      <c r="R11" s="40">
        <f>COUNTIF($S$31:$S$53,A11)</f>
        <v>0</v>
      </c>
      <c r="S11" s="41">
        <f>SUMIF($S$31:$S$53,A11,$W$31:$W$53)</f>
        <v>0</v>
      </c>
      <c r="T11" s="42">
        <f>SUMIF($S$31:$S$53,A11,$X$31:$X$53)</f>
        <v>0</v>
      </c>
      <c r="U11" s="43">
        <f>COUNTIF($AJ$31:$AJ$53,#REF!)</f>
        <v>0</v>
      </c>
      <c r="V11" s="41">
        <f>SUMIF($AJ$31:$AJ$53,#REF!,$AR$31:$AR$53)</f>
        <v>0</v>
      </c>
      <c r="W11" s="44">
        <f>SUMIF($AJ$31:$AJ$53,$A11,$AU$31:$AU$53)</f>
        <v>0</v>
      </c>
      <c r="X11" s="20"/>
      <c r="Y11" s="20"/>
      <c r="Z11" s="40">
        <f>COUNTIF($AA$31:$AA$53,A11)</f>
        <v>0</v>
      </c>
      <c r="AA11" s="41">
        <f>SUMIF($AA$31:$AA$53,A11,$AE$31:$AE$53)</f>
        <v>0</v>
      </c>
      <c r="AB11" s="42">
        <f>SUMIF($AA$31:$AA$53,A11,$AF$31:$AF$53)</f>
        <v>0</v>
      </c>
      <c r="AC11" s="43">
        <f>COUNTIF($AJ$31:$AJ$53,A11)</f>
        <v>0</v>
      </c>
      <c r="AD11" s="41">
        <f>SUMIF($AJ$31:$AJ$53,A11,$AR$31:$AR$53)</f>
        <v>0</v>
      </c>
      <c r="AE11" s="44">
        <f>SUMIF($AJ$31:$AJ$53,$A11,$AU$31:$AU$53)</f>
        <v>0</v>
      </c>
      <c r="AF11" s="20"/>
      <c r="AG11" s="20"/>
      <c r="AH11" s="30"/>
      <c r="AI11" s="39" t="s">
        <v>49</v>
      </c>
      <c r="AJ11" s="110">
        <f>COUNTIF($U$31:$U$53,AI11)</f>
        <v>0</v>
      </c>
      <c r="AK11" s="48">
        <f>COUNTIF($AL$31:$AL$53,AI11)</f>
        <v>0</v>
      </c>
      <c r="AL11" s="20"/>
      <c r="AM11" s="20"/>
      <c r="AN11" s="20"/>
      <c r="AO11" s="20"/>
      <c r="AP11" s="20"/>
      <c r="AQ11" s="20"/>
      <c r="AS11" s="29"/>
      <c r="AT11" s="29"/>
    </row>
    <row r="12" spans="1:50" s="19" customFormat="1" ht="14.4" x14ac:dyDescent="0.3">
      <c r="A12" s="39" t="s">
        <v>238</v>
      </c>
      <c r="B12" s="40">
        <f>COUNTIF($C$31:$C$53,A12)</f>
        <v>21</v>
      </c>
      <c r="C12" s="41">
        <f>SUMIF($C$31:$C$53,A12,$G$31:$G$53)</f>
        <v>8.4000000000000021</v>
      </c>
      <c r="D12" s="42">
        <f>SUMIF($C$31:$C$53,A12,$H$31:$H$53)</f>
        <v>42420</v>
      </c>
      <c r="E12" s="43">
        <f>COUNTIF($AJ$31:$AJ$53,#REF!)</f>
        <v>0</v>
      </c>
      <c r="F12" s="41">
        <f>SUMIF($AJ$31:$AJ$53,#REF!,$AR$31:$AR$53)</f>
        <v>0</v>
      </c>
      <c r="G12" s="44">
        <f>SUMIF($AJ$31:$AJ$53,$A12,$AU$31:$AU$53)</f>
        <v>0</v>
      </c>
      <c r="H12" s="20"/>
      <c r="I12" s="20"/>
      <c r="J12" s="40">
        <f>COUNTIF($K$31:$K$53,A12)</f>
        <v>0</v>
      </c>
      <c r="K12" s="41">
        <f>SUMIF($K$31:$K$53,A12,$O$31:$O$53)</f>
        <v>0</v>
      </c>
      <c r="L12" s="42">
        <f>SUMIF($K$31:$K$53,A12,$P$31:$P$53)</f>
        <v>0</v>
      </c>
      <c r="M12" s="43">
        <f>COUNTIF($AJ$31:$AJ$53,#REF!)</f>
        <v>0</v>
      </c>
      <c r="N12" s="41">
        <f>SUMIF($AJ$31:$AJ$53,#REF!,$AR$31:$AR$53)</f>
        <v>0</v>
      </c>
      <c r="O12" s="44">
        <f>SUMIF($AJ$31:$AJ$53,$A12,$AU$31:$AU$53)</f>
        <v>0</v>
      </c>
      <c r="P12" s="25"/>
      <c r="Q12" s="25"/>
      <c r="R12" s="40">
        <f>COUNTIF($S$31:$S$53,A12)</f>
        <v>0</v>
      </c>
      <c r="S12" s="41">
        <f>SUMIF($S$31:$S$53,A12,$W$31:$W$53)</f>
        <v>0</v>
      </c>
      <c r="T12" s="42">
        <f>SUMIF($S$31:$S$53,A12,$X$31:$X$53)</f>
        <v>0</v>
      </c>
      <c r="U12" s="43">
        <f>COUNTIF($AJ$31:$AJ$53,#REF!)</f>
        <v>0</v>
      </c>
      <c r="V12" s="41">
        <f>SUMIF($AJ$31:$AJ$53,#REF!,$AR$31:$AR$53)</f>
        <v>0</v>
      </c>
      <c r="W12" s="44">
        <f>SUMIF($AJ$31:$AJ$53,$A12,$AU$31:$AU$53)</f>
        <v>0</v>
      </c>
      <c r="X12" s="20"/>
      <c r="Y12" s="20"/>
      <c r="Z12" s="40">
        <f>COUNTIF($AA$31:$AA$53,A12)</f>
        <v>0</v>
      </c>
      <c r="AA12" s="41">
        <f>SUMIF($AA$31:$AA$53,A12,$AE$31:$AE$53)</f>
        <v>0</v>
      </c>
      <c r="AB12" s="42">
        <f>SUMIF($AA$31:$AA$53,A12,$AF$31:$AF$53)</f>
        <v>0</v>
      </c>
      <c r="AC12" s="43">
        <f>COUNTIF($AJ$31:$AJ$53,A12)</f>
        <v>0</v>
      </c>
      <c r="AD12" s="41">
        <f>SUMIF($AJ$31:$AJ$53,A12,$AR$31:$AR$53)</f>
        <v>0</v>
      </c>
      <c r="AE12" s="44">
        <f>SUMIF($AJ$31:$AJ$53,$A12,$AU$31:$AU$53)</f>
        <v>0</v>
      </c>
      <c r="AF12" s="20"/>
      <c r="AG12" s="20"/>
      <c r="AH12" s="30"/>
      <c r="AI12" s="39" t="s">
        <v>50</v>
      </c>
      <c r="AJ12" s="110">
        <f>COUNTIF($U$31:$U$53,AI12)</f>
        <v>0</v>
      </c>
      <c r="AK12" s="48">
        <f>COUNTIF($AL$31:$AL$53,AI12)</f>
        <v>0</v>
      </c>
      <c r="AL12" s="20"/>
      <c r="AM12" s="20"/>
      <c r="AN12" s="20"/>
      <c r="AO12" s="20"/>
      <c r="AP12" s="20"/>
      <c r="AQ12" s="20"/>
      <c r="AS12" s="29"/>
      <c r="AT12" s="29"/>
    </row>
    <row r="13" spans="1:50" s="19" customFormat="1" ht="14.4" x14ac:dyDescent="0.3">
      <c r="A13" s="49" t="s">
        <v>239</v>
      </c>
      <c r="B13" s="40">
        <f>COUNTIF($C$31:$C$53,A13)</f>
        <v>0</v>
      </c>
      <c r="C13" s="41">
        <f>SUMIF($C$31:$C$53,A13,$G$31:$G$53)</f>
        <v>0</v>
      </c>
      <c r="D13" s="42">
        <f>SUMIF($C$31:$C$53,A13,$H$31:$H$53)</f>
        <v>0</v>
      </c>
      <c r="E13" s="43">
        <f>COUNTIF($AJ$31:$AJ$53,#REF!)</f>
        <v>0</v>
      </c>
      <c r="F13" s="41">
        <f>SUMIF($AJ$31:$AJ$53,#REF!,$AR$31:$AR$53)</f>
        <v>0</v>
      </c>
      <c r="G13" s="44">
        <f>SUMIF($AJ$31:$AJ$53,$A13,$AU$31:$AU$53)</f>
        <v>0</v>
      </c>
      <c r="H13" s="20"/>
      <c r="I13" s="20"/>
      <c r="J13" s="40">
        <f>COUNTIF($K$31:$K$53,A13)</f>
        <v>0</v>
      </c>
      <c r="K13" s="41">
        <f>SUMIF($K$31:$K$53,A13,$O$31:$O$53)</f>
        <v>0</v>
      </c>
      <c r="L13" s="42">
        <f>SUMIF($K$31:$K$53,A13,$P$31:$P$53)</f>
        <v>0</v>
      </c>
      <c r="M13" s="43">
        <f>COUNTIF($AJ$31:$AJ$53,#REF!)</f>
        <v>0</v>
      </c>
      <c r="N13" s="41">
        <f>SUMIF($AJ$31:$AJ$53,#REF!,$AR$31:$AR$53)</f>
        <v>0</v>
      </c>
      <c r="O13" s="44">
        <f>SUMIF($AJ$31:$AJ$53,$A13,$AU$31:$AU$53)</f>
        <v>0</v>
      </c>
      <c r="P13" s="20"/>
      <c r="Q13" s="20"/>
      <c r="R13" s="40">
        <f>COUNTIF($S$31:$S$53,A13)</f>
        <v>0</v>
      </c>
      <c r="S13" s="41">
        <f>SUMIF($S$31:$S$53,A13,$W$31:$W$53)</f>
        <v>0</v>
      </c>
      <c r="T13" s="42">
        <f>SUMIF($S$31:$S$53,A13,$X$31:$X$53)</f>
        <v>0</v>
      </c>
      <c r="U13" s="43">
        <f>COUNTIF($AJ$31:$AJ$53,#REF!)</f>
        <v>0</v>
      </c>
      <c r="V13" s="41">
        <f>SUMIF($AJ$31:$AJ$53,#REF!,$AR$31:$AR$53)</f>
        <v>0</v>
      </c>
      <c r="W13" s="44">
        <f>SUMIF($AJ$31:$AJ$53,$A13,$AU$31:$AU$53)</f>
        <v>0</v>
      </c>
      <c r="X13" s="20"/>
      <c r="Y13" s="20"/>
      <c r="Z13" s="40">
        <f>COUNTIF($AA$31:$AA$53,A13)</f>
        <v>0</v>
      </c>
      <c r="AA13" s="41">
        <f>SUMIF($AA$31:$AA$53,A13,$AE$31:$AE$53)</f>
        <v>0</v>
      </c>
      <c r="AB13" s="42">
        <f>SUMIF($AA$31:$AA$53,A13,$AF$31:$AF$53)</f>
        <v>0</v>
      </c>
      <c r="AC13" s="43">
        <f>COUNTIF($AJ$31:$AJ$53,A13)</f>
        <v>0</v>
      </c>
      <c r="AD13" s="41">
        <f>SUMIF($AJ$31:$AJ$53,A13,$AR$31:$AR$53)</f>
        <v>0</v>
      </c>
      <c r="AE13" s="44">
        <f>SUMIF($AJ$31:$AJ$53,$A13,$AU$31:$AU$53)</f>
        <v>0</v>
      </c>
      <c r="AF13" s="20"/>
      <c r="AG13" s="20"/>
      <c r="AH13" s="30"/>
      <c r="AI13" s="135" t="s">
        <v>64</v>
      </c>
      <c r="AJ13" s="134">
        <f>COUNTIF($U$31:$U$53,AI13)</f>
        <v>0</v>
      </c>
      <c r="AK13" s="136">
        <f>COUNTIF($AL$31:$AL$53,AI13)</f>
        <v>0</v>
      </c>
      <c r="AL13" s="20"/>
      <c r="AM13" s="20"/>
      <c r="AN13" s="20"/>
      <c r="AO13" s="20"/>
      <c r="AP13" s="45"/>
      <c r="AQ13" s="45"/>
      <c r="AS13" s="29"/>
      <c r="AT13" s="29"/>
    </row>
    <row r="14" spans="1:50" s="19" customFormat="1" ht="14.4" x14ac:dyDescent="0.3">
      <c r="A14" s="49" t="s">
        <v>240</v>
      </c>
      <c r="B14" s="40">
        <f>COUNTIF($C$31:$C$53,A14)</f>
        <v>0</v>
      </c>
      <c r="C14" s="41">
        <f>SUMIF($C$31:$C$53,A14,$G$31:$G$53)</f>
        <v>0</v>
      </c>
      <c r="D14" s="42">
        <f>SUMIF($C$31:$C$53,A14,$H$31:$H$53)</f>
        <v>0</v>
      </c>
      <c r="E14" s="43">
        <f>COUNTIF($AJ$31:$AJ$53,#REF!)</f>
        <v>0</v>
      </c>
      <c r="F14" s="41">
        <f>SUMIF($AJ$31:$AJ$53,#REF!,$AR$31:$AR$53)</f>
        <v>0</v>
      </c>
      <c r="G14" s="44">
        <f>SUMIF($AJ$31:$AJ$53,$A14,$AU$31:$AU$53)</f>
        <v>0</v>
      </c>
      <c r="H14" s="20"/>
      <c r="I14" s="20"/>
      <c r="J14" s="40">
        <f>COUNTIF($K$31:$K$53,A14)</f>
        <v>0</v>
      </c>
      <c r="K14" s="41">
        <f>SUMIF($K$31:$K$53,A14,$O$31:$O$53)</f>
        <v>0</v>
      </c>
      <c r="L14" s="42">
        <f>SUMIF($K$31:$K$53,A14,$P$31:$P$53)</f>
        <v>0</v>
      </c>
      <c r="M14" s="43">
        <f>COUNTIF($AJ$31:$AJ$53,#REF!)</f>
        <v>0</v>
      </c>
      <c r="N14" s="41">
        <f>SUMIF($AJ$31:$AJ$53,#REF!,$AR$31:$AR$53)</f>
        <v>0</v>
      </c>
      <c r="O14" s="44">
        <f>SUMIF($AJ$31:$AJ$53,$A14,$AU$31:$AU$53)</f>
        <v>0</v>
      </c>
      <c r="P14" s="25"/>
      <c r="Q14" s="25"/>
      <c r="R14" s="40">
        <f>COUNTIF($S$31:$S$53,A14)</f>
        <v>0</v>
      </c>
      <c r="S14" s="41">
        <f>SUMIF($S$31:$S$53,A14,$W$31:$W$53)</f>
        <v>0</v>
      </c>
      <c r="T14" s="42">
        <f>SUMIF($S$31:$S$53,A14,$X$31:$X$53)</f>
        <v>0</v>
      </c>
      <c r="U14" s="43">
        <f>COUNTIF($AJ$31:$AJ$53,#REF!)</f>
        <v>0</v>
      </c>
      <c r="V14" s="41">
        <f>SUMIF($AJ$31:$AJ$53,#REF!,$AR$31:$AR$53)</f>
        <v>0</v>
      </c>
      <c r="W14" s="44">
        <f>SUMIF($AJ$31:$AJ$53,$A14,$AU$31:$AU$53)</f>
        <v>0</v>
      </c>
      <c r="X14" s="20"/>
      <c r="Y14" s="20"/>
      <c r="Z14" s="40">
        <f>COUNTIF($AA$31:$AA$53,A14)</f>
        <v>0</v>
      </c>
      <c r="AA14" s="41">
        <f>SUMIF($AA$31:$AA$53,A14,$AE$31:$AE$53)</f>
        <v>0</v>
      </c>
      <c r="AB14" s="42">
        <f>SUMIF($AA$31:$AA$53,A14,$AF$31:$AF$53)</f>
        <v>0</v>
      </c>
      <c r="AC14" s="43">
        <f>COUNTIF($AJ$31:$AJ$53,A14)</f>
        <v>0</v>
      </c>
      <c r="AD14" s="41">
        <f>SUMIF($AJ$31:$AJ$53,A14,$AR$31:$AR$53)</f>
        <v>0</v>
      </c>
      <c r="AE14" s="44">
        <f>SUMIF($AJ$31:$AJ$53,$A14,$AU$31:$AU$53)</f>
        <v>0</v>
      </c>
      <c r="AF14" s="20"/>
      <c r="AG14" s="20"/>
      <c r="AH14" s="30"/>
      <c r="AI14" s="25"/>
      <c r="AJ14" s="20"/>
      <c r="AK14" s="20"/>
      <c r="AL14" s="20"/>
      <c r="AM14" s="20"/>
      <c r="AN14" s="20"/>
      <c r="AO14" s="20"/>
      <c r="AP14" s="20"/>
      <c r="AQ14" s="20"/>
      <c r="AS14" s="29"/>
      <c r="AT14" s="29"/>
    </row>
    <row r="15" spans="1:50" s="19" customFormat="1" ht="14.4" x14ac:dyDescent="0.3">
      <c r="A15" s="49" t="s">
        <v>241</v>
      </c>
      <c r="B15" s="40">
        <f>COUNTIF($C$31:$C$53,A15)</f>
        <v>1</v>
      </c>
      <c r="C15" s="41">
        <f>SUMIF($C$31:$C$53,A15,$G$31:$G$53)</f>
        <v>0.1</v>
      </c>
      <c r="D15" s="42">
        <f>SUMIF($C$31:$C$53,A15,$H$31:$H$53)</f>
        <v>5678990</v>
      </c>
      <c r="E15" s="43">
        <f>COUNTIF($AJ$31:$AJ$53,#REF!)</f>
        <v>0</v>
      </c>
      <c r="F15" s="41">
        <f>SUMIF($AJ$31:$AJ$53,#REF!,$AR$31:$AR$53)</f>
        <v>0</v>
      </c>
      <c r="G15" s="44">
        <f>SUMIF($AJ$31:$AJ$53,$A15,$AU$31:$AU$53)</f>
        <v>0</v>
      </c>
      <c r="H15" s="20"/>
      <c r="I15" s="20"/>
      <c r="J15" s="40">
        <f>COUNTIF($K$31:$K$53,A15)</f>
        <v>0</v>
      </c>
      <c r="K15" s="41">
        <f>SUMIF($K$31:$K$53,A15,$O$31:$O$53)</f>
        <v>0</v>
      </c>
      <c r="L15" s="42">
        <f>SUMIF($K$31:$K$53,A15,$P$31:$P$53)</f>
        <v>0</v>
      </c>
      <c r="M15" s="43">
        <f>COUNTIF($AJ$31:$AJ$53,#REF!)</f>
        <v>0</v>
      </c>
      <c r="N15" s="41">
        <f>SUMIF($AJ$31:$AJ$53,#REF!,$AR$31:$AR$53)</f>
        <v>0</v>
      </c>
      <c r="O15" s="44">
        <f>SUMIF($AJ$31:$AJ$53,$A15,$AU$31:$AU$53)</f>
        <v>0</v>
      </c>
      <c r="P15" s="20"/>
      <c r="Q15" s="20"/>
      <c r="R15" s="40">
        <f>COUNTIF($S$31:$S$53,A15)</f>
        <v>0</v>
      </c>
      <c r="S15" s="41">
        <f>SUMIF($S$31:$S$53,A15,$W$31:$W$53)</f>
        <v>0</v>
      </c>
      <c r="T15" s="42">
        <f>SUMIF($S$31:$S$53,A15,$X$31:$X$53)</f>
        <v>0</v>
      </c>
      <c r="U15" s="43">
        <f>COUNTIF($AJ$31:$AJ$53,#REF!)</f>
        <v>0</v>
      </c>
      <c r="V15" s="41">
        <f>SUMIF($AJ$31:$AJ$53,#REF!,$AR$31:$AR$53)</f>
        <v>0</v>
      </c>
      <c r="W15" s="44">
        <f>SUMIF($AJ$31:$AJ$53,$A15,$AU$31:$AU$53)</f>
        <v>0</v>
      </c>
      <c r="X15" s="20"/>
      <c r="Y15" s="20"/>
      <c r="Z15" s="40">
        <f>COUNTIF($AA$31:$AA$53,A15)</f>
        <v>0</v>
      </c>
      <c r="AA15" s="41">
        <f>SUMIF($AA$31:$AA$53,A15,$AE$31:$AE$53)</f>
        <v>0</v>
      </c>
      <c r="AB15" s="42">
        <f>SUMIF($AA$31:$AA$53,A15,$AF$31:$AF$53)</f>
        <v>0</v>
      </c>
      <c r="AC15" s="43">
        <f>COUNTIF($AJ$31:$AJ$53,A15)</f>
        <v>0</v>
      </c>
      <c r="AD15" s="41">
        <f>SUMIF($AJ$31:$AJ$53,A15,$AR$31:$AR$53)</f>
        <v>0</v>
      </c>
      <c r="AE15" s="44">
        <f>SUMIF($AJ$31:$AJ$53,$A15,$AU$31:$AU$53)</f>
        <v>0</v>
      </c>
      <c r="AF15" s="20"/>
      <c r="AG15" s="20"/>
      <c r="AH15" s="30"/>
      <c r="AI15" s="25"/>
      <c r="AJ15" s="20"/>
      <c r="AK15" s="20"/>
      <c r="AL15" s="20"/>
      <c r="AM15" s="20"/>
      <c r="AN15" s="20"/>
      <c r="AO15" s="20"/>
      <c r="AP15" s="20"/>
      <c r="AQ15" s="20"/>
      <c r="AS15" s="29"/>
      <c r="AT15" s="29"/>
    </row>
    <row r="16" spans="1:50" s="19" customFormat="1" ht="14.4" x14ac:dyDescent="0.3">
      <c r="A16" s="50" t="s">
        <v>232</v>
      </c>
      <c r="B16" s="51">
        <f>COUNTIF($C$31:$C$53,A16)</f>
        <v>0</v>
      </c>
      <c r="C16" s="52">
        <f>SUMIF($C$31:$C$53,A16,$G$31:$G$53)</f>
        <v>0</v>
      </c>
      <c r="D16" s="53">
        <f>SUMIF($C$31:$C$53,A16,$H$31:$H$53)</f>
        <v>0</v>
      </c>
      <c r="E16" s="54">
        <f>COUNTIF($AJ$31:$AJ$53,#REF!)</f>
        <v>0</v>
      </c>
      <c r="F16" s="52">
        <f>SUMIF($AJ$31:$AJ$53,#REF!,$AR$31:$AR$53)</f>
        <v>0</v>
      </c>
      <c r="G16" s="55">
        <f>SUMIF($AJ$31:$AJ$53,$A16,$AU$31:$AU$53)</f>
        <v>0</v>
      </c>
      <c r="H16" s="20"/>
      <c r="I16" s="20"/>
      <c r="J16" s="51">
        <f>COUNTIF($K$31:$K$53,A16)</f>
        <v>0</v>
      </c>
      <c r="K16" s="52">
        <f>SUMIF($K$31:$K$53,A16,$O$31:$O$53)</f>
        <v>0</v>
      </c>
      <c r="L16" s="53">
        <f>SUMIF($K$31:$K$53,A16,$P$31:$P$53)</f>
        <v>0</v>
      </c>
      <c r="M16" s="54">
        <f>COUNTIF($AJ$31:$AJ$53,#REF!)</f>
        <v>0</v>
      </c>
      <c r="N16" s="52">
        <f>SUMIF($AJ$31:$AJ$53,#REF!,$AR$31:$AR$53)</f>
        <v>0</v>
      </c>
      <c r="O16" s="55">
        <f>SUMIF($AJ$31:$AJ$53,$A16,$AU$31:$AU$53)</f>
        <v>0</v>
      </c>
      <c r="P16" s="25"/>
      <c r="Q16" s="25"/>
      <c r="R16" s="51">
        <f>COUNTIF($S$31:$S$53,A16)</f>
        <v>0</v>
      </c>
      <c r="S16" s="52">
        <f>SUMIF($S$31:$S$53,A16,$W$31:$W$53)</f>
        <v>0</v>
      </c>
      <c r="T16" s="53">
        <f>SUMIF($S$31:$S$53,A16,$X$31:$X$53)</f>
        <v>0</v>
      </c>
      <c r="U16" s="54">
        <f>COUNTIF($AJ$31:$AJ$53,#REF!)</f>
        <v>0</v>
      </c>
      <c r="V16" s="52">
        <f>SUMIF($AJ$31:$AJ$53,#REF!,$AR$31:$AR$53)</f>
        <v>0</v>
      </c>
      <c r="W16" s="55">
        <f>SUMIF($AJ$31:$AJ$53,$A16,$AU$31:$AU$53)</f>
        <v>0</v>
      </c>
      <c r="X16" s="20"/>
      <c r="Y16" s="20"/>
      <c r="Z16" s="51">
        <f>COUNTIF($AA$31:$AA$53,A16)</f>
        <v>0</v>
      </c>
      <c r="AA16" s="52">
        <f>SUMIF($AA$31:$AA$53,A16,$AE$31:$AE$53)</f>
        <v>0</v>
      </c>
      <c r="AB16" s="53">
        <f>SUMIF($AA$31:$AA$53,A16,$AF$31:$AF$53)</f>
        <v>0</v>
      </c>
      <c r="AC16" s="54">
        <f>COUNTIF($AJ$31:$AJ$53,A16)</f>
        <v>0</v>
      </c>
      <c r="AD16" s="52">
        <f>SUMIF($AJ$31:$AJ$53,A16,$AR$31:$AR$53)</f>
        <v>0</v>
      </c>
      <c r="AE16" s="55">
        <f>SUMIF($AJ$31:$AJ$53,$A16,$AU$31:$AU$53)</f>
        <v>0</v>
      </c>
      <c r="AF16" s="20"/>
      <c r="AG16" s="20"/>
      <c r="AH16" s="30"/>
      <c r="AI16" s="25"/>
      <c r="AJ16" s="20"/>
      <c r="AK16" s="20"/>
      <c r="AL16" s="20"/>
      <c r="AM16" s="20"/>
      <c r="AN16" s="20"/>
      <c r="AO16" s="20"/>
      <c r="AP16" s="20"/>
      <c r="AQ16" s="45"/>
      <c r="AS16" s="29"/>
      <c r="AT16" s="29"/>
    </row>
    <row r="17" spans="1:54" s="19" customFormat="1" ht="14.4" hidden="1" outlineLevel="1" x14ac:dyDescent="0.3">
      <c r="A17" s="139" t="s">
        <v>42</v>
      </c>
      <c r="B17" s="137">
        <f>COUNTIF($C$31:$C$53,A17)</f>
        <v>0</v>
      </c>
      <c r="C17" s="138">
        <f>SUMIF($C$31:$C$53,A17,$G$31:$G$53)</f>
        <v>0</v>
      </c>
      <c r="D17" s="42">
        <f>SUMIF($C$31:$C$53,A17,$H$31:$H$53)</f>
        <v>0</v>
      </c>
      <c r="E17" s="43">
        <f>COUNTIF($AJ$31:$AJ$53,#REF!)</f>
        <v>0</v>
      </c>
      <c r="F17" s="138">
        <f>SUMIF($AJ$31:$AJ$53,#REF!,$AR$31:$AR$53)</f>
        <v>0</v>
      </c>
      <c r="G17" s="44">
        <f>SUMIF($AJ$31:$AJ$53,$A17,$AU$31:$AU$53)</f>
        <v>0</v>
      </c>
      <c r="H17" s="20"/>
      <c r="I17" s="20"/>
      <c r="J17" s="137">
        <f>COUNTIF($K$31:$K$53,A17)</f>
        <v>0</v>
      </c>
      <c r="K17" s="138">
        <f>SUMIF($K$31:$K$53,A17,$O$31:$O$53)</f>
        <v>0</v>
      </c>
      <c r="L17" s="42">
        <f>SUMIF($K$31:$K$53,A17,$P$31:$P$53)</f>
        <v>0</v>
      </c>
      <c r="M17" s="43">
        <f>COUNTIF($AJ$31:$AJ$53,#REF!)</f>
        <v>0</v>
      </c>
      <c r="N17" s="138">
        <f>SUMIF($AJ$31:$AJ$53,#REF!,$AR$31:$AR$53)</f>
        <v>0</v>
      </c>
      <c r="O17" s="44">
        <f>SUMIF($AJ$31:$AJ$53,$A17,$AU$31:$AU$53)</f>
        <v>0</v>
      </c>
      <c r="P17" s="20"/>
      <c r="Q17" s="20"/>
      <c r="R17" s="137">
        <f>COUNTIF($S$31:$S$53,A17)</f>
        <v>0</v>
      </c>
      <c r="S17" s="138">
        <f>SUMIF($S$31:$S$53,A17,$W$31:$W$53)</f>
        <v>0</v>
      </c>
      <c r="T17" s="42">
        <f>SUMIF($S$31:$S$53,A17,$X$31:$X$53)</f>
        <v>0</v>
      </c>
      <c r="U17" s="43">
        <f>COUNTIF($AJ$31:$AJ$53,#REF!)</f>
        <v>0</v>
      </c>
      <c r="V17" s="138">
        <f>SUMIF($AJ$31:$AJ$53,#REF!,$AR$31:$AR$53)</f>
        <v>0</v>
      </c>
      <c r="W17" s="44">
        <f>SUMIF($AJ$31:$AJ$53,$A17,$AU$31:$AU$53)</f>
        <v>0</v>
      </c>
      <c r="X17" s="20"/>
      <c r="Y17" s="20"/>
      <c r="Z17" s="137">
        <f>COUNTIF($AA$31:$AA$53,A17)</f>
        <v>0</v>
      </c>
      <c r="AA17" s="138">
        <f>SUMIF($AA$31:$AA$53,A17,$AE$31:$AE$53)</f>
        <v>0</v>
      </c>
      <c r="AB17" s="42">
        <f>SUMIF($AA$31:$AA$53,A17,$AF$31:$AF$53)</f>
        <v>0</v>
      </c>
      <c r="AC17" s="43">
        <f>COUNTIF($AJ$31:$AJ$53,A17)</f>
        <v>0</v>
      </c>
      <c r="AD17" s="138">
        <f>SUMIF($AJ$31:$AJ$53,A17,$AR$31:$AR$53)</f>
        <v>0</v>
      </c>
      <c r="AE17" s="44">
        <f>SUMIF($AJ$31:$AJ$53,$A17,$AU$31:$AU$53)</f>
        <v>0</v>
      </c>
      <c r="AF17" s="20"/>
      <c r="AG17" s="20"/>
      <c r="AH17" s="30"/>
      <c r="AI17" s="25"/>
      <c r="AJ17" s="20"/>
      <c r="AK17" s="20"/>
      <c r="AL17" s="20"/>
      <c r="AM17" s="20"/>
      <c r="AN17" s="20"/>
      <c r="AO17" s="20"/>
      <c r="AP17" s="20"/>
      <c r="AQ17" s="45"/>
      <c r="AS17" s="29"/>
      <c r="AT17" s="29"/>
    </row>
    <row r="18" spans="1:54" s="19" customFormat="1" ht="14.4" hidden="1" outlineLevel="1" x14ac:dyDescent="0.3">
      <c r="A18" s="49" t="s">
        <v>165</v>
      </c>
      <c r="B18" s="40">
        <f>COUNTIF($C$31:$C$53,A18)</f>
        <v>0</v>
      </c>
      <c r="C18" s="41">
        <f>SUMIF($C$31:$C$53,A18,$G$31:$G$53)</f>
        <v>0</v>
      </c>
      <c r="D18" s="42">
        <f>SUMIF($C$31:$C$53,A18,$H$31:$H$53)</f>
        <v>0</v>
      </c>
      <c r="E18" s="43">
        <f>COUNTIF($AJ$31:$AJ$53,#REF!)</f>
        <v>0</v>
      </c>
      <c r="F18" s="41">
        <f>SUMIF($AJ$31:$AJ$53,#REF!,$AR$31:$AR$53)</f>
        <v>0</v>
      </c>
      <c r="G18" s="44">
        <f>SUMIF($AJ$31:$AJ$53,$A18,$AU$31:$AU$53)</f>
        <v>0</v>
      </c>
      <c r="H18" s="20"/>
      <c r="I18" s="20"/>
      <c r="J18" s="40">
        <f>COUNTIF($K$31:$K$53,A18)</f>
        <v>0</v>
      </c>
      <c r="K18" s="41">
        <f>SUMIF($K$31:$K$53,A18,$O$31:$O$53)</f>
        <v>0</v>
      </c>
      <c r="L18" s="42">
        <f>SUMIF($K$31:$K$53,A18,$P$31:$P$53)</f>
        <v>0</v>
      </c>
      <c r="M18" s="43">
        <f>COUNTIF($AJ$31:$AJ$53,#REF!)</f>
        <v>0</v>
      </c>
      <c r="N18" s="41">
        <f>SUMIF($AJ$31:$AJ$53,#REF!,$AR$31:$AR$53)</f>
        <v>0</v>
      </c>
      <c r="O18" s="44">
        <f>SUMIF($AJ$31:$AJ$53,$A18,$AU$31:$AU$53)</f>
        <v>0</v>
      </c>
      <c r="P18" s="25"/>
      <c r="Q18" s="25"/>
      <c r="R18" s="40">
        <f>COUNTIF($S$31:$S$53,A18)</f>
        <v>0</v>
      </c>
      <c r="S18" s="41">
        <f>SUMIF($S$31:$S$53,A18,$W$31:$W$53)</f>
        <v>0</v>
      </c>
      <c r="T18" s="42">
        <f>SUMIF($S$31:$S$53,A18,$X$31:$X$53)</f>
        <v>0</v>
      </c>
      <c r="U18" s="43">
        <f>COUNTIF($AJ$31:$AJ$53,#REF!)</f>
        <v>0</v>
      </c>
      <c r="V18" s="41">
        <f>SUMIF($AJ$31:$AJ$53,#REF!,$AR$31:$AR$53)</f>
        <v>0</v>
      </c>
      <c r="W18" s="44">
        <f>SUMIF($AJ$31:$AJ$53,$A18,$AU$31:$AU$53)</f>
        <v>0</v>
      </c>
      <c r="X18" s="20"/>
      <c r="Y18" s="20"/>
      <c r="Z18" s="40">
        <f>COUNTIF($AA$31:$AA$53,A18)</f>
        <v>0</v>
      </c>
      <c r="AA18" s="41">
        <f>SUMIF($AA$31:$AA$53,A18,$AE$31:$AE$53)</f>
        <v>0</v>
      </c>
      <c r="AB18" s="42">
        <f>SUMIF($AA$31:$AA$53,A18,$AF$31:$AF$53)</f>
        <v>0</v>
      </c>
      <c r="AC18" s="43">
        <f>COUNTIF($AJ$31:$AJ$53,A18)</f>
        <v>0</v>
      </c>
      <c r="AD18" s="41">
        <f>SUMIF($AJ$31:$AJ$53,A18,$AR$31:$AR$53)</f>
        <v>0</v>
      </c>
      <c r="AE18" s="44">
        <f>SUMIF($AJ$31:$AJ$53,$A18,$AU$31:$AU$53)</f>
        <v>0</v>
      </c>
      <c r="AF18" s="20"/>
      <c r="AG18" s="20"/>
      <c r="AH18" s="30"/>
      <c r="AI18" s="25"/>
      <c r="AJ18" s="20"/>
      <c r="AK18" s="20"/>
      <c r="AL18" s="20"/>
      <c r="AM18" s="20"/>
      <c r="AN18" s="20"/>
      <c r="AO18" s="20"/>
      <c r="AP18" s="20"/>
      <c r="AQ18" s="45"/>
      <c r="AS18" s="29"/>
      <c r="AT18" s="29"/>
    </row>
    <row r="19" spans="1:54" s="19" customFormat="1" ht="14.4" hidden="1" outlineLevel="1" x14ac:dyDescent="0.3">
      <c r="A19" s="50" t="s">
        <v>166</v>
      </c>
      <c r="B19" s="51">
        <f>COUNTIF($C$31:$C$53,A19)</f>
        <v>0</v>
      </c>
      <c r="C19" s="52">
        <f>SUMIF($C$31:$C$53,A19,$G$31:$G$53)</f>
        <v>0</v>
      </c>
      <c r="D19" s="53">
        <f>SUMIF($C$31:$C$53,A19,$H$31:$H$53)</f>
        <v>0</v>
      </c>
      <c r="E19" s="54">
        <f>COUNTIF($AJ$31:$AJ$53,#REF!)</f>
        <v>0</v>
      </c>
      <c r="F19" s="52">
        <f>SUMIF($AJ$31:$AJ$53,#REF!,$AR$31:$AR$53)</f>
        <v>0</v>
      </c>
      <c r="G19" s="55">
        <f>SUMIF($AJ$31:$AJ$53,$A19,$AU$31:$AU$53)</f>
        <v>0</v>
      </c>
      <c r="H19" s="20"/>
      <c r="I19" s="20"/>
      <c r="J19" s="51">
        <f>COUNTIF($K$31:$K$53,A19)</f>
        <v>0</v>
      </c>
      <c r="K19" s="52">
        <f>SUMIF($K$31:$K$53,A19,$O$31:$O$53)</f>
        <v>0</v>
      </c>
      <c r="L19" s="53">
        <f>SUMIF($K$31:$K$53,A19,$P$31:$P$53)</f>
        <v>0</v>
      </c>
      <c r="M19" s="54">
        <f>COUNTIF($AJ$31:$AJ$53,#REF!)</f>
        <v>0</v>
      </c>
      <c r="N19" s="52">
        <f>SUMIF($AJ$31:$AJ$53,#REF!,$AR$31:$AR$53)</f>
        <v>0</v>
      </c>
      <c r="O19" s="55">
        <f>SUMIF($AJ$31:$AJ$53,$A19,$AU$31:$AU$53)</f>
        <v>0</v>
      </c>
      <c r="P19" s="20"/>
      <c r="Q19" s="20"/>
      <c r="R19" s="51">
        <f>COUNTIF($S$31:$S$53,A19)</f>
        <v>0</v>
      </c>
      <c r="S19" s="52">
        <f>SUMIF($S$31:$S$53,A19,$W$31:$W$53)</f>
        <v>0</v>
      </c>
      <c r="T19" s="53">
        <f>SUMIF($S$31:$S$53,A19,$X$31:$X$53)</f>
        <v>0</v>
      </c>
      <c r="U19" s="54">
        <f>COUNTIF($AJ$31:$AJ$53,#REF!)</f>
        <v>0</v>
      </c>
      <c r="V19" s="52">
        <f>SUMIF($AJ$31:$AJ$53,#REF!,$AR$31:$AR$53)</f>
        <v>0</v>
      </c>
      <c r="W19" s="55">
        <f>SUMIF($AJ$31:$AJ$53,$A19,$AU$31:$AU$53)</f>
        <v>0</v>
      </c>
      <c r="X19" s="20"/>
      <c r="Y19" s="20"/>
      <c r="Z19" s="51">
        <f>COUNTIF($AA$31:$AA$53,A19)</f>
        <v>0</v>
      </c>
      <c r="AA19" s="52">
        <f>SUMIF($AA$31:$AA$53,A19,$AE$31:$AE$53)</f>
        <v>0</v>
      </c>
      <c r="AB19" s="53">
        <f>SUMIF($AA$31:$AA$53,A19,$AF$31:$AF$53)</f>
        <v>0</v>
      </c>
      <c r="AC19" s="54">
        <f>COUNTIF($AJ$31:$AJ$53,A19)</f>
        <v>0</v>
      </c>
      <c r="AD19" s="52">
        <f>SUMIF($AJ$31:$AJ$53,A19,$AR$31:$AR$53)</f>
        <v>0</v>
      </c>
      <c r="AE19" s="55">
        <f>SUMIF($AJ$31:$AJ$53,$A19,$AU$31:$AU$53)</f>
        <v>0</v>
      </c>
      <c r="AF19" s="20"/>
      <c r="AG19" s="20"/>
      <c r="AH19" s="30"/>
      <c r="AI19" s="25"/>
      <c r="AJ19" s="20"/>
      <c r="AK19" s="20"/>
      <c r="AL19" s="20"/>
      <c r="AM19" s="20"/>
      <c r="AN19" s="20"/>
      <c r="AO19" s="20"/>
      <c r="AP19" s="20"/>
      <c r="AQ19" s="45"/>
      <c r="AS19" s="29"/>
      <c r="AT19" s="29"/>
    </row>
    <row r="20" spans="1:54" s="19" customFormat="1" collapsed="1" x14ac:dyDescent="0.25">
      <c r="B20" s="20"/>
      <c r="C20" s="20"/>
      <c r="D20" s="20"/>
      <c r="E20" s="20"/>
      <c r="F20" s="30"/>
      <c r="G20" s="20"/>
      <c r="H20" s="20"/>
      <c r="I20" s="20"/>
      <c r="J20" s="20"/>
      <c r="K20" s="20"/>
      <c r="L20" s="20"/>
      <c r="M20" s="30"/>
      <c r="N20" s="20"/>
      <c r="O20" s="20"/>
      <c r="P20" s="20"/>
      <c r="Q20" s="20"/>
      <c r="R20" s="20"/>
      <c r="S20" s="20"/>
      <c r="T20" s="30"/>
      <c r="U20" s="20"/>
      <c r="V20" s="20"/>
      <c r="W20" s="20"/>
      <c r="X20" s="20"/>
      <c r="Y20" s="20"/>
      <c r="Z20" s="20"/>
      <c r="AA20" s="3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4"/>
      <c r="AO20" s="29"/>
      <c r="AP20" s="29"/>
    </row>
    <row r="21" spans="1:54" s="19" customFormat="1" x14ac:dyDescent="0.25">
      <c r="B21" s="20"/>
      <c r="C21" s="20"/>
      <c r="D21" s="20"/>
      <c r="E21" s="20"/>
      <c r="F21" s="30"/>
      <c r="G21" s="20"/>
      <c r="H21" s="20"/>
      <c r="I21" s="20"/>
      <c r="J21" s="20"/>
      <c r="K21" s="20"/>
      <c r="L21" s="20"/>
      <c r="M21" s="30"/>
      <c r="N21" s="20"/>
      <c r="O21" s="25"/>
      <c r="P21" s="20"/>
      <c r="Q21" s="20"/>
      <c r="R21" s="20"/>
      <c r="S21" s="20"/>
      <c r="T21" s="30"/>
      <c r="U21" s="20"/>
      <c r="V21" s="20"/>
      <c r="W21" s="20"/>
      <c r="X21" s="20"/>
      <c r="Y21" s="20"/>
      <c r="Z21" s="20"/>
      <c r="AA21" s="3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4"/>
      <c r="AO21" s="29"/>
      <c r="AP21" s="29"/>
    </row>
    <row r="22" spans="1:54" s="19" customFormat="1" x14ac:dyDescent="0.25">
      <c r="B22" s="20"/>
      <c r="C22" s="20"/>
      <c r="D22" s="20"/>
      <c r="E22" s="20"/>
      <c r="F22" s="30"/>
      <c r="G22" s="20"/>
      <c r="H22" s="20"/>
      <c r="I22" s="20"/>
      <c r="J22" s="20"/>
      <c r="K22" s="20"/>
      <c r="L22" s="20"/>
      <c r="M22" s="30"/>
      <c r="N22" s="20"/>
      <c r="O22" s="25"/>
      <c r="P22" s="20"/>
      <c r="Q22" s="20"/>
      <c r="R22" s="20"/>
      <c r="S22" s="20"/>
      <c r="T22" s="30"/>
      <c r="U22" s="20"/>
      <c r="V22" s="20"/>
      <c r="W22" s="20"/>
      <c r="X22" s="20"/>
      <c r="Y22" s="20"/>
      <c r="Z22" s="20"/>
      <c r="AA22" s="3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4"/>
      <c r="AO22" s="29"/>
      <c r="AP22" s="29"/>
    </row>
    <row r="23" spans="1:54" s="19" customFormat="1" x14ac:dyDescent="0.25">
      <c r="B23" s="20"/>
      <c r="C23" s="20"/>
      <c r="D23" s="20"/>
      <c r="E23" s="20"/>
      <c r="F23" s="30"/>
      <c r="G23" s="20"/>
      <c r="H23" s="20"/>
      <c r="I23" s="20"/>
      <c r="J23" s="20"/>
      <c r="K23" s="20"/>
      <c r="L23" s="20"/>
      <c r="M23" s="30"/>
      <c r="N23" s="20"/>
      <c r="O23" s="25"/>
      <c r="P23" s="20"/>
      <c r="Q23" s="20"/>
      <c r="R23" s="20"/>
      <c r="S23" s="20"/>
      <c r="T23" s="30"/>
      <c r="U23" s="20"/>
      <c r="V23" s="20"/>
      <c r="W23" s="20"/>
      <c r="X23" s="20"/>
      <c r="Y23" s="20"/>
      <c r="Z23" s="20"/>
      <c r="AA23" s="3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4"/>
      <c r="AO23" s="29"/>
      <c r="AP23" s="29"/>
    </row>
    <row r="24" spans="1:54" s="19" customFormat="1" x14ac:dyDescent="0.25">
      <c r="B24" s="20"/>
      <c r="C24" s="20"/>
      <c r="D24" s="20"/>
      <c r="E24" s="20"/>
      <c r="F24" s="30"/>
      <c r="G24" s="20"/>
      <c r="H24" s="20"/>
      <c r="I24" s="20"/>
      <c r="J24" s="20"/>
      <c r="K24" s="20"/>
      <c r="L24" s="20"/>
      <c r="M24" s="30"/>
      <c r="N24" s="20"/>
      <c r="O24" s="25"/>
      <c r="P24" s="20"/>
      <c r="Q24" s="20"/>
      <c r="R24" s="20"/>
      <c r="S24" s="20"/>
      <c r="T24" s="30"/>
      <c r="U24" s="20"/>
      <c r="V24" s="20"/>
      <c r="W24" s="20"/>
      <c r="X24" s="20"/>
      <c r="Y24" s="20"/>
      <c r="Z24" s="20"/>
      <c r="AA24" s="3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4"/>
      <c r="AO24" s="29"/>
      <c r="AP24" s="29"/>
    </row>
    <row r="25" spans="1:54" s="19" customFormat="1" x14ac:dyDescent="0.25">
      <c r="B25" s="20"/>
      <c r="C25" s="20"/>
      <c r="D25" s="20"/>
      <c r="E25" s="20"/>
      <c r="F25" s="30"/>
      <c r="G25" s="20"/>
      <c r="H25" s="20"/>
      <c r="I25" s="20"/>
      <c r="J25" s="20"/>
      <c r="K25" s="20"/>
      <c r="L25" s="20"/>
      <c r="M25" s="30"/>
      <c r="N25" s="20"/>
      <c r="O25" s="25"/>
      <c r="P25" s="20"/>
      <c r="Q25" s="20"/>
      <c r="R25" s="20"/>
      <c r="S25" s="20"/>
      <c r="T25" s="30"/>
      <c r="U25" s="20"/>
      <c r="V25" s="20"/>
      <c r="W25" s="20"/>
      <c r="X25" s="20"/>
      <c r="Y25" s="20"/>
      <c r="Z25" s="20"/>
      <c r="AA25" s="3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4"/>
      <c r="AO25" s="29"/>
      <c r="AP25" s="29"/>
    </row>
    <row r="26" spans="1:54" s="19" customFormat="1" x14ac:dyDescent="0.25">
      <c r="B26" s="20"/>
      <c r="C26" s="20"/>
      <c r="D26" s="20"/>
      <c r="E26" s="20"/>
      <c r="F26" s="30"/>
      <c r="G26" s="20"/>
      <c r="H26" s="20"/>
      <c r="I26" s="20"/>
      <c r="J26" s="20"/>
      <c r="K26" s="20"/>
      <c r="L26" s="20"/>
      <c r="M26" s="30"/>
      <c r="N26" s="20"/>
      <c r="O26" s="25"/>
      <c r="P26" s="20"/>
      <c r="Q26" s="20"/>
      <c r="R26" s="20"/>
      <c r="S26" s="20"/>
      <c r="T26" s="30"/>
      <c r="U26" s="20"/>
      <c r="V26" s="20"/>
      <c r="W26" s="20"/>
      <c r="X26" s="20"/>
      <c r="Y26" s="20"/>
      <c r="Z26" s="20"/>
      <c r="AA26" s="3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4"/>
      <c r="AO26" s="29"/>
      <c r="AP26" s="29"/>
    </row>
    <row r="27" spans="1:54" s="19" customFormat="1" x14ac:dyDescent="0.25">
      <c r="B27" s="20"/>
      <c r="C27" s="20"/>
      <c r="D27" s="20"/>
      <c r="E27" s="20"/>
      <c r="F27" s="30"/>
      <c r="G27" s="20"/>
      <c r="H27" s="20"/>
      <c r="I27" s="20"/>
      <c r="J27" s="20"/>
      <c r="K27" s="20"/>
      <c r="L27" s="20"/>
      <c r="M27" s="30"/>
      <c r="N27" s="20"/>
      <c r="O27" s="25"/>
      <c r="P27" s="20"/>
      <c r="Q27" s="20"/>
      <c r="R27" s="20"/>
      <c r="S27" s="20"/>
      <c r="T27" s="30"/>
      <c r="U27" s="20"/>
      <c r="V27" s="20"/>
      <c r="W27" s="20"/>
      <c r="X27" s="20"/>
      <c r="Y27" s="20"/>
      <c r="Z27" s="20"/>
      <c r="AA27" s="3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4"/>
      <c r="AO27" s="29"/>
      <c r="AP27" s="29"/>
    </row>
    <row r="28" spans="1:54" s="19" customFormat="1" ht="15" customHeight="1" x14ac:dyDescent="0.3">
      <c r="B28" s="154" t="str">
        <f>B5</f>
        <v>Estimé 3</v>
      </c>
      <c r="C28" s="154"/>
      <c r="D28" s="154"/>
      <c r="E28" s="154"/>
      <c r="F28" s="154"/>
      <c r="G28" s="154"/>
      <c r="H28" s="154"/>
      <c r="I28" s="154"/>
      <c r="J28" s="154" t="str">
        <f>J5</f>
        <v>Estimé 2</v>
      </c>
      <c r="K28" s="154"/>
      <c r="L28" s="154"/>
      <c r="M28" s="154"/>
      <c r="N28" s="154"/>
      <c r="O28" s="154"/>
      <c r="P28" s="154"/>
      <c r="Q28" s="154"/>
      <c r="R28" s="154" t="str">
        <f>R5</f>
        <v>Estimé 1</v>
      </c>
      <c r="S28" s="154"/>
      <c r="T28" s="154"/>
      <c r="U28" s="154"/>
      <c r="V28" s="154"/>
      <c r="W28" s="154"/>
      <c r="X28" s="154"/>
      <c r="Y28" s="154"/>
      <c r="Z28" s="155" t="str">
        <f>Z5</f>
        <v>Budget</v>
      </c>
      <c r="AA28" s="156"/>
      <c r="AB28" s="156"/>
      <c r="AC28" s="156"/>
      <c r="AD28" s="156"/>
      <c r="AE28" s="156"/>
      <c r="AF28" s="156"/>
      <c r="AG28" s="157"/>
      <c r="AI28" s="158" t="s">
        <v>48</v>
      </c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</row>
    <row r="29" spans="1:54" s="61" customFormat="1" ht="67.5" customHeight="1" x14ac:dyDescent="0.25">
      <c r="A29" s="175" t="s">
        <v>11</v>
      </c>
      <c r="B29" s="176" t="s">
        <v>87</v>
      </c>
      <c r="C29" s="177" t="s">
        <v>242</v>
      </c>
      <c r="D29" s="177" t="s">
        <v>88</v>
      </c>
      <c r="E29" s="177" t="s">
        <v>89</v>
      </c>
      <c r="F29" s="177" t="s">
        <v>90</v>
      </c>
      <c r="G29" s="178" t="s">
        <v>257</v>
      </c>
      <c r="H29" s="178" t="s">
        <v>91</v>
      </c>
      <c r="I29" s="178" t="s">
        <v>92</v>
      </c>
      <c r="J29" s="176" t="s">
        <v>93</v>
      </c>
      <c r="K29" s="177" t="s">
        <v>243</v>
      </c>
      <c r="L29" s="177" t="s">
        <v>94</v>
      </c>
      <c r="M29" s="177" t="s">
        <v>95</v>
      </c>
      <c r="N29" s="177" t="s">
        <v>96</v>
      </c>
      <c r="O29" s="178" t="s">
        <v>256</v>
      </c>
      <c r="P29" s="178" t="s">
        <v>97</v>
      </c>
      <c r="Q29" s="178" t="s">
        <v>98</v>
      </c>
      <c r="R29" s="176" t="s">
        <v>99</v>
      </c>
      <c r="S29" s="177" t="s">
        <v>244</v>
      </c>
      <c r="T29" s="177" t="s">
        <v>100</v>
      </c>
      <c r="U29" s="177" t="s">
        <v>101</v>
      </c>
      <c r="V29" s="177" t="s">
        <v>102</v>
      </c>
      <c r="W29" s="178" t="s">
        <v>255</v>
      </c>
      <c r="X29" s="178" t="s">
        <v>103</v>
      </c>
      <c r="Y29" s="178" t="s">
        <v>104</v>
      </c>
      <c r="Z29" s="176" t="s">
        <v>110</v>
      </c>
      <c r="AA29" s="177" t="s">
        <v>245</v>
      </c>
      <c r="AB29" s="177" t="s">
        <v>105</v>
      </c>
      <c r="AC29" s="177" t="s">
        <v>106</v>
      </c>
      <c r="AD29" s="177" t="s">
        <v>107</v>
      </c>
      <c r="AE29" s="178" t="s">
        <v>254</v>
      </c>
      <c r="AF29" s="178" t="s">
        <v>108</v>
      </c>
      <c r="AG29" s="178" t="s">
        <v>109</v>
      </c>
      <c r="AH29" s="179" t="s">
        <v>84</v>
      </c>
      <c r="AI29" s="180" t="s">
        <v>12</v>
      </c>
      <c r="AJ29" s="178" t="s">
        <v>246</v>
      </c>
      <c r="AK29" s="178" t="s">
        <v>0</v>
      </c>
      <c r="AL29" s="178" t="s">
        <v>13</v>
      </c>
      <c r="AM29" s="178" t="s">
        <v>247</v>
      </c>
      <c r="AN29" s="178" t="s">
        <v>61</v>
      </c>
      <c r="AO29" s="178" t="s">
        <v>54</v>
      </c>
      <c r="AP29" s="178" t="s">
        <v>248</v>
      </c>
      <c r="AQ29" s="178" t="s">
        <v>249</v>
      </c>
      <c r="AR29" s="178" t="s">
        <v>250</v>
      </c>
      <c r="AS29" s="181" t="s">
        <v>79</v>
      </c>
      <c r="AT29" s="181" t="s">
        <v>80</v>
      </c>
      <c r="AU29" s="178" t="s">
        <v>251</v>
      </c>
      <c r="AV29" s="178" t="s">
        <v>10</v>
      </c>
      <c r="AW29" s="178" t="s">
        <v>252</v>
      </c>
      <c r="AX29" s="178" t="s">
        <v>253</v>
      </c>
      <c r="AY29" s="182" t="s">
        <v>85</v>
      </c>
      <c r="AZ29" s="183" t="s">
        <v>45</v>
      </c>
      <c r="BA29" s="181" t="s">
        <v>43</v>
      </c>
      <c r="BB29" s="184" t="s">
        <v>46</v>
      </c>
    </row>
    <row r="30" spans="1:54" s="18" customFormat="1" ht="14.4" hidden="1" x14ac:dyDescent="0.3">
      <c r="A30" s="192" t="s">
        <v>84</v>
      </c>
      <c r="B30" s="160" t="s">
        <v>261</v>
      </c>
      <c r="C30" s="161" t="s">
        <v>85</v>
      </c>
      <c r="D30" s="162" t="s">
        <v>262</v>
      </c>
      <c r="E30" s="163" t="s">
        <v>263</v>
      </c>
      <c r="F30" s="185" t="s">
        <v>264</v>
      </c>
      <c r="G30" s="164" t="s">
        <v>265</v>
      </c>
      <c r="H30" s="165" t="s">
        <v>266</v>
      </c>
      <c r="I30" s="165" t="s">
        <v>267</v>
      </c>
      <c r="J30" s="160" t="s">
        <v>268</v>
      </c>
      <c r="K30" s="161" t="s">
        <v>269</v>
      </c>
      <c r="L30" s="162" t="s">
        <v>270</v>
      </c>
      <c r="M30" s="163" t="s">
        <v>271</v>
      </c>
      <c r="N30" s="162" t="s">
        <v>86</v>
      </c>
      <c r="O30" s="164" t="s">
        <v>272</v>
      </c>
      <c r="P30" s="165" t="s">
        <v>273</v>
      </c>
      <c r="Q30" s="165" t="s">
        <v>274</v>
      </c>
      <c r="R30" s="160" t="s">
        <v>275</v>
      </c>
      <c r="S30" s="161" t="s">
        <v>276</v>
      </c>
      <c r="T30" s="162" t="s">
        <v>277</v>
      </c>
      <c r="U30" s="163" t="s">
        <v>278</v>
      </c>
      <c r="V30" s="162" t="s">
        <v>279</v>
      </c>
      <c r="W30" s="164" t="s">
        <v>280</v>
      </c>
      <c r="X30" s="165" t="s">
        <v>281</v>
      </c>
      <c r="Y30" s="165" t="s">
        <v>282</v>
      </c>
      <c r="Z30" s="160" t="s">
        <v>283</v>
      </c>
      <c r="AA30" s="161" t="s">
        <v>284</v>
      </c>
      <c r="AB30" s="162" t="s">
        <v>285</v>
      </c>
      <c r="AC30" s="163" t="s">
        <v>286</v>
      </c>
      <c r="AD30" s="162" t="s">
        <v>287</v>
      </c>
      <c r="AE30" s="164" t="s">
        <v>288</v>
      </c>
      <c r="AF30" s="165" t="s">
        <v>289</v>
      </c>
      <c r="AG30" s="165" t="s">
        <v>290</v>
      </c>
      <c r="AH30" s="186" t="s">
        <v>291</v>
      </c>
      <c r="AI30" s="160" t="s">
        <v>292</v>
      </c>
      <c r="AJ30" s="161" t="s">
        <v>293</v>
      </c>
      <c r="AK30" s="162" t="s">
        <v>294</v>
      </c>
      <c r="AL30" s="163" t="s">
        <v>295</v>
      </c>
      <c r="AM30" s="169" t="s">
        <v>296</v>
      </c>
      <c r="AN30" s="169" t="s">
        <v>297</v>
      </c>
      <c r="AO30" s="169" t="s">
        <v>298</v>
      </c>
      <c r="AP30" s="170" t="s">
        <v>299</v>
      </c>
      <c r="AQ30" s="170" t="s">
        <v>300</v>
      </c>
      <c r="AR30" s="166" t="s">
        <v>301</v>
      </c>
      <c r="AS30" s="187" t="s">
        <v>302</v>
      </c>
      <c r="AT30" s="187" t="s">
        <v>303</v>
      </c>
      <c r="AU30" s="166" t="s">
        <v>304</v>
      </c>
      <c r="AV30" s="188" t="s">
        <v>305</v>
      </c>
      <c r="AW30" s="188" t="s">
        <v>306</v>
      </c>
      <c r="AX30" s="188" t="s">
        <v>307</v>
      </c>
      <c r="AY30" s="189"/>
      <c r="AZ30" s="190"/>
      <c r="BA30" s="161"/>
      <c r="BB30" s="191"/>
    </row>
    <row r="31" spans="1:54" s="18" customFormat="1" ht="14.4" x14ac:dyDescent="0.3">
      <c r="A31" s="80">
        <f t="shared" ref="A31:A53" si="0">$X$2</f>
        <v>0</v>
      </c>
      <c r="B31" s="84" t="str">
        <f>IFERROR(VLOOKUP(D31,'NE PAS SUPPRIMER Données TM1'!$O:$P,2,FALSE),"")</f>
        <v>4A</v>
      </c>
      <c r="C31" s="65" t="str">
        <f>IFERROR(VLOOKUP('C3511'!$D31,'NE PAS SUPPRIMER Données TM1'!$O:$Q,3,0),"")</f>
        <v>Stagiaire</v>
      </c>
      <c r="D31" s="63" t="s">
        <v>8</v>
      </c>
      <c r="E31" s="89" t="s">
        <v>64</v>
      </c>
      <c r="F31" s="167">
        <v>42979</v>
      </c>
      <c r="G31" s="88">
        <v>0.1</v>
      </c>
      <c r="H31" s="64">
        <v>5678990</v>
      </c>
      <c r="I31" s="75" t="s">
        <v>309</v>
      </c>
      <c r="J31" s="84" t="str">
        <f>IFERROR(VLOOKUP(L31,'NE PAS SUPPRIMER Données TM1'!$O:$P,2,FALSE),"")</f>
        <v/>
      </c>
      <c r="K31" s="65" t="str">
        <f>IFERROR(VLOOKUP(L31,'NE PAS SUPPRIMER Données TM1'!$O:$Q,3,0),"")</f>
        <v/>
      </c>
      <c r="L31" s="63"/>
      <c r="M31" s="89"/>
      <c r="N31" s="87"/>
      <c r="O31" s="88"/>
      <c r="P31" s="64"/>
      <c r="Q31" s="75"/>
      <c r="R31" s="84" t="str">
        <f>IFERROR(VLOOKUP(T31,'NE PAS SUPPRIMER Données TM1'!$O:$P,2,FALSE),"")</f>
        <v/>
      </c>
      <c r="S31" s="65" t="str">
        <f>IFERROR(VLOOKUP(T31,'NE PAS SUPPRIMER Données TM1'!$O:$Q,3,0),"")</f>
        <v/>
      </c>
      <c r="T31" s="63"/>
      <c r="U31" s="89"/>
      <c r="V31" s="87"/>
      <c r="W31" s="88"/>
      <c r="X31" s="64"/>
      <c r="Y31" s="75"/>
      <c r="Z31" s="84" t="str">
        <f>IFERROR(VLOOKUP(AB31,'NE PAS SUPPRIMER Données TM1'!$O:$P,2,FALSE),"")</f>
        <v/>
      </c>
      <c r="AA31" s="65" t="str">
        <f>IFERROR(VLOOKUP(AB31,'NE PAS SUPPRIMER Données TM1'!$O:$Q,3,0),"")</f>
        <v/>
      </c>
      <c r="AB31" s="63"/>
      <c r="AC31" s="89"/>
      <c r="AD31" s="87"/>
      <c r="AE31" s="88"/>
      <c r="AF31" s="64"/>
      <c r="AG31" s="75"/>
      <c r="AH31" s="62"/>
      <c r="AI31" s="84" t="str">
        <f>IFERROR(VLOOKUP(AK31,'NE PAS SUPPRIMER Données TM1'!$O:$P,2,FALSE),"")</f>
        <v/>
      </c>
      <c r="AJ31" s="65" t="str">
        <f>IFERROR(VLOOKUP(AK31,'NE PAS SUPPRIMER Données TM1'!$O:$Q,3,0),"")</f>
        <v/>
      </c>
      <c r="AK31" s="63"/>
      <c r="AL31" s="89"/>
      <c r="AM31" s="69"/>
      <c r="AN31" s="69"/>
      <c r="AO31" s="69"/>
      <c r="AP31" s="66"/>
      <c r="AQ31" s="66" t="str">
        <f t="shared" ref="AQ31:AQ53" si="1">IF(AP31=0," ",AP31+90)</f>
        <v xml:space="preserve"> </v>
      </c>
      <c r="AR31" s="67" t="str">
        <f>IF(AND(AQ31&lt;&gt;"",AQ31&lt;=DATE(2018,5,30)),(AQ31-AP31)/365,IF(AND(DATE(2017,6,1)&lt;=AP31,DATE(2018,5,30)&gt;=AP31),(DATE(2018,5,31)-AP31)/365,""))</f>
        <v/>
      </c>
      <c r="AS31" s="68"/>
      <c r="AT31" s="68"/>
      <c r="AU31" s="67" t="str">
        <f>IFERROR((((AS31+(AT31*(BA30)))*(1+BB30)*AR31)/1000),"")</f>
        <v/>
      </c>
      <c r="AV31" s="142"/>
      <c r="AW31" s="142"/>
      <c r="AX31" s="99"/>
      <c r="AY31" s="71"/>
      <c r="AZ31" s="105" t="str">
        <f>CONCATENATE($A$2,AI32)</f>
        <v/>
      </c>
      <c r="BA31" s="65" t="str">
        <f>IFERROR(VLOOKUP(AZ31,'NE PAS SUPPRIMER Données TM1'!$H$2:$K$490,4,FALSE),"")</f>
        <v/>
      </c>
      <c r="BB31" s="104" t="str">
        <f>IFERROR(VLOOKUP(AZ31,'NE PAS SUPPRIMER Données TM1'!$H$2:$I$490,2,FALSE),"")</f>
        <v/>
      </c>
    </row>
    <row r="32" spans="1:54" s="18" customFormat="1" ht="14.4" x14ac:dyDescent="0.3">
      <c r="A32" s="80">
        <f t="shared" si="0"/>
        <v>0</v>
      </c>
      <c r="B32" s="84">
        <f>IFERROR(VLOOKUP(D32,'NE PAS SUPPRIMER Données TM1'!$O:$P,2,FALSE),"")</f>
        <v>27</v>
      </c>
      <c r="C32" s="65" t="str">
        <f>IFERROR(VLOOKUP('C3511'!$D32,'NE PAS SUPPRIMER Données TM1'!$O:$Q,3,0),"")</f>
        <v>Senior Consultant</v>
      </c>
      <c r="D32" s="63" t="s">
        <v>159</v>
      </c>
      <c r="E32" s="89" t="s">
        <v>50</v>
      </c>
      <c r="F32" s="167">
        <v>43070</v>
      </c>
      <c r="G32" s="88">
        <v>0.4</v>
      </c>
      <c r="H32" s="64">
        <v>2020</v>
      </c>
      <c r="I32" s="75" t="s">
        <v>260</v>
      </c>
      <c r="J32" s="84" t="str">
        <f>IFERROR(VLOOKUP(L32,'NE PAS SUPPRIMER Données TM1'!$O:$P,2,FALSE),"")</f>
        <v/>
      </c>
      <c r="K32" s="65" t="str">
        <f>IFERROR(VLOOKUP(L32,'NE PAS SUPPRIMER Données TM1'!$O:$Q,3,0),"")</f>
        <v/>
      </c>
      <c r="L32" s="63"/>
      <c r="M32" s="89"/>
      <c r="N32" s="87"/>
      <c r="O32" s="88"/>
      <c r="P32" s="64"/>
      <c r="Q32" s="75"/>
      <c r="R32" s="84" t="str">
        <f>IFERROR(VLOOKUP(T32,'NE PAS SUPPRIMER Données TM1'!$O:$P,2,FALSE),"")</f>
        <v/>
      </c>
      <c r="S32" s="65" t="str">
        <f>IFERROR(VLOOKUP(T32,'NE PAS SUPPRIMER Données TM1'!$O:$Q,3,0),"")</f>
        <v/>
      </c>
      <c r="T32" s="63"/>
      <c r="U32" s="89"/>
      <c r="V32" s="87"/>
      <c r="W32" s="88"/>
      <c r="X32" s="64"/>
      <c r="Y32" s="75"/>
      <c r="Z32" s="84" t="str">
        <f>IFERROR(VLOOKUP(AB32,'NE PAS SUPPRIMER Données TM1'!$O:$P,2,FALSE),"")</f>
        <v/>
      </c>
      <c r="AA32" s="65" t="str">
        <f>IFERROR(VLOOKUP(AB32,'NE PAS SUPPRIMER Données TM1'!$O:$Q,3,0),"")</f>
        <v/>
      </c>
      <c r="AB32" s="63"/>
      <c r="AC32" s="89"/>
      <c r="AD32" s="87"/>
      <c r="AE32" s="88"/>
      <c r="AF32" s="64"/>
      <c r="AG32" s="75"/>
      <c r="AH32" s="62"/>
      <c r="AI32" s="84" t="str">
        <f>IFERROR(VLOOKUP(AK32,'NE PAS SUPPRIMER Données TM1'!$O:$P,2,FALSE),"")</f>
        <v/>
      </c>
      <c r="AJ32" s="65" t="str">
        <f>IFERROR(VLOOKUP(AK32,'NE PAS SUPPRIMER Données TM1'!$O:$Q,3,0),"")</f>
        <v/>
      </c>
      <c r="AK32" s="63"/>
      <c r="AL32" s="89"/>
      <c r="AM32" s="69"/>
      <c r="AN32" s="69"/>
      <c r="AO32" s="69"/>
      <c r="AP32" s="66"/>
      <c r="AQ32" s="66" t="str">
        <f t="shared" si="1"/>
        <v xml:space="preserve"> </v>
      </c>
      <c r="AR32" s="67" t="str">
        <f>IF(AND(AQ32&lt;&gt;"",AQ32&lt;=DATE(2018,5,30)),(AQ32-AP32)/365,IF(AND(DATE(2017,6,1)&lt;=AP32,DATE(2018,5,30)&gt;=AP32),(DATE(2018,5,31)-AP32)/365,""))</f>
        <v/>
      </c>
      <c r="AS32" s="68"/>
      <c r="AT32" s="68"/>
      <c r="AU32" s="67" t="str">
        <f>IFERROR((((AS32+(AT32*(BA31)))*(1+BB31)*AR32)/1000),"")</f>
        <v/>
      </c>
      <c r="AV32" s="142"/>
      <c r="AW32" s="142"/>
      <c r="AX32" s="99"/>
      <c r="AY32" s="71"/>
      <c r="AZ32" s="105" t="str">
        <f>CONCATENATE($A$2,AI33)</f>
        <v/>
      </c>
      <c r="BA32" s="65" t="str">
        <f>IFERROR(VLOOKUP(AZ32,'NE PAS SUPPRIMER Données TM1'!$H$2:$K$490,4,FALSE),"")</f>
        <v/>
      </c>
      <c r="BB32" s="104" t="str">
        <f>IFERROR(VLOOKUP(AZ32,'NE PAS SUPPRIMER Données TM1'!$H$2:$I$490,2,FALSE),"")</f>
        <v/>
      </c>
    </row>
    <row r="33" spans="1:54" s="18" customFormat="1" ht="14.4" x14ac:dyDescent="0.3">
      <c r="A33" s="80">
        <f t="shared" si="0"/>
        <v>0</v>
      </c>
      <c r="B33" s="84">
        <f>IFERROR(VLOOKUP(D33,'NE PAS SUPPRIMER Données TM1'!$O:$P,2,FALSE),"")</f>
        <v>27</v>
      </c>
      <c r="C33" s="65" t="str">
        <f>IFERROR(VLOOKUP('C3511'!$D33,'NE PAS SUPPRIMER Données TM1'!$O:$Q,3,0),"")</f>
        <v>Senior Consultant</v>
      </c>
      <c r="D33" s="63" t="s">
        <v>159</v>
      </c>
      <c r="E33" s="89" t="s">
        <v>50</v>
      </c>
      <c r="F33" s="167">
        <v>43070</v>
      </c>
      <c r="G33" s="88">
        <v>0.4</v>
      </c>
      <c r="H33" s="64">
        <v>2020</v>
      </c>
      <c r="I33" s="75" t="s">
        <v>260</v>
      </c>
      <c r="J33" s="84" t="str">
        <f>IFERROR(VLOOKUP(L33,'NE PAS SUPPRIMER Données TM1'!$O:$P,2,FALSE),"")</f>
        <v/>
      </c>
      <c r="K33" s="65" t="str">
        <f>IFERROR(VLOOKUP(L33,'NE PAS SUPPRIMER Données TM1'!$O:$Q,3,0),"")</f>
        <v/>
      </c>
      <c r="L33" s="63"/>
      <c r="M33" s="89"/>
      <c r="N33" s="87"/>
      <c r="O33" s="88"/>
      <c r="P33" s="64"/>
      <c r="Q33" s="75"/>
      <c r="R33" s="84" t="str">
        <f>IFERROR(VLOOKUP(T33,'NE PAS SUPPRIMER Données TM1'!$O:$P,2,FALSE),"")</f>
        <v/>
      </c>
      <c r="S33" s="65" t="str">
        <f>IFERROR(VLOOKUP(T33,'NE PAS SUPPRIMER Données TM1'!$O:$Q,3,0),"")</f>
        <v/>
      </c>
      <c r="T33" s="63"/>
      <c r="U33" s="89"/>
      <c r="V33" s="87"/>
      <c r="W33" s="88"/>
      <c r="X33" s="64"/>
      <c r="Y33" s="75"/>
      <c r="Z33" s="84" t="str">
        <f>IFERROR(VLOOKUP(AB33,'NE PAS SUPPRIMER Données TM1'!$O:$P,2,FALSE),"")</f>
        <v/>
      </c>
      <c r="AA33" s="65" t="str">
        <f>IFERROR(VLOOKUP(AB33,'NE PAS SUPPRIMER Données TM1'!$O:$Q,3,0),"")</f>
        <v/>
      </c>
      <c r="AB33" s="63"/>
      <c r="AC33" s="89"/>
      <c r="AD33" s="87"/>
      <c r="AE33" s="88"/>
      <c r="AF33" s="64"/>
      <c r="AG33" s="75"/>
      <c r="AH33" s="62"/>
      <c r="AI33" s="84" t="str">
        <f>IFERROR(VLOOKUP(AK33,'NE PAS SUPPRIMER Données TM1'!$O:$P,2,FALSE),"")</f>
        <v/>
      </c>
      <c r="AJ33" s="65" t="str">
        <f>IFERROR(VLOOKUP(AK33,'NE PAS SUPPRIMER Données TM1'!$O:$Q,3,0),"")</f>
        <v/>
      </c>
      <c r="AK33" s="63"/>
      <c r="AL33" s="89"/>
      <c r="AM33" s="69"/>
      <c r="AN33" s="69"/>
      <c r="AO33" s="69"/>
      <c r="AP33" s="66"/>
      <c r="AQ33" s="66" t="str">
        <f t="shared" si="1"/>
        <v xml:space="preserve"> </v>
      </c>
      <c r="AR33" s="67" t="str">
        <f t="shared" ref="AR33:AR53" si="2">IF(AND(AQ33&lt;&gt;"",AQ33&lt;=DATE(2018,5,30)),(AQ33-AP33)/365,IF(AND(DATE(2017,6,1)&lt;=AP33,DATE(2018,5,30)&gt;=AP33),(DATE(2018,5,31)-AP33)/365,""))</f>
        <v/>
      </c>
      <c r="AS33" s="68"/>
      <c r="AT33" s="68"/>
      <c r="AU33" s="67" t="str">
        <f>IFERROR((((AS33+(AT33*(BA32)))*(1+BB32)*AR33)/1000),"")</f>
        <v/>
      </c>
      <c r="AV33" s="142"/>
      <c r="AW33" s="142"/>
      <c r="AX33" s="99"/>
      <c r="AY33" s="71"/>
      <c r="AZ33" s="105" t="str">
        <f>CONCATENATE($A$2,AI34)</f>
        <v/>
      </c>
      <c r="BA33" s="65" t="str">
        <f>IFERROR(VLOOKUP(AZ33,'NE PAS SUPPRIMER Données TM1'!$H$2:$K$490,4,FALSE),"")</f>
        <v/>
      </c>
      <c r="BB33" s="104" t="str">
        <f>IFERROR(VLOOKUP(AZ33,'NE PAS SUPPRIMER Données TM1'!$H$2:$I$490,2,FALSE),"")</f>
        <v/>
      </c>
    </row>
    <row r="34" spans="1:54" s="18" customFormat="1" ht="14.4" x14ac:dyDescent="0.3">
      <c r="A34" s="80">
        <f t="shared" si="0"/>
        <v>0</v>
      </c>
      <c r="B34" s="84">
        <f>IFERROR(VLOOKUP(D34,'NE PAS SUPPRIMER Données TM1'!$O:$P,2,FALSE),"")</f>
        <v>27</v>
      </c>
      <c r="C34" s="65" t="str">
        <f>IFERROR(VLOOKUP('C3511'!$D34,'NE PAS SUPPRIMER Données TM1'!$O:$Q,3,0),"")</f>
        <v>Senior Consultant</v>
      </c>
      <c r="D34" s="63" t="s">
        <v>159</v>
      </c>
      <c r="E34" s="89" t="s">
        <v>50</v>
      </c>
      <c r="F34" s="167">
        <v>43070</v>
      </c>
      <c r="G34" s="88">
        <v>0.4</v>
      </c>
      <c r="H34" s="64">
        <v>2020</v>
      </c>
      <c r="I34" s="75" t="s">
        <v>260</v>
      </c>
      <c r="J34" s="84"/>
      <c r="K34" s="65" t="str">
        <f>IFERROR(VLOOKUP(L34,'NE PAS SUPPRIMER Données TM1'!$O:$Q,3,0),"")</f>
        <v/>
      </c>
      <c r="L34" s="63"/>
      <c r="M34" s="89"/>
      <c r="N34" s="87"/>
      <c r="O34" s="88"/>
      <c r="P34" s="64"/>
      <c r="Q34" s="75"/>
      <c r="R34" s="84"/>
      <c r="S34" s="65" t="str">
        <f>IFERROR(VLOOKUP(T34,'NE PAS SUPPRIMER Données TM1'!$O:$Q,3,0),"")</f>
        <v/>
      </c>
      <c r="T34" s="63"/>
      <c r="U34" s="89"/>
      <c r="V34" s="87"/>
      <c r="W34" s="88"/>
      <c r="X34" s="64"/>
      <c r="Y34" s="75"/>
      <c r="Z34" s="84"/>
      <c r="AA34" s="65" t="str">
        <f>IFERROR(VLOOKUP(AB34,'NE PAS SUPPRIMER Données TM1'!$O:$Q,3,0),"")</f>
        <v/>
      </c>
      <c r="AB34" s="63"/>
      <c r="AC34" s="89"/>
      <c r="AD34" s="87"/>
      <c r="AE34" s="88"/>
      <c r="AF34" s="64"/>
      <c r="AG34" s="75"/>
      <c r="AH34" s="62"/>
      <c r="AI34" s="84"/>
      <c r="AJ34" s="65" t="str">
        <f>IFERROR(VLOOKUP(AK34,'NE PAS SUPPRIMER Données TM1'!$O:$Q,3,0),"")</f>
        <v/>
      </c>
      <c r="AK34" s="63"/>
      <c r="AL34" s="89"/>
      <c r="AM34" s="69"/>
      <c r="AN34" s="69"/>
      <c r="AO34" s="69"/>
      <c r="AP34" s="66"/>
      <c r="AQ34" s="66" t="str">
        <f t="shared" si="1"/>
        <v xml:space="preserve"> </v>
      </c>
      <c r="AR34" s="67" t="str">
        <f t="shared" si="2"/>
        <v/>
      </c>
      <c r="AS34" s="68"/>
      <c r="AT34" s="68"/>
      <c r="AU34" s="67" t="str">
        <f>IFERROR((((AS34+(AT34*(BA33)))*(1+BB33)*AR34)/1000),"")</f>
        <v/>
      </c>
      <c r="AV34" s="142"/>
      <c r="AW34" s="142"/>
      <c r="AX34" s="99"/>
      <c r="AY34" s="71"/>
      <c r="AZ34" s="105" t="str">
        <f>CONCATENATE($A$2,AI35)</f>
        <v/>
      </c>
      <c r="BA34" s="65" t="str">
        <f>IFERROR(VLOOKUP(AZ34,'NE PAS SUPPRIMER Données TM1'!$H$2:$K$490,4,FALSE),"")</f>
        <v/>
      </c>
      <c r="BB34" s="104" t="str">
        <f>IFERROR(VLOOKUP(AZ34,'NE PAS SUPPRIMER Données TM1'!$H$2:$I$490,2,FALSE),"")</f>
        <v/>
      </c>
    </row>
    <row r="35" spans="1:54" s="18" customFormat="1" ht="14.4" x14ac:dyDescent="0.3">
      <c r="A35" s="80">
        <f t="shared" si="0"/>
        <v>0</v>
      </c>
      <c r="B35" s="84">
        <f>IFERROR(VLOOKUP(D35,'NE PAS SUPPRIMER Données TM1'!$O:$P,2,FALSE),"")</f>
        <v>27</v>
      </c>
      <c r="C35" s="65" t="str">
        <f>IFERROR(VLOOKUP('C3511'!$D35,'NE PAS SUPPRIMER Données TM1'!$O:$Q,3,0),"")</f>
        <v>Senior Consultant</v>
      </c>
      <c r="D35" s="63" t="s">
        <v>159</v>
      </c>
      <c r="E35" s="89" t="s">
        <v>50</v>
      </c>
      <c r="F35" s="167">
        <v>43070</v>
      </c>
      <c r="G35" s="88">
        <v>0.4</v>
      </c>
      <c r="H35" s="64">
        <v>2020</v>
      </c>
      <c r="I35" s="75" t="s">
        <v>260</v>
      </c>
      <c r="J35" s="84" t="str">
        <f>IFERROR(VLOOKUP(L35,'NE PAS SUPPRIMER Données TM1'!$O:$P,2,FALSE),"")</f>
        <v/>
      </c>
      <c r="K35" s="65" t="str">
        <f>IFERROR(VLOOKUP(L35,'NE PAS SUPPRIMER Données TM1'!$O:$Q,3,0),"")</f>
        <v/>
      </c>
      <c r="L35" s="63"/>
      <c r="M35" s="89"/>
      <c r="N35" s="87"/>
      <c r="O35" s="88"/>
      <c r="P35" s="64"/>
      <c r="Q35" s="75"/>
      <c r="R35" s="84" t="str">
        <f>IFERROR(VLOOKUP(T35,'NE PAS SUPPRIMER Données TM1'!$O:$P,2,FALSE),"")</f>
        <v/>
      </c>
      <c r="S35" s="65" t="str">
        <f>IFERROR(VLOOKUP(T35,'NE PAS SUPPRIMER Données TM1'!$O:$Q,3,0),"")</f>
        <v/>
      </c>
      <c r="T35" s="63"/>
      <c r="U35" s="89"/>
      <c r="V35" s="87"/>
      <c r="W35" s="88"/>
      <c r="X35" s="64"/>
      <c r="Y35" s="75"/>
      <c r="Z35" s="84" t="str">
        <f>IFERROR(VLOOKUP(AB35,'NE PAS SUPPRIMER Données TM1'!$O:$P,2,FALSE),"")</f>
        <v/>
      </c>
      <c r="AA35" s="65" t="str">
        <f>IFERROR(VLOOKUP(AB35,'NE PAS SUPPRIMER Données TM1'!$O:$Q,3,0),"")</f>
        <v/>
      </c>
      <c r="AB35" s="63"/>
      <c r="AC35" s="89"/>
      <c r="AD35" s="87"/>
      <c r="AE35" s="88"/>
      <c r="AF35" s="64"/>
      <c r="AG35" s="75"/>
      <c r="AH35" s="62"/>
      <c r="AI35" s="84" t="str">
        <f>IFERROR(VLOOKUP(AK35,'NE PAS SUPPRIMER Données TM1'!$O:$P,2,FALSE),"")</f>
        <v/>
      </c>
      <c r="AJ35" s="65" t="str">
        <f>IFERROR(VLOOKUP(AK35,'NE PAS SUPPRIMER Données TM1'!$O:$Q,3,0),"")</f>
        <v/>
      </c>
      <c r="AK35" s="63"/>
      <c r="AL35" s="89"/>
      <c r="AM35" s="69"/>
      <c r="AN35" s="69"/>
      <c r="AO35" s="69"/>
      <c r="AP35" s="70"/>
      <c r="AQ35" s="70" t="str">
        <f t="shared" si="1"/>
        <v xml:space="preserve"> </v>
      </c>
      <c r="AR35" s="67" t="str">
        <f t="shared" si="2"/>
        <v/>
      </c>
      <c r="AS35" s="68"/>
      <c r="AT35" s="68"/>
      <c r="AU35" s="67" t="str">
        <f>IFERROR((((AS35+(AT35*(BA34)))*(1+BB34)*AR35)/1000),"")</f>
        <v/>
      </c>
      <c r="AV35" s="142"/>
      <c r="AW35" s="142"/>
      <c r="AX35" s="99"/>
      <c r="AY35" s="71"/>
      <c r="AZ35" s="105" t="str">
        <f>CONCATENATE($A$2,AI36)</f>
        <v/>
      </c>
      <c r="BA35" s="65" t="str">
        <f>IFERROR(VLOOKUP(AZ35,'NE PAS SUPPRIMER Données TM1'!$H$2:$K$490,4,FALSE),"")</f>
        <v/>
      </c>
      <c r="BB35" s="104" t="str">
        <f>IFERROR(VLOOKUP(AZ35,'NE PAS SUPPRIMER Données TM1'!$H$2:$I$490,2,FALSE),"")</f>
        <v/>
      </c>
    </row>
    <row r="36" spans="1:54" s="18" customFormat="1" ht="14.4" x14ac:dyDescent="0.3">
      <c r="A36" s="80">
        <f t="shared" si="0"/>
        <v>0</v>
      </c>
      <c r="B36" s="84">
        <f>IFERROR(VLOOKUP(D36,'NE PAS SUPPRIMER Données TM1'!$O:$P,2,FALSE),"")</f>
        <v>27</v>
      </c>
      <c r="C36" s="65" t="str">
        <f>IFERROR(VLOOKUP('C3511'!$D36,'NE PAS SUPPRIMER Données TM1'!$O:$Q,3,0),"")</f>
        <v>Senior Consultant</v>
      </c>
      <c r="D36" s="63" t="s">
        <v>159</v>
      </c>
      <c r="E36" s="89" t="s">
        <v>50</v>
      </c>
      <c r="F36" s="167">
        <v>43070</v>
      </c>
      <c r="G36" s="88">
        <v>0.4</v>
      </c>
      <c r="H36" s="64">
        <v>2020</v>
      </c>
      <c r="I36" s="168" t="s">
        <v>260</v>
      </c>
      <c r="J36" s="84" t="str">
        <f>IFERROR(VLOOKUP(L36,'NE PAS SUPPRIMER Données TM1'!$O:$P,2,FALSE),"")</f>
        <v/>
      </c>
      <c r="K36" s="65" t="str">
        <f>IFERROR(VLOOKUP(L36,'NE PAS SUPPRIMER Données TM1'!$O:$Q,3,0),"")</f>
        <v/>
      </c>
      <c r="L36" s="63"/>
      <c r="M36" s="89"/>
      <c r="N36" s="87"/>
      <c r="O36" s="88"/>
      <c r="P36" s="64"/>
      <c r="Q36" s="75"/>
      <c r="R36" s="84" t="str">
        <f>IFERROR(VLOOKUP(T36,'NE PAS SUPPRIMER Données TM1'!$O:$P,2,FALSE),"")</f>
        <v/>
      </c>
      <c r="S36" s="65" t="str">
        <f>IFERROR(VLOOKUP(T36,'NE PAS SUPPRIMER Données TM1'!$O:$Q,3,0),"")</f>
        <v/>
      </c>
      <c r="T36" s="63"/>
      <c r="U36" s="89"/>
      <c r="V36" s="87"/>
      <c r="W36" s="88"/>
      <c r="X36" s="64"/>
      <c r="Y36" s="75"/>
      <c r="Z36" s="84" t="str">
        <f>IFERROR(VLOOKUP(AB36,'NE PAS SUPPRIMER Données TM1'!$O:$P,2,FALSE),"")</f>
        <v/>
      </c>
      <c r="AA36" s="65" t="str">
        <f>IFERROR(VLOOKUP(AB36,'NE PAS SUPPRIMER Données TM1'!$O:$Q,3,0),"")</f>
        <v/>
      </c>
      <c r="AB36" s="63"/>
      <c r="AC36" s="89"/>
      <c r="AD36" s="87"/>
      <c r="AE36" s="88"/>
      <c r="AF36" s="64"/>
      <c r="AG36" s="75"/>
      <c r="AH36" s="62"/>
      <c r="AI36" s="84" t="str">
        <f>IFERROR(VLOOKUP(AK36,'NE PAS SUPPRIMER Données TM1'!$O:$P,2,FALSE),"")</f>
        <v/>
      </c>
      <c r="AJ36" s="65" t="str">
        <f>IFERROR(VLOOKUP(AK36,'NE PAS SUPPRIMER Données TM1'!$O:$Q,3,0),"")</f>
        <v/>
      </c>
      <c r="AK36" s="63"/>
      <c r="AL36" s="89"/>
      <c r="AM36" s="69"/>
      <c r="AN36" s="69"/>
      <c r="AO36" s="69"/>
      <c r="AP36" s="66"/>
      <c r="AQ36" s="66" t="str">
        <f t="shared" si="1"/>
        <v xml:space="preserve"> </v>
      </c>
      <c r="AR36" s="67" t="str">
        <f t="shared" si="2"/>
        <v/>
      </c>
      <c r="AS36" s="68"/>
      <c r="AT36" s="68"/>
      <c r="AU36" s="67" t="str">
        <f>IFERROR((((AS36+(AT36*(BA35)))*(1+BB35)*AR36)/1000),"")</f>
        <v/>
      </c>
      <c r="AV36" s="142"/>
      <c r="AW36" s="142"/>
      <c r="AX36" s="99"/>
      <c r="AY36" s="71"/>
      <c r="AZ36" s="105" t="str">
        <f>CONCATENATE($A$2,AI37)</f>
        <v/>
      </c>
      <c r="BA36" s="65" t="str">
        <f>IFERROR(VLOOKUP(AZ36,'NE PAS SUPPRIMER Données TM1'!$H$2:$K$490,4,FALSE),"")</f>
        <v/>
      </c>
      <c r="BB36" s="104" t="str">
        <f>IFERROR(VLOOKUP(AZ36,'NE PAS SUPPRIMER Données TM1'!$H$2:$I$490,2,FALSE),"")</f>
        <v/>
      </c>
    </row>
    <row r="37" spans="1:54" s="18" customFormat="1" ht="14.4" x14ac:dyDescent="0.3">
      <c r="A37" s="80">
        <f t="shared" si="0"/>
        <v>0</v>
      </c>
      <c r="B37" s="84">
        <f>IFERROR(VLOOKUP(D37,'NE PAS SUPPRIMER Données TM1'!$O:$P,2,FALSE),"")</f>
        <v>27</v>
      </c>
      <c r="C37" s="65" t="str">
        <f>IFERROR(VLOOKUP('C3511'!$D37,'NE PAS SUPPRIMER Données TM1'!$O:$Q,3,0),"")</f>
        <v>Senior Consultant</v>
      </c>
      <c r="D37" s="63" t="s">
        <v>159</v>
      </c>
      <c r="E37" s="89" t="s">
        <v>50</v>
      </c>
      <c r="F37" s="167">
        <v>43070</v>
      </c>
      <c r="G37" s="88">
        <v>0.4</v>
      </c>
      <c r="H37" s="64">
        <v>2020</v>
      </c>
      <c r="I37" s="75" t="s">
        <v>260</v>
      </c>
      <c r="J37" s="84" t="str">
        <f>IFERROR(VLOOKUP(L37,'NE PAS SUPPRIMER Données TM1'!$O:$P,2,FALSE),"")</f>
        <v/>
      </c>
      <c r="K37" s="65" t="str">
        <f>IFERROR(VLOOKUP(L37,'NE PAS SUPPRIMER Données TM1'!$O:$Q,3,0),"")</f>
        <v/>
      </c>
      <c r="L37" s="63"/>
      <c r="M37" s="89"/>
      <c r="N37" s="87"/>
      <c r="O37" s="88"/>
      <c r="P37" s="64"/>
      <c r="Q37" s="75"/>
      <c r="R37" s="84" t="str">
        <f>IFERROR(VLOOKUP(T37,'NE PAS SUPPRIMER Données TM1'!$O:$P,2,FALSE),"")</f>
        <v/>
      </c>
      <c r="S37" s="65" t="str">
        <f>IFERROR(VLOOKUP(T37,'NE PAS SUPPRIMER Données TM1'!$O:$Q,3,0),"")</f>
        <v/>
      </c>
      <c r="T37" s="63"/>
      <c r="U37" s="89"/>
      <c r="V37" s="87"/>
      <c r="W37" s="88"/>
      <c r="X37" s="64"/>
      <c r="Y37" s="75"/>
      <c r="Z37" s="84" t="str">
        <f>IFERROR(VLOOKUP(AB37,'NE PAS SUPPRIMER Données TM1'!$O:$P,2,FALSE),"")</f>
        <v/>
      </c>
      <c r="AA37" s="65" t="str">
        <f>IFERROR(VLOOKUP(AB37,'NE PAS SUPPRIMER Données TM1'!$O:$Q,3,0),"")</f>
        <v/>
      </c>
      <c r="AB37" s="63"/>
      <c r="AC37" s="89"/>
      <c r="AD37" s="87"/>
      <c r="AE37" s="88"/>
      <c r="AF37" s="64"/>
      <c r="AG37" s="75"/>
      <c r="AH37" s="62"/>
      <c r="AI37" s="84" t="str">
        <f>IFERROR(VLOOKUP(AK37,'NE PAS SUPPRIMER Données TM1'!$O:$P,2,FALSE),"")</f>
        <v/>
      </c>
      <c r="AJ37" s="65" t="str">
        <f>IFERROR(VLOOKUP(AK37,'NE PAS SUPPRIMER Données TM1'!$O:$Q,3,0),"")</f>
        <v/>
      </c>
      <c r="AK37" s="63"/>
      <c r="AL37" s="89"/>
      <c r="AM37" s="69"/>
      <c r="AN37" s="69"/>
      <c r="AO37" s="69"/>
      <c r="AP37" s="66"/>
      <c r="AQ37" s="66" t="str">
        <f t="shared" si="1"/>
        <v xml:space="preserve"> </v>
      </c>
      <c r="AR37" s="67" t="str">
        <f t="shared" si="2"/>
        <v/>
      </c>
      <c r="AS37" s="68"/>
      <c r="AT37" s="68"/>
      <c r="AU37" s="67" t="str">
        <f>IFERROR((((AS37+(AT37*(BA36)))*(1+BB36)*AR37)/1000),"")</f>
        <v/>
      </c>
      <c r="AV37" s="142"/>
      <c r="AW37" s="142"/>
      <c r="AX37" s="99"/>
      <c r="AY37" s="71"/>
      <c r="AZ37" s="105" t="str">
        <f>CONCATENATE($A$2,AI38)</f>
        <v/>
      </c>
      <c r="BA37" s="65" t="str">
        <f>IFERROR(VLOOKUP(AZ37,'NE PAS SUPPRIMER Données TM1'!$H$2:$K$490,4,FALSE),"")</f>
        <v/>
      </c>
      <c r="BB37" s="104" t="str">
        <f>IFERROR(VLOOKUP(AZ37,'NE PAS SUPPRIMER Données TM1'!$H$2:$I$490,2,FALSE),"")</f>
        <v/>
      </c>
    </row>
    <row r="38" spans="1:54" s="18" customFormat="1" ht="14.4" x14ac:dyDescent="0.3">
      <c r="A38" s="80">
        <f t="shared" si="0"/>
        <v>0</v>
      </c>
      <c r="B38" s="84">
        <f>IFERROR(VLOOKUP(D38,'NE PAS SUPPRIMER Données TM1'!$O:$P,2,FALSE),"")</f>
        <v>27</v>
      </c>
      <c r="C38" s="65" t="str">
        <f>IFERROR(VLOOKUP('C3511'!$D38,'NE PAS SUPPRIMER Données TM1'!$O:$Q,3,0),"")</f>
        <v>Senior Consultant</v>
      </c>
      <c r="D38" s="63" t="s">
        <v>159</v>
      </c>
      <c r="E38" s="89" t="s">
        <v>50</v>
      </c>
      <c r="F38" s="167">
        <v>43070</v>
      </c>
      <c r="G38" s="88">
        <v>0.4</v>
      </c>
      <c r="H38" s="64">
        <v>2020</v>
      </c>
      <c r="I38" s="75" t="s">
        <v>260</v>
      </c>
      <c r="J38" s="84" t="str">
        <f>IFERROR(VLOOKUP(L38,'NE PAS SUPPRIMER Données TM1'!$O:$P,2,FALSE),"")</f>
        <v/>
      </c>
      <c r="K38" s="65" t="str">
        <f>IFERROR(VLOOKUP(L38,'NE PAS SUPPRIMER Données TM1'!$O:$Q,3,0),"")</f>
        <v/>
      </c>
      <c r="L38" s="63"/>
      <c r="M38" s="89"/>
      <c r="N38" s="87"/>
      <c r="O38" s="88"/>
      <c r="P38" s="64"/>
      <c r="Q38" s="75"/>
      <c r="R38" s="84" t="str">
        <f>IFERROR(VLOOKUP(T38,'NE PAS SUPPRIMER Données TM1'!$O:$P,2,FALSE),"")</f>
        <v/>
      </c>
      <c r="S38" s="65" t="str">
        <f>IFERROR(VLOOKUP(T38,'NE PAS SUPPRIMER Données TM1'!$O:$Q,3,0),"")</f>
        <v/>
      </c>
      <c r="T38" s="63"/>
      <c r="U38" s="89"/>
      <c r="V38" s="87"/>
      <c r="W38" s="88"/>
      <c r="X38" s="64"/>
      <c r="Y38" s="75"/>
      <c r="Z38" s="84" t="str">
        <f>IFERROR(VLOOKUP(AB38,'NE PAS SUPPRIMER Données TM1'!$O:$P,2,FALSE),"")</f>
        <v/>
      </c>
      <c r="AA38" s="65" t="str">
        <f>IFERROR(VLOOKUP(AB38,'NE PAS SUPPRIMER Données TM1'!$O:$Q,3,0),"")</f>
        <v/>
      </c>
      <c r="AB38" s="63"/>
      <c r="AC38" s="89"/>
      <c r="AD38" s="87"/>
      <c r="AE38" s="88"/>
      <c r="AF38" s="64"/>
      <c r="AG38" s="75"/>
      <c r="AH38" s="62"/>
      <c r="AI38" s="84" t="str">
        <f>IFERROR(VLOOKUP(AK38,'NE PAS SUPPRIMER Données TM1'!$O:$P,2,FALSE),"")</f>
        <v/>
      </c>
      <c r="AJ38" s="65" t="str">
        <f>IFERROR(VLOOKUP(AK38,'NE PAS SUPPRIMER Données TM1'!$O:$Q,3,0),"")</f>
        <v/>
      </c>
      <c r="AK38" s="63"/>
      <c r="AL38" s="89"/>
      <c r="AM38" s="69"/>
      <c r="AN38" s="69"/>
      <c r="AO38" s="69"/>
      <c r="AP38" s="66"/>
      <c r="AQ38" s="66" t="str">
        <f t="shared" si="1"/>
        <v xml:space="preserve"> </v>
      </c>
      <c r="AR38" s="67" t="str">
        <f t="shared" si="2"/>
        <v/>
      </c>
      <c r="AS38" s="68"/>
      <c r="AT38" s="68"/>
      <c r="AU38" s="67" t="str">
        <f>IFERROR((((AS38+(AT38*(BA37)))*(1+BB37)*AR38)/1000),"")</f>
        <v/>
      </c>
      <c r="AV38" s="142"/>
      <c r="AW38" s="142"/>
      <c r="AX38" s="99"/>
      <c r="AY38" s="71"/>
      <c r="AZ38" s="105" t="str">
        <f>CONCATENATE($A$2,AI39)</f>
        <v/>
      </c>
      <c r="BA38" s="65" t="str">
        <f>IFERROR(VLOOKUP(AZ38,'NE PAS SUPPRIMER Données TM1'!$H$2:$K$490,4,FALSE),"")</f>
        <v/>
      </c>
      <c r="BB38" s="104" t="str">
        <f>IFERROR(VLOOKUP(AZ38,'NE PAS SUPPRIMER Données TM1'!$H$2:$I$490,2,FALSE),"")</f>
        <v/>
      </c>
    </row>
    <row r="39" spans="1:54" s="18" customFormat="1" ht="14.4" x14ac:dyDescent="0.3">
      <c r="A39" s="80">
        <f t="shared" si="0"/>
        <v>0</v>
      </c>
      <c r="B39" s="84">
        <f>IFERROR(VLOOKUP(D39,'NE PAS SUPPRIMER Données TM1'!$O:$P,2,FALSE),"")</f>
        <v>27</v>
      </c>
      <c r="C39" s="65" t="str">
        <f>IFERROR(VLOOKUP('C3511'!$D39,'NE PAS SUPPRIMER Données TM1'!$O:$Q,3,0),"")</f>
        <v>Senior Consultant</v>
      </c>
      <c r="D39" s="63" t="s">
        <v>159</v>
      </c>
      <c r="E39" s="89" t="s">
        <v>50</v>
      </c>
      <c r="F39" s="167">
        <v>43070</v>
      </c>
      <c r="G39" s="88">
        <v>0.4</v>
      </c>
      <c r="H39" s="64">
        <v>2020</v>
      </c>
      <c r="I39" s="75" t="s">
        <v>260</v>
      </c>
      <c r="J39" s="84" t="str">
        <f>IFERROR(VLOOKUP(L39,'NE PAS SUPPRIMER Données TM1'!$O:$P,2,FALSE),"")</f>
        <v/>
      </c>
      <c r="K39" s="65" t="str">
        <f>IFERROR(VLOOKUP(L39,'NE PAS SUPPRIMER Données TM1'!$O:$Q,3,0),"")</f>
        <v/>
      </c>
      <c r="L39" s="63"/>
      <c r="M39" s="89"/>
      <c r="N39" s="87"/>
      <c r="O39" s="88"/>
      <c r="P39" s="64"/>
      <c r="Q39" s="75"/>
      <c r="R39" s="84" t="str">
        <f>IFERROR(VLOOKUP(T39,'NE PAS SUPPRIMER Données TM1'!$O:$P,2,FALSE),"")</f>
        <v/>
      </c>
      <c r="S39" s="65" t="str">
        <f>IFERROR(VLOOKUP(T39,'NE PAS SUPPRIMER Données TM1'!$O:$Q,3,0),"")</f>
        <v/>
      </c>
      <c r="T39" s="63"/>
      <c r="U39" s="89"/>
      <c r="V39" s="87"/>
      <c r="W39" s="88"/>
      <c r="X39" s="64"/>
      <c r="Y39" s="75"/>
      <c r="Z39" s="84" t="str">
        <f>IFERROR(VLOOKUP(AB39,'NE PAS SUPPRIMER Données TM1'!$O:$P,2,FALSE),"")</f>
        <v/>
      </c>
      <c r="AA39" s="65" t="str">
        <f>IFERROR(VLOOKUP(AB39,'NE PAS SUPPRIMER Données TM1'!$O:$Q,3,0),"")</f>
        <v/>
      </c>
      <c r="AB39" s="63"/>
      <c r="AC39" s="89"/>
      <c r="AD39" s="87"/>
      <c r="AE39" s="88"/>
      <c r="AF39" s="64"/>
      <c r="AG39" s="75"/>
      <c r="AH39" s="62"/>
      <c r="AI39" s="84" t="str">
        <f>IFERROR(VLOOKUP(AK39,'NE PAS SUPPRIMER Données TM1'!$O:$P,2,FALSE),"")</f>
        <v/>
      </c>
      <c r="AJ39" s="65" t="str">
        <f>IFERROR(VLOOKUP(AK39,'NE PAS SUPPRIMER Données TM1'!$O:$Q,3,0),"")</f>
        <v/>
      </c>
      <c r="AK39" s="63"/>
      <c r="AL39" s="89"/>
      <c r="AM39" s="69"/>
      <c r="AN39" s="69"/>
      <c r="AO39" s="69"/>
      <c r="AP39" s="66"/>
      <c r="AQ39" s="66" t="str">
        <f t="shared" si="1"/>
        <v xml:space="preserve"> </v>
      </c>
      <c r="AR39" s="67" t="str">
        <f t="shared" si="2"/>
        <v/>
      </c>
      <c r="AS39" s="68"/>
      <c r="AT39" s="68"/>
      <c r="AU39" s="67" t="str">
        <f>IFERROR((((AS39+(AT39*(BA38)))*(1+BB38)*AR39)/1000),"")</f>
        <v/>
      </c>
      <c r="AV39" s="142"/>
      <c r="AW39" s="142"/>
      <c r="AX39" s="99"/>
      <c r="AY39" s="71"/>
      <c r="AZ39" s="105" t="str">
        <f>CONCATENATE($A$2,AI40)</f>
        <v/>
      </c>
      <c r="BA39" s="65" t="str">
        <f>IFERROR(VLOOKUP(AZ39,'NE PAS SUPPRIMER Données TM1'!$H$2:$K$490,4,FALSE),"")</f>
        <v/>
      </c>
      <c r="BB39" s="104" t="str">
        <f>IFERROR(VLOOKUP(AZ39,'NE PAS SUPPRIMER Données TM1'!$H$2:$I$490,2,FALSE),"")</f>
        <v/>
      </c>
    </row>
    <row r="40" spans="1:54" s="18" customFormat="1" ht="14.4" x14ac:dyDescent="0.3">
      <c r="A40" s="80">
        <f>$X$2</f>
        <v>0</v>
      </c>
      <c r="B40" s="84">
        <f>IFERROR(VLOOKUP(D40,'NE PAS SUPPRIMER Données TM1'!$O:$P,2,FALSE),"")</f>
        <v>27</v>
      </c>
      <c r="C40" s="65" t="str">
        <f>IFERROR(VLOOKUP('C3511'!$D40,'NE PAS SUPPRIMER Données TM1'!$O:$Q,3,0),"")</f>
        <v>Senior Consultant</v>
      </c>
      <c r="D40" s="63" t="s">
        <v>159</v>
      </c>
      <c r="E40" s="89" t="s">
        <v>50</v>
      </c>
      <c r="F40" s="167">
        <v>43070</v>
      </c>
      <c r="G40" s="88">
        <v>0.4</v>
      </c>
      <c r="H40" s="64">
        <v>2020</v>
      </c>
      <c r="I40" s="168" t="s">
        <v>260</v>
      </c>
      <c r="J40" s="84" t="str">
        <f>IFERROR(VLOOKUP(L40,'NE PAS SUPPRIMER Données TM1'!$O:$P,2,FALSE),"")</f>
        <v/>
      </c>
      <c r="K40" s="65" t="str">
        <f>IFERROR(VLOOKUP(L40,'NE PAS SUPPRIMER Données TM1'!$O:$Q,3,0),"")</f>
        <v/>
      </c>
      <c r="L40" s="63"/>
      <c r="M40" s="89"/>
      <c r="N40" s="87"/>
      <c r="O40" s="88"/>
      <c r="P40" s="64"/>
      <c r="Q40" s="75"/>
      <c r="R40" s="84"/>
      <c r="S40" s="65" t="str">
        <f>IFERROR(VLOOKUP(T40,'NE PAS SUPPRIMER Données TM1'!$O:$Q,3,0),"")</f>
        <v/>
      </c>
      <c r="T40" s="63"/>
      <c r="U40" s="89"/>
      <c r="V40" s="87"/>
      <c r="W40" s="88"/>
      <c r="X40" s="64"/>
      <c r="Y40" s="75"/>
      <c r="Z40" s="84"/>
      <c r="AA40" s="65" t="str">
        <f>IFERROR(VLOOKUP(AB40,'NE PAS SUPPRIMER Données TM1'!$O:$Q,3,0),"")</f>
        <v/>
      </c>
      <c r="AB40" s="63"/>
      <c r="AC40" s="89"/>
      <c r="AD40" s="87"/>
      <c r="AE40" s="88"/>
      <c r="AF40" s="64"/>
      <c r="AG40" s="75"/>
      <c r="AH40" s="62"/>
      <c r="AI40" s="84"/>
      <c r="AJ40" s="65" t="str">
        <f>IFERROR(VLOOKUP(AK40,'NE PAS SUPPRIMER Données TM1'!$O:$Q,3,0),"")</f>
        <v/>
      </c>
      <c r="AK40" s="63"/>
      <c r="AL40" s="89"/>
      <c r="AM40" s="69"/>
      <c r="AN40" s="69"/>
      <c r="AO40" s="69"/>
      <c r="AP40" s="70"/>
      <c r="AQ40" s="70" t="str">
        <f>IF(AP40=0," ",AP40+90)</f>
        <v xml:space="preserve"> </v>
      </c>
      <c r="AR40" s="67" t="str">
        <f>IF(AND(AQ40&lt;&gt;"",AQ40&lt;=DATE(2018,5,30)),(AQ40-AP40)/365,IF(AND(DATE(2017,6,1)&lt;=AP40,DATE(2018,5,30)&gt;=AP40),(DATE(2018,5,31)-AP40)/365,""))</f>
        <v/>
      </c>
      <c r="AS40" s="68"/>
      <c r="AT40" s="68"/>
      <c r="AU40" s="67" t="str">
        <f>IFERROR((((AS40+(AT40*(BA39)))*(1+BB39)*AR40)/1000),"")</f>
        <v/>
      </c>
      <c r="AV40" s="142"/>
      <c r="AW40" s="142"/>
      <c r="AX40" s="99"/>
      <c r="AY40" s="71"/>
      <c r="AZ40" s="105" t="str">
        <f>CONCATENATE($A$2,AI41)</f>
        <v/>
      </c>
      <c r="BA40" s="65" t="str">
        <f>IFERROR(VLOOKUP(AZ40,'NE PAS SUPPRIMER Données TM1'!$H$2:$K$490,4,FALSE),"")</f>
        <v/>
      </c>
      <c r="BB40" s="104" t="str">
        <f>IFERROR(VLOOKUP(AZ40,'NE PAS SUPPRIMER Données TM1'!$H$2:$I$490,2,FALSE),"")</f>
        <v/>
      </c>
    </row>
    <row r="41" spans="1:54" s="18" customFormat="1" ht="14.4" x14ac:dyDescent="0.3">
      <c r="A41" s="80">
        <f>$X$2</f>
        <v>0</v>
      </c>
      <c r="B41" s="84">
        <f>IFERROR(VLOOKUP(D41,'NE PAS SUPPRIMER Données TM1'!$O:$P,2,FALSE),"")</f>
        <v>27</v>
      </c>
      <c r="C41" s="65" t="str">
        <f>IFERROR(VLOOKUP('C3511'!$D41,'NE PAS SUPPRIMER Données TM1'!$O:$Q,3,0),"")</f>
        <v>Senior Consultant</v>
      </c>
      <c r="D41" s="63" t="s">
        <v>159</v>
      </c>
      <c r="E41" s="89" t="s">
        <v>50</v>
      </c>
      <c r="F41" s="167">
        <v>43070</v>
      </c>
      <c r="G41" s="88">
        <v>0.4</v>
      </c>
      <c r="H41" s="64">
        <v>2020</v>
      </c>
      <c r="I41" s="75" t="s">
        <v>260</v>
      </c>
      <c r="J41" s="84" t="str">
        <f>IFERROR(VLOOKUP(L41,'NE PAS SUPPRIMER Données TM1'!$O:$P,2,FALSE),"")</f>
        <v/>
      </c>
      <c r="K41" s="65" t="str">
        <f>IFERROR(VLOOKUP(L41,'NE PAS SUPPRIMER Données TM1'!$O:$Q,3,0),"")</f>
        <v/>
      </c>
      <c r="L41" s="63"/>
      <c r="M41" s="89"/>
      <c r="N41" s="87"/>
      <c r="O41" s="88"/>
      <c r="P41" s="64"/>
      <c r="Q41" s="75"/>
      <c r="R41" s="84"/>
      <c r="S41" s="65" t="str">
        <f>IFERROR(VLOOKUP(T41,'NE PAS SUPPRIMER Données TM1'!$O:$Q,3,0),"")</f>
        <v/>
      </c>
      <c r="T41" s="63"/>
      <c r="U41" s="89"/>
      <c r="V41" s="87"/>
      <c r="W41" s="88"/>
      <c r="X41" s="64"/>
      <c r="Y41" s="75"/>
      <c r="Z41" s="84"/>
      <c r="AA41" s="65" t="str">
        <f>IFERROR(VLOOKUP(AB41,'NE PAS SUPPRIMER Données TM1'!$O:$Q,3,0),"")</f>
        <v/>
      </c>
      <c r="AB41" s="63"/>
      <c r="AC41" s="89"/>
      <c r="AD41" s="87"/>
      <c r="AE41" s="88"/>
      <c r="AF41" s="64"/>
      <c r="AG41" s="75"/>
      <c r="AH41" s="62"/>
      <c r="AI41" s="84"/>
      <c r="AJ41" s="65" t="str">
        <f>IFERROR(VLOOKUP(AK41,'NE PAS SUPPRIMER Données TM1'!$O:$Q,3,0),"")</f>
        <v/>
      </c>
      <c r="AK41" s="63"/>
      <c r="AL41" s="89"/>
      <c r="AM41" s="69"/>
      <c r="AN41" s="69"/>
      <c r="AO41" s="69"/>
      <c r="AP41" s="66"/>
      <c r="AQ41" s="66" t="str">
        <f>IF(AP41=0," ",AP41+90)</f>
        <v xml:space="preserve"> </v>
      </c>
      <c r="AR41" s="67" t="str">
        <f>IF(AND(AQ41&lt;&gt;"",AQ41&lt;=DATE(2018,5,30)),(AQ41-AP41)/365,IF(AND(DATE(2017,6,1)&lt;=AP41,DATE(2018,5,30)&gt;=AP41),(DATE(2018,5,31)-AP41)/365,""))</f>
        <v/>
      </c>
      <c r="AS41" s="68"/>
      <c r="AT41" s="68"/>
      <c r="AU41" s="67" t="str">
        <f>IFERROR((((AS41+(AT41*(BA40)))*(1+BB40)*AR41)/1000),"")</f>
        <v/>
      </c>
      <c r="AV41" s="142"/>
      <c r="AW41" s="142"/>
      <c r="AX41" s="99"/>
      <c r="AY41" s="71"/>
      <c r="AZ41" s="105" t="str">
        <f>CONCATENATE($A$2,AI42)</f>
        <v/>
      </c>
      <c r="BA41" s="65" t="str">
        <f>IFERROR(VLOOKUP(AZ41,'NE PAS SUPPRIMER Données TM1'!$H$2:$K$490,4,FALSE),"")</f>
        <v/>
      </c>
      <c r="BB41" s="104" t="str">
        <f>IFERROR(VLOOKUP(AZ41,'NE PAS SUPPRIMER Données TM1'!$H$2:$I$490,2,FALSE),"")</f>
        <v/>
      </c>
    </row>
    <row r="42" spans="1:54" s="18" customFormat="1" ht="14.4" x14ac:dyDescent="0.3">
      <c r="A42" s="80">
        <f>$X$2</f>
        <v>0</v>
      </c>
      <c r="B42" s="84">
        <f>IFERROR(VLOOKUP(D42,'NE PAS SUPPRIMER Données TM1'!$O:$P,2,FALSE),"")</f>
        <v>27</v>
      </c>
      <c r="C42" s="65" t="str">
        <f>IFERROR(VLOOKUP('C3511'!$D42,'NE PAS SUPPRIMER Données TM1'!$O:$Q,3,0),"")</f>
        <v>Senior Consultant</v>
      </c>
      <c r="D42" s="63" t="s">
        <v>159</v>
      </c>
      <c r="E42" s="89" t="s">
        <v>50</v>
      </c>
      <c r="F42" s="167">
        <v>43070</v>
      </c>
      <c r="G42" s="88">
        <v>0.4</v>
      </c>
      <c r="H42" s="64">
        <v>2020</v>
      </c>
      <c r="I42" s="75" t="s">
        <v>260</v>
      </c>
      <c r="J42" s="84" t="str">
        <f>IFERROR(VLOOKUP(L42,'NE PAS SUPPRIMER Données TM1'!$O:$P,2,FALSE),"")</f>
        <v/>
      </c>
      <c r="K42" s="65" t="str">
        <f>IFERROR(VLOOKUP(L42,'NE PAS SUPPRIMER Données TM1'!$O:$Q,3,0),"")</f>
        <v/>
      </c>
      <c r="L42" s="63"/>
      <c r="M42" s="89"/>
      <c r="N42" s="87"/>
      <c r="O42" s="88"/>
      <c r="P42" s="64"/>
      <c r="Q42" s="75"/>
      <c r="R42" s="84"/>
      <c r="S42" s="65" t="str">
        <f>IFERROR(VLOOKUP(T42,'NE PAS SUPPRIMER Données TM1'!$O:$Q,3,0),"")</f>
        <v/>
      </c>
      <c r="T42" s="63"/>
      <c r="U42" s="89"/>
      <c r="V42" s="87"/>
      <c r="W42" s="88"/>
      <c r="X42" s="64"/>
      <c r="Y42" s="75"/>
      <c r="Z42" s="84"/>
      <c r="AA42" s="65" t="str">
        <f>IFERROR(VLOOKUP(AB42,'NE PAS SUPPRIMER Données TM1'!$O:$Q,3,0),"")</f>
        <v/>
      </c>
      <c r="AB42" s="63"/>
      <c r="AC42" s="89"/>
      <c r="AD42" s="87"/>
      <c r="AE42" s="88"/>
      <c r="AF42" s="64"/>
      <c r="AG42" s="75"/>
      <c r="AH42" s="62"/>
      <c r="AI42" s="84"/>
      <c r="AJ42" s="65" t="str">
        <f>IFERROR(VLOOKUP(AK42,'NE PAS SUPPRIMER Données TM1'!$O:$Q,3,0),"")</f>
        <v/>
      </c>
      <c r="AK42" s="63"/>
      <c r="AL42" s="89"/>
      <c r="AM42" s="69"/>
      <c r="AN42" s="69"/>
      <c r="AO42" s="69"/>
      <c r="AP42" s="66"/>
      <c r="AQ42" s="66" t="str">
        <f>IF(AP42=0," ",AP42+90)</f>
        <v xml:space="preserve"> </v>
      </c>
      <c r="AR42" s="67" t="str">
        <f>IF(AND(AQ42&lt;&gt;"",AQ42&lt;=DATE(2018,5,30)),(AQ42-AP42)/365,IF(AND(DATE(2017,6,1)&lt;=AP42,DATE(2018,5,30)&gt;=AP42),(DATE(2018,5,31)-AP42)/365,""))</f>
        <v/>
      </c>
      <c r="AS42" s="68"/>
      <c r="AT42" s="68"/>
      <c r="AU42" s="67" t="str">
        <f>IFERROR((((AS42+(AT42*(BA41)))*(1+BB41)*AR42)/1000),"")</f>
        <v/>
      </c>
      <c r="AV42" s="142"/>
      <c r="AW42" s="142"/>
      <c r="AX42" s="99"/>
      <c r="AY42" s="71"/>
      <c r="AZ42" s="105" t="str">
        <f>CONCATENATE($A$2,AI43)</f>
        <v/>
      </c>
      <c r="BA42" s="65" t="str">
        <f>IFERROR(VLOOKUP(AZ42,'NE PAS SUPPRIMER Données TM1'!$H$2:$K$490,4,FALSE),"")</f>
        <v/>
      </c>
      <c r="BB42" s="104" t="str">
        <f>IFERROR(VLOOKUP(AZ42,'NE PAS SUPPRIMER Données TM1'!$H$2:$I$490,2,FALSE),"")</f>
        <v/>
      </c>
    </row>
    <row r="43" spans="1:54" s="18" customFormat="1" ht="14.4" x14ac:dyDescent="0.3">
      <c r="A43" s="80">
        <f>$X$2</f>
        <v>0</v>
      </c>
      <c r="B43" s="84">
        <f>IFERROR(VLOOKUP(D43,'NE PAS SUPPRIMER Données TM1'!$O:$P,2,FALSE),"")</f>
        <v>27</v>
      </c>
      <c r="C43" s="65" t="str">
        <f>IFERROR(VLOOKUP('C3511'!$D43,'NE PAS SUPPRIMER Données TM1'!$O:$Q,3,0),"")</f>
        <v>Senior Consultant</v>
      </c>
      <c r="D43" s="63" t="s">
        <v>159</v>
      </c>
      <c r="E43" s="89" t="s">
        <v>50</v>
      </c>
      <c r="F43" s="167">
        <v>43070</v>
      </c>
      <c r="G43" s="88">
        <v>0.4</v>
      </c>
      <c r="H43" s="64">
        <v>2020</v>
      </c>
      <c r="I43" s="75" t="s">
        <v>260</v>
      </c>
      <c r="J43" s="84" t="str">
        <f>IFERROR(VLOOKUP(L43,'NE PAS SUPPRIMER Données TM1'!$O:$P,2,FALSE),"")</f>
        <v/>
      </c>
      <c r="K43" s="65" t="str">
        <f>IFERROR(VLOOKUP(L43,'NE PAS SUPPRIMER Données TM1'!$O:$Q,3,0),"")</f>
        <v/>
      </c>
      <c r="L43" s="63"/>
      <c r="M43" s="89"/>
      <c r="N43" s="87"/>
      <c r="O43" s="88"/>
      <c r="P43" s="64"/>
      <c r="Q43" s="75"/>
      <c r="R43" s="84"/>
      <c r="S43" s="65" t="str">
        <f>IFERROR(VLOOKUP(T43,'NE PAS SUPPRIMER Données TM1'!$O:$Q,3,0),"")</f>
        <v/>
      </c>
      <c r="T43" s="63"/>
      <c r="U43" s="89"/>
      <c r="V43" s="87"/>
      <c r="W43" s="88"/>
      <c r="X43" s="64"/>
      <c r="Y43" s="75"/>
      <c r="Z43" s="84"/>
      <c r="AA43" s="65" t="str">
        <f>IFERROR(VLOOKUP(AB43,'NE PAS SUPPRIMER Données TM1'!$O:$Q,3,0),"")</f>
        <v/>
      </c>
      <c r="AB43" s="63"/>
      <c r="AC43" s="89"/>
      <c r="AD43" s="87"/>
      <c r="AE43" s="88"/>
      <c r="AF43" s="64"/>
      <c r="AG43" s="75"/>
      <c r="AH43" s="62"/>
      <c r="AI43" s="84"/>
      <c r="AJ43" s="65" t="str">
        <f>IFERROR(VLOOKUP(AK43,'NE PAS SUPPRIMER Données TM1'!$O:$Q,3,0),"")</f>
        <v/>
      </c>
      <c r="AK43" s="63"/>
      <c r="AL43" s="89"/>
      <c r="AM43" s="69"/>
      <c r="AN43" s="69"/>
      <c r="AO43" s="69"/>
      <c r="AP43" s="66"/>
      <c r="AQ43" s="66" t="str">
        <f>IF(AP43=0," ",AP43+90)</f>
        <v xml:space="preserve"> </v>
      </c>
      <c r="AR43" s="67" t="str">
        <f>IF(AND(AQ43&lt;&gt;"",AQ43&lt;=DATE(2018,5,30)),(AQ43-AP43)/365,IF(AND(DATE(2017,6,1)&lt;=AP43,DATE(2018,5,30)&gt;=AP43),(DATE(2018,5,31)-AP43)/365,""))</f>
        <v/>
      </c>
      <c r="AS43" s="68"/>
      <c r="AT43" s="68"/>
      <c r="AU43" s="67" t="str">
        <f>IFERROR((((AS43+(AT43*(BA42)))*(1+BB42)*AR43)/1000),"")</f>
        <v/>
      </c>
      <c r="AV43" s="142"/>
      <c r="AW43" s="142"/>
      <c r="AX43" s="99"/>
      <c r="AY43" s="71"/>
      <c r="AZ43" s="105" t="str">
        <f>CONCATENATE($A$2,AI44)</f>
        <v/>
      </c>
      <c r="BA43" s="65" t="str">
        <f>IFERROR(VLOOKUP(AZ43,'NE PAS SUPPRIMER Données TM1'!$H$2:$K$490,4,FALSE),"")</f>
        <v/>
      </c>
      <c r="BB43" s="104" t="str">
        <f>IFERROR(VLOOKUP(AZ43,'NE PAS SUPPRIMER Données TM1'!$H$2:$I$490,2,FALSE),"")</f>
        <v/>
      </c>
    </row>
    <row r="44" spans="1:54" s="18" customFormat="1" ht="14.4" x14ac:dyDescent="0.3">
      <c r="A44" s="80">
        <f>$X$2</f>
        <v>0</v>
      </c>
      <c r="B44" s="84">
        <f>IFERROR(VLOOKUP(D44,'NE PAS SUPPRIMER Données TM1'!$O:$P,2,FALSE),"")</f>
        <v>27</v>
      </c>
      <c r="C44" s="65" t="str">
        <f>IFERROR(VLOOKUP('C3511'!$D44,'NE PAS SUPPRIMER Données TM1'!$O:$Q,3,0),"")</f>
        <v>Senior Consultant</v>
      </c>
      <c r="D44" s="63" t="s">
        <v>159</v>
      </c>
      <c r="E44" s="89" t="s">
        <v>50</v>
      </c>
      <c r="F44" s="167">
        <v>43070</v>
      </c>
      <c r="G44" s="88">
        <v>0.4</v>
      </c>
      <c r="H44" s="64">
        <v>2020</v>
      </c>
      <c r="I44" s="75" t="s">
        <v>260</v>
      </c>
      <c r="J44" s="84" t="str">
        <f>IFERROR(VLOOKUP(L44,'NE PAS SUPPRIMER Données TM1'!$O:$P,2,FALSE),"")</f>
        <v/>
      </c>
      <c r="K44" s="65" t="str">
        <f>IFERROR(VLOOKUP(L44,'NE PAS SUPPRIMER Données TM1'!$O:$Q,3,0),"")</f>
        <v/>
      </c>
      <c r="L44" s="63"/>
      <c r="M44" s="89"/>
      <c r="N44" s="87"/>
      <c r="O44" s="88"/>
      <c r="P44" s="64"/>
      <c r="Q44" s="75"/>
      <c r="R44" s="84"/>
      <c r="S44" s="65" t="str">
        <f>IFERROR(VLOOKUP(T44,'NE PAS SUPPRIMER Données TM1'!$O:$Q,3,0),"")</f>
        <v/>
      </c>
      <c r="T44" s="63"/>
      <c r="U44" s="89"/>
      <c r="V44" s="87"/>
      <c r="W44" s="88"/>
      <c r="X44" s="64"/>
      <c r="Y44" s="75"/>
      <c r="Z44" s="84"/>
      <c r="AA44" s="65" t="str">
        <f>IFERROR(VLOOKUP(AB44,'NE PAS SUPPRIMER Données TM1'!$O:$Q,3,0),"")</f>
        <v/>
      </c>
      <c r="AB44" s="63"/>
      <c r="AC44" s="89"/>
      <c r="AD44" s="87"/>
      <c r="AE44" s="88"/>
      <c r="AF44" s="64"/>
      <c r="AG44" s="75"/>
      <c r="AH44" s="62"/>
      <c r="AI44" s="84"/>
      <c r="AJ44" s="65" t="str">
        <f>IFERROR(VLOOKUP(AK44,'NE PAS SUPPRIMER Données TM1'!$O:$Q,3,0),"")</f>
        <v/>
      </c>
      <c r="AK44" s="63"/>
      <c r="AL44" s="89"/>
      <c r="AM44" s="69"/>
      <c r="AN44" s="69"/>
      <c r="AO44" s="69"/>
      <c r="AP44" s="66"/>
      <c r="AQ44" s="66" t="str">
        <f>IF(AP44=0," ",AP44+90)</f>
        <v xml:space="preserve"> </v>
      </c>
      <c r="AR44" s="67" t="str">
        <f>IF(AND(AQ44&lt;&gt;"",AQ44&lt;=DATE(2018,5,30)),(AQ44-AP44)/365,IF(AND(DATE(2017,6,1)&lt;=AP44,DATE(2018,5,30)&gt;=AP44),(DATE(2018,5,31)-AP44)/365,""))</f>
        <v/>
      </c>
      <c r="AS44" s="68"/>
      <c r="AT44" s="68"/>
      <c r="AU44" s="67" t="str">
        <f>IFERROR((((AS44+(AT44*(BA43)))*(1+BB43)*AR44)/1000),"")</f>
        <v/>
      </c>
      <c r="AV44" s="142"/>
      <c r="AW44" s="142"/>
      <c r="AX44" s="99"/>
      <c r="AY44" s="71"/>
      <c r="AZ44" s="105" t="str">
        <f>CONCATENATE($A$2,AI45)</f>
        <v/>
      </c>
      <c r="BA44" s="65" t="str">
        <f>IFERROR(VLOOKUP(AZ44,'NE PAS SUPPRIMER Données TM1'!$H$2:$K$490,4,FALSE),"")</f>
        <v/>
      </c>
      <c r="BB44" s="104" t="str">
        <f>IFERROR(VLOOKUP(AZ44,'NE PAS SUPPRIMER Données TM1'!$H$2:$I$490,2,FALSE),"")</f>
        <v/>
      </c>
    </row>
    <row r="45" spans="1:54" s="18" customFormat="1" ht="14.4" x14ac:dyDescent="0.3">
      <c r="A45" s="81">
        <f>$X$2</f>
        <v>0</v>
      </c>
      <c r="B45" s="85">
        <f>IFERROR(VLOOKUP(D45,'NE PAS SUPPRIMER Données TM1'!$O:$P,2,FALSE),"")</f>
        <v>27</v>
      </c>
      <c r="C45" s="117" t="str">
        <f>IFERROR(VLOOKUP('C3511'!$D45,'NE PAS SUPPRIMER Données TM1'!$O:$Q,3,0),"")</f>
        <v>Senior Consultant</v>
      </c>
      <c r="D45" s="63" t="s">
        <v>159</v>
      </c>
      <c r="E45" s="89" t="s">
        <v>50</v>
      </c>
      <c r="F45" s="167">
        <v>43070</v>
      </c>
      <c r="G45" s="88">
        <v>0.4</v>
      </c>
      <c r="H45" s="64">
        <v>2020</v>
      </c>
      <c r="I45" s="75" t="s">
        <v>260</v>
      </c>
      <c r="J45" s="85" t="str">
        <f>IFERROR(VLOOKUP(L45,'NE PAS SUPPRIMER Données TM1'!$O:$P,2,FALSE),"")</f>
        <v/>
      </c>
      <c r="K45" s="117" t="str">
        <f>IFERROR(VLOOKUP(L45,'NE PAS SUPPRIMER Données TM1'!$O:$Q,3,0),"")</f>
        <v/>
      </c>
      <c r="L45" s="76"/>
      <c r="M45" s="90"/>
      <c r="N45" s="91"/>
      <c r="O45" s="92"/>
      <c r="P45" s="78"/>
      <c r="Q45" s="79"/>
      <c r="R45" s="85"/>
      <c r="S45" s="117" t="str">
        <f>IFERROR(VLOOKUP(T45,'NE PAS SUPPRIMER Données TM1'!$O:$Q,3,0),"")</f>
        <v/>
      </c>
      <c r="T45" s="76"/>
      <c r="U45" s="90"/>
      <c r="V45" s="91"/>
      <c r="W45" s="92"/>
      <c r="X45" s="78"/>
      <c r="Y45" s="79"/>
      <c r="Z45" s="85"/>
      <c r="AA45" s="117" t="str">
        <f>IFERROR(VLOOKUP(AB45,'NE PAS SUPPRIMER Données TM1'!$O:$Q,3,0),"")</f>
        <v/>
      </c>
      <c r="AB45" s="76"/>
      <c r="AC45" s="90"/>
      <c r="AD45" s="91"/>
      <c r="AE45" s="92"/>
      <c r="AF45" s="78"/>
      <c r="AG45" s="79"/>
      <c r="AH45" s="62"/>
      <c r="AI45" s="85"/>
      <c r="AJ45" s="117" t="str">
        <f>IFERROR(VLOOKUP(AK45,'NE PAS SUPPRIMER Données TM1'!$O:$Q,3,0),"")</f>
        <v/>
      </c>
      <c r="AK45" s="76"/>
      <c r="AL45" s="90"/>
      <c r="AM45" s="77"/>
      <c r="AN45" s="77"/>
      <c r="AO45" s="77"/>
      <c r="AP45" s="100"/>
      <c r="AQ45" s="100" t="str">
        <f>IF(AP45=0," ",AP45+90)</f>
        <v xml:space="preserve"> </v>
      </c>
      <c r="AR45" s="67" t="str">
        <f>IF(AND(AQ45&lt;&gt;"",AQ45&lt;=DATE(2018,5,30)),(AQ45-AP45)/365,IF(AND(DATE(2017,6,1)&lt;=AP45,DATE(2018,5,30)&gt;=AP45),(DATE(2018,5,31)-AP45)/365,""))</f>
        <v/>
      </c>
      <c r="AS45" s="86"/>
      <c r="AT45" s="86"/>
      <c r="AU45" s="67" t="str">
        <f>IFERROR((((AS45+(AT45*(BA44)))*(1+BB44)*AR45)/1000),"")</f>
        <v/>
      </c>
      <c r="AV45" s="143"/>
      <c r="AW45" s="143"/>
      <c r="AX45" s="101"/>
      <c r="AY45" s="71"/>
      <c r="AZ45" s="106" t="str">
        <f>CONCATENATE($A$2,AI46)</f>
        <v/>
      </c>
      <c r="BA45" s="117" t="str">
        <f>IFERROR(VLOOKUP(AZ45,'NE PAS SUPPRIMER Données TM1'!$H$2:$K$490,4,FALSE),"")</f>
        <v/>
      </c>
      <c r="BB45" s="118" t="str">
        <f>IFERROR(VLOOKUP(AZ45,'NE PAS SUPPRIMER Données TM1'!$H$2:$I$490,2,FALSE),"")</f>
        <v/>
      </c>
    </row>
    <row r="46" spans="1:54" s="18" customFormat="1" ht="14.4" x14ac:dyDescent="0.3">
      <c r="A46" s="80">
        <f t="shared" si="0"/>
        <v>0</v>
      </c>
      <c r="B46" s="84">
        <f>IFERROR(VLOOKUP(D46,'NE PAS SUPPRIMER Données TM1'!$O:$P,2,FALSE),"")</f>
        <v>27</v>
      </c>
      <c r="C46" s="65" t="str">
        <f>IFERROR(VLOOKUP('C3511'!$D46,'NE PAS SUPPRIMER Données TM1'!$O:$Q,3,0),"")</f>
        <v>Senior Consultant</v>
      </c>
      <c r="D46" s="63" t="s">
        <v>159</v>
      </c>
      <c r="E46" s="89" t="s">
        <v>50</v>
      </c>
      <c r="F46" s="167">
        <v>43070</v>
      </c>
      <c r="G46" s="88">
        <v>0.4</v>
      </c>
      <c r="H46" s="64">
        <v>2020</v>
      </c>
      <c r="I46" s="75" t="s">
        <v>260</v>
      </c>
      <c r="J46" s="84" t="str">
        <f>IFERROR(VLOOKUP(L46,'NE PAS SUPPRIMER Données TM1'!$O:$P,2,FALSE),"")</f>
        <v/>
      </c>
      <c r="K46" s="65" t="str">
        <f>IFERROR(VLOOKUP(L46,'NE PAS SUPPRIMER Données TM1'!$O:$Q,3,0),"")</f>
        <v/>
      </c>
      <c r="L46" s="63"/>
      <c r="M46" s="89"/>
      <c r="N46" s="87"/>
      <c r="O46" s="88"/>
      <c r="P46" s="64"/>
      <c r="Q46" s="75"/>
      <c r="R46" s="84" t="str">
        <f>IFERROR(VLOOKUP(T46,'NE PAS SUPPRIMER Données TM1'!$O:$P,2,FALSE),"")</f>
        <v/>
      </c>
      <c r="S46" s="65" t="str">
        <f>IFERROR(VLOOKUP(T46,'NE PAS SUPPRIMER Données TM1'!$O:$Q,3,0),"")</f>
        <v/>
      </c>
      <c r="T46" s="63"/>
      <c r="U46" s="89"/>
      <c r="V46" s="87"/>
      <c r="W46" s="88"/>
      <c r="X46" s="64"/>
      <c r="Y46" s="75"/>
      <c r="Z46" s="84" t="str">
        <f>IFERROR(VLOOKUP(AB46,'NE PAS SUPPRIMER Données TM1'!$O:$P,2,FALSE),"")</f>
        <v/>
      </c>
      <c r="AA46" s="65" t="str">
        <f>IFERROR(VLOOKUP(AB46,'NE PAS SUPPRIMER Données TM1'!$O:$Q,3,0),"")</f>
        <v/>
      </c>
      <c r="AB46" s="63"/>
      <c r="AC46" s="89"/>
      <c r="AD46" s="87"/>
      <c r="AE46" s="88"/>
      <c r="AF46" s="64"/>
      <c r="AG46" s="75"/>
      <c r="AH46" s="62"/>
      <c r="AI46" s="84" t="str">
        <f>IFERROR(VLOOKUP(AK46,'NE PAS SUPPRIMER Données TM1'!$O:$P,2,FALSE),"")</f>
        <v/>
      </c>
      <c r="AJ46" s="65" t="str">
        <f>IFERROR(VLOOKUP(AK46,'NE PAS SUPPRIMER Données TM1'!$O:$Q,3,0),"")</f>
        <v/>
      </c>
      <c r="AK46" s="63"/>
      <c r="AL46" s="89"/>
      <c r="AM46" s="69"/>
      <c r="AN46" s="69"/>
      <c r="AO46" s="69"/>
      <c r="AP46" s="66"/>
      <c r="AQ46" s="66" t="str">
        <f t="shared" si="1"/>
        <v xml:space="preserve"> </v>
      </c>
      <c r="AR46" s="67" t="str">
        <f t="shared" si="2"/>
        <v/>
      </c>
      <c r="AS46" s="68"/>
      <c r="AT46" s="68"/>
      <c r="AU46" s="67" t="str">
        <f>IFERROR((((AS46+(AT46*(BA45)))*(1+BB45)*AR46)/1000),"")</f>
        <v/>
      </c>
      <c r="AV46" s="142"/>
      <c r="AW46" s="142"/>
      <c r="AX46" s="99"/>
      <c r="AY46" s="71"/>
      <c r="AZ46" s="105" t="str">
        <f>CONCATENATE($A$2,AI47)</f>
        <v/>
      </c>
      <c r="BA46" s="65" t="str">
        <f>IFERROR(VLOOKUP(AZ46,'NE PAS SUPPRIMER Données TM1'!$H$2:$K$490,4,FALSE),"")</f>
        <v/>
      </c>
      <c r="BB46" s="104" t="str">
        <f>IFERROR(VLOOKUP(AZ46,'NE PAS SUPPRIMER Données TM1'!$H$2:$I$490,2,FALSE),"")</f>
        <v/>
      </c>
    </row>
    <row r="47" spans="1:54" s="18" customFormat="1" ht="14.4" x14ac:dyDescent="0.3">
      <c r="A47" s="80">
        <f t="shared" si="0"/>
        <v>0</v>
      </c>
      <c r="B47" s="84">
        <f>IFERROR(VLOOKUP(D47,'NE PAS SUPPRIMER Données TM1'!$O:$P,2,FALSE),"")</f>
        <v>27</v>
      </c>
      <c r="C47" s="65" t="str">
        <f>IFERROR(VLOOKUP('C3511'!$D47,'NE PAS SUPPRIMER Données TM1'!$O:$Q,3,0),"")</f>
        <v>Senior Consultant</v>
      </c>
      <c r="D47" s="63" t="s">
        <v>159</v>
      </c>
      <c r="E47" s="89" t="s">
        <v>50</v>
      </c>
      <c r="F47" s="167">
        <v>43070</v>
      </c>
      <c r="G47" s="88">
        <v>0.4</v>
      </c>
      <c r="H47" s="64">
        <v>2020</v>
      </c>
      <c r="I47" s="75" t="s">
        <v>260</v>
      </c>
      <c r="J47" s="84" t="str">
        <f>IFERROR(VLOOKUP(L47,'NE PAS SUPPRIMER Données TM1'!$O:$P,2,FALSE),"")</f>
        <v/>
      </c>
      <c r="K47" s="65" t="str">
        <f>IFERROR(VLOOKUP(L47,'NE PAS SUPPRIMER Données TM1'!$O:$Q,3,0),"")</f>
        <v/>
      </c>
      <c r="L47" s="63"/>
      <c r="M47" s="89"/>
      <c r="N47" s="87"/>
      <c r="O47" s="88"/>
      <c r="P47" s="64"/>
      <c r="Q47" s="75"/>
      <c r="R47" s="84" t="str">
        <f>IFERROR(VLOOKUP(T47,'NE PAS SUPPRIMER Données TM1'!$O:$P,2,FALSE),"")</f>
        <v/>
      </c>
      <c r="S47" s="65" t="str">
        <f>IFERROR(VLOOKUP(T47,'NE PAS SUPPRIMER Données TM1'!$O:$Q,3,0),"")</f>
        <v/>
      </c>
      <c r="T47" s="63"/>
      <c r="U47" s="89"/>
      <c r="V47" s="87"/>
      <c r="W47" s="88"/>
      <c r="X47" s="64"/>
      <c r="Y47" s="75"/>
      <c r="Z47" s="84" t="str">
        <f>IFERROR(VLOOKUP(AB47,'NE PAS SUPPRIMER Données TM1'!$O:$P,2,FALSE),"")</f>
        <v/>
      </c>
      <c r="AA47" s="65" t="str">
        <f>IFERROR(VLOOKUP(AB47,'NE PAS SUPPRIMER Données TM1'!$O:$Q,3,0),"")</f>
        <v/>
      </c>
      <c r="AB47" s="63"/>
      <c r="AC47" s="89"/>
      <c r="AD47" s="87"/>
      <c r="AE47" s="88"/>
      <c r="AF47" s="64"/>
      <c r="AG47" s="75"/>
      <c r="AH47" s="62"/>
      <c r="AI47" s="84" t="str">
        <f>IFERROR(VLOOKUP(AK47,'NE PAS SUPPRIMER Données TM1'!$O:$P,2,FALSE),"")</f>
        <v/>
      </c>
      <c r="AJ47" s="65" t="str">
        <f>IFERROR(VLOOKUP(AK47,'NE PAS SUPPRIMER Données TM1'!$O:$Q,3,0),"")</f>
        <v/>
      </c>
      <c r="AK47" s="63"/>
      <c r="AL47" s="89"/>
      <c r="AM47" s="69"/>
      <c r="AN47" s="69"/>
      <c r="AO47" s="69"/>
      <c r="AP47" s="66"/>
      <c r="AQ47" s="66" t="str">
        <f t="shared" si="1"/>
        <v xml:space="preserve"> </v>
      </c>
      <c r="AR47" s="67" t="str">
        <f t="shared" si="2"/>
        <v/>
      </c>
      <c r="AS47" s="68"/>
      <c r="AT47" s="68"/>
      <c r="AU47" s="67" t="str">
        <f>IFERROR((((AS47+(AT47*(BA46)))*(1+BB46)*AR47)/1000),"")</f>
        <v/>
      </c>
      <c r="AV47" s="142"/>
      <c r="AW47" s="142"/>
      <c r="AX47" s="99"/>
      <c r="AY47" s="71"/>
      <c r="AZ47" s="105" t="str">
        <f>CONCATENATE($A$2,AI48)</f>
        <v/>
      </c>
      <c r="BA47" s="65" t="str">
        <f>IFERROR(VLOOKUP(AZ47,'NE PAS SUPPRIMER Données TM1'!$H$2:$K$490,4,FALSE),"")</f>
        <v/>
      </c>
      <c r="BB47" s="104" t="str">
        <f>IFERROR(VLOOKUP(AZ47,'NE PAS SUPPRIMER Données TM1'!$H$2:$I$490,2,FALSE),"")</f>
        <v/>
      </c>
    </row>
    <row r="48" spans="1:54" s="18" customFormat="1" ht="14.4" x14ac:dyDescent="0.3">
      <c r="A48" s="80">
        <f t="shared" si="0"/>
        <v>0</v>
      </c>
      <c r="B48" s="84">
        <f>IFERROR(VLOOKUP(D48,'NE PAS SUPPRIMER Données TM1'!$O:$P,2,FALSE),"")</f>
        <v>27</v>
      </c>
      <c r="C48" s="65" t="str">
        <f>IFERROR(VLOOKUP('C3511'!$D48,'NE PAS SUPPRIMER Données TM1'!$O:$Q,3,0),"")</f>
        <v>Senior Consultant</v>
      </c>
      <c r="D48" s="63" t="s">
        <v>159</v>
      </c>
      <c r="E48" s="89" t="s">
        <v>50</v>
      </c>
      <c r="F48" s="167">
        <v>43070</v>
      </c>
      <c r="G48" s="88">
        <v>0.4</v>
      </c>
      <c r="H48" s="64">
        <v>2020</v>
      </c>
      <c r="I48" s="75" t="s">
        <v>260</v>
      </c>
      <c r="J48" s="84" t="str">
        <f>IFERROR(VLOOKUP(L48,'NE PAS SUPPRIMER Données TM1'!$O:$P,2,FALSE),"")</f>
        <v/>
      </c>
      <c r="K48" s="65" t="str">
        <f>IFERROR(VLOOKUP(L48,'NE PAS SUPPRIMER Données TM1'!$O:$Q,3,0),"")</f>
        <v/>
      </c>
      <c r="L48" s="63"/>
      <c r="M48" s="89"/>
      <c r="N48" s="87"/>
      <c r="O48" s="88"/>
      <c r="P48" s="64"/>
      <c r="Q48" s="75"/>
      <c r="R48" s="84" t="str">
        <f>IFERROR(VLOOKUP(T48,'NE PAS SUPPRIMER Données TM1'!$O:$P,2,FALSE),"")</f>
        <v/>
      </c>
      <c r="S48" s="65" t="str">
        <f>IFERROR(VLOOKUP(T48,'NE PAS SUPPRIMER Données TM1'!$O:$Q,3,0),"")</f>
        <v/>
      </c>
      <c r="T48" s="63"/>
      <c r="U48" s="89"/>
      <c r="V48" s="87"/>
      <c r="W48" s="88"/>
      <c r="X48" s="64"/>
      <c r="Y48" s="75"/>
      <c r="Z48" s="84" t="str">
        <f>IFERROR(VLOOKUP(AB48,'NE PAS SUPPRIMER Données TM1'!$O:$P,2,FALSE),"")</f>
        <v/>
      </c>
      <c r="AA48" s="65" t="str">
        <f>IFERROR(VLOOKUP(AB48,'NE PAS SUPPRIMER Données TM1'!$O:$Q,3,0),"")</f>
        <v/>
      </c>
      <c r="AB48" s="63"/>
      <c r="AC48" s="89"/>
      <c r="AD48" s="87"/>
      <c r="AE48" s="88"/>
      <c r="AF48" s="64"/>
      <c r="AG48" s="75"/>
      <c r="AH48" s="62"/>
      <c r="AI48" s="84" t="str">
        <f>IFERROR(VLOOKUP(AK48,'NE PAS SUPPRIMER Données TM1'!$O:$P,2,FALSE),"")</f>
        <v/>
      </c>
      <c r="AJ48" s="65" t="str">
        <f>IFERROR(VLOOKUP(AK48,'NE PAS SUPPRIMER Données TM1'!$O:$Q,3,0),"")</f>
        <v/>
      </c>
      <c r="AK48" s="63"/>
      <c r="AL48" s="89"/>
      <c r="AM48" s="69"/>
      <c r="AN48" s="69"/>
      <c r="AO48" s="69"/>
      <c r="AP48" s="66"/>
      <c r="AQ48" s="66" t="str">
        <f>IF(AP48=0," ",AP48+90)</f>
        <v xml:space="preserve"> </v>
      </c>
      <c r="AR48" s="67" t="str">
        <f t="shared" si="2"/>
        <v/>
      </c>
      <c r="AS48" s="68"/>
      <c r="AT48" s="68"/>
      <c r="AU48" s="67" t="str">
        <f>IFERROR((((AS48+(AT48*(BA47)))*(1+BB47)*AR48)/1000),"")</f>
        <v/>
      </c>
      <c r="AV48" s="142"/>
      <c r="AW48" s="142"/>
      <c r="AX48" s="99"/>
      <c r="AY48" s="71"/>
      <c r="AZ48" s="105" t="str">
        <f>CONCATENATE($A$2,AI49)</f>
        <v/>
      </c>
      <c r="BA48" s="65" t="str">
        <f>IFERROR(VLOOKUP(AZ48,'NE PAS SUPPRIMER Données TM1'!$H$2:$K$490,4,FALSE),"")</f>
        <v/>
      </c>
      <c r="BB48" s="104" t="str">
        <f>IFERROR(VLOOKUP(AZ48,'NE PAS SUPPRIMER Données TM1'!$H$2:$I$490,2,FALSE),"")</f>
        <v/>
      </c>
    </row>
    <row r="49" spans="1:54" s="18" customFormat="1" ht="14.4" x14ac:dyDescent="0.3">
      <c r="A49" s="80">
        <f t="shared" si="0"/>
        <v>0</v>
      </c>
      <c r="B49" s="84">
        <f>IFERROR(VLOOKUP(D49,'NE PAS SUPPRIMER Données TM1'!$O:$P,2,FALSE),"")</f>
        <v>27</v>
      </c>
      <c r="C49" s="65" t="str">
        <f>IFERROR(VLOOKUP('C3511'!$D49,'NE PAS SUPPRIMER Données TM1'!$O:$Q,3,0),"")</f>
        <v>Senior Consultant</v>
      </c>
      <c r="D49" s="63" t="s">
        <v>159</v>
      </c>
      <c r="E49" s="89" t="s">
        <v>50</v>
      </c>
      <c r="F49" s="167">
        <v>43070</v>
      </c>
      <c r="G49" s="88">
        <v>0.4</v>
      </c>
      <c r="H49" s="64">
        <v>2020</v>
      </c>
      <c r="I49" s="75" t="s">
        <v>260</v>
      </c>
      <c r="J49" s="84" t="str">
        <f>IFERROR(VLOOKUP(L49,'NE PAS SUPPRIMER Données TM1'!$O:$P,2,FALSE),"")</f>
        <v/>
      </c>
      <c r="K49" s="65" t="str">
        <f>IFERROR(VLOOKUP(L49,'NE PAS SUPPRIMER Données TM1'!$O:$Q,3,0),"")</f>
        <v/>
      </c>
      <c r="L49" s="63"/>
      <c r="M49" s="89"/>
      <c r="N49" s="87"/>
      <c r="O49" s="88"/>
      <c r="P49" s="64"/>
      <c r="Q49" s="75"/>
      <c r="R49" s="84" t="str">
        <f>IFERROR(VLOOKUP(T49,'NE PAS SUPPRIMER Données TM1'!$O:$P,2,FALSE),"")</f>
        <v/>
      </c>
      <c r="S49" s="65" t="str">
        <f>IFERROR(VLOOKUP(T49,'NE PAS SUPPRIMER Données TM1'!$O:$Q,3,0),"")</f>
        <v/>
      </c>
      <c r="T49" s="63"/>
      <c r="U49" s="89"/>
      <c r="V49" s="87"/>
      <c r="W49" s="88"/>
      <c r="X49" s="64"/>
      <c r="Y49" s="75"/>
      <c r="Z49" s="84" t="str">
        <f>IFERROR(VLOOKUP(AB49,'NE PAS SUPPRIMER Données TM1'!$O:$P,2,FALSE),"")</f>
        <v/>
      </c>
      <c r="AA49" s="65" t="str">
        <f>IFERROR(VLOOKUP(AB49,'NE PAS SUPPRIMER Données TM1'!$O:$Q,3,0),"")</f>
        <v/>
      </c>
      <c r="AB49" s="63"/>
      <c r="AC49" s="89"/>
      <c r="AD49" s="87"/>
      <c r="AE49" s="88"/>
      <c r="AF49" s="64"/>
      <c r="AG49" s="75"/>
      <c r="AH49" s="62"/>
      <c r="AI49" s="84" t="str">
        <f>IFERROR(VLOOKUP(AK49,'NE PAS SUPPRIMER Données TM1'!$O:$P,2,FALSE),"")</f>
        <v/>
      </c>
      <c r="AJ49" s="65" t="str">
        <f>IFERROR(VLOOKUP(AK49,'NE PAS SUPPRIMER Données TM1'!$O:$Q,3,0),"")</f>
        <v/>
      </c>
      <c r="AK49" s="63"/>
      <c r="AL49" s="89"/>
      <c r="AM49" s="69"/>
      <c r="AN49" s="69"/>
      <c r="AO49" s="69"/>
      <c r="AP49" s="66"/>
      <c r="AQ49" s="66" t="str">
        <f>IF(AP49=0," ",AP49+90)</f>
        <v xml:space="preserve"> </v>
      </c>
      <c r="AR49" s="67" t="str">
        <f t="shared" si="2"/>
        <v/>
      </c>
      <c r="AS49" s="68"/>
      <c r="AT49" s="68"/>
      <c r="AU49" s="67" t="str">
        <f>IFERROR((((AS49+(AT49*(BA48)))*(1+BB48)*AR49)/1000),"")</f>
        <v/>
      </c>
      <c r="AV49" s="142"/>
      <c r="AW49" s="142"/>
      <c r="AX49" s="99"/>
      <c r="AY49" s="71"/>
      <c r="AZ49" s="105" t="str">
        <f>CONCATENATE($A$2,AI50)</f>
        <v/>
      </c>
      <c r="BA49" s="65" t="str">
        <f>IFERROR(VLOOKUP(AZ49,'NE PAS SUPPRIMER Données TM1'!$H$2:$K$490,4,FALSE),"")</f>
        <v/>
      </c>
      <c r="BB49" s="104" t="str">
        <f>IFERROR(VLOOKUP(AZ49,'NE PAS SUPPRIMER Données TM1'!$H$2:$I$490,2,FALSE),"")</f>
        <v/>
      </c>
    </row>
    <row r="50" spans="1:54" s="18" customFormat="1" ht="14.4" x14ac:dyDescent="0.3">
      <c r="A50" s="80">
        <f t="shared" si="0"/>
        <v>0</v>
      </c>
      <c r="B50" s="84">
        <f>IFERROR(VLOOKUP(D50,'NE PAS SUPPRIMER Données TM1'!$O:$P,2,FALSE),"")</f>
        <v>27</v>
      </c>
      <c r="C50" s="65" t="str">
        <f>IFERROR(VLOOKUP('C3511'!$D50,'NE PAS SUPPRIMER Données TM1'!$O:$Q,3,0),"")</f>
        <v>Senior Consultant</v>
      </c>
      <c r="D50" s="63" t="s">
        <v>159</v>
      </c>
      <c r="E50" s="89" t="s">
        <v>50</v>
      </c>
      <c r="F50" s="167">
        <v>43070</v>
      </c>
      <c r="G50" s="88">
        <v>0.4</v>
      </c>
      <c r="H50" s="64">
        <v>2020</v>
      </c>
      <c r="I50" s="75" t="s">
        <v>260</v>
      </c>
      <c r="J50" s="84" t="str">
        <f>IFERROR(VLOOKUP(L50,'NE PAS SUPPRIMER Données TM1'!$O:$P,2,FALSE),"")</f>
        <v/>
      </c>
      <c r="K50" s="65" t="str">
        <f>IFERROR(VLOOKUP(L50,'NE PAS SUPPRIMER Données TM1'!$O:$Q,3,0),"")</f>
        <v/>
      </c>
      <c r="L50" s="63"/>
      <c r="M50" s="89"/>
      <c r="N50" s="87"/>
      <c r="O50" s="88"/>
      <c r="P50" s="64"/>
      <c r="Q50" s="75"/>
      <c r="R50" s="84" t="str">
        <f>IFERROR(VLOOKUP(T50,'NE PAS SUPPRIMER Données TM1'!$O:$P,2,FALSE),"")</f>
        <v/>
      </c>
      <c r="S50" s="65" t="str">
        <f>IFERROR(VLOOKUP(T50,'NE PAS SUPPRIMER Données TM1'!$O:$Q,3,0),"")</f>
        <v/>
      </c>
      <c r="T50" s="63"/>
      <c r="U50" s="89"/>
      <c r="V50" s="87"/>
      <c r="W50" s="88"/>
      <c r="X50" s="64"/>
      <c r="Y50" s="75"/>
      <c r="Z50" s="84" t="str">
        <f>IFERROR(VLOOKUP(AB50,'NE PAS SUPPRIMER Données TM1'!$O:$P,2,FALSE),"")</f>
        <v/>
      </c>
      <c r="AA50" s="65" t="str">
        <f>IFERROR(VLOOKUP(AB50,'NE PAS SUPPRIMER Données TM1'!$O:$Q,3,0),"")</f>
        <v/>
      </c>
      <c r="AB50" s="63"/>
      <c r="AC50" s="89"/>
      <c r="AD50" s="87"/>
      <c r="AE50" s="88"/>
      <c r="AF50" s="64"/>
      <c r="AG50" s="75"/>
      <c r="AH50" s="62"/>
      <c r="AI50" s="84" t="str">
        <f>IFERROR(VLOOKUP(AK50,'NE PAS SUPPRIMER Données TM1'!$O:$P,2,FALSE),"")</f>
        <v/>
      </c>
      <c r="AJ50" s="65" t="str">
        <f>IFERROR(VLOOKUP(AK50,'NE PAS SUPPRIMER Données TM1'!$O:$Q,3,0),"")</f>
        <v/>
      </c>
      <c r="AK50" s="63"/>
      <c r="AL50" s="89"/>
      <c r="AM50" s="69"/>
      <c r="AN50" s="69"/>
      <c r="AO50" s="69"/>
      <c r="AP50" s="70"/>
      <c r="AQ50" s="70" t="str">
        <f t="shared" si="1"/>
        <v xml:space="preserve"> </v>
      </c>
      <c r="AR50" s="67" t="str">
        <f t="shared" si="2"/>
        <v/>
      </c>
      <c r="AS50" s="68"/>
      <c r="AT50" s="68"/>
      <c r="AU50" s="67" t="str">
        <f>IFERROR((((AS50+(AT50*(BA49)))*(1+BB49)*AR50)/1000),"")</f>
        <v/>
      </c>
      <c r="AV50" s="142"/>
      <c r="AW50" s="142"/>
      <c r="AX50" s="99"/>
      <c r="AY50" s="71"/>
      <c r="AZ50" s="105" t="str">
        <f>CONCATENATE($A$2,AI51)</f>
        <v/>
      </c>
      <c r="BA50" s="65" t="str">
        <f>IFERROR(VLOOKUP(AZ50,'NE PAS SUPPRIMER Données TM1'!$H$2:$K$490,4,FALSE),"")</f>
        <v/>
      </c>
      <c r="BB50" s="104" t="str">
        <f>IFERROR(VLOOKUP(AZ50,'NE PAS SUPPRIMER Données TM1'!$H$2:$I$490,2,FALSE),"")</f>
        <v/>
      </c>
    </row>
    <row r="51" spans="1:54" s="18" customFormat="1" ht="14.4" x14ac:dyDescent="0.3">
      <c r="A51" s="80">
        <f t="shared" si="0"/>
        <v>0</v>
      </c>
      <c r="B51" s="84">
        <f>IFERROR(VLOOKUP(D51,'NE PAS SUPPRIMER Données TM1'!$O:$P,2,FALSE),"")</f>
        <v>27</v>
      </c>
      <c r="C51" s="65" t="str">
        <f>IFERROR(VLOOKUP('C3511'!$D51,'NE PAS SUPPRIMER Données TM1'!$O:$Q,3,0),"")</f>
        <v>Senior Consultant</v>
      </c>
      <c r="D51" s="63" t="s">
        <v>159</v>
      </c>
      <c r="E51" s="89" t="s">
        <v>50</v>
      </c>
      <c r="F51" s="167">
        <v>43070</v>
      </c>
      <c r="G51" s="88">
        <v>0.4</v>
      </c>
      <c r="H51" s="64">
        <v>2020</v>
      </c>
      <c r="I51" s="168" t="s">
        <v>260</v>
      </c>
      <c r="J51" s="84" t="str">
        <f>IFERROR(VLOOKUP(L51,'NE PAS SUPPRIMER Données TM1'!$O:$P,2,FALSE),"")</f>
        <v/>
      </c>
      <c r="K51" s="65" t="str">
        <f>IFERROR(VLOOKUP(L51,'NE PAS SUPPRIMER Données TM1'!$O:$Q,3,0),"")</f>
        <v/>
      </c>
      <c r="L51" s="63"/>
      <c r="M51" s="89"/>
      <c r="N51" s="87"/>
      <c r="O51" s="88"/>
      <c r="P51" s="64"/>
      <c r="Q51" s="75"/>
      <c r="R51" s="84" t="str">
        <f>IFERROR(VLOOKUP(T51,'NE PAS SUPPRIMER Données TM1'!$O:$P,2,FALSE),"")</f>
        <v/>
      </c>
      <c r="S51" s="65" t="str">
        <f>IFERROR(VLOOKUP(T51,'NE PAS SUPPRIMER Données TM1'!$O:$Q,3,0),"")</f>
        <v/>
      </c>
      <c r="T51" s="63"/>
      <c r="U51" s="89"/>
      <c r="V51" s="87"/>
      <c r="W51" s="88"/>
      <c r="X51" s="64"/>
      <c r="Y51" s="75"/>
      <c r="Z51" s="84" t="str">
        <f>IFERROR(VLOOKUP(AB51,'NE PAS SUPPRIMER Données TM1'!$O:$P,2,FALSE),"")</f>
        <v/>
      </c>
      <c r="AA51" s="65" t="str">
        <f>IFERROR(VLOOKUP(AB51,'NE PAS SUPPRIMER Données TM1'!$O:$Q,3,0),"")</f>
        <v/>
      </c>
      <c r="AB51" s="63"/>
      <c r="AC51" s="89"/>
      <c r="AD51" s="87"/>
      <c r="AE51" s="88"/>
      <c r="AF51" s="64"/>
      <c r="AG51" s="75"/>
      <c r="AH51" s="62"/>
      <c r="AI51" s="84" t="str">
        <f>IFERROR(VLOOKUP(AK51,'NE PAS SUPPRIMER Données TM1'!$O:$P,2,FALSE),"")</f>
        <v/>
      </c>
      <c r="AJ51" s="65" t="str">
        <f>IFERROR(VLOOKUP(AK51,'NE PAS SUPPRIMER Données TM1'!$O:$Q,3,0),"")</f>
        <v/>
      </c>
      <c r="AK51" s="63"/>
      <c r="AL51" s="89"/>
      <c r="AM51" s="69"/>
      <c r="AN51" s="69"/>
      <c r="AO51" s="69"/>
      <c r="AP51" s="66"/>
      <c r="AQ51" s="66" t="str">
        <f t="shared" si="1"/>
        <v xml:space="preserve"> </v>
      </c>
      <c r="AR51" s="67" t="str">
        <f t="shared" si="2"/>
        <v/>
      </c>
      <c r="AS51" s="68"/>
      <c r="AT51" s="68"/>
      <c r="AU51" s="67" t="str">
        <f>IFERROR((((AS51+(AT51*(BA50)))*(1+BB50)*AR51)/1000),"")</f>
        <v/>
      </c>
      <c r="AV51" s="142"/>
      <c r="AW51" s="142"/>
      <c r="AX51" s="99"/>
      <c r="AY51" s="71"/>
      <c r="AZ51" s="105" t="str">
        <f>CONCATENATE($A$2,AI53)</f>
        <v/>
      </c>
      <c r="BA51" s="65" t="str">
        <f>IFERROR(VLOOKUP(AZ51,'NE PAS SUPPRIMER Données TM1'!$H$2:$K$490,4,FALSE),"")</f>
        <v/>
      </c>
      <c r="BB51" s="104" t="str">
        <f>IFERROR(VLOOKUP(AZ51,'NE PAS SUPPRIMER Données TM1'!$H$2:$I$490,2,FALSE),"")</f>
        <v/>
      </c>
    </row>
    <row r="52" spans="1:54" s="18" customFormat="1" ht="14.4" x14ac:dyDescent="0.3">
      <c r="A52" s="80">
        <f>$X$2</f>
        <v>0</v>
      </c>
      <c r="B52" s="84">
        <f>IFERROR(VLOOKUP(D52,'NE PAS SUPPRIMER Données TM1'!$O:$P,2,FALSE),"")</f>
        <v>20</v>
      </c>
      <c r="C52" s="65" t="str">
        <f>IFERROR(VLOOKUP('C3511'!$D52,'NE PAS SUPPRIMER Données TM1'!$O:$Q,3,0),"")</f>
        <v>Directeur</v>
      </c>
      <c r="D52" s="63" t="s">
        <v>40</v>
      </c>
      <c r="E52" s="89" t="s">
        <v>49</v>
      </c>
      <c r="F52" s="167">
        <v>43101</v>
      </c>
      <c r="G52" s="88">
        <v>0.6</v>
      </c>
      <c r="H52" s="64">
        <v>293837</v>
      </c>
      <c r="I52" s="168" t="s">
        <v>308</v>
      </c>
      <c r="J52" s="84" t="str">
        <f>IFERROR(VLOOKUP(L52,'NE PAS SUPPRIMER Données TM1'!$O:$P,2,FALSE),"")</f>
        <v/>
      </c>
      <c r="K52" s="65" t="str">
        <f>IFERROR(VLOOKUP(L52,'NE PAS SUPPRIMER Données TM1'!$O:$Q,3,0),"")</f>
        <v/>
      </c>
      <c r="L52" s="63"/>
      <c r="M52" s="89"/>
      <c r="N52" s="87"/>
      <c r="O52" s="88"/>
      <c r="P52" s="64"/>
      <c r="Q52" s="75"/>
      <c r="R52" s="84" t="str">
        <f>IFERROR(VLOOKUP(T52,'NE PAS SUPPRIMER Données TM1'!$O:$P,2,FALSE),"")</f>
        <v/>
      </c>
      <c r="S52" s="65" t="str">
        <f>IFERROR(VLOOKUP(T52,'NE PAS SUPPRIMER Données TM1'!$O:$Q,3,0),"")</f>
        <v/>
      </c>
      <c r="T52" s="63"/>
      <c r="U52" s="89"/>
      <c r="V52" s="87"/>
      <c r="W52" s="88"/>
      <c r="X52" s="64"/>
      <c r="Y52" s="75"/>
      <c r="Z52" s="84" t="str">
        <f>IFERROR(VLOOKUP(AB52,'NE PAS SUPPRIMER Données TM1'!$O:$P,2,FALSE),"")</f>
        <v/>
      </c>
      <c r="AA52" s="65" t="str">
        <f>IFERROR(VLOOKUP(AB52,'NE PAS SUPPRIMER Données TM1'!$O:$Q,3,0),"")</f>
        <v/>
      </c>
      <c r="AB52" s="63"/>
      <c r="AC52" s="89"/>
      <c r="AD52" s="87"/>
      <c r="AE52" s="88"/>
      <c r="AF52" s="64"/>
      <c r="AG52" s="75"/>
      <c r="AH52" s="62"/>
      <c r="AI52" s="84" t="str">
        <f>IFERROR(VLOOKUP(AK52,'NE PAS SUPPRIMER Données TM1'!$O:$P,2,FALSE),"")</f>
        <v/>
      </c>
      <c r="AJ52" s="65" t="str">
        <f>IFERROR(VLOOKUP(AK52,'NE PAS SUPPRIMER Données TM1'!$O:$Q,3,0),"")</f>
        <v/>
      </c>
      <c r="AK52" s="63"/>
      <c r="AL52" s="89"/>
      <c r="AM52" s="69"/>
      <c r="AN52" s="69"/>
      <c r="AO52" s="69"/>
      <c r="AP52" s="66"/>
      <c r="AQ52" s="66" t="str">
        <f>IF(AP52=0," ",AP52+90)</f>
        <v xml:space="preserve"> </v>
      </c>
      <c r="AR52" s="67" t="str">
        <f>IF(AND(AQ52&lt;&gt;"",AQ52&lt;=DATE(2018,5,30)),(AQ52-AP52)/365,IF(AND(DATE(2017,6,1)&lt;=AP52,DATE(2018,5,30)&gt;=AP52),(DATE(2018,5,31)-AP52)/365,""))</f>
        <v/>
      </c>
      <c r="AS52" s="68"/>
      <c r="AT52" s="68"/>
      <c r="AU52" s="67" t="str">
        <f>IFERROR((((AS52+(AT52*(BA51)))*(1+BB51)*AR52)/1000),"")</f>
        <v/>
      </c>
      <c r="AV52" s="142"/>
      <c r="AW52" s="142"/>
      <c r="AX52" s="99"/>
      <c r="AY52" s="71"/>
      <c r="AZ52" s="105"/>
      <c r="BA52" s="65"/>
      <c r="BB52" s="104"/>
    </row>
    <row r="53" spans="1:54" s="18" customFormat="1" ht="14.4" x14ac:dyDescent="0.3">
      <c r="A53" s="80">
        <f t="shared" si="0"/>
        <v>0</v>
      </c>
      <c r="B53" s="84">
        <f>IFERROR(VLOOKUP(D53,'NE PAS SUPPRIMER Données TM1'!$O:$P,2,FALSE),"")</f>
        <v>27</v>
      </c>
      <c r="C53" s="65" t="str">
        <f>IFERROR(VLOOKUP('C3511'!$D53,'NE PAS SUPPRIMER Données TM1'!$O:$Q,3,0),"")</f>
        <v>Senior Consultant</v>
      </c>
      <c r="D53" s="63" t="s">
        <v>159</v>
      </c>
      <c r="E53" s="89" t="s">
        <v>50</v>
      </c>
      <c r="F53" s="167">
        <v>43070</v>
      </c>
      <c r="G53" s="88">
        <v>0.4</v>
      </c>
      <c r="H53" s="64">
        <v>2020</v>
      </c>
      <c r="I53" s="75" t="s">
        <v>260</v>
      </c>
      <c r="J53" s="84" t="str">
        <f>IFERROR(VLOOKUP(L53,'NE PAS SUPPRIMER Données TM1'!$O:$P,2,FALSE),"")</f>
        <v/>
      </c>
      <c r="K53" s="65" t="str">
        <f>IFERROR(VLOOKUP(L53,'NE PAS SUPPRIMER Données TM1'!$O:$Q,3,0),"")</f>
        <v/>
      </c>
      <c r="L53" s="63"/>
      <c r="M53" s="89"/>
      <c r="N53" s="87"/>
      <c r="O53" s="88"/>
      <c r="P53" s="64"/>
      <c r="Q53" s="75"/>
      <c r="R53" s="84" t="str">
        <f>IFERROR(VLOOKUP(T53,'NE PAS SUPPRIMER Données TM1'!$O:$P,2,FALSE),"")</f>
        <v/>
      </c>
      <c r="S53" s="65" t="str">
        <f>IFERROR(VLOOKUP(T53,'NE PAS SUPPRIMER Données TM1'!$O:$Q,3,0),"")</f>
        <v/>
      </c>
      <c r="T53" s="63"/>
      <c r="U53" s="89"/>
      <c r="V53" s="87"/>
      <c r="W53" s="88"/>
      <c r="X53" s="64"/>
      <c r="Y53" s="75"/>
      <c r="Z53" s="84" t="str">
        <f>IFERROR(VLOOKUP(AB53,'NE PAS SUPPRIMER Données TM1'!$O:$P,2,FALSE),"")</f>
        <v/>
      </c>
      <c r="AA53" s="65" t="str">
        <f>IFERROR(VLOOKUP(AB53,'NE PAS SUPPRIMER Données TM1'!$O:$Q,3,0),"")</f>
        <v/>
      </c>
      <c r="AB53" s="63"/>
      <c r="AC53" s="89"/>
      <c r="AD53" s="87"/>
      <c r="AE53" s="88"/>
      <c r="AF53" s="64"/>
      <c r="AG53" s="75"/>
      <c r="AH53" s="62"/>
      <c r="AI53" s="84" t="str">
        <f>IFERROR(VLOOKUP(AK53,'NE PAS SUPPRIMER Données TM1'!$O:$P,2,FALSE),"")</f>
        <v/>
      </c>
      <c r="AJ53" s="65" t="str">
        <f>IFERROR(VLOOKUP(AK53,'NE PAS SUPPRIMER Données TM1'!$O:$Q,3,0),"")</f>
        <v/>
      </c>
      <c r="AK53" s="63"/>
      <c r="AL53" s="89"/>
      <c r="AM53" s="69"/>
      <c r="AN53" s="69"/>
      <c r="AO53" s="69"/>
      <c r="AP53" s="66"/>
      <c r="AQ53" s="66" t="str">
        <f t="shared" si="1"/>
        <v xml:space="preserve"> </v>
      </c>
      <c r="AR53" s="67" t="str">
        <f t="shared" si="2"/>
        <v/>
      </c>
      <c r="AS53" s="68"/>
      <c r="AT53" s="68"/>
      <c r="AU53" s="67" t="str">
        <f>IFERROR((((AS53+(AT53*(BA51)))*(1+BB51)*AR53)/1000),"")</f>
        <v/>
      </c>
      <c r="AV53" s="142"/>
      <c r="AW53" s="142"/>
      <c r="AX53" s="99"/>
      <c r="AY53" s="71"/>
      <c r="AZ53" s="105"/>
      <c r="BA53" s="65"/>
      <c r="BB53" s="104"/>
    </row>
    <row r="54" spans="1:54" s="2" customFormat="1" x14ac:dyDescent="0.25">
      <c r="A54" s="5"/>
      <c r="F54" s="16"/>
      <c r="M54" s="16"/>
      <c r="T54" s="16"/>
      <c r="AA54" s="16"/>
      <c r="AQ54" s="3"/>
      <c r="AR54" s="6"/>
    </row>
    <row r="55" spans="1:54" s="2" customFormat="1" x14ac:dyDescent="0.25">
      <c r="A55" s="5"/>
      <c r="F55" s="16"/>
      <c r="M55" s="16"/>
      <c r="T55" s="16"/>
      <c r="AA55" s="16"/>
      <c r="AQ55" s="3"/>
      <c r="AR55" s="6"/>
    </row>
    <row r="56" spans="1:54" s="2" customFormat="1" x14ac:dyDescent="0.25">
      <c r="A56" s="5"/>
      <c r="F56" s="16"/>
      <c r="M56" s="16"/>
      <c r="T56" s="16"/>
      <c r="AA56" s="16"/>
      <c r="AQ56" s="3"/>
      <c r="AR56" s="6"/>
    </row>
    <row r="57" spans="1:54" s="2" customFormat="1" x14ac:dyDescent="0.25">
      <c r="A57" s="5"/>
      <c r="F57" s="16"/>
      <c r="M57" s="16"/>
      <c r="T57" s="16"/>
      <c r="AA57" s="16"/>
      <c r="AQ57" s="3"/>
      <c r="AR57" s="6"/>
    </row>
    <row r="58" spans="1:54" s="2" customFormat="1" x14ac:dyDescent="0.25">
      <c r="A58" s="5"/>
      <c r="F58" s="16"/>
      <c r="M58" s="16"/>
      <c r="T58" s="16"/>
      <c r="AA58" s="16"/>
      <c r="AQ58" s="3"/>
      <c r="AR58" s="6"/>
    </row>
    <row r="59" spans="1:54" s="2" customFormat="1" x14ac:dyDescent="0.25">
      <c r="A59" s="5"/>
      <c r="F59" s="16"/>
      <c r="M59" s="16"/>
      <c r="T59" s="16"/>
      <c r="AA59" s="16"/>
      <c r="AQ59" s="3"/>
      <c r="AR59" s="6"/>
    </row>
    <row r="60" spans="1:54" s="2" customFormat="1" x14ac:dyDescent="0.25">
      <c r="A60" s="5"/>
      <c r="F60" s="16"/>
      <c r="M60" s="16"/>
      <c r="T60" s="16"/>
      <c r="AA60" s="16"/>
      <c r="AQ60" s="3"/>
      <c r="AR60" s="6"/>
    </row>
    <row r="61" spans="1:54" s="2" customFormat="1" x14ac:dyDescent="0.25">
      <c r="A61" s="5"/>
      <c r="F61" s="16"/>
      <c r="M61" s="16"/>
      <c r="T61" s="16"/>
      <c r="AA61" s="16"/>
      <c r="AQ61" s="3"/>
      <c r="AR61" s="6"/>
    </row>
    <row r="62" spans="1:54" s="2" customFormat="1" x14ac:dyDescent="0.25">
      <c r="A62" s="5"/>
      <c r="F62" s="16"/>
      <c r="M62" s="16"/>
      <c r="T62" s="16"/>
      <c r="AA62" s="16"/>
      <c r="AQ62" s="3"/>
      <c r="AR62" s="6"/>
    </row>
    <row r="63" spans="1:54" s="2" customFormat="1" x14ac:dyDescent="0.25">
      <c r="A63" s="5"/>
      <c r="F63" s="16"/>
      <c r="M63" s="16"/>
      <c r="T63" s="16"/>
      <c r="AA63" s="16"/>
      <c r="AQ63" s="3"/>
      <c r="AR63" s="6"/>
    </row>
    <row r="64" spans="1:54" s="2" customFormat="1" x14ac:dyDescent="0.25">
      <c r="A64" s="5"/>
      <c r="F64" s="16"/>
      <c r="M64" s="16"/>
      <c r="T64" s="16"/>
      <c r="AA64" s="16"/>
      <c r="AQ64" s="3"/>
      <c r="AR64" s="6"/>
    </row>
    <row r="65" spans="1:44" s="2" customFormat="1" x14ac:dyDescent="0.25">
      <c r="A65" s="5"/>
      <c r="F65" s="16"/>
      <c r="M65" s="16"/>
      <c r="T65" s="16"/>
      <c r="AA65" s="16"/>
      <c r="AQ65" s="3"/>
      <c r="AR65" s="6"/>
    </row>
    <row r="66" spans="1:44" s="2" customFormat="1" x14ac:dyDescent="0.25">
      <c r="A66" s="5"/>
      <c r="F66" s="16"/>
      <c r="M66" s="16"/>
      <c r="T66" s="16"/>
      <c r="AA66" s="16"/>
      <c r="AQ66" s="3"/>
      <c r="AR66" s="6"/>
    </row>
    <row r="67" spans="1:44" s="2" customFormat="1" x14ac:dyDescent="0.25">
      <c r="A67" s="5"/>
      <c r="F67" s="16"/>
      <c r="M67" s="16"/>
      <c r="T67" s="16"/>
      <c r="AA67" s="16"/>
      <c r="AQ67" s="3"/>
      <c r="AR67" s="6"/>
    </row>
    <row r="68" spans="1:44" s="2" customFormat="1" x14ac:dyDescent="0.25">
      <c r="A68" s="5"/>
      <c r="F68" s="16"/>
      <c r="M68" s="16"/>
      <c r="T68" s="16"/>
      <c r="AA68" s="16"/>
      <c r="AQ68" s="3"/>
      <c r="AR68" s="6"/>
    </row>
    <row r="69" spans="1:44" s="2" customFormat="1" x14ac:dyDescent="0.25">
      <c r="A69" s="5"/>
      <c r="F69" s="16"/>
      <c r="M69" s="16"/>
      <c r="T69" s="16"/>
      <c r="AA69" s="16"/>
      <c r="AQ69" s="3"/>
      <c r="AR69" s="6"/>
    </row>
    <row r="70" spans="1:44" s="2" customFormat="1" x14ac:dyDescent="0.25">
      <c r="A70" s="5"/>
      <c r="F70" s="16"/>
      <c r="M70" s="16"/>
      <c r="T70" s="16"/>
      <c r="AA70" s="16"/>
      <c r="AQ70" s="3"/>
      <c r="AR70" s="6"/>
    </row>
    <row r="71" spans="1:44" s="2" customFormat="1" x14ac:dyDescent="0.25">
      <c r="A71" s="5"/>
      <c r="F71" s="16"/>
      <c r="M71" s="16"/>
      <c r="T71" s="16"/>
      <c r="AA71" s="16"/>
      <c r="AQ71" s="3"/>
      <c r="AR71" s="6"/>
    </row>
    <row r="72" spans="1:44" s="2" customFormat="1" x14ac:dyDescent="0.25">
      <c r="A72" s="5"/>
      <c r="F72" s="16"/>
      <c r="M72" s="16"/>
      <c r="T72" s="16"/>
      <c r="AA72" s="16"/>
      <c r="AQ72" s="3"/>
      <c r="AR72" s="6"/>
    </row>
    <row r="73" spans="1:44" s="2" customFormat="1" x14ac:dyDescent="0.25">
      <c r="A73" s="5"/>
      <c r="F73" s="16"/>
      <c r="M73" s="16"/>
      <c r="T73" s="16"/>
      <c r="AA73" s="16"/>
      <c r="AQ73" s="3"/>
      <c r="AR73" s="6"/>
    </row>
    <row r="74" spans="1:44" s="2" customFormat="1" x14ac:dyDescent="0.25">
      <c r="A74" s="5"/>
      <c r="F74" s="16"/>
      <c r="M74" s="16"/>
      <c r="T74" s="16"/>
      <c r="AA74" s="16"/>
      <c r="AQ74" s="3"/>
      <c r="AR74" s="6"/>
    </row>
    <row r="75" spans="1:44" s="2" customFormat="1" x14ac:dyDescent="0.25">
      <c r="A75" s="5"/>
      <c r="F75" s="16"/>
      <c r="M75" s="16"/>
      <c r="T75" s="16"/>
      <c r="AA75" s="16"/>
      <c r="AQ75" s="3"/>
      <c r="AR75" s="6"/>
    </row>
    <row r="76" spans="1:44" s="2" customFormat="1" x14ac:dyDescent="0.25">
      <c r="A76" s="5"/>
      <c r="F76" s="16"/>
      <c r="M76" s="16"/>
      <c r="T76" s="16"/>
      <c r="AA76" s="16"/>
      <c r="AQ76" s="3"/>
      <c r="AR76" s="6"/>
    </row>
    <row r="77" spans="1:44" s="2" customFormat="1" x14ac:dyDescent="0.25">
      <c r="A77" s="5"/>
      <c r="F77" s="16"/>
      <c r="M77" s="16"/>
      <c r="T77" s="16"/>
      <c r="AA77" s="16"/>
      <c r="AQ77" s="3"/>
      <c r="AR77" s="6"/>
    </row>
    <row r="78" spans="1:44" s="2" customFormat="1" x14ac:dyDescent="0.25">
      <c r="A78" s="5"/>
      <c r="F78" s="16"/>
      <c r="M78" s="16"/>
      <c r="T78" s="16"/>
      <c r="AA78" s="16"/>
      <c r="AQ78" s="3"/>
      <c r="AR78" s="6"/>
    </row>
    <row r="79" spans="1:44" s="2" customFormat="1" x14ac:dyDescent="0.25">
      <c r="A79" s="5"/>
      <c r="F79" s="16"/>
      <c r="M79" s="16"/>
      <c r="T79" s="16"/>
      <c r="AA79" s="16"/>
      <c r="AQ79" s="3"/>
      <c r="AR79" s="6"/>
    </row>
    <row r="80" spans="1:44" s="2" customFormat="1" x14ac:dyDescent="0.25">
      <c r="A80" s="5"/>
      <c r="F80" s="16"/>
      <c r="M80" s="16"/>
      <c r="T80" s="16"/>
      <c r="AA80" s="16"/>
      <c r="AQ80" s="3"/>
      <c r="AR80" s="6"/>
    </row>
    <row r="81" spans="1:44" s="2" customFormat="1" x14ac:dyDescent="0.25">
      <c r="A81" s="5"/>
      <c r="F81" s="16"/>
      <c r="M81" s="16"/>
      <c r="T81" s="16"/>
      <c r="AA81" s="16"/>
      <c r="AQ81" s="3"/>
      <c r="AR81" s="6"/>
    </row>
    <row r="82" spans="1:44" s="2" customFormat="1" x14ac:dyDescent="0.25">
      <c r="A82" s="5"/>
      <c r="F82" s="16"/>
      <c r="M82" s="16"/>
      <c r="T82" s="16"/>
      <c r="AA82" s="16"/>
      <c r="AQ82" s="3"/>
      <c r="AR82" s="6"/>
    </row>
    <row r="83" spans="1:44" s="2" customFormat="1" x14ac:dyDescent="0.25">
      <c r="A83" s="5"/>
      <c r="F83" s="16"/>
      <c r="M83" s="16"/>
      <c r="T83" s="16"/>
      <c r="AA83" s="16"/>
      <c r="AQ83" s="3"/>
      <c r="AR83" s="6"/>
    </row>
    <row r="84" spans="1:44" s="2" customFormat="1" x14ac:dyDescent="0.25">
      <c r="A84" s="5"/>
      <c r="F84" s="16"/>
      <c r="M84" s="16"/>
      <c r="T84" s="16"/>
      <c r="AA84" s="16"/>
      <c r="AQ84" s="3"/>
      <c r="AR84" s="6"/>
    </row>
    <row r="85" spans="1:44" s="2" customFormat="1" x14ac:dyDescent="0.25">
      <c r="A85" s="5"/>
      <c r="F85" s="16"/>
      <c r="M85" s="16"/>
      <c r="T85" s="16"/>
      <c r="AA85" s="16"/>
      <c r="AQ85" s="3"/>
      <c r="AR85" s="6"/>
    </row>
    <row r="86" spans="1:44" s="2" customFormat="1" x14ac:dyDescent="0.25">
      <c r="A86" s="5"/>
      <c r="F86" s="16"/>
      <c r="M86" s="16"/>
      <c r="T86" s="16"/>
      <c r="AA86" s="16"/>
      <c r="AQ86" s="3"/>
      <c r="AR86" s="6"/>
    </row>
    <row r="87" spans="1:44" s="2" customFormat="1" x14ac:dyDescent="0.25">
      <c r="A87" s="5"/>
      <c r="F87" s="16"/>
      <c r="M87" s="16"/>
      <c r="T87" s="16"/>
      <c r="AA87" s="16"/>
      <c r="AQ87" s="3"/>
      <c r="AR87" s="6"/>
    </row>
    <row r="88" spans="1:44" s="2" customFormat="1" x14ac:dyDescent="0.25">
      <c r="A88" s="5"/>
      <c r="F88" s="16"/>
      <c r="M88" s="16"/>
      <c r="T88" s="16"/>
      <c r="AA88" s="16"/>
      <c r="AQ88" s="3"/>
      <c r="AR88" s="6"/>
    </row>
    <row r="89" spans="1:44" s="2" customFormat="1" x14ac:dyDescent="0.25">
      <c r="A89" s="5"/>
      <c r="F89" s="16"/>
      <c r="M89" s="16"/>
      <c r="T89" s="16"/>
      <c r="AA89" s="16"/>
      <c r="AQ89" s="3"/>
      <c r="AR89" s="6"/>
    </row>
    <row r="90" spans="1:44" s="2" customFormat="1" x14ac:dyDescent="0.25">
      <c r="A90" s="5"/>
      <c r="F90" s="16"/>
      <c r="M90" s="16"/>
      <c r="T90" s="16"/>
      <c r="AA90" s="16"/>
      <c r="AQ90" s="3"/>
      <c r="AR90" s="6"/>
    </row>
    <row r="91" spans="1:44" s="2" customFormat="1" x14ac:dyDescent="0.25">
      <c r="A91" s="5"/>
      <c r="F91" s="16"/>
      <c r="M91" s="16"/>
      <c r="T91" s="16"/>
      <c r="AA91" s="16"/>
      <c r="AQ91" s="3"/>
      <c r="AR91" s="6"/>
    </row>
    <row r="92" spans="1:44" s="2" customFormat="1" x14ac:dyDescent="0.25">
      <c r="A92" s="5"/>
      <c r="F92" s="16"/>
      <c r="M92" s="16"/>
      <c r="T92" s="16"/>
      <c r="AA92" s="16"/>
      <c r="AQ92" s="3"/>
      <c r="AR92" s="6"/>
    </row>
    <row r="93" spans="1:44" s="2" customFormat="1" x14ac:dyDescent="0.25">
      <c r="A93" s="5"/>
      <c r="F93" s="16"/>
      <c r="M93" s="16"/>
      <c r="T93" s="16"/>
      <c r="AA93" s="16"/>
      <c r="AQ93" s="3"/>
      <c r="AR93" s="6"/>
    </row>
    <row r="94" spans="1:44" s="2" customFormat="1" x14ac:dyDescent="0.25">
      <c r="A94" s="5"/>
      <c r="F94" s="16"/>
      <c r="M94" s="16"/>
      <c r="T94" s="16"/>
      <c r="AA94" s="16"/>
      <c r="AQ94" s="3"/>
      <c r="AR94" s="6"/>
    </row>
    <row r="95" spans="1:44" s="2" customFormat="1" x14ac:dyDescent="0.25">
      <c r="A95" s="5"/>
      <c r="F95" s="16"/>
      <c r="M95" s="16"/>
      <c r="T95" s="16"/>
      <c r="AA95" s="16"/>
      <c r="AQ95" s="3"/>
      <c r="AR95" s="6"/>
    </row>
    <row r="96" spans="1:44" s="2" customFormat="1" x14ac:dyDescent="0.25">
      <c r="A96" s="5"/>
      <c r="F96" s="16"/>
      <c r="M96" s="16"/>
      <c r="T96" s="16"/>
      <c r="AA96" s="16"/>
      <c r="AQ96" s="3"/>
      <c r="AR96" s="6"/>
    </row>
    <row r="97" spans="1:44" s="2" customFormat="1" x14ac:dyDescent="0.25">
      <c r="A97" s="5"/>
      <c r="F97" s="16"/>
      <c r="M97" s="16"/>
      <c r="T97" s="16"/>
      <c r="AA97" s="16"/>
      <c r="AQ97" s="3"/>
      <c r="AR97" s="6"/>
    </row>
    <row r="98" spans="1:44" s="2" customFormat="1" x14ac:dyDescent="0.25">
      <c r="A98" s="5"/>
      <c r="F98" s="16"/>
      <c r="M98" s="16"/>
      <c r="T98" s="16"/>
      <c r="AA98" s="16"/>
      <c r="AQ98" s="3"/>
      <c r="AR98" s="6"/>
    </row>
    <row r="99" spans="1:44" s="2" customFormat="1" x14ac:dyDescent="0.25">
      <c r="A99" s="5"/>
      <c r="F99" s="16"/>
      <c r="M99" s="16"/>
      <c r="T99" s="16"/>
      <c r="AA99" s="16"/>
      <c r="AQ99" s="3"/>
      <c r="AR99" s="6"/>
    </row>
    <row r="100" spans="1:44" s="2" customFormat="1" x14ac:dyDescent="0.25">
      <c r="A100" s="5"/>
      <c r="F100" s="16"/>
      <c r="M100" s="16"/>
      <c r="T100" s="16"/>
      <c r="AA100" s="16"/>
      <c r="AQ100" s="3"/>
      <c r="AR100" s="6"/>
    </row>
    <row r="101" spans="1:44" s="2" customFormat="1" x14ac:dyDescent="0.25">
      <c r="A101" s="5"/>
      <c r="F101" s="16"/>
      <c r="M101" s="16"/>
      <c r="T101" s="16"/>
      <c r="AA101" s="16"/>
      <c r="AQ101" s="3"/>
      <c r="AR101" s="6"/>
    </row>
    <row r="102" spans="1:44" s="2" customFormat="1" x14ac:dyDescent="0.25">
      <c r="A102" s="5"/>
      <c r="F102" s="16"/>
      <c r="M102" s="16"/>
      <c r="T102" s="16"/>
      <c r="AA102" s="16"/>
      <c r="AQ102" s="3"/>
      <c r="AR102" s="6"/>
    </row>
    <row r="103" spans="1:44" s="2" customFormat="1" x14ac:dyDescent="0.25">
      <c r="A103" s="5"/>
      <c r="F103" s="16"/>
      <c r="M103" s="16"/>
      <c r="T103" s="16"/>
      <c r="AA103" s="16"/>
      <c r="AQ103" s="3"/>
      <c r="AR103" s="6"/>
    </row>
    <row r="104" spans="1:44" s="2" customFormat="1" x14ac:dyDescent="0.25">
      <c r="A104" s="5"/>
      <c r="F104" s="16"/>
      <c r="M104" s="16"/>
      <c r="T104" s="16"/>
      <c r="AA104" s="16"/>
      <c r="AQ104" s="3"/>
      <c r="AR104" s="6"/>
    </row>
    <row r="105" spans="1:44" s="2" customFormat="1" x14ac:dyDescent="0.25">
      <c r="A105" s="5"/>
      <c r="F105" s="16"/>
      <c r="M105" s="16"/>
      <c r="T105" s="16"/>
      <c r="AA105" s="16"/>
      <c r="AQ105" s="3"/>
      <c r="AR105" s="6"/>
    </row>
    <row r="106" spans="1:44" s="2" customFormat="1" x14ac:dyDescent="0.25">
      <c r="A106" s="5"/>
      <c r="F106" s="16"/>
      <c r="M106" s="16"/>
      <c r="T106" s="16"/>
      <c r="AA106" s="16"/>
      <c r="AQ106" s="3"/>
      <c r="AR106" s="6"/>
    </row>
    <row r="107" spans="1:44" s="2" customFormat="1" x14ac:dyDescent="0.25">
      <c r="A107" s="5"/>
      <c r="F107" s="16"/>
      <c r="M107" s="16"/>
      <c r="T107" s="16"/>
      <c r="AA107" s="16"/>
      <c r="AQ107" s="3"/>
      <c r="AR107" s="6"/>
    </row>
    <row r="108" spans="1:44" s="2" customFormat="1" x14ac:dyDescent="0.25">
      <c r="A108" s="5"/>
      <c r="F108" s="16"/>
      <c r="M108" s="16"/>
      <c r="T108" s="16"/>
      <c r="AA108" s="16"/>
      <c r="AQ108" s="3"/>
      <c r="AR108" s="6"/>
    </row>
    <row r="109" spans="1:44" s="2" customFormat="1" x14ac:dyDescent="0.25">
      <c r="A109" s="5"/>
      <c r="F109" s="16"/>
      <c r="M109" s="16"/>
      <c r="T109" s="16"/>
      <c r="AA109" s="16"/>
      <c r="AQ109" s="3"/>
      <c r="AR109" s="6"/>
    </row>
    <row r="110" spans="1:44" s="2" customFormat="1" x14ac:dyDescent="0.25">
      <c r="A110" s="5"/>
      <c r="F110" s="16"/>
      <c r="M110" s="16"/>
      <c r="T110" s="16"/>
      <c r="AA110" s="16"/>
      <c r="AQ110" s="3"/>
      <c r="AR110" s="6"/>
    </row>
    <row r="111" spans="1:44" s="2" customFormat="1" x14ac:dyDescent="0.25">
      <c r="A111" s="5"/>
      <c r="F111" s="16"/>
      <c r="M111" s="16"/>
      <c r="T111" s="16"/>
      <c r="AA111" s="16"/>
      <c r="AQ111" s="3"/>
      <c r="AR111" s="6"/>
    </row>
    <row r="112" spans="1:44" s="2" customFormat="1" x14ac:dyDescent="0.25">
      <c r="A112" s="5"/>
      <c r="F112" s="16"/>
      <c r="M112" s="16"/>
      <c r="T112" s="16"/>
      <c r="AA112" s="16"/>
      <c r="AQ112" s="3"/>
      <c r="AR112" s="6"/>
    </row>
    <row r="113" spans="1:44" s="2" customFormat="1" x14ac:dyDescent="0.25">
      <c r="A113" s="5"/>
      <c r="F113" s="16"/>
      <c r="M113" s="16"/>
      <c r="T113" s="16"/>
      <c r="AA113" s="16"/>
      <c r="AQ113" s="3"/>
      <c r="AR113" s="6"/>
    </row>
    <row r="114" spans="1:44" s="2" customFormat="1" x14ac:dyDescent="0.25">
      <c r="A114" s="5"/>
      <c r="F114" s="16"/>
      <c r="M114" s="16"/>
      <c r="T114" s="16"/>
      <c r="AA114" s="16"/>
      <c r="AQ114" s="3"/>
      <c r="AR114" s="6"/>
    </row>
    <row r="115" spans="1:44" s="2" customFormat="1" x14ac:dyDescent="0.25">
      <c r="A115" s="5"/>
      <c r="F115" s="16"/>
      <c r="M115" s="16"/>
      <c r="T115" s="16"/>
      <c r="AA115" s="16"/>
      <c r="AQ115" s="3"/>
      <c r="AR115" s="6"/>
    </row>
    <row r="116" spans="1:44" s="2" customFormat="1" x14ac:dyDescent="0.25">
      <c r="A116" s="5"/>
      <c r="F116" s="16"/>
      <c r="M116" s="16"/>
      <c r="T116" s="16"/>
      <c r="AA116" s="16"/>
      <c r="AQ116" s="3"/>
      <c r="AR116" s="6"/>
    </row>
    <row r="117" spans="1:44" s="2" customFormat="1" x14ac:dyDescent="0.25">
      <c r="A117" s="5"/>
      <c r="F117" s="16"/>
      <c r="M117" s="16"/>
      <c r="T117" s="16"/>
      <c r="AA117" s="16"/>
      <c r="AQ117" s="3"/>
      <c r="AR117" s="6"/>
    </row>
    <row r="118" spans="1:44" s="2" customFormat="1" x14ac:dyDescent="0.25">
      <c r="A118" s="5"/>
      <c r="F118" s="16"/>
      <c r="M118" s="16"/>
      <c r="T118" s="16"/>
      <c r="AA118" s="16"/>
      <c r="AQ118" s="3"/>
      <c r="AR118" s="6"/>
    </row>
    <row r="119" spans="1:44" s="2" customFormat="1" x14ac:dyDescent="0.25">
      <c r="A119" s="5"/>
      <c r="F119" s="16"/>
      <c r="M119" s="16"/>
      <c r="T119" s="16"/>
      <c r="AA119" s="16"/>
      <c r="AQ119" s="3"/>
      <c r="AR119" s="6"/>
    </row>
    <row r="120" spans="1:44" s="2" customFormat="1" x14ac:dyDescent="0.25">
      <c r="A120" s="5"/>
      <c r="F120" s="16"/>
      <c r="M120" s="16"/>
      <c r="T120" s="16"/>
      <c r="AA120" s="16"/>
      <c r="AQ120" s="3"/>
      <c r="AR120" s="6"/>
    </row>
    <row r="121" spans="1:44" s="2" customFormat="1" x14ac:dyDescent="0.25">
      <c r="A121" s="5"/>
      <c r="F121" s="16"/>
      <c r="M121" s="16"/>
      <c r="T121" s="16"/>
      <c r="AA121" s="16"/>
      <c r="AQ121" s="3"/>
      <c r="AR121" s="6"/>
    </row>
    <row r="122" spans="1:44" s="2" customFormat="1" x14ac:dyDescent="0.25">
      <c r="A122" s="5"/>
      <c r="F122" s="16"/>
      <c r="M122" s="16"/>
      <c r="T122" s="16"/>
      <c r="AA122" s="16"/>
      <c r="AQ122" s="3"/>
      <c r="AR122" s="6"/>
    </row>
    <row r="123" spans="1:44" s="2" customFormat="1" x14ac:dyDescent="0.25">
      <c r="A123" s="5"/>
      <c r="F123" s="16"/>
      <c r="M123" s="16"/>
      <c r="T123" s="16"/>
      <c r="AA123" s="16"/>
      <c r="AQ123" s="3"/>
      <c r="AR123" s="6"/>
    </row>
    <row r="124" spans="1:44" s="2" customFormat="1" x14ac:dyDescent="0.25">
      <c r="A124" s="5"/>
      <c r="F124" s="16"/>
      <c r="M124" s="16"/>
      <c r="T124" s="16"/>
      <c r="AA124" s="16"/>
      <c r="AQ124" s="3"/>
      <c r="AR124" s="6"/>
    </row>
    <row r="125" spans="1:44" s="2" customFormat="1" x14ac:dyDescent="0.25">
      <c r="A125" s="5"/>
      <c r="F125" s="16"/>
      <c r="M125" s="16"/>
      <c r="T125" s="16"/>
      <c r="AA125" s="16"/>
      <c r="AQ125" s="3"/>
      <c r="AR125" s="6"/>
    </row>
    <row r="126" spans="1:44" s="2" customFormat="1" x14ac:dyDescent="0.25">
      <c r="A126" s="5"/>
      <c r="F126" s="16"/>
      <c r="M126" s="16"/>
      <c r="T126" s="16"/>
      <c r="AA126" s="16"/>
      <c r="AQ126" s="3"/>
      <c r="AR126" s="6"/>
    </row>
    <row r="127" spans="1:44" s="2" customFormat="1" x14ac:dyDescent="0.25">
      <c r="A127" s="5"/>
      <c r="F127" s="16"/>
      <c r="M127" s="16"/>
      <c r="T127" s="16"/>
      <c r="AA127" s="16"/>
      <c r="AQ127" s="3"/>
      <c r="AR127" s="6"/>
    </row>
    <row r="128" spans="1:44" s="2" customFormat="1" x14ac:dyDescent="0.25">
      <c r="A128" s="5"/>
      <c r="F128" s="16"/>
      <c r="M128" s="16"/>
      <c r="T128" s="16"/>
      <c r="AA128" s="16"/>
      <c r="AQ128" s="3"/>
      <c r="AR128" s="6"/>
    </row>
    <row r="129" spans="1:44" s="2" customFormat="1" x14ac:dyDescent="0.25">
      <c r="A129" s="5"/>
      <c r="F129" s="16"/>
      <c r="M129" s="16"/>
      <c r="T129" s="16"/>
      <c r="AA129" s="16"/>
      <c r="AQ129" s="3"/>
      <c r="AR129" s="6"/>
    </row>
    <row r="130" spans="1:44" s="2" customFormat="1" x14ac:dyDescent="0.25">
      <c r="A130" s="5"/>
      <c r="F130" s="16"/>
      <c r="M130" s="16"/>
      <c r="T130" s="16"/>
      <c r="AA130" s="16"/>
      <c r="AQ130" s="3"/>
      <c r="AR130" s="6"/>
    </row>
    <row r="131" spans="1:44" s="2" customFormat="1" x14ac:dyDescent="0.25">
      <c r="A131" s="5"/>
      <c r="F131" s="16"/>
      <c r="M131" s="16"/>
      <c r="T131" s="16"/>
      <c r="AA131" s="16"/>
      <c r="AQ131" s="3"/>
      <c r="AR131" s="6"/>
    </row>
    <row r="132" spans="1:44" s="2" customFormat="1" x14ac:dyDescent="0.25">
      <c r="A132" s="5"/>
      <c r="F132" s="16"/>
      <c r="M132" s="16"/>
      <c r="T132" s="16"/>
      <c r="AA132" s="16"/>
      <c r="AQ132" s="3"/>
      <c r="AR132" s="6"/>
    </row>
    <row r="133" spans="1:44" s="2" customFormat="1" x14ac:dyDescent="0.25">
      <c r="A133" s="5"/>
      <c r="F133" s="16"/>
      <c r="M133" s="16"/>
      <c r="T133" s="16"/>
      <c r="AA133" s="16"/>
      <c r="AQ133" s="3"/>
      <c r="AR133" s="6"/>
    </row>
    <row r="134" spans="1:44" s="2" customFormat="1" x14ac:dyDescent="0.25">
      <c r="A134" s="5"/>
      <c r="F134" s="16"/>
      <c r="M134" s="16"/>
      <c r="T134" s="16"/>
      <c r="AA134" s="16"/>
      <c r="AQ134" s="3"/>
      <c r="AR134" s="6"/>
    </row>
    <row r="135" spans="1:44" s="2" customFormat="1" x14ac:dyDescent="0.25">
      <c r="A135" s="5"/>
      <c r="F135" s="16"/>
      <c r="M135" s="16"/>
      <c r="T135" s="16"/>
      <c r="AA135" s="16"/>
      <c r="AQ135" s="3"/>
      <c r="AR135" s="6"/>
    </row>
    <row r="136" spans="1:44" s="2" customFormat="1" x14ac:dyDescent="0.25">
      <c r="A136" s="5"/>
      <c r="F136" s="16"/>
      <c r="M136" s="16"/>
      <c r="T136" s="16"/>
      <c r="AA136" s="16"/>
      <c r="AQ136" s="3"/>
      <c r="AR136" s="6"/>
    </row>
    <row r="137" spans="1:44" s="2" customFormat="1" x14ac:dyDescent="0.25">
      <c r="A137" s="5"/>
      <c r="F137" s="16"/>
      <c r="M137" s="16"/>
      <c r="T137" s="16"/>
      <c r="AA137" s="16"/>
      <c r="AQ137" s="3"/>
      <c r="AR137" s="6"/>
    </row>
    <row r="138" spans="1:44" s="2" customFormat="1" x14ac:dyDescent="0.25">
      <c r="A138" s="5"/>
      <c r="F138" s="16"/>
      <c r="M138" s="16"/>
      <c r="T138" s="16"/>
      <c r="AA138" s="16"/>
      <c r="AQ138" s="3"/>
      <c r="AR138" s="6"/>
    </row>
    <row r="139" spans="1:44" s="2" customFormat="1" x14ac:dyDescent="0.25">
      <c r="A139" s="5"/>
      <c r="F139" s="16"/>
      <c r="M139" s="16"/>
      <c r="T139" s="16"/>
      <c r="AA139" s="16"/>
      <c r="AQ139" s="3"/>
      <c r="AR139" s="6"/>
    </row>
    <row r="140" spans="1:44" s="2" customFormat="1" x14ac:dyDescent="0.25">
      <c r="A140" s="5"/>
      <c r="F140" s="16"/>
      <c r="M140" s="16"/>
      <c r="T140" s="16"/>
      <c r="AA140" s="16"/>
      <c r="AQ140" s="3"/>
      <c r="AR140" s="6"/>
    </row>
    <row r="141" spans="1:44" s="2" customFormat="1" x14ac:dyDescent="0.25">
      <c r="A141" s="5"/>
      <c r="F141" s="16"/>
      <c r="M141" s="16"/>
      <c r="T141" s="16"/>
      <c r="AA141" s="16"/>
      <c r="AQ141" s="3"/>
      <c r="AR141" s="6"/>
    </row>
    <row r="142" spans="1:44" s="2" customFormat="1" x14ac:dyDescent="0.25">
      <c r="A142" s="5"/>
      <c r="F142" s="16"/>
      <c r="M142" s="16"/>
      <c r="T142" s="16"/>
      <c r="AA142" s="16"/>
      <c r="AQ142" s="3"/>
      <c r="AR142" s="6"/>
    </row>
    <row r="143" spans="1:44" s="2" customFormat="1" x14ac:dyDescent="0.25">
      <c r="A143" s="5"/>
      <c r="F143" s="16"/>
      <c r="M143" s="16"/>
      <c r="T143" s="16"/>
      <c r="AA143" s="16"/>
      <c r="AQ143" s="3"/>
      <c r="AR143" s="6"/>
    </row>
    <row r="144" spans="1:44" s="2" customFormat="1" x14ac:dyDescent="0.25">
      <c r="A144" s="5"/>
      <c r="F144" s="16"/>
      <c r="M144" s="16"/>
      <c r="T144" s="16"/>
      <c r="AA144" s="16"/>
      <c r="AQ144" s="3"/>
      <c r="AR144" s="6"/>
    </row>
    <row r="145" spans="1:44" s="2" customFormat="1" x14ac:dyDescent="0.25">
      <c r="A145" s="5"/>
      <c r="F145" s="16"/>
      <c r="M145" s="16"/>
      <c r="T145" s="16"/>
      <c r="AA145" s="16"/>
      <c r="AQ145" s="3"/>
      <c r="AR145" s="6"/>
    </row>
    <row r="146" spans="1:44" s="2" customFormat="1" x14ac:dyDescent="0.25">
      <c r="A146" s="5"/>
      <c r="F146" s="16"/>
      <c r="M146" s="16"/>
      <c r="T146" s="16"/>
      <c r="AA146" s="16"/>
      <c r="AQ146" s="3"/>
      <c r="AR146" s="6"/>
    </row>
    <row r="147" spans="1:44" s="2" customFormat="1" x14ac:dyDescent="0.25">
      <c r="A147" s="5"/>
      <c r="F147" s="16"/>
      <c r="M147" s="16"/>
      <c r="T147" s="16"/>
      <c r="AA147" s="16"/>
      <c r="AQ147" s="3"/>
      <c r="AR147" s="6"/>
    </row>
    <row r="148" spans="1:44" s="2" customFormat="1" x14ac:dyDescent="0.25">
      <c r="A148" s="5"/>
      <c r="F148" s="16"/>
      <c r="M148" s="16"/>
      <c r="T148" s="16"/>
      <c r="AA148" s="16"/>
      <c r="AQ148" s="3"/>
      <c r="AR148" s="6"/>
    </row>
    <row r="149" spans="1:44" s="2" customFormat="1" x14ac:dyDescent="0.25">
      <c r="A149" s="5"/>
      <c r="F149" s="16"/>
      <c r="M149" s="16"/>
      <c r="T149" s="16"/>
      <c r="AA149" s="16"/>
      <c r="AQ149" s="3"/>
      <c r="AR149" s="6"/>
    </row>
    <row r="150" spans="1:44" s="2" customFormat="1" x14ac:dyDescent="0.25">
      <c r="A150" s="5"/>
      <c r="F150" s="16"/>
      <c r="M150" s="16"/>
      <c r="T150" s="16"/>
      <c r="AA150" s="16"/>
      <c r="AQ150" s="3"/>
      <c r="AR150" s="6"/>
    </row>
    <row r="151" spans="1:44" s="2" customFormat="1" x14ac:dyDescent="0.25">
      <c r="A151" s="5"/>
      <c r="F151" s="16"/>
      <c r="M151" s="16"/>
      <c r="T151" s="16"/>
      <c r="AA151" s="16"/>
      <c r="AQ151" s="3"/>
      <c r="AR151" s="6"/>
    </row>
    <row r="152" spans="1:44" s="2" customFormat="1" x14ac:dyDescent="0.25">
      <c r="A152" s="5"/>
      <c r="F152" s="16"/>
      <c r="M152" s="16"/>
      <c r="T152" s="16"/>
      <c r="AA152" s="16"/>
      <c r="AQ152" s="3"/>
      <c r="AR152" s="6"/>
    </row>
    <row r="153" spans="1:44" s="2" customFormat="1" x14ac:dyDescent="0.25">
      <c r="A153" s="5"/>
      <c r="F153" s="16"/>
      <c r="M153" s="16"/>
      <c r="T153" s="16"/>
      <c r="AA153" s="16"/>
      <c r="AQ153" s="3"/>
      <c r="AR153" s="6"/>
    </row>
    <row r="154" spans="1:44" s="2" customFormat="1" x14ac:dyDescent="0.25">
      <c r="A154" s="5"/>
      <c r="F154" s="16"/>
      <c r="M154" s="16"/>
      <c r="T154" s="16"/>
      <c r="AA154" s="16"/>
      <c r="AQ154" s="3"/>
      <c r="AR154" s="6"/>
    </row>
    <row r="155" spans="1:44" s="2" customFormat="1" x14ac:dyDescent="0.25">
      <c r="A155" s="5"/>
      <c r="F155" s="16"/>
      <c r="M155" s="16"/>
      <c r="T155" s="16"/>
      <c r="AA155" s="16"/>
      <c r="AQ155" s="3"/>
      <c r="AR155" s="6"/>
    </row>
    <row r="156" spans="1:44" s="2" customFormat="1" x14ac:dyDescent="0.25">
      <c r="A156" s="5"/>
      <c r="F156" s="16"/>
      <c r="M156" s="16"/>
      <c r="T156" s="16"/>
      <c r="AA156" s="16"/>
      <c r="AQ156" s="3"/>
      <c r="AR156" s="6"/>
    </row>
    <row r="157" spans="1:44" s="2" customFormat="1" x14ac:dyDescent="0.25">
      <c r="A157" s="5"/>
      <c r="F157" s="16"/>
      <c r="M157" s="16"/>
      <c r="T157" s="16"/>
      <c r="AA157" s="16"/>
      <c r="AQ157" s="3"/>
      <c r="AR157" s="6"/>
    </row>
    <row r="158" spans="1:44" s="2" customFormat="1" x14ac:dyDescent="0.25">
      <c r="A158" s="5"/>
      <c r="F158" s="16"/>
      <c r="M158" s="16"/>
      <c r="T158" s="16"/>
      <c r="AA158" s="16"/>
      <c r="AQ158" s="3"/>
      <c r="AR158" s="6"/>
    </row>
    <row r="159" spans="1:44" s="2" customFormat="1" x14ac:dyDescent="0.25">
      <c r="A159" s="5"/>
      <c r="F159" s="16"/>
      <c r="M159" s="16"/>
      <c r="T159" s="16"/>
      <c r="AA159" s="16"/>
      <c r="AQ159" s="3"/>
      <c r="AR159" s="6"/>
    </row>
    <row r="160" spans="1:44" s="2" customFormat="1" x14ac:dyDescent="0.25">
      <c r="A160" s="5"/>
      <c r="F160" s="16"/>
      <c r="M160" s="16"/>
      <c r="T160" s="16"/>
      <c r="AA160" s="16"/>
      <c r="AQ160" s="3"/>
      <c r="AR160" s="6"/>
    </row>
    <row r="161" spans="1:44" s="2" customFormat="1" x14ac:dyDescent="0.25">
      <c r="A161" s="5"/>
      <c r="F161" s="16"/>
      <c r="M161" s="16"/>
      <c r="T161" s="16"/>
      <c r="AA161" s="16"/>
      <c r="AQ161" s="3"/>
      <c r="AR161" s="6"/>
    </row>
    <row r="162" spans="1:44" s="2" customFormat="1" x14ac:dyDescent="0.25">
      <c r="A162" s="5"/>
      <c r="F162" s="16"/>
      <c r="M162" s="16"/>
      <c r="T162" s="16"/>
      <c r="AA162" s="16"/>
      <c r="AQ162" s="3"/>
      <c r="AR162" s="6"/>
    </row>
    <row r="163" spans="1:44" s="2" customFormat="1" x14ac:dyDescent="0.25">
      <c r="A163" s="5"/>
      <c r="F163" s="16"/>
      <c r="M163" s="16"/>
      <c r="T163" s="16"/>
      <c r="AA163" s="16"/>
      <c r="AQ163" s="3"/>
      <c r="AR163" s="6"/>
    </row>
    <row r="164" spans="1:44" s="2" customFormat="1" x14ac:dyDescent="0.25">
      <c r="A164" s="5"/>
      <c r="F164" s="16"/>
      <c r="M164" s="16"/>
      <c r="T164" s="16"/>
      <c r="AA164" s="16"/>
      <c r="AQ164" s="3"/>
      <c r="AR164" s="6"/>
    </row>
    <row r="165" spans="1:44" s="2" customFormat="1" x14ac:dyDescent="0.25">
      <c r="A165" s="5"/>
      <c r="F165" s="16"/>
      <c r="M165" s="16"/>
      <c r="T165" s="16"/>
      <c r="AA165" s="16"/>
      <c r="AQ165" s="3"/>
      <c r="AR165" s="6"/>
    </row>
    <row r="166" spans="1:44" s="2" customFormat="1" x14ac:dyDescent="0.25">
      <c r="A166" s="5"/>
      <c r="F166" s="16"/>
      <c r="M166" s="16"/>
      <c r="T166" s="16"/>
      <c r="AA166" s="16"/>
      <c r="AQ166" s="3"/>
      <c r="AR166" s="6"/>
    </row>
    <row r="167" spans="1:44" s="2" customFormat="1" x14ac:dyDescent="0.25">
      <c r="A167" s="5"/>
      <c r="F167" s="16"/>
      <c r="M167" s="16"/>
      <c r="T167" s="16"/>
      <c r="AA167" s="16"/>
      <c r="AQ167" s="3"/>
      <c r="AR167" s="6"/>
    </row>
    <row r="168" spans="1:44" s="2" customFormat="1" x14ac:dyDescent="0.25">
      <c r="A168" s="5"/>
      <c r="F168" s="16"/>
      <c r="M168" s="16"/>
      <c r="T168" s="16"/>
      <c r="AA168" s="16"/>
      <c r="AQ168" s="3"/>
      <c r="AR168" s="6"/>
    </row>
    <row r="169" spans="1:44" s="2" customFormat="1" x14ac:dyDescent="0.25">
      <c r="A169" s="5"/>
      <c r="F169" s="16"/>
      <c r="M169" s="16"/>
      <c r="T169" s="16"/>
      <c r="AA169" s="16"/>
      <c r="AQ169" s="3"/>
      <c r="AR169" s="6"/>
    </row>
    <row r="170" spans="1:44" s="2" customFormat="1" x14ac:dyDescent="0.25">
      <c r="A170" s="5"/>
      <c r="F170" s="16"/>
      <c r="M170" s="16"/>
      <c r="T170" s="16"/>
      <c r="AA170" s="16"/>
      <c r="AQ170" s="3"/>
      <c r="AR170" s="6"/>
    </row>
    <row r="171" spans="1:44" s="2" customFormat="1" x14ac:dyDescent="0.25">
      <c r="A171" s="5"/>
      <c r="F171" s="16"/>
      <c r="M171" s="16"/>
      <c r="T171" s="16"/>
      <c r="AA171" s="16"/>
      <c r="AQ171" s="3"/>
      <c r="AR171" s="6"/>
    </row>
    <row r="172" spans="1:44" s="2" customFormat="1" x14ac:dyDescent="0.25">
      <c r="A172" s="5"/>
      <c r="F172" s="16"/>
      <c r="M172" s="16"/>
      <c r="T172" s="16"/>
      <c r="AA172" s="16"/>
      <c r="AQ172" s="3"/>
      <c r="AR172" s="6"/>
    </row>
    <row r="173" spans="1:44" s="2" customFormat="1" x14ac:dyDescent="0.25">
      <c r="A173" s="5"/>
      <c r="F173" s="16"/>
      <c r="M173" s="16"/>
      <c r="T173" s="16"/>
      <c r="AA173" s="16"/>
      <c r="AQ173" s="3"/>
      <c r="AR173" s="6"/>
    </row>
    <row r="174" spans="1:44" s="2" customFormat="1" x14ac:dyDescent="0.25">
      <c r="A174" s="5"/>
      <c r="F174" s="16"/>
      <c r="M174" s="16"/>
      <c r="T174" s="16"/>
      <c r="AA174" s="16"/>
      <c r="AQ174" s="3"/>
      <c r="AR174" s="6"/>
    </row>
    <row r="175" spans="1:44" s="2" customFormat="1" x14ac:dyDescent="0.25">
      <c r="A175" s="5"/>
      <c r="F175" s="16"/>
      <c r="M175" s="16"/>
      <c r="T175" s="16"/>
      <c r="AA175" s="16"/>
      <c r="AQ175" s="3"/>
      <c r="AR175" s="6"/>
    </row>
    <row r="176" spans="1:44" s="2" customFormat="1" x14ac:dyDescent="0.25">
      <c r="A176" s="5"/>
      <c r="F176" s="16"/>
      <c r="M176" s="16"/>
      <c r="T176" s="16"/>
      <c r="AA176" s="16"/>
      <c r="AQ176" s="3"/>
      <c r="AR176" s="6"/>
    </row>
    <row r="177" spans="1:44" s="2" customFormat="1" x14ac:dyDescent="0.25">
      <c r="A177" s="5"/>
      <c r="F177" s="16"/>
      <c r="M177" s="16"/>
      <c r="T177" s="16"/>
      <c r="AA177" s="16"/>
      <c r="AQ177" s="3"/>
      <c r="AR177" s="6"/>
    </row>
    <row r="178" spans="1:44" s="2" customFormat="1" x14ac:dyDescent="0.25">
      <c r="A178" s="5"/>
      <c r="F178" s="16"/>
      <c r="M178" s="16"/>
      <c r="T178" s="16"/>
      <c r="AA178" s="16"/>
      <c r="AQ178" s="3"/>
      <c r="AR178" s="6"/>
    </row>
    <row r="179" spans="1:44" s="2" customFormat="1" x14ac:dyDescent="0.25">
      <c r="A179" s="5"/>
      <c r="F179" s="16"/>
      <c r="M179" s="16"/>
      <c r="T179" s="16"/>
      <c r="AA179" s="16"/>
      <c r="AQ179" s="3"/>
      <c r="AR179" s="6"/>
    </row>
    <row r="180" spans="1:44" s="2" customFormat="1" x14ac:dyDescent="0.25">
      <c r="A180" s="5"/>
      <c r="F180" s="16"/>
      <c r="M180" s="16"/>
      <c r="T180" s="16"/>
      <c r="AA180" s="16"/>
      <c r="AQ180" s="3"/>
      <c r="AR180" s="6"/>
    </row>
    <row r="181" spans="1:44" s="2" customFormat="1" x14ac:dyDescent="0.25">
      <c r="A181" s="5"/>
      <c r="F181" s="16"/>
      <c r="M181" s="16"/>
      <c r="T181" s="16"/>
      <c r="AA181" s="16"/>
      <c r="AQ181" s="3"/>
      <c r="AR181" s="6"/>
    </row>
    <row r="182" spans="1:44" s="2" customFormat="1" x14ac:dyDescent="0.25">
      <c r="A182" s="5"/>
      <c r="F182" s="16"/>
      <c r="M182" s="16"/>
      <c r="T182" s="16"/>
      <c r="AA182" s="16"/>
      <c r="AQ182" s="3"/>
      <c r="AR182" s="6"/>
    </row>
    <row r="183" spans="1:44" s="2" customFormat="1" x14ac:dyDescent="0.25">
      <c r="A183" s="5"/>
      <c r="F183" s="16"/>
      <c r="M183" s="16"/>
      <c r="T183" s="16"/>
      <c r="AA183" s="16"/>
      <c r="AQ183" s="3"/>
      <c r="AR183" s="6"/>
    </row>
    <row r="184" spans="1:44" s="2" customFormat="1" x14ac:dyDescent="0.25">
      <c r="A184" s="5"/>
      <c r="F184" s="16"/>
      <c r="M184" s="16"/>
      <c r="T184" s="16"/>
      <c r="AA184" s="16"/>
      <c r="AQ184" s="3"/>
      <c r="AR184" s="6"/>
    </row>
    <row r="185" spans="1:44" s="2" customFormat="1" x14ac:dyDescent="0.25">
      <c r="A185" s="5"/>
      <c r="F185" s="16"/>
      <c r="M185" s="16"/>
      <c r="T185" s="16"/>
      <c r="AA185" s="16"/>
      <c r="AQ185" s="3"/>
      <c r="AR185" s="6"/>
    </row>
    <row r="186" spans="1:44" s="2" customFormat="1" x14ac:dyDescent="0.25">
      <c r="A186" s="5"/>
      <c r="F186" s="16"/>
      <c r="M186" s="16"/>
      <c r="T186" s="16"/>
      <c r="AA186" s="16"/>
      <c r="AQ186" s="3"/>
      <c r="AR186" s="6"/>
    </row>
    <row r="187" spans="1:44" s="2" customFormat="1" x14ac:dyDescent="0.25">
      <c r="A187" s="5"/>
      <c r="F187" s="16"/>
      <c r="M187" s="16"/>
      <c r="T187" s="16"/>
      <c r="AA187" s="16"/>
      <c r="AQ187" s="3"/>
      <c r="AR187" s="6"/>
    </row>
    <row r="188" spans="1:44" s="2" customFormat="1" x14ac:dyDescent="0.25">
      <c r="A188" s="5"/>
      <c r="F188" s="16"/>
      <c r="M188" s="16"/>
      <c r="T188" s="16"/>
      <c r="AA188" s="16"/>
      <c r="AQ188" s="3"/>
      <c r="AR188" s="6"/>
    </row>
    <row r="189" spans="1:44" s="2" customFormat="1" x14ac:dyDescent="0.25">
      <c r="A189" s="5"/>
      <c r="F189" s="16"/>
      <c r="M189" s="16"/>
      <c r="T189" s="16"/>
      <c r="AA189" s="16"/>
      <c r="AQ189" s="3"/>
      <c r="AR189" s="6"/>
    </row>
    <row r="190" spans="1:44" s="2" customFormat="1" x14ac:dyDescent="0.25">
      <c r="A190" s="5"/>
      <c r="F190" s="16"/>
      <c r="M190" s="16"/>
      <c r="T190" s="16"/>
      <c r="AA190" s="16"/>
      <c r="AQ190" s="3"/>
      <c r="AR190" s="6"/>
    </row>
    <row r="191" spans="1:44" s="2" customFormat="1" x14ac:dyDescent="0.25">
      <c r="A191" s="5"/>
      <c r="F191" s="16"/>
      <c r="M191" s="16"/>
      <c r="T191" s="16"/>
      <c r="AA191" s="16"/>
      <c r="AQ191" s="3"/>
      <c r="AR191" s="6"/>
    </row>
    <row r="192" spans="1:44" s="2" customFormat="1" x14ac:dyDescent="0.25">
      <c r="A192" s="5"/>
      <c r="F192" s="16"/>
      <c r="M192" s="16"/>
      <c r="T192" s="16"/>
      <c r="AA192" s="16"/>
      <c r="AQ192" s="3"/>
      <c r="AR192" s="6"/>
    </row>
    <row r="193" spans="1:44" s="2" customFormat="1" x14ac:dyDescent="0.25">
      <c r="A193" s="5"/>
      <c r="F193" s="16"/>
      <c r="M193" s="16"/>
      <c r="T193" s="16"/>
      <c r="AA193" s="16"/>
      <c r="AQ193" s="3"/>
      <c r="AR193" s="6"/>
    </row>
    <row r="194" spans="1:44" s="2" customFormat="1" x14ac:dyDescent="0.25">
      <c r="A194" s="5"/>
      <c r="F194" s="16"/>
      <c r="M194" s="16"/>
      <c r="T194" s="16"/>
      <c r="AA194" s="16"/>
      <c r="AQ194" s="3"/>
      <c r="AR194" s="6"/>
    </row>
    <row r="195" spans="1:44" s="2" customFormat="1" x14ac:dyDescent="0.25">
      <c r="A195" s="5"/>
      <c r="F195" s="16"/>
      <c r="M195" s="16"/>
      <c r="T195" s="16"/>
      <c r="AA195" s="16"/>
      <c r="AQ195" s="3"/>
      <c r="AR195" s="6"/>
    </row>
    <row r="196" spans="1:44" s="2" customFormat="1" x14ac:dyDescent="0.25">
      <c r="A196" s="5"/>
      <c r="F196" s="16"/>
      <c r="M196" s="16"/>
      <c r="T196" s="16"/>
      <c r="AA196" s="16"/>
      <c r="AQ196" s="3"/>
      <c r="AR196" s="6"/>
    </row>
    <row r="197" spans="1:44" s="2" customFormat="1" x14ac:dyDescent="0.25">
      <c r="A197" s="5"/>
      <c r="F197" s="16"/>
      <c r="M197" s="16"/>
      <c r="T197" s="16"/>
      <c r="AA197" s="16"/>
      <c r="AQ197" s="3"/>
      <c r="AR197" s="6"/>
    </row>
    <row r="198" spans="1:44" s="2" customFormat="1" x14ac:dyDescent="0.25">
      <c r="A198" s="5"/>
      <c r="F198" s="16"/>
      <c r="M198" s="16"/>
      <c r="T198" s="16"/>
      <c r="AA198" s="16"/>
      <c r="AQ198" s="3"/>
      <c r="AR198" s="6"/>
    </row>
    <row r="199" spans="1:44" s="2" customFormat="1" x14ac:dyDescent="0.25">
      <c r="A199" s="5"/>
      <c r="F199" s="16"/>
      <c r="M199" s="16"/>
      <c r="T199" s="16"/>
      <c r="AA199" s="16"/>
      <c r="AQ199" s="3"/>
      <c r="AR199" s="6"/>
    </row>
    <row r="200" spans="1:44" s="2" customFormat="1" x14ac:dyDescent="0.25">
      <c r="A200" s="5"/>
      <c r="F200" s="16"/>
      <c r="M200" s="16"/>
      <c r="T200" s="16"/>
      <c r="AA200" s="16"/>
      <c r="AQ200" s="3"/>
      <c r="AR200" s="6"/>
    </row>
    <row r="201" spans="1:44" s="2" customFormat="1" x14ac:dyDescent="0.25">
      <c r="A201" s="5"/>
      <c r="F201" s="16"/>
      <c r="M201" s="16"/>
      <c r="T201" s="16"/>
      <c r="AA201" s="16"/>
      <c r="AQ201" s="3"/>
      <c r="AR201" s="6"/>
    </row>
    <row r="202" spans="1:44" s="2" customFormat="1" x14ac:dyDescent="0.25">
      <c r="A202" s="5"/>
      <c r="F202" s="16"/>
      <c r="M202" s="16"/>
      <c r="T202" s="16"/>
      <c r="AA202" s="16"/>
      <c r="AQ202" s="3"/>
      <c r="AR202" s="6"/>
    </row>
    <row r="203" spans="1:44" s="2" customFormat="1" x14ac:dyDescent="0.25">
      <c r="A203" s="5"/>
      <c r="F203" s="16"/>
      <c r="M203" s="16"/>
      <c r="T203" s="16"/>
      <c r="AA203" s="16"/>
      <c r="AQ203" s="3"/>
      <c r="AR203" s="6"/>
    </row>
    <row r="204" spans="1:44" s="2" customFormat="1" x14ac:dyDescent="0.25">
      <c r="A204" s="5"/>
      <c r="F204" s="16"/>
      <c r="M204" s="16"/>
      <c r="T204" s="16"/>
      <c r="AA204" s="16"/>
      <c r="AQ204" s="3"/>
      <c r="AR204" s="6"/>
    </row>
    <row r="205" spans="1:44" s="2" customFormat="1" x14ac:dyDescent="0.25">
      <c r="A205" s="5"/>
      <c r="F205" s="16"/>
      <c r="M205" s="16"/>
      <c r="T205" s="16"/>
      <c r="AA205" s="16"/>
      <c r="AQ205" s="3"/>
      <c r="AR205" s="6"/>
    </row>
    <row r="206" spans="1:44" s="2" customFormat="1" x14ac:dyDescent="0.25">
      <c r="A206" s="5"/>
      <c r="F206" s="16"/>
      <c r="M206" s="16"/>
      <c r="T206" s="16"/>
      <c r="AA206" s="16"/>
      <c r="AQ206" s="3"/>
      <c r="AR206" s="6"/>
    </row>
    <row r="207" spans="1:44" s="2" customFormat="1" x14ac:dyDescent="0.25">
      <c r="A207" s="5"/>
      <c r="F207" s="16"/>
      <c r="M207" s="16"/>
      <c r="T207" s="16"/>
      <c r="AA207" s="16"/>
      <c r="AQ207" s="3"/>
      <c r="AR207" s="6"/>
    </row>
    <row r="208" spans="1:44" s="2" customFormat="1" x14ac:dyDescent="0.25">
      <c r="A208" s="5"/>
      <c r="F208" s="16"/>
      <c r="M208" s="16"/>
      <c r="T208" s="16"/>
      <c r="AA208" s="16"/>
      <c r="AQ208" s="3"/>
      <c r="AR208" s="6"/>
    </row>
    <row r="209" spans="1:44" s="2" customFormat="1" x14ac:dyDescent="0.25">
      <c r="A209" s="5"/>
      <c r="F209" s="16"/>
      <c r="M209" s="16"/>
      <c r="T209" s="16"/>
      <c r="AA209" s="16"/>
      <c r="AQ209" s="3"/>
      <c r="AR209" s="6"/>
    </row>
    <row r="210" spans="1:44" s="2" customFormat="1" x14ac:dyDescent="0.25">
      <c r="A210" s="5"/>
      <c r="F210" s="16"/>
      <c r="M210" s="16"/>
      <c r="T210" s="16"/>
      <c r="AA210" s="16"/>
      <c r="AQ210" s="3"/>
      <c r="AR210" s="6"/>
    </row>
    <row r="211" spans="1:44" s="2" customFormat="1" x14ac:dyDescent="0.25">
      <c r="A211" s="5"/>
      <c r="F211" s="16"/>
      <c r="M211" s="16"/>
      <c r="T211" s="16"/>
      <c r="AA211" s="16"/>
      <c r="AQ211" s="3"/>
      <c r="AR211" s="6"/>
    </row>
    <row r="212" spans="1:44" s="2" customFormat="1" x14ac:dyDescent="0.25">
      <c r="A212" s="5"/>
      <c r="F212" s="16"/>
      <c r="M212" s="16"/>
      <c r="T212" s="16"/>
      <c r="AA212" s="16"/>
      <c r="AQ212" s="3"/>
      <c r="AR212" s="6"/>
    </row>
    <row r="213" spans="1:44" s="2" customFormat="1" x14ac:dyDescent="0.25">
      <c r="A213" s="5"/>
      <c r="F213" s="16"/>
      <c r="M213" s="16"/>
      <c r="T213" s="16"/>
      <c r="AA213" s="16"/>
      <c r="AQ213" s="3"/>
      <c r="AR213" s="6"/>
    </row>
    <row r="214" spans="1:44" s="2" customFormat="1" x14ac:dyDescent="0.25">
      <c r="A214" s="5"/>
      <c r="F214" s="16"/>
      <c r="M214" s="16"/>
      <c r="T214" s="16"/>
      <c r="AA214" s="16"/>
      <c r="AQ214" s="3"/>
      <c r="AR214" s="6"/>
    </row>
    <row r="215" spans="1:44" s="2" customFormat="1" x14ac:dyDescent="0.25">
      <c r="A215" s="5"/>
      <c r="F215" s="16"/>
      <c r="M215" s="16"/>
      <c r="T215" s="16"/>
      <c r="AA215" s="16"/>
      <c r="AQ215" s="3"/>
      <c r="AR215" s="6"/>
    </row>
    <row r="216" spans="1:44" s="2" customFormat="1" x14ac:dyDescent="0.25">
      <c r="A216" s="5"/>
      <c r="F216" s="16"/>
      <c r="M216" s="16"/>
      <c r="T216" s="16"/>
      <c r="AA216" s="16"/>
      <c r="AQ216" s="3"/>
      <c r="AR216" s="6"/>
    </row>
    <row r="217" spans="1:44" s="2" customFormat="1" x14ac:dyDescent="0.25">
      <c r="A217" s="5"/>
      <c r="F217" s="16"/>
      <c r="M217" s="16"/>
      <c r="T217" s="16"/>
      <c r="AA217" s="16"/>
      <c r="AQ217" s="3"/>
      <c r="AR217" s="6"/>
    </row>
    <row r="218" spans="1:44" s="2" customFormat="1" x14ac:dyDescent="0.25">
      <c r="A218" s="5"/>
      <c r="F218" s="16"/>
      <c r="M218" s="16"/>
      <c r="T218" s="16"/>
      <c r="AA218" s="16"/>
      <c r="AQ218" s="3"/>
      <c r="AR218" s="6"/>
    </row>
    <row r="219" spans="1:44" s="2" customFormat="1" x14ac:dyDescent="0.25">
      <c r="A219" s="5"/>
      <c r="F219" s="16"/>
      <c r="M219" s="16"/>
      <c r="T219" s="16"/>
      <c r="AA219" s="16"/>
      <c r="AQ219" s="3"/>
      <c r="AR219" s="6"/>
    </row>
    <row r="220" spans="1:44" s="2" customFormat="1" x14ac:dyDescent="0.25">
      <c r="A220" s="5"/>
      <c r="F220" s="16"/>
      <c r="M220" s="16"/>
      <c r="T220" s="16"/>
      <c r="AA220" s="16"/>
      <c r="AQ220" s="3"/>
      <c r="AR220" s="6"/>
    </row>
    <row r="221" spans="1:44" s="2" customFormat="1" x14ac:dyDescent="0.25">
      <c r="A221" s="5"/>
      <c r="F221" s="16"/>
      <c r="M221" s="16"/>
      <c r="T221" s="16"/>
      <c r="AA221" s="16"/>
      <c r="AQ221" s="3"/>
      <c r="AR221" s="6"/>
    </row>
    <row r="222" spans="1:44" s="2" customFormat="1" x14ac:dyDescent="0.25">
      <c r="A222" s="5"/>
      <c r="F222" s="16"/>
      <c r="M222" s="16"/>
      <c r="T222" s="16"/>
      <c r="AA222" s="16"/>
      <c r="AQ222" s="3"/>
      <c r="AR222" s="6"/>
    </row>
    <row r="223" spans="1:44" s="2" customFormat="1" x14ac:dyDescent="0.25">
      <c r="A223" s="5"/>
      <c r="F223" s="16"/>
      <c r="M223" s="16"/>
      <c r="T223" s="16"/>
      <c r="AA223" s="16"/>
      <c r="AQ223" s="3"/>
      <c r="AR223" s="6"/>
    </row>
    <row r="224" spans="1:44" s="2" customFormat="1" x14ac:dyDescent="0.25">
      <c r="A224" s="5"/>
      <c r="F224" s="16"/>
      <c r="M224" s="16"/>
      <c r="T224" s="16"/>
      <c r="AA224" s="16"/>
      <c r="AQ224" s="3"/>
      <c r="AR224" s="6"/>
    </row>
    <row r="225" spans="1:44" s="2" customFormat="1" x14ac:dyDescent="0.25">
      <c r="A225" s="5"/>
      <c r="F225" s="16"/>
      <c r="M225" s="16"/>
      <c r="T225" s="16"/>
      <c r="AA225" s="16"/>
      <c r="AQ225" s="3"/>
      <c r="AR225" s="6"/>
    </row>
    <row r="226" spans="1:44" s="2" customFormat="1" x14ac:dyDescent="0.25">
      <c r="A226" s="5"/>
      <c r="F226" s="16"/>
      <c r="M226" s="16"/>
      <c r="T226" s="16"/>
      <c r="AA226" s="16"/>
      <c r="AQ226" s="3"/>
      <c r="AR226" s="6"/>
    </row>
    <row r="227" spans="1:44" s="2" customFormat="1" x14ac:dyDescent="0.25">
      <c r="A227" s="5"/>
      <c r="F227" s="16"/>
      <c r="M227" s="16"/>
      <c r="T227" s="16"/>
      <c r="AA227" s="16"/>
      <c r="AQ227" s="3"/>
      <c r="AR227" s="6"/>
    </row>
    <row r="228" spans="1:44" s="2" customFormat="1" x14ac:dyDescent="0.25">
      <c r="A228" s="5"/>
      <c r="F228" s="16"/>
      <c r="M228" s="16"/>
      <c r="T228" s="16"/>
      <c r="AA228" s="16"/>
      <c r="AQ228" s="3"/>
      <c r="AR228" s="6"/>
    </row>
    <row r="229" spans="1:44" s="2" customFormat="1" x14ac:dyDescent="0.25">
      <c r="A229" s="5"/>
      <c r="F229" s="16"/>
      <c r="M229" s="16"/>
      <c r="T229" s="16"/>
      <c r="AA229" s="16"/>
      <c r="AQ229" s="3"/>
      <c r="AR229" s="6"/>
    </row>
    <row r="230" spans="1:44" s="2" customFormat="1" x14ac:dyDescent="0.25">
      <c r="A230" s="5"/>
      <c r="F230" s="16"/>
      <c r="M230" s="16"/>
      <c r="T230" s="16"/>
      <c r="AA230" s="16"/>
      <c r="AQ230" s="3"/>
      <c r="AR230" s="6"/>
    </row>
    <row r="231" spans="1:44" s="2" customFormat="1" x14ac:dyDescent="0.25">
      <c r="A231" s="5"/>
      <c r="F231" s="16"/>
      <c r="M231" s="16"/>
      <c r="T231" s="16"/>
      <c r="AA231" s="16"/>
      <c r="AQ231" s="3"/>
      <c r="AR231" s="6"/>
    </row>
    <row r="232" spans="1:44" s="2" customFormat="1" x14ac:dyDescent="0.25">
      <c r="A232" s="5"/>
      <c r="F232" s="16"/>
      <c r="M232" s="16"/>
      <c r="T232" s="16"/>
      <c r="AA232" s="16"/>
      <c r="AQ232" s="3"/>
      <c r="AR232" s="6"/>
    </row>
    <row r="233" spans="1:44" s="2" customFormat="1" x14ac:dyDescent="0.25">
      <c r="A233" s="5"/>
      <c r="F233" s="16"/>
      <c r="M233" s="16"/>
      <c r="T233" s="16"/>
      <c r="AA233" s="16"/>
      <c r="AQ233" s="3"/>
      <c r="AR233" s="6"/>
    </row>
    <row r="234" spans="1:44" s="2" customFormat="1" x14ac:dyDescent="0.25">
      <c r="A234" s="5"/>
      <c r="F234" s="16"/>
      <c r="M234" s="16"/>
      <c r="T234" s="16"/>
      <c r="AA234" s="16"/>
      <c r="AQ234" s="3"/>
      <c r="AR234" s="6"/>
    </row>
    <row r="235" spans="1:44" s="2" customFormat="1" x14ac:dyDescent="0.25">
      <c r="A235" s="5"/>
      <c r="F235" s="16"/>
      <c r="M235" s="16"/>
      <c r="T235" s="16"/>
      <c r="AA235" s="16"/>
      <c r="AQ235" s="3"/>
      <c r="AR235" s="6"/>
    </row>
    <row r="236" spans="1:44" s="2" customFormat="1" x14ac:dyDescent="0.25">
      <c r="A236" s="5"/>
      <c r="F236" s="16"/>
      <c r="M236" s="16"/>
      <c r="T236" s="16"/>
      <c r="AA236" s="16"/>
      <c r="AQ236" s="3"/>
      <c r="AR236" s="6"/>
    </row>
    <row r="237" spans="1:44" s="2" customFormat="1" x14ac:dyDescent="0.25">
      <c r="A237" s="5"/>
      <c r="F237" s="16"/>
      <c r="M237" s="16"/>
      <c r="T237" s="16"/>
      <c r="AA237" s="16"/>
      <c r="AQ237" s="3"/>
      <c r="AR237" s="6"/>
    </row>
    <row r="238" spans="1:44" s="2" customFormat="1" x14ac:dyDescent="0.25">
      <c r="A238" s="5"/>
      <c r="F238" s="16"/>
      <c r="M238" s="16"/>
      <c r="T238" s="16"/>
      <c r="AA238" s="16"/>
      <c r="AQ238" s="3"/>
      <c r="AR238" s="6"/>
    </row>
    <row r="239" spans="1:44" s="2" customFormat="1" x14ac:dyDescent="0.25">
      <c r="A239" s="5"/>
      <c r="F239" s="16"/>
      <c r="M239" s="16"/>
      <c r="T239" s="16"/>
      <c r="AA239" s="16"/>
      <c r="AQ239" s="3"/>
      <c r="AR239" s="6"/>
    </row>
    <row r="240" spans="1:44" s="2" customFormat="1" x14ac:dyDescent="0.25">
      <c r="A240" s="5"/>
      <c r="F240" s="16"/>
      <c r="M240" s="16"/>
      <c r="T240" s="16"/>
      <c r="AA240" s="16"/>
      <c r="AQ240" s="3"/>
      <c r="AR240" s="6"/>
    </row>
    <row r="241" spans="1:44" s="2" customFormat="1" x14ac:dyDescent="0.25">
      <c r="A241" s="5"/>
      <c r="F241" s="16"/>
      <c r="M241" s="16"/>
      <c r="T241" s="16"/>
      <c r="AA241" s="16"/>
      <c r="AQ241" s="3"/>
      <c r="AR241" s="6"/>
    </row>
    <row r="242" spans="1:44" s="2" customFormat="1" x14ac:dyDescent="0.25">
      <c r="A242" s="5"/>
      <c r="F242" s="16"/>
      <c r="M242" s="16"/>
      <c r="T242" s="16"/>
      <c r="AA242" s="16"/>
      <c r="AQ242" s="3"/>
      <c r="AR242" s="6"/>
    </row>
    <row r="243" spans="1:44" s="2" customFormat="1" x14ac:dyDescent="0.25">
      <c r="A243" s="5"/>
      <c r="F243" s="16"/>
      <c r="M243" s="16"/>
      <c r="T243" s="16"/>
      <c r="AA243" s="16"/>
      <c r="AQ243" s="3"/>
      <c r="AR243" s="6"/>
    </row>
    <row r="244" spans="1:44" s="2" customFormat="1" x14ac:dyDescent="0.25">
      <c r="A244" s="5"/>
      <c r="F244" s="16"/>
      <c r="M244" s="16"/>
      <c r="T244" s="16"/>
      <c r="AA244" s="16"/>
      <c r="AQ244" s="3"/>
      <c r="AR244" s="6"/>
    </row>
    <row r="245" spans="1:44" s="2" customFormat="1" x14ac:dyDescent="0.25">
      <c r="A245" s="5"/>
      <c r="F245" s="16"/>
      <c r="M245" s="16"/>
      <c r="T245" s="16"/>
      <c r="AA245" s="16"/>
      <c r="AQ245" s="3"/>
      <c r="AR245" s="6"/>
    </row>
    <row r="246" spans="1:44" s="2" customFormat="1" x14ac:dyDescent="0.25">
      <c r="A246" s="5"/>
      <c r="F246" s="16"/>
      <c r="M246" s="16"/>
      <c r="T246" s="16"/>
      <c r="AA246" s="16"/>
      <c r="AQ246" s="3"/>
      <c r="AR246" s="6"/>
    </row>
    <row r="247" spans="1:44" s="2" customFormat="1" x14ac:dyDescent="0.25">
      <c r="A247" s="5"/>
      <c r="F247" s="16"/>
      <c r="M247" s="16"/>
      <c r="T247" s="16"/>
      <c r="AA247" s="16"/>
      <c r="AQ247" s="3"/>
      <c r="AR247" s="6"/>
    </row>
    <row r="248" spans="1:44" s="2" customFormat="1" x14ac:dyDescent="0.25">
      <c r="A248" s="5"/>
      <c r="F248" s="16"/>
      <c r="M248" s="16"/>
      <c r="T248" s="16"/>
      <c r="AA248" s="16"/>
      <c r="AQ248" s="3"/>
      <c r="AR248" s="6"/>
    </row>
    <row r="249" spans="1:44" s="2" customFormat="1" x14ac:dyDescent="0.25">
      <c r="A249" s="5"/>
      <c r="F249" s="16"/>
      <c r="M249" s="16"/>
      <c r="T249" s="16"/>
      <c r="AA249" s="16"/>
      <c r="AQ249" s="3"/>
      <c r="AR249" s="6"/>
    </row>
    <row r="250" spans="1:44" s="2" customFormat="1" x14ac:dyDescent="0.25">
      <c r="A250" s="5"/>
      <c r="F250" s="16"/>
      <c r="M250" s="16"/>
      <c r="T250" s="16"/>
      <c r="AA250" s="16"/>
      <c r="AQ250" s="3"/>
      <c r="AR250" s="6"/>
    </row>
    <row r="251" spans="1:44" s="2" customFormat="1" x14ac:dyDescent="0.25">
      <c r="A251" s="5"/>
      <c r="F251" s="16"/>
      <c r="M251" s="16"/>
      <c r="T251" s="16"/>
      <c r="AA251" s="16"/>
      <c r="AQ251" s="3"/>
      <c r="AR251" s="6"/>
    </row>
    <row r="252" spans="1:44" s="2" customFormat="1" x14ac:dyDescent="0.25">
      <c r="A252" s="5"/>
      <c r="F252" s="16"/>
      <c r="M252" s="16"/>
      <c r="T252" s="16"/>
      <c r="AA252" s="16"/>
      <c r="AQ252" s="3"/>
      <c r="AR252" s="6"/>
    </row>
    <row r="253" spans="1:44" s="2" customFormat="1" x14ac:dyDescent="0.25">
      <c r="A253" s="5"/>
      <c r="F253" s="16"/>
      <c r="M253" s="16"/>
      <c r="T253" s="16"/>
      <c r="AA253" s="16"/>
      <c r="AQ253" s="3"/>
      <c r="AR253" s="6"/>
    </row>
    <row r="254" spans="1:44" s="2" customFormat="1" x14ac:dyDescent="0.25">
      <c r="A254" s="5"/>
      <c r="F254" s="16"/>
      <c r="M254" s="16"/>
      <c r="T254" s="16"/>
      <c r="AA254" s="16"/>
      <c r="AQ254" s="3"/>
      <c r="AR254" s="6"/>
    </row>
    <row r="255" spans="1:44" s="2" customFormat="1" x14ac:dyDescent="0.25">
      <c r="A255" s="5"/>
      <c r="F255" s="16"/>
      <c r="M255" s="16"/>
      <c r="T255" s="16"/>
      <c r="AA255" s="16"/>
      <c r="AQ255" s="3"/>
      <c r="AR255" s="6"/>
    </row>
    <row r="256" spans="1:44" s="2" customFormat="1" x14ac:dyDescent="0.25">
      <c r="A256" s="5"/>
      <c r="F256" s="16"/>
      <c r="M256" s="16"/>
      <c r="T256" s="16"/>
      <c r="AA256" s="16"/>
      <c r="AQ256" s="3"/>
      <c r="AR256" s="6"/>
    </row>
    <row r="257" spans="1:44" s="2" customFormat="1" x14ac:dyDescent="0.25">
      <c r="A257" s="5"/>
      <c r="F257" s="16"/>
      <c r="M257" s="16"/>
      <c r="T257" s="16"/>
      <c r="AA257" s="16"/>
      <c r="AQ257" s="3"/>
      <c r="AR257" s="6"/>
    </row>
    <row r="258" spans="1:44" s="2" customFormat="1" x14ac:dyDescent="0.25">
      <c r="A258" s="5"/>
      <c r="F258" s="16"/>
      <c r="M258" s="16"/>
      <c r="T258" s="16"/>
      <c r="AA258" s="16"/>
      <c r="AQ258" s="3"/>
      <c r="AR258" s="6"/>
    </row>
    <row r="259" spans="1:44" s="2" customFormat="1" x14ac:dyDescent="0.25">
      <c r="A259" s="5"/>
      <c r="F259" s="16"/>
      <c r="M259" s="16"/>
      <c r="T259" s="16"/>
      <c r="AA259" s="16"/>
      <c r="AQ259" s="3"/>
      <c r="AR259" s="6"/>
    </row>
    <row r="260" spans="1:44" s="2" customFormat="1" x14ac:dyDescent="0.25">
      <c r="A260" s="5"/>
      <c r="F260" s="16"/>
      <c r="M260" s="16"/>
      <c r="T260" s="16"/>
      <c r="AA260" s="16"/>
      <c r="AQ260" s="3"/>
      <c r="AR260" s="6"/>
    </row>
    <row r="261" spans="1:44" s="2" customFormat="1" x14ac:dyDescent="0.25">
      <c r="A261" s="5"/>
      <c r="F261" s="16"/>
      <c r="M261" s="16"/>
      <c r="T261" s="16"/>
      <c r="AA261" s="16"/>
      <c r="AQ261" s="3"/>
      <c r="AR261" s="6"/>
    </row>
    <row r="262" spans="1:44" s="2" customFormat="1" x14ac:dyDescent="0.25">
      <c r="A262" s="5"/>
      <c r="F262" s="16"/>
      <c r="M262" s="16"/>
      <c r="T262" s="16"/>
      <c r="AA262" s="16"/>
      <c r="AQ262" s="3"/>
      <c r="AR262" s="6"/>
    </row>
    <row r="263" spans="1:44" s="2" customFormat="1" x14ac:dyDescent="0.25">
      <c r="A263" s="5"/>
      <c r="F263" s="16"/>
      <c r="M263" s="16"/>
      <c r="T263" s="16"/>
      <c r="AA263" s="16"/>
      <c r="AQ263" s="3"/>
      <c r="AR263" s="6"/>
    </row>
    <row r="264" spans="1:44" s="2" customFormat="1" x14ac:dyDescent="0.25">
      <c r="A264" s="5"/>
      <c r="F264" s="16"/>
      <c r="M264" s="16"/>
      <c r="T264" s="16"/>
      <c r="AA264" s="16"/>
      <c r="AQ264" s="3"/>
      <c r="AR264" s="6"/>
    </row>
    <row r="265" spans="1:44" s="2" customFormat="1" x14ac:dyDescent="0.25">
      <c r="A265" s="5"/>
      <c r="F265" s="16"/>
      <c r="M265" s="16"/>
      <c r="T265" s="16"/>
      <c r="AA265" s="16"/>
      <c r="AQ265" s="3"/>
      <c r="AR265" s="6"/>
    </row>
    <row r="266" spans="1:44" s="2" customFormat="1" x14ac:dyDescent="0.25">
      <c r="A266" s="5"/>
      <c r="F266" s="16"/>
      <c r="M266" s="16"/>
      <c r="T266" s="16"/>
      <c r="AA266" s="16"/>
      <c r="AQ266" s="3"/>
      <c r="AR266" s="6"/>
    </row>
    <row r="267" spans="1:44" s="2" customFormat="1" x14ac:dyDescent="0.25">
      <c r="A267" s="5"/>
      <c r="F267" s="16"/>
      <c r="M267" s="16"/>
      <c r="T267" s="16"/>
      <c r="AA267" s="16"/>
      <c r="AQ267" s="3"/>
      <c r="AR267" s="6"/>
    </row>
    <row r="268" spans="1:44" s="2" customFormat="1" x14ac:dyDescent="0.25">
      <c r="A268" s="5"/>
      <c r="F268" s="16"/>
      <c r="M268" s="16"/>
      <c r="T268" s="16"/>
      <c r="AA268" s="16"/>
      <c r="AQ268" s="3"/>
      <c r="AR268" s="6"/>
    </row>
    <row r="269" spans="1:44" s="2" customFormat="1" x14ac:dyDescent="0.25">
      <c r="A269" s="5"/>
      <c r="F269" s="16"/>
      <c r="M269" s="16"/>
      <c r="T269" s="16"/>
      <c r="AA269" s="16"/>
      <c r="AQ269" s="3"/>
      <c r="AR269" s="6"/>
    </row>
    <row r="270" spans="1:44" s="2" customFormat="1" x14ac:dyDescent="0.25">
      <c r="A270" s="5"/>
      <c r="F270" s="16"/>
      <c r="M270" s="16"/>
      <c r="T270" s="16"/>
      <c r="AA270" s="16"/>
      <c r="AQ270" s="3"/>
      <c r="AR270" s="6"/>
    </row>
    <row r="271" spans="1:44" s="2" customFormat="1" x14ac:dyDescent="0.25">
      <c r="A271" s="5"/>
      <c r="F271" s="16"/>
      <c r="M271" s="16"/>
      <c r="T271" s="16"/>
      <c r="AA271" s="16"/>
      <c r="AQ271" s="3"/>
      <c r="AR271" s="6"/>
    </row>
    <row r="272" spans="1:44" s="2" customFormat="1" x14ac:dyDescent="0.25">
      <c r="A272" s="5"/>
      <c r="F272" s="16"/>
      <c r="M272" s="16"/>
      <c r="T272" s="16"/>
      <c r="AA272" s="16"/>
      <c r="AQ272" s="3"/>
      <c r="AR272" s="6"/>
    </row>
    <row r="273" spans="1:44" s="2" customFormat="1" x14ac:dyDescent="0.25">
      <c r="A273" s="5"/>
      <c r="F273" s="16"/>
      <c r="M273" s="16"/>
      <c r="T273" s="16"/>
      <c r="AA273" s="16"/>
      <c r="AQ273" s="3"/>
      <c r="AR273" s="6"/>
    </row>
    <row r="274" spans="1:44" s="2" customFormat="1" x14ac:dyDescent="0.25">
      <c r="A274" s="5"/>
      <c r="F274" s="16"/>
      <c r="M274" s="16"/>
      <c r="T274" s="16"/>
      <c r="AA274" s="16"/>
      <c r="AQ274" s="3"/>
      <c r="AR274" s="6"/>
    </row>
    <row r="275" spans="1:44" s="2" customFormat="1" x14ac:dyDescent="0.25">
      <c r="A275" s="5"/>
      <c r="F275" s="16"/>
      <c r="M275" s="16"/>
      <c r="T275" s="16"/>
      <c r="AA275" s="16"/>
      <c r="AQ275" s="3"/>
      <c r="AR275" s="6"/>
    </row>
    <row r="276" spans="1:44" s="2" customFormat="1" x14ac:dyDescent="0.25">
      <c r="A276" s="5"/>
      <c r="F276" s="16"/>
      <c r="M276" s="16"/>
      <c r="T276" s="16"/>
      <c r="AA276" s="16"/>
      <c r="AQ276" s="3"/>
      <c r="AR276" s="6"/>
    </row>
    <row r="277" spans="1:44" s="2" customFormat="1" x14ac:dyDescent="0.25">
      <c r="A277" s="5"/>
      <c r="F277" s="16"/>
      <c r="M277" s="16"/>
      <c r="T277" s="16"/>
      <c r="AA277" s="16"/>
      <c r="AQ277" s="3"/>
      <c r="AR277" s="6"/>
    </row>
    <row r="278" spans="1:44" s="2" customFormat="1" x14ac:dyDescent="0.25">
      <c r="A278" s="5"/>
      <c r="F278" s="16"/>
      <c r="M278" s="16"/>
      <c r="T278" s="16"/>
      <c r="AA278" s="16"/>
      <c r="AQ278" s="3"/>
      <c r="AR278" s="6"/>
    </row>
    <row r="279" spans="1:44" s="2" customFormat="1" x14ac:dyDescent="0.25">
      <c r="A279" s="5"/>
      <c r="F279" s="16"/>
      <c r="M279" s="16"/>
      <c r="T279" s="16"/>
      <c r="AA279" s="16"/>
      <c r="AQ279" s="3"/>
      <c r="AR279" s="6"/>
    </row>
    <row r="280" spans="1:44" s="2" customFormat="1" x14ac:dyDescent="0.25">
      <c r="A280" s="5"/>
      <c r="F280" s="16"/>
      <c r="M280" s="16"/>
      <c r="T280" s="16"/>
      <c r="AA280" s="16"/>
      <c r="AQ280" s="3"/>
      <c r="AR280" s="6"/>
    </row>
    <row r="281" spans="1:44" s="2" customFormat="1" x14ac:dyDescent="0.25">
      <c r="A281" s="5"/>
      <c r="F281" s="16"/>
      <c r="M281" s="16"/>
      <c r="T281" s="16"/>
      <c r="AA281" s="16"/>
      <c r="AQ281" s="3"/>
      <c r="AR281" s="6"/>
    </row>
    <row r="282" spans="1:44" s="2" customFormat="1" x14ac:dyDescent="0.25">
      <c r="A282" s="5"/>
      <c r="F282" s="16"/>
      <c r="M282" s="16"/>
      <c r="T282" s="16"/>
      <c r="AA282" s="16"/>
      <c r="AQ282" s="3"/>
      <c r="AR282" s="6"/>
    </row>
    <row r="283" spans="1:44" s="2" customFormat="1" x14ac:dyDescent="0.25">
      <c r="A283" s="5"/>
      <c r="F283" s="16"/>
      <c r="M283" s="16"/>
      <c r="T283" s="16"/>
      <c r="AA283" s="16"/>
      <c r="AQ283" s="3"/>
      <c r="AR283" s="6"/>
    </row>
    <row r="284" spans="1:44" s="2" customFormat="1" x14ac:dyDescent="0.25">
      <c r="A284" s="5"/>
      <c r="F284" s="16"/>
      <c r="M284" s="16"/>
      <c r="T284" s="16"/>
      <c r="AA284" s="16"/>
      <c r="AQ284" s="3"/>
      <c r="AR284" s="6"/>
    </row>
    <row r="285" spans="1:44" s="2" customFormat="1" x14ac:dyDescent="0.25">
      <c r="A285" s="5"/>
      <c r="F285" s="16"/>
      <c r="M285" s="16"/>
      <c r="T285" s="16"/>
      <c r="AA285" s="16"/>
      <c r="AQ285" s="3"/>
      <c r="AR285" s="6"/>
    </row>
    <row r="286" spans="1:44" s="2" customFormat="1" x14ac:dyDescent="0.25">
      <c r="A286" s="5"/>
      <c r="F286" s="16"/>
      <c r="M286" s="16"/>
      <c r="T286" s="16"/>
      <c r="AA286" s="16"/>
      <c r="AQ286" s="3"/>
      <c r="AR286" s="6"/>
    </row>
    <row r="287" spans="1:44" s="2" customFormat="1" x14ac:dyDescent="0.25">
      <c r="A287" s="5"/>
      <c r="F287" s="16"/>
      <c r="M287" s="16"/>
      <c r="T287" s="16"/>
      <c r="AA287" s="16"/>
      <c r="AQ287" s="3"/>
      <c r="AR287" s="6"/>
    </row>
    <row r="288" spans="1:44" s="2" customFormat="1" x14ac:dyDescent="0.25">
      <c r="A288" s="5"/>
      <c r="F288" s="16"/>
      <c r="M288" s="16"/>
      <c r="T288" s="16"/>
      <c r="AA288" s="16"/>
      <c r="AQ288" s="3"/>
      <c r="AR288" s="6"/>
    </row>
    <row r="289" spans="1:44" s="2" customFormat="1" x14ac:dyDescent="0.25">
      <c r="A289" s="5"/>
      <c r="F289" s="16"/>
      <c r="M289" s="16"/>
      <c r="T289" s="16"/>
      <c r="AA289" s="16"/>
      <c r="AQ289" s="3"/>
      <c r="AR289" s="6"/>
    </row>
    <row r="290" spans="1:44" s="2" customFormat="1" x14ac:dyDescent="0.25">
      <c r="A290" s="5"/>
      <c r="F290" s="16"/>
      <c r="M290" s="16"/>
      <c r="T290" s="16"/>
      <c r="AA290" s="16"/>
      <c r="AQ290" s="3"/>
      <c r="AR290" s="6"/>
    </row>
    <row r="291" spans="1:44" s="2" customFormat="1" x14ac:dyDescent="0.25">
      <c r="A291" s="5"/>
      <c r="F291" s="16"/>
      <c r="M291" s="16"/>
      <c r="T291" s="16"/>
      <c r="AA291" s="16"/>
      <c r="AQ291" s="3"/>
      <c r="AR291" s="6"/>
    </row>
    <row r="292" spans="1:44" s="2" customFormat="1" x14ac:dyDescent="0.25">
      <c r="A292" s="5"/>
      <c r="F292" s="16"/>
      <c r="M292" s="16"/>
      <c r="T292" s="16"/>
      <c r="AA292" s="16"/>
      <c r="AQ292" s="3"/>
      <c r="AR292" s="6"/>
    </row>
    <row r="293" spans="1:44" s="2" customFormat="1" x14ac:dyDescent="0.25">
      <c r="A293" s="5"/>
      <c r="F293" s="16"/>
      <c r="M293" s="16"/>
      <c r="T293" s="16"/>
      <c r="AA293" s="16"/>
      <c r="AQ293" s="3"/>
      <c r="AR293" s="6"/>
    </row>
    <row r="294" spans="1:44" s="2" customFormat="1" x14ac:dyDescent="0.25">
      <c r="A294" s="5"/>
      <c r="F294" s="16"/>
      <c r="M294" s="16"/>
      <c r="T294" s="16"/>
      <c r="AA294" s="16"/>
      <c r="AQ294" s="3"/>
      <c r="AR294" s="6"/>
    </row>
    <row r="295" spans="1:44" s="2" customFormat="1" x14ac:dyDescent="0.25">
      <c r="A295" s="5"/>
      <c r="F295" s="16"/>
      <c r="M295" s="16"/>
      <c r="T295" s="16"/>
      <c r="AA295" s="16"/>
      <c r="AQ295" s="3"/>
      <c r="AR295" s="6"/>
    </row>
    <row r="296" spans="1:44" s="2" customFormat="1" x14ac:dyDescent="0.25">
      <c r="A296" s="5"/>
      <c r="F296" s="16"/>
      <c r="M296" s="16"/>
      <c r="T296" s="16"/>
      <c r="AA296" s="16"/>
      <c r="AQ296" s="3"/>
      <c r="AR296" s="6"/>
    </row>
    <row r="297" spans="1:44" s="2" customFormat="1" x14ac:dyDescent="0.25">
      <c r="A297" s="5"/>
      <c r="F297" s="16"/>
      <c r="M297" s="16"/>
      <c r="T297" s="16"/>
      <c r="AA297" s="16"/>
      <c r="AQ297" s="3"/>
      <c r="AR297" s="6"/>
    </row>
    <row r="298" spans="1:44" s="2" customFormat="1" x14ac:dyDescent="0.25">
      <c r="A298" s="5"/>
      <c r="F298" s="16"/>
      <c r="M298" s="16"/>
      <c r="T298" s="16"/>
      <c r="AA298" s="16"/>
      <c r="AQ298" s="3"/>
      <c r="AR298" s="6"/>
    </row>
    <row r="299" spans="1:44" s="2" customFormat="1" x14ac:dyDescent="0.25">
      <c r="A299" s="5"/>
      <c r="F299" s="16"/>
      <c r="M299" s="16"/>
      <c r="T299" s="16"/>
      <c r="AA299" s="16"/>
      <c r="AQ299" s="3"/>
      <c r="AR299" s="6"/>
    </row>
    <row r="300" spans="1:44" s="2" customFormat="1" x14ac:dyDescent="0.25">
      <c r="A300" s="5"/>
      <c r="F300" s="16"/>
      <c r="M300" s="16"/>
      <c r="T300" s="16"/>
      <c r="AA300" s="16"/>
      <c r="AQ300" s="3"/>
      <c r="AR300" s="6"/>
    </row>
    <row r="301" spans="1:44" s="2" customFormat="1" x14ac:dyDescent="0.25">
      <c r="A301" s="5"/>
      <c r="F301" s="16"/>
      <c r="M301" s="16"/>
      <c r="T301" s="16"/>
      <c r="AA301" s="16"/>
      <c r="AQ301" s="3"/>
      <c r="AR301" s="6"/>
    </row>
    <row r="302" spans="1:44" s="2" customFormat="1" x14ac:dyDescent="0.25">
      <c r="A302" s="5"/>
      <c r="F302" s="16"/>
      <c r="M302" s="16"/>
      <c r="T302" s="16"/>
      <c r="AA302" s="16"/>
      <c r="AQ302" s="3"/>
      <c r="AR302" s="6"/>
    </row>
    <row r="303" spans="1:44" s="2" customFormat="1" x14ac:dyDescent="0.25">
      <c r="A303" s="5"/>
      <c r="F303" s="16"/>
      <c r="M303" s="16"/>
      <c r="T303" s="16"/>
      <c r="AA303" s="16"/>
      <c r="AQ303" s="3"/>
      <c r="AR303" s="6"/>
    </row>
    <row r="304" spans="1:44" s="2" customFormat="1" x14ac:dyDescent="0.25">
      <c r="A304" s="5"/>
      <c r="F304" s="16"/>
      <c r="M304" s="16"/>
      <c r="T304" s="16"/>
      <c r="AA304" s="16"/>
      <c r="AQ304" s="3"/>
      <c r="AR304" s="6"/>
    </row>
    <row r="305" spans="1:44" s="2" customFormat="1" x14ac:dyDescent="0.25">
      <c r="A305" s="5"/>
      <c r="F305" s="16"/>
      <c r="M305" s="16"/>
      <c r="T305" s="16"/>
      <c r="AA305" s="16"/>
      <c r="AQ305" s="3"/>
      <c r="AR305" s="6"/>
    </row>
    <row r="306" spans="1:44" s="2" customFormat="1" x14ac:dyDescent="0.25">
      <c r="A306" s="5"/>
      <c r="F306" s="16"/>
      <c r="M306" s="16"/>
      <c r="T306" s="16"/>
      <c r="AA306" s="16"/>
      <c r="AQ306" s="3"/>
      <c r="AR306" s="6"/>
    </row>
    <row r="307" spans="1:44" s="2" customFormat="1" x14ac:dyDescent="0.25">
      <c r="A307" s="5"/>
      <c r="F307" s="16"/>
      <c r="M307" s="16"/>
      <c r="T307" s="16"/>
      <c r="AA307" s="16"/>
      <c r="AQ307" s="3"/>
      <c r="AR307" s="6"/>
    </row>
    <row r="308" spans="1:44" s="2" customFormat="1" x14ac:dyDescent="0.25">
      <c r="A308" s="5"/>
      <c r="F308" s="16"/>
      <c r="M308" s="16"/>
      <c r="T308" s="16"/>
      <c r="AA308" s="16"/>
      <c r="AQ308" s="3"/>
      <c r="AR308" s="6"/>
    </row>
    <row r="309" spans="1:44" s="2" customFormat="1" x14ac:dyDescent="0.25">
      <c r="A309" s="5"/>
      <c r="F309" s="16"/>
      <c r="M309" s="16"/>
      <c r="T309" s="16"/>
      <c r="AA309" s="16"/>
      <c r="AQ309" s="3"/>
      <c r="AR309" s="6"/>
    </row>
    <row r="310" spans="1:44" s="2" customFormat="1" x14ac:dyDescent="0.25">
      <c r="A310" s="5"/>
      <c r="F310" s="16"/>
      <c r="M310" s="16"/>
      <c r="T310" s="16"/>
      <c r="AA310" s="16"/>
      <c r="AQ310" s="3"/>
      <c r="AR310" s="6"/>
    </row>
    <row r="311" spans="1:44" s="2" customFormat="1" x14ac:dyDescent="0.25">
      <c r="A311" s="5"/>
      <c r="F311" s="16"/>
      <c r="M311" s="16"/>
      <c r="T311" s="16"/>
      <c r="AA311" s="16"/>
      <c r="AQ311" s="3"/>
      <c r="AR311" s="6"/>
    </row>
    <row r="312" spans="1:44" s="2" customFormat="1" x14ac:dyDescent="0.25">
      <c r="A312" s="5"/>
      <c r="F312" s="16"/>
      <c r="M312" s="16"/>
      <c r="T312" s="16"/>
      <c r="AA312" s="16"/>
      <c r="AQ312" s="3"/>
      <c r="AR312" s="6"/>
    </row>
    <row r="313" spans="1:44" s="2" customFormat="1" x14ac:dyDescent="0.25">
      <c r="A313" s="5"/>
      <c r="F313" s="16"/>
      <c r="M313" s="16"/>
      <c r="T313" s="16"/>
      <c r="AA313" s="16"/>
      <c r="AQ313" s="3"/>
      <c r="AR313" s="6"/>
    </row>
    <row r="314" spans="1:44" s="2" customFormat="1" x14ac:dyDescent="0.25">
      <c r="A314" s="5"/>
      <c r="F314" s="16"/>
      <c r="M314" s="16"/>
      <c r="T314" s="16"/>
      <c r="AA314" s="16"/>
      <c r="AQ314" s="3"/>
      <c r="AR314" s="6"/>
    </row>
    <row r="315" spans="1:44" s="2" customFormat="1" x14ac:dyDescent="0.25">
      <c r="A315" s="5"/>
      <c r="F315" s="16"/>
      <c r="M315" s="16"/>
      <c r="T315" s="16"/>
      <c r="AA315" s="16"/>
      <c r="AQ315" s="3"/>
      <c r="AR315" s="6"/>
    </row>
    <row r="316" spans="1:44" s="2" customFormat="1" x14ac:dyDescent="0.25">
      <c r="A316" s="5"/>
      <c r="F316" s="16"/>
      <c r="M316" s="16"/>
      <c r="T316" s="16"/>
      <c r="AA316" s="16"/>
      <c r="AQ316" s="3"/>
      <c r="AR316" s="6"/>
    </row>
    <row r="317" spans="1:44" s="2" customFormat="1" x14ac:dyDescent="0.25">
      <c r="A317" s="5"/>
      <c r="F317" s="16"/>
      <c r="M317" s="16"/>
      <c r="T317" s="16"/>
      <c r="AA317" s="16"/>
      <c r="AQ317" s="3"/>
      <c r="AR317" s="6"/>
    </row>
    <row r="318" spans="1:44" s="2" customFormat="1" x14ac:dyDescent="0.25">
      <c r="A318" s="5"/>
      <c r="F318" s="16"/>
      <c r="M318" s="16"/>
      <c r="T318" s="16"/>
      <c r="AA318" s="16"/>
      <c r="AQ318" s="3"/>
      <c r="AR318" s="6"/>
    </row>
    <row r="319" spans="1:44" s="2" customFormat="1" x14ac:dyDescent="0.25">
      <c r="A319" s="5"/>
      <c r="F319" s="16"/>
      <c r="M319" s="16"/>
      <c r="T319" s="16"/>
      <c r="AA319" s="16"/>
      <c r="AQ319" s="3"/>
      <c r="AR319" s="6"/>
    </row>
    <row r="320" spans="1:44" s="2" customFormat="1" x14ac:dyDescent="0.25">
      <c r="A320" s="5"/>
      <c r="F320" s="16"/>
      <c r="M320" s="16"/>
      <c r="T320" s="16"/>
      <c r="AA320" s="16"/>
      <c r="AQ320" s="3"/>
      <c r="AR320" s="6"/>
    </row>
    <row r="321" spans="1:44" s="2" customFormat="1" x14ac:dyDescent="0.25">
      <c r="A321" s="5"/>
      <c r="F321" s="16"/>
      <c r="M321" s="16"/>
      <c r="T321" s="16"/>
      <c r="AA321" s="16"/>
      <c r="AQ321" s="3"/>
      <c r="AR321" s="6"/>
    </row>
    <row r="322" spans="1:44" s="2" customFormat="1" x14ac:dyDescent="0.25">
      <c r="A322" s="5"/>
      <c r="F322" s="16"/>
      <c r="M322" s="16"/>
      <c r="T322" s="16"/>
      <c r="AA322" s="16"/>
      <c r="AQ322" s="3"/>
      <c r="AR322" s="6"/>
    </row>
    <row r="323" spans="1:44" s="2" customFormat="1" x14ac:dyDescent="0.25">
      <c r="A323" s="5"/>
      <c r="F323" s="16"/>
      <c r="M323" s="16"/>
      <c r="T323" s="16"/>
      <c r="AA323" s="16"/>
      <c r="AQ323" s="3"/>
      <c r="AR323" s="6"/>
    </row>
    <row r="324" spans="1:44" s="2" customFormat="1" x14ac:dyDescent="0.25">
      <c r="A324" s="5"/>
      <c r="F324" s="16"/>
      <c r="M324" s="16"/>
      <c r="T324" s="16"/>
      <c r="AA324" s="16"/>
      <c r="AQ324" s="3"/>
      <c r="AR324" s="6"/>
    </row>
    <row r="325" spans="1:44" s="2" customFormat="1" x14ac:dyDescent="0.25">
      <c r="A325" s="5"/>
      <c r="F325" s="16"/>
      <c r="M325" s="16"/>
      <c r="T325" s="16"/>
      <c r="AA325" s="16"/>
      <c r="AQ325" s="3"/>
      <c r="AR325" s="6"/>
    </row>
    <row r="326" spans="1:44" s="2" customFormat="1" x14ac:dyDescent="0.25">
      <c r="A326" s="5"/>
      <c r="F326" s="16"/>
      <c r="M326" s="16"/>
      <c r="T326" s="16"/>
      <c r="AA326" s="16"/>
      <c r="AQ326" s="3"/>
      <c r="AR326" s="6"/>
    </row>
    <row r="327" spans="1:44" s="2" customFormat="1" x14ac:dyDescent="0.25">
      <c r="A327" s="5"/>
      <c r="F327" s="16"/>
      <c r="M327" s="16"/>
      <c r="T327" s="16"/>
      <c r="AA327" s="16"/>
      <c r="AQ327" s="3"/>
      <c r="AR327" s="6"/>
    </row>
    <row r="328" spans="1:44" s="2" customFormat="1" x14ac:dyDescent="0.25">
      <c r="A328" s="5"/>
      <c r="F328" s="16"/>
      <c r="M328" s="16"/>
      <c r="T328" s="16"/>
      <c r="AA328" s="16"/>
      <c r="AQ328" s="3"/>
      <c r="AR328" s="6"/>
    </row>
    <row r="329" spans="1:44" s="2" customFormat="1" x14ac:dyDescent="0.25">
      <c r="A329" s="5"/>
      <c r="F329" s="16"/>
      <c r="M329" s="16"/>
      <c r="T329" s="16"/>
      <c r="AA329" s="16"/>
      <c r="AQ329" s="3"/>
      <c r="AR329" s="6"/>
    </row>
    <row r="330" spans="1:44" s="2" customFormat="1" x14ac:dyDescent="0.25">
      <c r="A330" s="5"/>
      <c r="F330" s="16"/>
      <c r="M330" s="16"/>
      <c r="T330" s="16"/>
      <c r="AA330" s="16"/>
      <c r="AQ330" s="3"/>
      <c r="AR330" s="6"/>
    </row>
    <row r="331" spans="1:44" s="2" customFormat="1" x14ac:dyDescent="0.25">
      <c r="A331" s="5"/>
      <c r="F331" s="16"/>
      <c r="M331" s="16"/>
      <c r="T331" s="16"/>
      <c r="AA331" s="16"/>
      <c r="AQ331" s="3"/>
      <c r="AR331" s="6"/>
    </row>
    <row r="332" spans="1:44" s="2" customFormat="1" x14ac:dyDescent="0.25">
      <c r="A332" s="5"/>
      <c r="F332" s="16"/>
      <c r="M332" s="16"/>
      <c r="T332" s="16"/>
      <c r="AA332" s="16"/>
      <c r="AQ332" s="3"/>
      <c r="AR332" s="6"/>
    </row>
    <row r="333" spans="1:44" s="2" customFormat="1" x14ac:dyDescent="0.25">
      <c r="A333" s="5"/>
      <c r="F333" s="16"/>
      <c r="M333" s="16"/>
      <c r="T333" s="16"/>
      <c r="AA333" s="16"/>
      <c r="AQ333" s="3"/>
      <c r="AR333" s="6"/>
    </row>
    <row r="334" spans="1:44" s="2" customFormat="1" x14ac:dyDescent="0.25">
      <c r="A334" s="5"/>
      <c r="F334" s="16"/>
      <c r="M334" s="16"/>
      <c r="T334" s="16"/>
      <c r="AA334" s="16"/>
      <c r="AQ334" s="3"/>
      <c r="AR334" s="6"/>
    </row>
    <row r="335" spans="1:44" s="2" customFormat="1" x14ac:dyDescent="0.25">
      <c r="A335" s="5"/>
      <c r="F335" s="16"/>
      <c r="M335" s="16"/>
      <c r="T335" s="16"/>
      <c r="AA335" s="16"/>
      <c r="AQ335" s="3"/>
      <c r="AR335" s="6"/>
    </row>
    <row r="336" spans="1:44" s="2" customFormat="1" x14ac:dyDescent="0.25">
      <c r="A336" s="5"/>
      <c r="F336" s="16"/>
      <c r="M336" s="16"/>
      <c r="T336" s="16"/>
      <c r="AA336" s="16"/>
      <c r="AQ336" s="3"/>
      <c r="AR336" s="6"/>
    </row>
    <row r="337" spans="1:44" s="2" customFormat="1" x14ac:dyDescent="0.25">
      <c r="A337" s="5"/>
      <c r="F337" s="16"/>
      <c r="M337" s="16"/>
      <c r="T337" s="16"/>
      <c r="AA337" s="16"/>
      <c r="AQ337" s="3"/>
      <c r="AR337" s="6"/>
    </row>
    <row r="338" spans="1:44" s="2" customFormat="1" x14ac:dyDescent="0.25">
      <c r="A338" s="5"/>
      <c r="F338" s="16"/>
      <c r="M338" s="16"/>
      <c r="T338" s="16"/>
      <c r="AA338" s="16"/>
      <c r="AQ338" s="3"/>
      <c r="AR338" s="6"/>
    </row>
    <row r="339" spans="1:44" s="2" customFormat="1" x14ac:dyDescent="0.25">
      <c r="A339" s="5"/>
      <c r="F339" s="16"/>
      <c r="M339" s="16"/>
      <c r="T339" s="16"/>
      <c r="AA339" s="16"/>
      <c r="AQ339" s="3"/>
      <c r="AR339" s="6"/>
    </row>
    <row r="340" spans="1:44" s="2" customFormat="1" x14ac:dyDescent="0.25">
      <c r="A340" s="5"/>
      <c r="F340" s="16"/>
      <c r="M340" s="16"/>
      <c r="T340" s="16"/>
      <c r="AA340" s="16"/>
      <c r="AQ340" s="3"/>
      <c r="AR340" s="6"/>
    </row>
    <row r="341" spans="1:44" s="2" customFormat="1" x14ac:dyDescent="0.25">
      <c r="A341" s="5"/>
      <c r="F341" s="16"/>
      <c r="M341" s="16"/>
      <c r="T341" s="16"/>
      <c r="AA341" s="16"/>
      <c r="AQ341" s="3"/>
      <c r="AR341" s="6"/>
    </row>
    <row r="342" spans="1:44" s="2" customFormat="1" x14ac:dyDescent="0.25">
      <c r="A342" s="5"/>
      <c r="F342" s="16"/>
      <c r="M342" s="16"/>
      <c r="T342" s="16"/>
      <c r="AA342" s="16"/>
      <c r="AQ342" s="3"/>
      <c r="AR342" s="6"/>
    </row>
    <row r="343" spans="1:44" s="2" customFormat="1" x14ac:dyDescent="0.25">
      <c r="A343" s="5"/>
      <c r="F343" s="16"/>
      <c r="M343" s="16"/>
      <c r="T343" s="16"/>
      <c r="AA343" s="16"/>
      <c r="AQ343" s="3"/>
      <c r="AR343" s="6"/>
    </row>
    <row r="344" spans="1:44" s="2" customFormat="1" x14ac:dyDescent="0.25">
      <c r="A344" s="5"/>
      <c r="F344" s="16"/>
      <c r="M344" s="16"/>
      <c r="T344" s="16"/>
      <c r="AA344" s="16"/>
      <c r="AQ344" s="3"/>
      <c r="AR344" s="6"/>
    </row>
    <row r="345" spans="1:44" s="2" customFormat="1" x14ac:dyDescent="0.25">
      <c r="A345" s="5"/>
      <c r="F345" s="16"/>
      <c r="M345" s="16"/>
      <c r="T345" s="16"/>
      <c r="AA345" s="16"/>
      <c r="AQ345" s="3"/>
      <c r="AR345" s="6"/>
    </row>
    <row r="346" spans="1:44" s="2" customFormat="1" x14ac:dyDescent="0.25">
      <c r="A346" s="5"/>
      <c r="F346" s="16"/>
      <c r="M346" s="16"/>
      <c r="T346" s="16"/>
      <c r="AA346" s="16"/>
      <c r="AQ346" s="3"/>
      <c r="AR346" s="6"/>
    </row>
    <row r="347" spans="1:44" s="2" customFormat="1" x14ac:dyDescent="0.25">
      <c r="A347" s="5"/>
      <c r="F347" s="16"/>
      <c r="M347" s="16"/>
      <c r="T347" s="16"/>
      <c r="AA347" s="16"/>
      <c r="AQ347" s="3"/>
      <c r="AR347" s="6"/>
    </row>
    <row r="348" spans="1:44" s="2" customFormat="1" x14ac:dyDescent="0.25">
      <c r="A348" s="5"/>
      <c r="F348" s="16"/>
      <c r="M348" s="16"/>
      <c r="T348" s="16"/>
      <c r="AA348" s="16"/>
      <c r="AQ348" s="3"/>
      <c r="AR348" s="6"/>
    </row>
    <row r="349" spans="1:44" s="2" customFormat="1" x14ac:dyDescent="0.25">
      <c r="A349" s="5"/>
      <c r="F349" s="16"/>
      <c r="M349" s="16"/>
      <c r="T349" s="16"/>
      <c r="AA349" s="16"/>
      <c r="AQ349" s="3"/>
      <c r="AR349" s="6"/>
    </row>
    <row r="350" spans="1:44" s="2" customFormat="1" x14ac:dyDescent="0.25">
      <c r="A350" s="5"/>
      <c r="F350" s="16"/>
      <c r="M350" s="16"/>
      <c r="T350" s="16"/>
      <c r="AA350" s="16"/>
      <c r="AQ350" s="3"/>
      <c r="AR350" s="6"/>
    </row>
    <row r="351" spans="1:44" s="2" customFormat="1" x14ac:dyDescent="0.25">
      <c r="A351" s="5"/>
      <c r="F351" s="16"/>
      <c r="M351" s="16"/>
      <c r="T351" s="16"/>
      <c r="AA351" s="16"/>
      <c r="AQ351" s="3"/>
      <c r="AR351" s="6"/>
    </row>
    <row r="352" spans="1:44" s="2" customFormat="1" x14ac:dyDescent="0.25">
      <c r="A352" s="5"/>
      <c r="F352" s="16"/>
      <c r="M352" s="16"/>
      <c r="T352" s="16"/>
      <c r="AA352" s="16"/>
      <c r="AQ352" s="3"/>
      <c r="AR352" s="6"/>
    </row>
    <row r="353" spans="1:44" s="2" customFormat="1" x14ac:dyDescent="0.25">
      <c r="A353" s="5"/>
      <c r="F353" s="16"/>
      <c r="M353" s="16"/>
      <c r="T353" s="16"/>
      <c r="AA353" s="16"/>
      <c r="AQ353" s="3"/>
      <c r="AR353" s="6"/>
    </row>
    <row r="354" spans="1:44" s="2" customFormat="1" x14ac:dyDescent="0.25">
      <c r="A354" s="5"/>
      <c r="F354" s="16"/>
      <c r="M354" s="16"/>
      <c r="T354" s="16"/>
      <c r="AA354" s="16"/>
      <c r="AQ354" s="3"/>
      <c r="AR354" s="6"/>
    </row>
    <row r="355" spans="1:44" s="2" customFormat="1" x14ac:dyDescent="0.25">
      <c r="A355" s="5"/>
      <c r="F355" s="16"/>
      <c r="M355" s="16"/>
      <c r="T355" s="16"/>
      <c r="AA355" s="16"/>
      <c r="AQ355" s="3"/>
      <c r="AR355" s="6"/>
    </row>
    <row r="356" spans="1:44" s="2" customFormat="1" x14ac:dyDescent="0.25">
      <c r="A356" s="5"/>
      <c r="F356" s="16"/>
      <c r="M356" s="16"/>
      <c r="T356" s="16"/>
      <c r="AA356" s="16"/>
      <c r="AQ356" s="3"/>
      <c r="AR356" s="6"/>
    </row>
    <row r="357" spans="1:44" s="2" customFormat="1" x14ac:dyDescent="0.25">
      <c r="A357" s="5"/>
      <c r="F357" s="16"/>
      <c r="M357" s="16"/>
      <c r="T357" s="16"/>
      <c r="AA357" s="16"/>
      <c r="AQ357" s="3"/>
      <c r="AR357" s="6"/>
    </row>
    <row r="358" spans="1:44" s="2" customFormat="1" x14ac:dyDescent="0.25">
      <c r="A358" s="5"/>
      <c r="F358" s="16"/>
      <c r="M358" s="16"/>
      <c r="T358" s="16"/>
      <c r="AA358" s="16"/>
      <c r="AQ358" s="3"/>
      <c r="AR358" s="6"/>
    </row>
    <row r="359" spans="1:44" s="2" customFormat="1" x14ac:dyDescent="0.25">
      <c r="A359" s="5"/>
      <c r="F359" s="16"/>
      <c r="M359" s="16"/>
      <c r="T359" s="16"/>
      <c r="AA359" s="16"/>
      <c r="AQ359" s="3"/>
      <c r="AR359" s="6"/>
    </row>
    <row r="360" spans="1:44" s="2" customFormat="1" x14ac:dyDescent="0.25">
      <c r="A360" s="5"/>
      <c r="F360" s="16"/>
      <c r="M360" s="16"/>
      <c r="T360" s="16"/>
      <c r="AA360" s="16"/>
      <c r="AQ360" s="3"/>
      <c r="AR360" s="6"/>
    </row>
    <row r="361" spans="1:44" s="2" customFormat="1" x14ac:dyDescent="0.25">
      <c r="A361" s="5"/>
      <c r="F361" s="16"/>
      <c r="M361" s="16"/>
      <c r="T361" s="16"/>
      <c r="AA361" s="16"/>
      <c r="AQ361" s="3"/>
      <c r="AR361" s="6"/>
    </row>
    <row r="362" spans="1:44" s="2" customFormat="1" x14ac:dyDescent="0.25">
      <c r="A362" s="5"/>
      <c r="F362" s="16"/>
      <c r="M362" s="16"/>
      <c r="T362" s="16"/>
      <c r="AA362" s="16"/>
      <c r="AQ362" s="3"/>
      <c r="AR362" s="6"/>
    </row>
    <row r="363" spans="1:44" s="2" customFormat="1" x14ac:dyDescent="0.25">
      <c r="A363" s="5"/>
      <c r="F363" s="16"/>
      <c r="M363" s="16"/>
      <c r="T363" s="16"/>
      <c r="AA363" s="16"/>
      <c r="AQ363" s="3"/>
      <c r="AR363" s="6"/>
    </row>
    <row r="364" spans="1:44" s="2" customFormat="1" x14ac:dyDescent="0.25">
      <c r="A364" s="5"/>
      <c r="F364" s="16"/>
      <c r="M364" s="16"/>
      <c r="T364" s="16"/>
      <c r="AA364" s="16"/>
      <c r="AQ364" s="3"/>
      <c r="AR364" s="6"/>
    </row>
    <row r="365" spans="1:44" s="2" customFormat="1" x14ac:dyDescent="0.25">
      <c r="A365" s="5"/>
      <c r="F365" s="16"/>
      <c r="M365" s="16"/>
      <c r="T365" s="16"/>
      <c r="AA365" s="16"/>
      <c r="AQ365" s="3"/>
      <c r="AR365" s="6"/>
    </row>
    <row r="366" spans="1:44" s="2" customFormat="1" x14ac:dyDescent="0.25">
      <c r="A366" s="5"/>
      <c r="F366" s="16"/>
      <c r="M366" s="16"/>
      <c r="T366" s="16"/>
      <c r="AA366" s="16"/>
      <c r="AQ366" s="3"/>
      <c r="AR366" s="6"/>
    </row>
    <row r="367" spans="1:44" s="2" customFormat="1" x14ac:dyDescent="0.25">
      <c r="A367" s="5"/>
      <c r="F367" s="16"/>
      <c r="M367" s="16"/>
      <c r="T367" s="16"/>
      <c r="AA367" s="16"/>
      <c r="AQ367" s="3"/>
      <c r="AR367" s="6"/>
    </row>
    <row r="368" spans="1:44" s="2" customFormat="1" x14ac:dyDescent="0.25">
      <c r="A368" s="5"/>
      <c r="F368" s="16"/>
      <c r="M368" s="16"/>
      <c r="T368" s="16"/>
      <c r="AA368" s="16"/>
      <c r="AQ368" s="3"/>
      <c r="AR368" s="6"/>
    </row>
    <row r="369" spans="1:44" s="2" customFormat="1" x14ac:dyDescent="0.25">
      <c r="A369" s="5"/>
      <c r="F369" s="16"/>
      <c r="M369" s="16"/>
      <c r="T369" s="16"/>
      <c r="AA369" s="16"/>
      <c r="AQ369" s="3"/>
      <c r="AR369" s="6"/>
    </row>
    <row r="370" spans="1:44" s="2" customFormat="1" x14ac:dyDescent="0.25">
      <c r="A370" s="5"/>
      <c r="F370" s="16"/>
      <c r="M370" s="16"/>
      <c r="T370" s="16"/>
      <c r="AA370" s="16"/>
      <c r="AQ370" s="3"/>
      <c r="AR370" s="6"/>
    </row>
    <row r="371" spans="1:44" s="2" customFormat="1" x14ac:dyDescent="0.25">
      <c r="A371" s="5"/>
      <c r="F371" s="16"/>
      <c r="M371" s="16"/>
      <c r="T371" s="16"/>
      <c r="AA371" s="16"/>
      <c r="AQ371" s="3"/>
      <c r="AR371" s="6"/>
    </row>
    <row r="372" spans="1:44" s="2" customFormat="1" x14ac:dyDescent="0.25">
      <c r="A372" s="5"/>
      <c r="F372" s="16"/>
      <c r="M372" s="16"/>
      <c r="T372" s="16"/>
      <c r="AA372" s="16"/>
      <c r="AQ372" s="3"/>
      <c r="AR372" s="6"/>
    </row>
    <row r="373" spans="1:44" s="2" customFormat="1" x14ac:dyDescent="0.25">
      <c r="A373" s="5"/>
      <c r="F373" s="16"/>
      <c r="M373" s="16"/>
      <c r="T373" s="16"/>
      <c r="AA373" s="16"/>
      <c r="AQ373" s="3"/>
      <c r="AR373" s="6"/>
    </row>
    <row r="374" spans="1:44" s="2" customFormat="1" x14ac:dyDescent="0.25">
      <c r="A374" s="5"/>
      <c r="F374" s="16"/>
      <c r="M374" s="16"/>
      <c r="T374" s="16"/>
      <c r="AA374" s="16"/>
      <c r="AQ374" s="3"/>
      <c r="AR374" s="6"/>
    </row>
    <row r="375" spans="1:44" s="2" customFormat="1" x14ac:dyDescent="0.25">
      <c r="A375" s="5"/>
      <c r="F375" s="16"/>
      <c r="M375" s="16"/>
      <c r="T375" s="16"/>
      <c r="AA375" s="16"/>
      <c r="AQ375" s="3"/>
      <c r="AR375" s="6"/>
    </row>
    <row r="376" spans="1:44" s="2" customFormat="1" x14ac:dyDescent="0.25">
      <c r="A376" s="5"/>
      <c r="F376" s="16"/>
      <c r="M376" s="16"/>
      <c r="T376" s="16"/>
      <c r="AA376" s="16"/>
      <c r="AQ376" s="3"/>
      <c r="AR376" s="6"/>
    </row>
    <row r="377" spans="1:44" s="2" customFormat="1" x14ac:dyDescent="0.25">
      <c r="A377" s="5"/>
      <c r="F377" s="16"/>
      <c r="M377" s="16"/>
      <c r="T377" s="16"/>
      <c r="AA377" s="16"/>
      <c r="AQ377" s="3"/>
      <c r="AR377" s="6"/>
    </row>
    <row r="378" spans="1:44" s="2" customFormat="1" x14ac:dyDescent="0.25">
      <c r="A378" s="5"/>
      <c r="F378" s="16"/>
      <c r="M378" s="16"/>
      <c r="T378" s="16"/>
      <c r="AA378" s="16"/>
      <c r="AQ378" s="3"/>
      <c r="AR378" s="6"/>
    </row>
    <row r="379" spans="1:44" s="2" customFormat="1" x14ac:dyDescent="0.25">
      <c r="A379" s="5"/>
      <c r="F379" s="16"/>
      <c r="M379" s="16"/>
      <c r="T379" s="16"/>
      <c r="AA379" s="16"/>
      <c r="AQ379" s="3"/>
      <c r="AR379" s="6"/>
    </row>
    <row r="380" spans="1:44" s="2" customFormat="1" x14ac:dyDescent="0.25">
      <c r="A380" s="5"/>
      <c r="F380" s="16"/>
      <c r="M380" s="16"/>
      <c r="T380" s="16"/>
      <c r="AA380" s="16"/>
      <c r="AQ380" s="3"/>
      <c r="AR380" s="6"/>
    </row>
    <row r="381" spans="1:44" s="2" customFormat="1" x14ac:dyDescent="0.25">
      <c r="A381" s="5"/>
      <c r="F381" s="16"/>
      <c r="M381" s="16"/>
      <c r="T381" s="16"/>
      <c r="AA381" s="16"/>
      <c r="AQ381" s="3"/>
      <c r="AR381" s="6"/>
    </row>
    <row r="382" spans="1:44" s="2" customFormat="1" x14ac:dyDescent="0.25">
      <c r="A382" s="5"/>
      <c r="F382" s="16"/>
      <c r="M382" s="16"/>
      <c r="T382" s="16"/>
      <c r="AA382" s="16"/>
      <c r="AQ382" s="3"/>
      <c r="AR382" s="6"/>
    </row>
    <row r="383" spans="1:44" s="2" customFormat="1" x14ac:dyDescent="0.25">
      <c r="A383" s="5"/>
      <c r="F383" s="16"/>
      <c r="M383" s="16"/>
      <c r="T383" s="16"/>
      <c r="AA383" s="16"/>
      <c r="AQ383" s="3"/>
      <c r="AR383" s="6"/>
    </row>
    <row r="384" spans="1:44" s="2" customFormat="1" x14ac:dyDescent="0.25">
      <c r="A384" s="5"/>
      <c r="F384" s="16"/>
      <c r="M384" s="16"/>
      <c r="T384" s="16"/>
      <c r="AA384" s="16"/>
      <c r="AQ384" s="3"/>
      <c r="AR384" s="6"/>
    </row>
    <row r="385" spans="1:44" s="2" customFormat="1" x14ac:dyDescent="0.25">
      <c r="A385" s="5"/>
      <c r="F385" s="16"/>
      <c r="M385" s="16"/>
      <c r="T385" s="16"/>
      <c r="AA385" s="16"/>
      <c r="AQ385" s="3"/>
      <c r="AR385" s="6"/>
    </row>
    <row r="386" spans="1:44" s="2" customFormat="1" x14ac:dyDescent="0.25">
      <c r="A386" s="5"/>
      <c r="F386" s="16"/>
      <c r="M386" s="16"/>
      <c r="T386" s="16"/>
      <c r="AA386" s="16"/>
      <c r="AQ386" s="3"/>
      <c r="AR386" s="6"/>
    </row>
    <row r="387" spans="1:44" s="2" customFormat="1" x14ac:dyDescent="0.25">
      <c r="A387" s="5"/>
      <c r="F387" s="16"/>
      <c r="M387" s="16"/>
      <c r="T387" s="16"/>
      <c r="AA387" s="16"/>
      <c r="AQ387" s="3"/>
      <c r="AR387" s="6"/>
    </row>
    <row r="388" spans="1:44" s="2" customFormat="1" x14ac:dyDescent="0.25">
      <c r="A388" s="5"/>
      <c r="F388" s="16"/>
      <c r="M388" s="16"/>
      <c r="T388" s="16"/>
      <c r="AA388" s="16"/>
      <c r="AQ388" s="3"/>
      <c r="AR388" s="6"/>
    </row>
    <row r="389" spans="1:44" s="2" customFormat="1" x14ac:dyDescent="0.25">
      <c r="A389" s="5"/>
      <c r="F389" s="16"/>
      <c r="M389" s="16"/>
      <c r="T389" s="16"/>
      <c r="AA389" s="16"/>
      <c r="AQ389" s="3"/>
      <c r="AR389" s="6"/>
    </row>
    <row r="390" spans="1:44" s="2" customFormat="1" x14ac:dyDescent="0.25">
      <c r="A390" s="5"/>
      <c r="F390" s="16"/>
      <c r="M390" s="16"/>
      <c r="T390" s="16"/>
      <c r="AA390" s="16"/>
      <c r="AQ390" s="3"/>
      <c r="AR390" s="6"/>
    </row>
    <row r="391" spans="1:44" s="2" customFormat="1" x14ac:dyDescent="0.25">
      <c r="A391" s="5"/>
      <c r="F391" s="16"/>
      <c r="M391" s="16"/>
      <c r="T391" s="16"/>
      <c r="AA391" s="16"/>
      <c r="AQ391" s="3"/>
      <c r="AR391" s="6"/>
    </row>
    <row r="392" spans="1:44" s="2" customFormat="1" x14ac:dyDescent="0.25">
      <c r="A392" s="5"/>
      <c r="F392" s="16"/>
      <c r="M392" s="16"/>
      <c r="T392" s="16"/>
      <c r="AA392" s="16"/>
      <c r="AQ392" s="3"/>
      <c r="AR392" s="6"/>
    </row>
    <row r="393" spans="1:44" s="2" customFormat="1" x14ac:dyDescent="0.25">
      <c r="A393" s="5"/>
      <c r="F393" s="16"/>
      <c r="M393" s="16"/>
      <c r="T393" s="16"/>
      <c r="AA393" s="16"/>
      <c r="AQ393" s="3"/>
      <c r="AR393" s="6"/>
    </row>
    <row r="394" spans="1:44" s="2" customFormat="1" x14ac:dyDescent="0.25">
      <c r="A394" s="5"/>
      <c r="F394" s="16"/>
      <c r="M394" s="16"/>
      <c r="T394" s="16"/>
      <c r="AA394" s="16"/>
      <c r="AQ394" s="3"/>
      <c r="AR394" s="6"/>
    </row>
    <row r="395" spans="1:44" s="2" customFormat="1" x14ac:dyDescent="0.25">
      <c r="A395" s="5"/>
      <c r="F395" s="16"/>
      <c r="M395" s="16"/>
      <c r="T395" s="16"/>
      <c r="AA395" s="16"/>
      <c r="AQ395" s="3"/>
      <c r="AR395" s="6"/>
    </row>
    <row r="396" spans="1:44" s="2" customFormat="1" x14ac:dyDescent="0.25">
      <c r="A396" s="5"/>
      <c r="F396" s="16"/>
      <c r="M396" s="16"/>
      <c r="T396" s="16"/>
      <c r="AA396" s="16"/>
      <c r="AQ396" s="3"/>
      <c r="AR396" s="6"/>
    </row>
    <row r="397" spans="1:44" s="2" customFormat="1" x14ac:dyDescent="0.25">
      <c r="A397" s="5"/>
      <c r="F397" s="16"/>
      <c r="M397" s="16"/>
      <c r="T397" s="16"/>
      <c r="AA397" s="16"/>
      <c r="AQ397" s="3"/>
      <c r="AR397" s="6"/>
    </row>
    <row r="398" spans="1:44" s="2" customFormat="1" x14ac:dyDescent="0.25">
      <c r="A398" s="5"/>
      <c r="F398" s="16"/>
      <c r="M398" s="16"/>
      <c r="T398" s="16"/>
      <c r="AA398" s="16"/>
      <c r="AQ398" s="3"/>
      <c r="AR398" s="6"/>
    </row>
    <row r="399" spans="1:44" s="2" customFormat="1" x14ac:dyDescent="0.25">
      <c r="A399" s="5"/>
      <c r="F399" s="16"/>
      <c r="M399" s="16"/>
      <c r="T399" s="16"/>
      <c r="AA399" s="16"/>
      <c r="AQ399" s="3"/>
      <c r="AR399" s="6"/>
    </row>
    <row r="400" spans="1:44" s="2" customFormat="1" x14ac:dyDescent="0.25">
      <c r="A400" s="5"/>
      <c r="F400" s="16"/>
      <c r="M400" s="16"/>
      <c r="T400" s="16"/>
      <c r="AA400" s="16"/>
      <c r="AQ400" s="3"/>
      <c r="AR400" s="6"/>
    </row>
    <row r="401" spans="1:44" s="2" customFormat="1" x14ac:dyDescent="0.25">
      <c r="A401" s="5"/>
      <c r="F401" s="16"/>
      <c r="M401" s="16"/>
      <c r="T401" s="16"/>
      <c r="AA401" s="16"/>
      <c r="AQ401" s="3"/>
      <c r="AR401" s="6"/>
    </row>
    <row r="402" spans="1:44" s="2" customFormat="1" x14ac:dyDescent="0.25">
      <c r="A402" s="5"/>
      <c r="F402" s="16"/>
      <c r="M402" s="16"/>
      <c r="T402" s="16"/>
      <c r="AA402" s="16"/>
      <c r="AQ402" s="3"/>
      <c r="AR402" s="6"/>
    </row>
    <row r="403" spans="1:44" s="2" customFormat="1" x14ac:dyDescent="0.25">
      <c r="A403" s="5"/>
      <c r="F403" s="16"/>
      <c r="M403" s="16"/>
      <c r="T403" s="16"/>
      <c r="AA403" s="16"/>
      <c r="AQ403" s="3"/>
      <c r="AR403" s="6"/>
    </row>
    <row r="404" spans="1:44" s="2" customFormat="1" x14ac:dyDescent="0.25">
      <c r="A404" s="5"/>
      <c r="F404" s="16"/>
      <c r="M404" s="16"/>
      <c r="T404" s="16"/>
      <c r="AA404" s="16"/>
      <c r="AQ404" s="3"/>
      <c r="AR404" s="6"/>
    </row>
    <row r="405" spans="1:44" s="2" customFormat="1" x14ac:dyDescent="0.25">
      <c r="A405" s="5"/>
      <c r="F405" s="16"/>
      <c r="M405" s="16"/>
      <c r="T405" s="16"/>
      <c r="AA405" s="16"/>
      <c r="AQ405" s="3"/>
      <c r="AR405" s="6"/>
    </row>
    <row r="406" spans="1:44" s="2" customFormat="1" x14ac:dyDescent="0.25">
      <c r="A406" s="5"/>
      <c r="F406" s="16"/>
      <c r="M406" s="16"/>
      <c r="T406" s="16"/>
      <c r="AA406" s="16"/>
      <c r="AQ406" s="3"/>
      <c r="AR406" s="6"/>
    </row>
    <row r="407" spans="1:44" s="2" customFormat="1" x14ac:dyDescent="0.25">
      <c r="A407" s="5"/>
      <c r="F407" s="16"/>
      <c r="M407" s="16"/>
      <c r="T407" s="16"/>
      <c r="AA407" s="16"/>
      <c r="AQ407" s="3"/>
      <c r="AR407" s="6"/>
    </row>
    <row r="408" spans="1:44" s="2" customFormat="1" x14ac:dyDescent="0.25">
      <c r="A408" s="5"/>
      <c r="F408" s="16"/>
      <c r="M408" s="16"/>
      <c r="T408" s="16"/>
      <c r="AA408" s="16"/>
      <c r="AQ408" s="3"/>
      <c r="AR408" s="6"/>
    </row>
    <row r="409" spans="1:44" s="2" customFormat="1" x14ac:dyDescent="0.25">
      <c r="A409" s="5"/>
      <c r="F409" s="16"/>
      <c r="M409" s="16"/>
      <c r="T409" s="16"/>
      <c r="AA409" s="16"/>
      <c r="AQ409" s="3"/>
      <c r="AR409" s="6"/>
    </row>
    <row r="410" spans="1:44" s="2" customFormat="1" x14ac:dyDescent="0.25">
      <c r="A410" s="5"/>
      <c r="F410" s="16"/>
      <c r="M410" s="16"/>
      <c r="T410" s="16"/>
      <c r="AA410" s="16"/>
      <c r="AQ410" s="3"/>
      <c r="AR410" s="6"/>
    </row>
    <row r="411" spans="1:44" s="2" customFormat="1" x14ac:dyDescent="0.25">
      <c r="A411" s="5"/>
      <c r="F411" s="16"/>
      <c r="M411" s="16"/>
      <c r="T411" s="16"/>
      <c r="AA411" s="16"/>
      <c r="AQ411" s="3"/>
      <c r="AR411" s="6"/>
    </row>
    <row r="412" spans="1:44" s="2" customFormat="1" x14ac:dyDescent="0.25">
      <c r="A412" s="5"/>
      <c r="F412" s="16"/>
      <c r="M412" s="16"/>
      <c r="T412" s="16"/>
      <c r="AA412" s="16"/>
      <c r="AQ412" s="3"/>
      <c r="AR412" s="6"/>
    </row>
    <row r="413" spans="1:44" s="2" customFormat="1" x14ac:dyDescent="0.25">
      <c r="A413" s="5"/>
      <c r="F413" s="16"/>
      <c r="M413" s="16"/>
      <c r="T413" s="16"/>
      <c r="AA413" s="16"/>
      <c r="AQ413" s="3"/>
      <c r="AR413" s="6"/>
    </row>
    <row r="414" spans="1:44" s="2" customFormat="1" x14ac:dyDescent="0.25">
      <c r="A414" s="5"/>
      <c r="F414" s="16"/>
      <c r="M414" s="16"/>
      <c r="T414" s="16"/>
      <c r="AA414" s="16"/>
      <c r="AQ414" s="3"/>
      <c r="AR414" s="6"/>
    </row>
    <row r="415" spans="1:44" s="2" customFormat="1" x14ac:dyDescent="0.25">
      <c r="A415" s="5"/>
      <c r="F415" s="16"/>
      <c r="M415" s="16"/>
      <c r="T415" s="16"/>
      <c r="AA415" s="16"/>
      <c r="AQ415" s="3"/>
      <c r="AR415" s="6"/>
    </row>
    <row r="416" spans="1:44" s="2" customFormat="1" x14ac:dyDescent="0.25">
      <c r="A416" s="5"/>
      <c r="F416" s="16"/>
      <c r="M416" s="16"/>
      <c r="T416" s="16"/>
      <c r="AA416" s="16"/>
      <c r="AQ416" s="3"/>
      <c r="AR416" s="6"/>
    </row>
    <row r="417" spans="1:44" s="2" customFormat="1" x14ac:dyDescent="0.25">
      <c r="A417" s="5"/>
      <c r="F417" s="16"/>
      <c r="M417" s="16"/>
      <c r="T417" s="16"/>
      <c r="AA417" s="16"/>
      <c r="AQ417" s="3"/>
      <c r="AR417" s="6"/>
    </row>
    <row r="418" spans="1:44" s="2" customFormat="1" x14ac:dyDescent="0.25">
      <c r="A418" s="5"/>
      <c r="F418" s="16"/>
      <c r="M418" s="16"/>
      <c r="T418" s="16"/>
      <c r="AA418" s="16"/>
      <c r="AQ418" s="3"/>
      <c r="AR418" s="6"/>
    </row>
    <row r="419" spans="1:44" s="2" customFormat="1" x14ac:dyDescent="0.25">
      <c r="A419" s="5"/>
      <c r="F419" s="16"/>
      <c r="M419" s="16"/>
      <c r="T419" s="16"/>
      <c r="AA419" s="16"/>
      <c r="AQ419" s="3"/>
      <c r="AR419" s="6"/>
    </row>
    <row r="420" spans="1:44" s="2" customFormat="1" x14ac:dyDescent="0.25">
      <c r="A420" s="5"/>
      <c r="F420" s="16"/>
      <c r="M420" s="16"/>
      <c r="T420" s="16"/>
      <c r="AA420" s="16"/>
      <c r="AQ420" s="3"/>
      <c r="AR420" s="6"/>
    </row>
    <row r="421" spans="1:44" s="2" customFormat="1" x14ac:dyDescent="0.25">
      <c r="A421" s="5"/>
      <c r="F421" s="16"/>
      <c r="M421" s="16"/>
      <c r="T421" s="16"/>
      <c r="AA421" s="16"/>
      <c r="AQ421" s="3"/>
      <c r="AR421" s="6"/>
    </row>
    <row r="422" spans="1:44" s="2" customFormat="1" x14ac:dyDescent="0.25">
      <c r="A422" s="5"/>
      <c r="F422" s="16"/>
      <c r="M422" s="16"/>
      <c r="T422" s="16"/>
      <c r="AA422" s="16"/>
      <c r="AQ422" s="3"/>
      <c r="AR422" s="6"/>
    </row>
    <row r="423" spans="1:44" s="2" customFormat="1" x14ac:dyDescent="0.25">
      <c r="A423" s="5"/>
      <c r="F423" s="16"/>
      <c r="M423" s="16"/>
      <c r="T423" s="16"/>
      <c r="AA423" s="16"/>
      <c r="AQ423" s="3"/>
      <c r="AR423" s="6"/>
    </row>
    <row r="424" spans="1:44" s="2" customFormat="1" x14ac:dyDescent="0.25">
      <c r="A424" s="5"/>
      <c r="F424" s="16"/>
      <c r="M424" s="16"/>
      <c r="T424" s="16"/>
      <c r="AA424" s="16"/>
      <c r="AQ424" s="3"/>
      <c r="AR424" s="6"/>
    </row>
    <row r="425" spans="1:44" s="2" customFormat="1" x14ac:dyDescent="0.25">
      <c r="A425" s="5"/>
      <c r="F425" s="16"/>
      <c r="M425" s="16"/>
      <c r="T425" s="16"/>
      <c r="AA425" s="16"/>
      <c r="AQ425" s="3"/>
      <c r="AR425" s="6"/>
    </row>
    <row r="426" spans="1:44" s="2" customFormat="1" x14ac:dyDescent="0.25">
      <c r="A426" s="5"/>
      <c r="F426" s="16"/>
      <c r="M426" s="16"/>
      <c r="T426" s="16"/>
      <c r="AA426" s="16"/>
      <c r="AQ426" s="3"/>
      <c r="AR426" s="6"/>
    </row>
    <row r="427" spans="1:44" s="2" customFormat="1" x14ac:dyDescent="0.25">
      <c r="A427" s="5"/>
      <c r="F427" s="16"/>
      <c r="M427" s="16"/>
      <c r="T427" s="16"/>
      <c r="AA427" s="16"/>
      <c r="AQ427" s="3"/>
      <c r="AR427" s="6"/>
    </row>
    <row r="428" spans="1:44" s="2" customFormat="1" x14ac:dyDescent="0.25">
      <c r="A428" s="5"/>
      <c r="F428" s="16"/>
      <c r="M428" s="16"/>
      <c r="T428" s="16"/>
      <c r="AA428" s="16"/>
      <c r="AQ428" s="3"/>
      <c r="AR428" s="6"/>
    </row>
    <row r="429" spans="1:44" s="2" customFormat="1" x14ac:dyDescent="0.25">
      <c r="A429" s="5"/>
      <c r="F429" s="16"/>
      <c r="M429" s="16"/>
      <c r="T429" s="16"/>
      <c r="AA429" s="16"/>
      <c r="AQ429" s="3"/>
      <c r="AR429" s="6"/>
    </row>
    <row r="430" spans="1:44" s="2" customFormat="1" x14ac:dyDescent="0.25">
      <c r="A430" s="5"/>
      <c r="F430" s="16"/>
      <c r="M430" s="16"/>
      <c r="T430" s="16"/>
      <c r="AA430" s="16"/>
      <c r="AQ430" s="3"/>
      <c r="AR430" s="6"/>
    </row>
    <row r="431" spans="1:44" s="2" customFormat="1" x14ac:dyDescent="0.25">
      <c r="A431" s="5"/>
      <c r="F431" s="16"/>
      <c r="M431" s="16"/>
      <c r="T431" s="16"/>
      <c r="AA431" s="16"/>
      <c r="AQ431" s="3"/>
      <c r="AR431" s="6"/>
    </row>
    <row r="432" spans="1:44" s="2" customFormat="1" x14ac:dyDescent="0.25">
      <c r="A432" s="5"/>
      <c r="F432" s="16"/>
      <c r="M432" s="16"/>
      <c r="T432" s="16"/>
      <c r="AA432" s="16"/>
      <c r="AQ432" s="3"/>
      <c r="AR432" s="6"/>
    </row>
    <row r="433" spans="1:44" s="2" customFormat="1" x14ac:dyDescent="0.25">
      <c r="A433" s="5"/>
      <c r="F433" s="16"/>
      <c r="M433" s="16"/>
      <c r="T433" s="16"/>
      <c r="AA433" s="16"/>
      <c r="AQ433" s="3"/>
      <c r="AR433" s="6"/>
    </row>
    <row r="434" spans="1:44" s="2" customFormat="1" x14ac:dyDescent="0.25">
      <c r="A434" s="5"/>
      <c r="F434" s="16"/>
      <c r="M434" s="16"/>
      <c r="T434" s="16"/>
      <c r="AA434" s="16"/>
      <c r="AQ434" s="3"/>
      <c r="AR434" s="6"/>
    </row>
    <row r="435" spans="1:44" s="2" customFormat="1" x14ac:dyDescent="0.25">
      <c r="A435" s="5"/>
      <c r="F435" s="16"/>
      <c r="M435" s="16"/>
      <c r="T435" s="16"/>
      <c r="AA435" s="16"/>
      <c r="AQ435" s="3"/>
      <c r="AR435" s="6"/>
    </row>
    <row r="436" spans="1:44" s="2" customFormat="1" x14ac:dyDescent="0.25">
      <c r="A436" s="5"/>
      <c r="F436" s="16"/>
      <c r="M436" s="16"/>
      <c r="T436" s="16"/>
      <c r="AA436" s="16"/>
      <c r="AQ436" s="3"/>
      <c r="AR436" s="6"/>
    </row>
    <row r="437" spans="1:44" s="2" customFormat="1" x14ac:dyDescent="0.25">
      <c r="A437" s="5"/>
      <c r="F437" s="16"/>
      <c r="M437" s="16"/>
      <c r="T437" s="16"/>
      <c r="AA437" s="16"/>
      <c r="AQ437" s="3"/>
      <c r="AR437" s="6"/>
    </row>
    <row r="438" spans="1:44" s="2" customFormat="1" x14ac:dyDescent="0.25">
      <c r="A438" s="5"/>
      <c r="F438" s="16"/>
      <c r="M438" s="16"/>
      <c r="T438" s="16"/>
      <c r="AA438" s="16"/>
      <c r="AQ438" s="3"/>
      <c r="AR438" s="6"/>
    </row>
    <row r="439" spans="1:44" s="2" customFormat="1" x14ac:dyDescent="0.25">
      <c r="A439" s="5"/>
      <c r="F439" s="16"/>
      <c r="M439" s="16"/>
      <c r="T439" s="16"/>
      <c r="AA439" s="16"/>
      <c r="AQ439" s="3"/>
      <c r="AR439" s="6"/>
    </row>
    <row r="440" spans="1:44" s="2" customFormat="1" x14ac:dyDescent="0.25">
      <c r="A440" s="5"/>
      <c r="F440" s="16"/>
      <c r="M440" s="16"/>
      <c r="T440" s="16"/>
      <c r="AA440" s="16"/>
      <c r="AQ440" s="3"/>
      <c r="AR440" s="6"/>
    </row>
    <row r="441" spans="1:44" s="2" customFormat="1" x14ac:dyDescent="0.25">
      <c r="A441" s="5"/>
      <c r="F441" s="16"/>
      <c r="M441" s="16"/>
      <c r="T441" s="16"/>
      <c r="AA441" s="16"/>
      <c r="AQ441" s="3"/>
      <c r="AR441" s="6"/>
    </row>
    <row r="442" spans="1:44" s="2" customFormat="1" x14ac:dyDescent="0.25">
      <c r="A442" s="5"/>
      <c r="F442" s="16"/>
      <c r="M442" s="16"/>
      <c r="T442" s="16"/>
      <c r="AA442" s="16"/>
      <c r="AQ442" s="3"/>
      <c r="AR442" s="6"/>
    </row>
    <row r="443" spans="1:44" s="2" customFormat="1" x14ac:dyDescent="0.25">
      <c r="A443" s="5"/>
      <c r="F443" s="16"/>
      <c r="M443" s="16"/>
      <c r="T443" s="16"/>
      <c r="AA443" s="16"/>
      <c r="AQ443" s="3"/>
      <c r="AR443" s="6"/>
    </row>
    <row r="444" spans="1:44" s="2" customFormat="1" x14ac:dyDescent="0.25">
      <c r="A444" s="5"/>
      <c r="F444" s="16"/>
      <c r="M444" s="16"/>
      <c r="T444" s="16"/>
      <c r="AA444" s="16"/>
      <c r="AQ444" s="3"/>
      <c r="AR444" s="6"/>
    </row>
    <row r="445" spans="1:44" s="2" customFormat="1" x14ac:dyDescent="0.25">
      <c r="A445" s="5"/>
      <c r="F445" s="16"/>
      <c r="M445" s="16"/>
      <c r="T445" s="16"/>
      <c r="AA445" s="16"/>
      <c r="AQ445" s="3"/>
      <c r="AR445" s="6"/>
    </row>
    <row r="446" spans="1:44" s="2" customFormat="1" x14ac:dyDescent="0.25">
      <c r="A446" s="5"/>
      <c r="F446" s="16"/>
      <c r="M446" s="16"/>
      <c r="T446" s="16"/>
      <c r="AA446" s="16"/>
      <c r="AQ446" s="3"/>
      <c r="AR446" s="6"/>
    </row>
    <row r="447" spans="1:44" s="2" customFormat="1" x14ac:dyDescent="0.25">
      <c r="A447" s="5"/>
      <c r="F447" s="16"/>
      <c r="M447" s="16"/>
      <c r="T447" s="16"/>
      <c r="AA447" s="16"/>
      <c r="AQ447" s="3"/>
      <c r="AR447" s="6"/>
    </row>
    <row r="448" spans="1:44" s="2" customFormat="1" x14ac:dyDescent="0.25">
      <c r="A448" s="5"/>
      <c r="F448" s="16"/>
      <c r="M448" s="16"/>
      <c r="T448" s="16"/>
      <c r="AA448" s="16"/>
      <c r="AQ448" s="3"/>
      <c r="AR448" s="6"/>
    </row>
    <row r="449" spans="1:44" s="2" customFormat="1" x14ac:dyDescent="0.25">
      <c r="A449" s="5"/>
      <c r="F449" s="16"/>
      <c r="M449" s="16"/>
      <c r="T449" s="16"/>
      <c r="AA449" s="16"/>
      <c r="AQ449" s="3"/>
      <c r="AR449" s="6"/>
    </row>
    <row r="450" spans="1:44" s="2" customFormat="1" x14ac:dyDescent="0.25">
      <c r="A450" s="5"/>
      <c r="F450" s="16"/>
      <c r="M450" s="16"/>
      <c r="T450" s="16"/>
      <c r="AA450" s="16"/>
      <c r="AQ450" s="3"/>
      <c r="AR450" s="6"/>
    </row>
    <row r="451" spans="1:44" s="2" customFormat="1" x14ac:dyDescent="0.25">
      <c r="A451" s="5"/>
      <c r="F451" s="16"/>
      <c r="M451" s="16"/>
      <c r="T451" s="16"/>
      <c r="AA451" s="16"/>
      <c r="AQ451" s="3"/>
      <c r="AR451" s="6"/>
    </row>
    <row r="452" spans="1:44" s="2" customFormat="1" x14ac:dyDescent="0.25">
      <c r="A452" s="5"/>
      <c r="F452" s="16"/>
      <c r="M452" s="16"/>
      <c r="T452" s="16"/>
      <c r="AA452" s="16"/>
      <c r="AQ452" s="3"/>
      <c r="AR452" s="6"/>
    </row>
    <row r="453" spans="1:44" s="2" customFormat="1" x14ac:dyDescent="0.25">
      <c r="A453" s="5"/>
      <c r="F453" s="16"/>
      <c r="M453" s="16"/>
      <c r="T453" s="16"/>
      <c r="AA453" s="16"/>
      <c r="AQ453" s="3"/>
      <c r="AR453" s="6"/>
    </row>
    <row r="454" spans="1:44" s="2" customFormat="1" x14ac:dyDescent="0.25">
      <c r="A454" s="5"/>
      <c r="F454" s="16"/>
      <c r="M454" s="16"/>
      <c r="T454" s="16"/>
      <c r="AA454" s="16"/>
      <c r="AQ454" s="3"/>
      <c r="AR454" s="6"/>
    </row>
    <row r="455" spans="1:44" s="2" customFormat="1" x14ac:dyDescent="0.25">
      <c r="A455" s="5"/>
      <c r="F455" s="16"/>
      <c r="M455" s="16"/>
      <c r="T455" s="16"/>
      <c r="AA455" s="16"/>
      <c r="AQ455" s="3"/>
      <c r="AR455" s="6"/>
    </row>
    <row r="456" spans="1:44" s="2" customFormat="1" x14ac:dyDescent="0.25">
      <c r="A456" s="5"/>
      <c r="F456" s="16"/>
      <c r="M456" s="16"/>
      <c r="T456" s="16"/>
      <c r="AA456" s="16"/>
      <c r="AQ456" s="3"/>
      <c r="AR456" s="6"/>
    </row>
    <row r="457" spans="1:44" s="2" customFormat="1" x14ac:dyDescent="0.25">
      <c r="A457" s="5"/>
      <c r="F457" s="16"/>
      <c r="M457" s="16"/>
      <c r="T457" s="16"/>
      <c r="AA457" s="16"/>
      <c r="AQ457" s="3"/>
      <c r="AR457" s="6"/>
    </row>
    <row r="458" spans="1:44" s="2" customFormat="1" x14ac:dyDescent="0.25">
      <c r="A458" s="5"/>
      <c r="F458" s="16"/>
      <c r="M458" s="16"/>
      <c r="T458" s="16"/>
      <c r="AA458" s="16"/>
      <c r="AQ458" s="3"/>
      <c r="AR458" s="6"/>
    </row>
    <row r="459" spans="1:44" s="2" customFormat="1" x14ac:dyDescent="0.25">
      <c r="A459" s="5"/>
      <c r="F459" s="16"/>
      <c r="M459" s="16"/>
      <c r="T459" s="16"/>
      <c r="AA459" s="16"/>
      <c r="AQ459" s="3"/>
      <c r="AR459" s="6"/>
    </row>
    <row r="460" spans="1:44" s="2" customFormat="1" x14ac:dyDescent="0.25">
      <c r="A460" s="5"/>
      <c r="F460" s="16"/>
      <c r="M460" s="16"/>
      <c r="T460" s="16"/>
      <c r="AA460" s="16"/>
      <c r="AQ460" s="3"/>
      <c r="AR460" s="6"/>
    </row>
    <row r="461" spans="1:44" s="2" customFormat="1" x14ac:dyDescent="0.25">
      <c r="A461" s="5"/>
      <c r="F461" s="16"/>
      <c r="M461" s="16"/>
      <c r="T461" s="16"/>
      <c r="AA461" s="16"/>
      <c r="AQ461" s="3"/>
      <c r="AR461" s="6"/>
    </row>
    <row r="462" spans="1:44" s="2" customFormat="1" x14ac:dyDescent="0.25">
      <c r="A462" s="5"/>
      <c r="F462" s="16"/>
      <c r="M462" s="16"/>
      <c r="T462" s="16"/>
      <c r="AA462" s="16"/>
      <c r="AQ462" s="3"/>
      <c r="AR462" s="6"/>
    </row>
    <row r="463" spans="1:44" s="2" customFormat="1" x14ac:dyDescent="0.25">
      <c r="A463" s="5"/>
      <c r="F463" s="16"/>
      <c r="M463" s="16"/>
      <c r="T463" s="16"/>
      <c r="AA463" s="16"/>
      <c r="AQ463" s="3"/>
      <c r="AR463" s="6"/>
    </row>
    <row r="464" spans="1:44" s="2" customFormat="1" x14ac:dyDescent="0.25">
      <c r="A464" s="5"/>
      <c r="F464" s="16"/>
      <c r="M464" s="16"/>
      <c r="T464" s="16"/>
      <c r="AA464" s="16"/>
      <c r="AQ464" s="3"/>
      <c r="AR464" s="6"/>
    </row>
    <row r="465" spans="1:44" s="2" customFormat="1" x14ac:dyDescent="0.25">
      <c r="A465" s="5"/>
      <c r="F465" s="16"/>
      <c r="M465" s="16"/>
      <c r="T465" s="16"/>
      <c r="AA465" s="16"/>
      <c r="AQ465" s="3"/>
      <c r="AR465" s="6"/>
    </row>
    <row r="466" spans="1:44" s="2" customFormat="1" x14ac:dyDescent="0.25">
      <c r="A466" s="5"/>
      <c r="F466" s="16"/>
      <c r="M466" s="16"/>
      <c r="T466" s="16"/>
      <c r="AA466" s="16"/>
      <c r="AQ466" s="3"/>
      <c r="AR466" s="6"/>
    </row>
    <row r="467" spans="1:44" s="2" customFormat="1" x14ac:dyDescent="0.25">
      <c r="A467" s="5"/>
      <c r="F467" s="16"/>
      <c r="M467" s="16"/>
      <c r="T467" s="16"/>
      <c r="AA467" s="16"/>
      <c r="AQ467" s="3"/>
      <c r="AR467" s="6"/>
    </row>
    <row r="468" spans="1:44" s="2" customFormat="1" x14ac:dyDescent="0.25">
      <c r="A468" s="5"/>
      <c r="F468" s="16"/>
      <c r="M468" s="16"/>
      <c r="T468" s="16"/>
      <c r="AA468" s="16"/>
      <c r="AQ468" s="3"/>
      <c r="AR468" s="6"/>
    </row>
    <row r="469" spans="1:44" s="2" customFormat="1" x14ac:dyDescent="0.25">
      <c r="A469" s="5"/>
      <c r="F469" s="16"/>
      <c r="M469" s="16"/>
      <c r="T469" s="16"/>
      <c r="AA469" s="16"/>
      <c r="AQ469" s="3"/>
      <c r="AR469" s="6"/>
    </row>
    <row r="470" spans="1:44" s="2" customFormat="1" x14ac:dyDescent="0.25">
      <c r="A470" s="5"/>
      <c r="F470" s="16"/>
      <c r="M470" s="16"/>
      <c r="T470" s="16"/>
      <c r="AA470" s="16"/>
      <c r="AQ470" s="3"/>
      <c r="AR470" s="6"/>
    </row>
    <row r="471" spans="1:44" s="2" customFormat="1" x14ac:dyDescent="0.25">
      <c r="A471" s="5"/>
      <c r="F471" s="16"/>
      <c r="M471" s="16"/>
      <c r="T471" s="16"/>
      <c r="AA471" s="16"/>
      <c r="AQ471" s="3"/>
      <c r="AR471" s="6"/>
    </row>
    <row r="472" spans="1:44" s="2" customFormat="1" x14ac:dyDescent="0.25">
      <c r="A472" s="5"/>
      <c r="F472" s="16"/>
      <c r="M472" s="16"/>
      <c r="T472" s="16"/>
      <c r="AA472" s="16"/>
      <c r="AQ472" s="3"/>
      <c r="AR472" s="6"/>
    </row>
    <row r="473" spans="1:44" s="2" customFormat="1" x14ac:dyDescent="0.25">
      <c r="A473" s="5"/>
      <c r="F473" s="16"/>
      <c r="M473" s="16"/>
      <c r="T473" s="16"/>
      <c r="AA473" s="16"/>
      <c r="AQ473" s="3"/>
      <c r="AR473" s="6"/>
    </row>
    <row r="474" spans="1:44" s="2" customFormat="1" x14ac:dyDescent="0.25">
      <c r="A474" s="5"/>
      <c r="F474" s="16"/>
      <c r="M474" s="16"/>
      <c r="T474" s="16"/>
      <c r="AA474" s="16"/>
      <c r="AQ474" s="3"/>
      <c r="AR474" s="6"/>
    </row>
    <row r="475" spans="1:44" s="2" customFormat="1" x14ac:dyDescent="0.25">
      <c r="A475" s="5"/>
      <c r="F475" s="16"/>
      <c r="M475" s="16"/>
      <c r="T475" s="16"/>
      <c r="AA475" s="16"/>
      <c r="AQ475" s="3"/>
      <c r="AR475" s="6"/>
    </row>
    <row r="476" spans="1:44" s="2" customFormat="1" x14ac:dyDescent="0.25">
      <c r="A476" s="5"/>
      <c r="F476" s="16"/>
      <c r="M476" s="16"/>
      <c r="T476" s="16"/>
      <c r="AA476" s="16"/>
      <c r="AQ476" s="3"/>
      <c r="AR476" s="6"/>
    </row>
    <row r="477" spans="1:44" s="2" customFormat="1" x14ac:dyDescent="0.25">
      <c r="A477" s="5"/>
      <c r="F477" s="16"/>
      <c r="M477" s="16"/>
      <c r="T477" s="16"/>
      <c r="AA477" s="16"/>
      <c r="AQ477" s="3"/>
      <c r="AR477" s="6"/>
    </row>
    <row r="478" spans="1:44" s="2" customFormat="1" x14ac:dyDescent="0.25">
      <c r="A478" s="5"/>
      <c r="F478" s="16"/>
      <c r="M478" s="16"/>
      <c r="T478" s="16"/>
      <c r="AA478" s="16"/>
      <c r="AQ478" s="3"/>
      <c r="AR478" s="6"/>
    </row>
    <row r="479" spans="1:44" s="2" customFormat="1" x14ac:dyDescent="0.25">
      <c r="A479" s="5"/>
      <c r="F479" s="16"/>
      <c r="M479" s="16"/>
      <c r="T479" s="16"/>
      <c r="AA479" s="16"/>
      <c r="AQ479" s="3"/>
      <c r="AR479" s="6"/>
    </row>
    <row r="480" spans="1:44" s="2" customFormat="1" x14ac:dyDescent="0.25">
      <c r="A480" s="5"/>
      <c r="F480" s="16"/>
      <c r="M480" s="16"/>
      <c r="T480" s="16"/>
      <c r="AA480" s="16"/>
      <c r="AQ480" s="3"/>
      <c r="AR480" s="6"/>
    </row>
    <row r="481" spans="1:44" s="2" customFormat="1" x14ac:dyDescent="0.25">
      <c r="A481" s="5"/>
      <c r="F481" s="16"/>
      <c r="M481" s="16"/>
      <c r="T481" s="16"/>
      <c r="AA481" s="16"/>
      <c r="AQ481" s="3"/>
      <c r="AR481" s="6"/>
    </row>
    <row r="482" spans="1:44" s="2" customFormat="1" x14ac:dyDescent="0.25">
      <c r="A482" s="5"/>
      <c r="F482" s="16"/>
      <c r="M482" s="16"/>
      <c r="T482" s="16"/>
      <c r="AA482" s="16"/>
      <c r="AQ482" s="3"/>
      <c r="AR482" s="6"/>
    </row>
    <row r="483" spans="1:44" s="2" customFormat="1" x14ac:dyDescent="0.25">
      <c r="A483" s="5"/>
      <c r="F483" s="16"/>
      <c r="M483" s="16"/>
      <c r="T483" s="16"/>
      <c r="AA483" s="16"/>
      <c r="AQ483" s="3"/>
      <c r="AR483" s="6"/>
    </row>
    <row r="484" spans="1:44" s="2" customFormat="1" x14ac:dyDescent="0.25">
      <c r="A484" s="5"/>
      <c r="F484" s="16"/>
      <c r="M484" s="16"/>
      <c r="T484" s="16"/>
      <c r="AA484" s="16"/>
      <c r="AQ484" s="3"/>
      <c r="AR484" s="6"/>
    </row>
    <row r="485" spans="1:44" s="2" customFormat="1" x14ac:dyDescent="0.25">
      <c r="A485" s="5"/>
      <c r="F485" s="16"/>
      <c r="M485" s="16"/>
      <c r="T485" s="16"/>
      <c r="AA485" s="16"/>
      <c r="AQ485" s="3"/>
      <c r="AR485" s="6"/>
    </row>
    <row r="486" spans="1:44" s="2" customFormat="1" x14ac:dyDescent="0.25">
      <c r="A486" s="5"/>
      <c r="F486" s="16"/>
      <c r="M486" s="16"/>
      <c r="T486" s="16"/>
      <c r="AA486" s="16"/>
      <c r="AQ486" s="3"/>
      <c r="AR486" s="6"/>
    </row>
    <row r="487" spans="1:44" s="2" customFormat="1" x14ac:dyDescent="0.25">
      <c r="A487" s="5"/>
      <c r="F487" s="16"/>
      <c r="M487" s="16"/>
      <c r="T487" s="16"/>
      <c r="AA487" s="16"/>
      <c r="AQ487" s="3"/>
      <c r="AR487" s="6"/>
    </row>
    <row r="488" spans="1:44" s="2" customFormat="1" x14ac:dyDescent="0.25">
      <c r="A488" s="5"/>
      <c r="F488" s="16"/>
      <c r="M488" s="16"/>
      <c r="T488" s="16"/>
      <c r="AA488" s="16"/>
      <c r="AQ488" s="3"/>
      <c r="AR488" s="6"/>
    </row>
    <row r="489" spans="1:44" s="2" customFormat="1" x14ac:dyDescent="0.25">
      <c r="A489" s="5"/>
      <c r="F489" s="16"/>
      <c r="M489" s="16"/>
      <c r="T489" s="16"/>
      <c r="AA489" s="16"/>
      <c r="AQ489" s="3"/>
      <c r="AR489" s="6"/>
    </row>
    <row r="490" spans="1:44" s="2" customFormat="1" x14ac:dyDescent="0.25">
      <c r="A490" s="5"/>
      <c r="F490" s="16"/>
      <c r="M490" s="16"/>
      <c r="T490" s="16"/>
      <c r="AA490" s="16"/>
      <c r="AQ490" s="3"/>
      <c r="AR490" s="6"/>
    </row>
    <row r="491" spans="1:44" s="2" customFormat="1" x14ac:dyDescent="0.25">
      <c r="A491" s="5"/>
      <c r="F491" s="16"/>
      <c r="M491" s="16"/>
      <c r="T491" s="16"/>
      <c r="AA491" s="16"/>
      <c r="AQ491" s="3"/>
      <c r="AR491" s="6"/>
    </row>
    <row r="492" spans="1:44" s="2" customFormat="1" x14ac:dyDescent="0.25">
      <c r="A492" s="5"/>
      <c r="F492" s="16"/>
      <c r="M492" s="16"/>
      <c r="T492" s="16"/>
      <c r="AA492" s="16"/>
      <c r="AQ492" s="3"/>
      <c r="AR492" s="6"/>
    </row>
    <row r="493" spans="1:44" s="2" customFormat="1" x14ac:dyDescent="0.25">
      <c r="A493" s="5"/>
      <c r="F493" s="16"/>
      <c r="M493" s="16"/>
      <c r="T493" s="16"/>
      <c r="AA493" s="16"/>
      <c r="AQ493" s="3"/>
      <c r="AR493" s="6"/>
    </row>
    <row r="494" spans="1:44" s="2" customFormat="1" x14ac:dyDescent="0.25">
      <c r="A494" s="5"/>
      <c r="F494" s="16"/>
      <c r="M494" s="16"/>
      <c r="T494" s="16"/>
      <c r="AA494" s="16"/>
      <c r="AQ494" s="3"/>
      <c r="AR494" s="6"/>
    </row>
    <row r="495" spans="1:44" s="2" customFormat="1" x14ac:dyDescent="0.25">
      <c r="A495" s="5"/>
      <c r="F495" s="16"/>
      <c r="M495" s="16"/>
      <c r="T495" s="16"/>
      <c r="AA495" s="16"/>
      <c r="AQ495" s="3"/>
      <c r="AR495" s="6"/>
    </row>
    <row r="496" spans="1:44" s="2" customFormat="1" x14ac:dyDescent="0.25">
      <c r="A496" s="5"/>
      <c r="F496" s="16"/>
      <c r="M496" s="16"/>
      <c r="T496" s="16"/>
      <c r="AA496" s="16"/>
      <c r="AQ496" s="3"/>
      <c r="AR496" s="6"/>
    </row>
    <row r="497" spans="1:44" s="2" customFormat="1" x14ac:dyDescent="0.25">
      <c r="A497" s="5"/>
      <c r="F497" s="16"/>
      <c r="M497" s="16"/>
      <c r="T497" s="16"/>
      <c r="AA497" s="16"/>
      <c r="AQ497" s="3"/>
      <c r="AR497" s="6"/>
    </row>
    <row r="498" spans="1:44" s="2" customFormat="1" x14ac:dyDescent="0.25">
      <c r="A498" s="5"/>
      <c r="F498" s="16"/>
      <c r="M498" s="16"/>
      <c r="T498" s="16"/>
      <c r="AA498" s="16"/>
      <c r="AQ498" s="3"/>
      <c r="AR498" s="6"/>
    </row>
    <row r="499" spans="1:44" s="2" customFormat="1" x14ac:dyDescent="0.25">
      <c r="A499" s="5"/>
      <c r="F499" s="16"/>
      <c r="M499" s="16"/>
      <c r="T499" s="16"/>
      <c r="AA499" s="16"/>
      <c r="AQ499" s="3"/>
      <c r="AR499" s="6"/>
    </row>
    <row r="500" spans="1:44" s="2" customFormat="1" x14ac:dyDescent="0.25">
      <c r="A500" s="5"/>
      <c r="F500" s="16"/>
      <c r="M500" s="16"/>
      <c r="T500" s="16"/>
      <c r="AA500" s="16"/>
      <c r="AQ500" s="3"/>
      <c r="AR500" s="6"/>
    </row>
    <row r="501" spans="1:44" s="2" customFormat="1" x14ac:dyDescent="0.25">
      <c r="A501" s="5"/>
      <c r="F501" s="16"/>
      <c r="M501" s="16"/>
      <c r="T501" s="16"/>
      <c r="AA501" s="16"/>
      <c r="AQ501" s="3"/>
      <c r="AR501" s="6"/>
    </row>
    <row r="502" spans="1:44" s="2" customFormat="1" x14ac:dyDescent="0.25">
      <c r="A502" s="5"/>
      <c r="F502" s="16"/>
      <c r="M502" s="16"/>
      <c r="T502" s="16"/>
      <c r="AA502" s="16"/>
      <c r="AQ502" s="3"/>
      <c r="AR502" s="6"/>
    </row>
    <row r="503" spans="1:44" s="2" customFormat="1" x14ac:dyDescent="0.25">
      <c r="A503" s="5"/>
      <c r="F503" s="16"/>
      <c r="M503" s="16"/>
      <c r="T503" s="16"/>
      <c r="AA503" s="16"/>
      <c r="AQ503" s="3"/>
      <c r="AR503" s="6"/>
    </row>
    <row r="504" spans="1:44" s="2" customFormat="1" x14ac:dyDescent="0.25">
      <c r="A504" s="5"/>
      <c r="F504" s="16"/>
      <c r="M504" s="16"/>
      <c r="T504" s="16"/>
      <c r="AA504" s="16"/>
      <c r="AQ504" s="3"/>
      <c r="AR504" s="6"/>
    </row>
    <row r="505" spans="1:44" s="2" customFormat="1" x14ac:dyDescent="0.25">
      <c r="A505" s="5"/>
      <c r="F505" s="16"/>
      <c r="M505" s="16"/>
      <c r="T505" s="16"/>
      <c r="AA505" s="16"/>
      <c r="AQ505" s="3"/>
      <c r="AR505" s="6"/>
    </row>
    <row r="506" spans="1:44" s="2" customFormat="1" x14ac:dyDescent="0.25">
      <c r="A506" s="5"/>
      <c r="F506" s="16"/>
      <c r="M506" s="16"/>
      <c r="T506" s="16"/>
      <c r="AA506" s="16"/>
      <c r="AQ506" s="3"/>
      <c r="AR506" s="6"/>
    </row>
    <row r="507" spans="1:44" s="2" customFormat="1" x14ac:dyDescent="0.25">
      <c r="A507" s="5"/>
      <c r="F507" s="16"/>
      <c r="M507" s="16"/>
      <c r="T507" s="16"/>
      <c r="AA507" s="16"/>
      <c r="AQ507" s="3"/>
      <c r="AR507" s="6"/>
    </row>
    <row r="508" spans="1:44" s="2" customFormat="1" x14ac:dyDescent="0.25">
      <c r="A508" s="5"/>
      <c r="F508" s="16"/>
      <c r="M508" s="16"/>
      <c r="T508" s="16"/>
      <c r="AA508" s="16"/>
      <c r="AQ508" s="3"/>
      <c r="AR508" s="6"/>
    </row>
    <row r="509" spans="1:44" s="2" customFormat="1" x14ac:dyDescent="0.25">
      <c r="A509" s="5"/>
      <c r="F509" s="16"/>
      <c r="M509" s="16"/>
      <c r="T509" s="16"/>
      <c r="AA509" s="16"/>
      <c r="AQ509" s="3"/>
      <c r="AR509" s="6"/>
    </row>
    <row r="510" spans="1:44" s="2" customFormat="1" x14ac:dyDescent="0.25">
      <c r="A510" s="5"/>
      <c r="F510" s="16"/>
      <c r="M510" s="16"/>
      <c r="T510" s="16"/>
      <c r="AA510" s="16"/>
      <c r="AQ510" s="3"/>
      <c r="AR510" s="6"/>
    </row>
    <row r="511" spans="1:44" s="2" customFormat="1" x14ac:dyDescent="0.25">
      <c r="A511" s="5"/>
      <c r="F511" s="16"/>
      <c r="M511" s="16"/>
      <c r="T511" s="16"/>
      <c r="AA511" s="16"/>
      <c r="AQ511" s="3"/>
      <c r="AR511" s="6"/>
    </row>
    <row r="512" spans="1:44" s="2" customFormat="1" x14ac:dyDescent="0.25">
      <c r="A512" s="5"/>
      <c r="F512" s="16"/>
      <c r="M512" s="16"/>
      <c r="T512" s="16"/>
      <c r="AA512" s="16"/>
      <c r="AQ512" s="3"/>
      <c r="AR512" s="6"/>
    </row>
    <row r="513" spans="1:44" s="2" customFormat="1" x14ac:dyDescent="0.25">
      <c r="A513" s="5"/>
      <c r="F513" s="16"/>
      <c r="M513" s="16"/>
      <c r="T513" s="16"/>
      <c r="AA513" s="16"/>
      <c r="AQ513" s="3"/>
      <c r="AR513" s="6"/>
    </row>
    <row r="514" spans="1:44" s="2" customFormat="1" x14ac:dyDescent="0.25">
      <c r="A514" s="5"/>
      <c r="F514" s="16"/>
      <c r="M514" s="16"/>
      <c r="T514" s="16"/>
      <c r="AA514" s="16"/>
      <c r="AQ514" s="3"/>
      <c r="AR514" s="6"/>
    </row>
    <row r="515" spans="1:44" s="2" customFormat="1" x14ac:dyDescent="0.25">
      <c r="A515" s="5"/>
      <c r="F515" s="16"/>
      <c r="M515" s="16"/>
      <c r="T515" s="16"/>
      <c r="AA515" s="16"/>
      <c r="AQ515" s="3"/>
      <c r="AR515" s="6"/>
    </row>
    <row r="516" spans="1:44" s="2" customFormat="1" x14ac:dyDescent="0.25">
      <c r="A516" s="5"/>
      <c r="F516" s="16"/>
      <c r="M516" s="16"/>
      <c r="T516" s="16"/>
      <c r="AA516" s="16"/>
      <c r="AQ516" s="3"/>
      <c r="AR516" s="6"/>
    </row>
    <row r="517" spans="1:44" s="2" customFormat="1" x14ac:dyDescent="0.25">
      <c r="A517" s="5"/>
      <c r="F517" s="16"/>
      <c r="M517" s="16"/>
      <c r="T517" s="16"/>
      <c r="AA517" s="16"/>
      <c r="AQ517" s="3"/>
      <c r="AR517" s="6"/>
    </row>
    <row r="518" spans="1:44" s="2" customFormat="1" x14ac:dyDescent="0.25">
      <c r="A518" s="5"/>
      <c r="F518" s="16"/>
      <c r="M518" s="16"/>
      <c r="T518" s="16"/>
      <c r="AA518" s="16"/>
      <c r="AQ518" s="3"/>
      <c r="AR518" s="6"/>
    </row>
    <row r="519" spans="1:44" s="2" customFormat="1" x14ac:dyDescent="0.25">
      <c r="A519" s="5"/>
      <c r="F519" s="16"/>
      <c r="M519" s="16"/>
      <c r="T519" s="16"/>
      <c r="AA519" s="16"/>
      <c r="AQ519" s="3"/>
      <c r="AR519" s="6"/>
    </row>
    <row r="520" spans="1:44" s="2" customFormat="1" x14ac:dyDescent="0.25">
      <c r="A520" s="5"/>
      <c r="F520" s="16"/>
      <c r="M520" s="16"/>
      <c r="T520" s="16"/>
      <c r="AA520" s="16"/>
      <c r="AQ520" s="3"/>
      <c r="AR520" s="6"/>
    </row>
    <row r="521" spans="1:44" s="2" customFormat="1" x14ac:dyDescent="0.25">
      <c r="A521" s="5"/>
      <c r="F521" s="16"/>
      <c r="M521" s="16"/>
      <c r="T521" s="16"/>
      <c r="AA521" s="16"/>
      <c r="AQ521" s="3"/>
      <c r="AR521" s="6"/>
    </row>
    <row r="522" spans="1:44" s="2" customFormat="1" x14ac:dyDescent="0.25">
      <c r="A522" s="5"/>
      <c r="F522" s="16"/>
      <c r="M522" s="16"/>
      <c r="T522" s="16"/>
      <c r="AA522" s="16"/>
      <c r="AQ522" s="3"/>
      <c r="AR522" s="6"/>
    </row>
    <row r="523" spans="1:44" s="2" customFormat="1" x14ac:dyDescent="0.25">
      <c r="A523" s="5"/>
      <c r="F523" s="16"/>
      <c r="M523" s="16"/>
      <c r="T523" s="16"/>
      <c r="AA523" s="16"/>
      <c r="AQ523" s="3"/>
      <c r="AR523" s="6"/>
    </row>
    <row r="524" spans="1:44" s="2" customFormat="1" x14ac:dyDescent="0.25">
      <c r="A524" s="5"/>
      <c r="F524" s="16"/>
      <c r="M524" s="16"/>
      <c r="T524" s="16"/>
      <c r="AA524" s="16"/>
      <c r="AQ524" s="3"/>
      <c r="AR524" s="6"/>
    </row>
    <row r="525" spans="1:44" s="2" customFormat="1" x14ac:dyDescent="0.25">
      <c r="A525" s="5"/>
      <c r="F525" s="16"/>
      <c r="M525" s="16"/>
      <c r="T525" s="16"/>
      <c r="AA525" s="16"/>
      <c r="AQ525" s="3"/>
      <c r="AR525" s="6"/>
    </row>
    <row r="526" spans="1:44" s="2" customFormat="1" x14ac:dyDescent="0.25">
      <c r="A526" s="5"/>
      <c r="F526" s="16"/>
      <c r="M526" s="16"/>
      <c r="T526" s="16"/>
      <c r="AA526" s="16"/>
      <c r="AQ526" s="3"/>
      <c r="AR526" s="6"/>
    </row>
    <row r="527" spans="1:44" s="2" customFormat="1" x14ac:dyDescent="0.25">
      <c r="A527" s="5"/>
      <c r="F527" s="16"/>
      <c r="M527" s="16"/>
      <c r="T527" s="16"/>
      <c r="AA527" s="16"/>
      <c r="AQ527" s="3"/>
      <c r="AR527" s="6"/>
    </row>
    <row r="528" spans="1:44" s="2" customFormat="1" x14ac:dyDescent="0.25">
      <c r="A528" s="5"/>
      <c r="F528" s="16"/>
      <c r="M528" s="16"/>
      <c r="T528" s="16"/>
      <c r="AA528" s="16"/>
      <c r="AQ528" s="3"/>
      <c r="AR528" s="6"/>
    </row>
    <row r="529" spans="1:44" s="2" customFormat="1" x14ac:dyDescent="0.25">
      <c r="A529" s="5"/>
      <c r="F529" s="16"/>
      <c r="M529" s="16"/>
      <c r="T529" s="16"/>
      <c r="AA529" s="16"/>
      <c r="AQ529" s="3"/>
      <c r="AR529" s="6"/>
    </row>
    <row r="530" spans="1:44" s="2" customFormat="1" x14ac:dyDescent="0.25">
      <c r="A530" s="5"/>
      <c r="F530" s="16"/>
      <c r="M530" s="16"/>
      <c r="T530" s="16"/>
      <c r="AA530" s="16"/>
      <c r="AQ530" s="3"/>
      <c r="AR530" s="6"/>
    </row>
    <row r="531" spans="1:44" s="2" customFormat="1" x14ac:dyDescent="0.25">
      <c r="A531" s="5"/>
      <c r="F531" s="16"/>
      <c r="M531" s="16"/>
      <c r="T531" s="16"/>
      <c r="AA531" s="16"/>
      <c r="AQ531" s="3"/>
      <c r="AR531" s="6"/>
    </row>
    <row r="532" spans="1:44" s="2" customFormat="1" x14ac:dyDescent="0.25">
      <c r="A532" s="5"/>
      <c r="F532" s="16"/>
      <c r="M532" s="16"/>
      <c r="T532" s="16"/>
      <c r="AA532" s="16"/>
      <c r="AQ532" s="3"/>
      <c r="AR532" s="6"/>
    </row>
    <row r="533" spans="1:44" s="2" customFormat="1" x14ac:dyDescent="0.25">
      <c r="A533" s="5"/>
      <c r="F533" s="16"/>
      <c r="M533" s="16"/>
      <c r="T533" s="16"/>
      <c r="AA533" s="16"/>
      <c r="AQ533" s="3"/>
      <c r="AR533" s="6"/>
    </row>
    <row r="534" spans="1:44" s="2" customFormat="1" x14ac:dyDescent="0.25">
      <c r="A534" s="5"/>
      <c r="F534" s="16"/>
      <c r="M534" s="16"/>
      <c r="T534" s="16"/>
      <c r="AA534" s="16"/>
      <c r="AQ534" s="3"/>
      <c r="AR534" s="6"/>
    </row>
    <row r="535" spans="1:44" s="2" customFormat="1" x14ac:dyDescent="0.25">
      <c r="A535" s="5"/>
      <c r="F535" s="16"/>
      <c r="M535" s="16"/>
      <c r="T535" s="16"/>
      <c r="AA535" s="16"/>
      <c r="AQ535" s="3"/>
      <c r="AR535" s="6"/>
    </row>
    <row r="536" spans="1:44" s="2" customFormat="1" x14ac:dyDescent="0.25">
      <c r="A536" s="5"/>
      <c r="F536" s="16"/>
      <c r="M536" s="16"/>
      <c r="T536" s="16"/>
      <c r="AA536" s="16"/>
      <c r="AQ536" s="3"/>
      <c r="AR536" s="6"/>
    </row>
    <row r="537" spans="1:44" s="2" customFormat="1" x14ac:dyDescent="0.25">
      <c r="A537" s="5"/>
      <c r="F537" s="16"/>
      <c r="M537" s="16"/>
      <c r="T537" s="16"/>
      <c r="AA537" s="16"/>
      <c r="AQ537" s="3"/>
      <c r="AR537" s="6"/>
    </row>
    <row r="538" spans="1:44" s="2" customFormat="1" x14ac:dyDescent="0.25">
      <c r="A538" s="5"/>
      <c r="F538" s="16"/>
      <c r="M538" s="16"/>
      <c r="T538" s="16"/>
      <c r="AA538" s="16"/>
      <c r="AQ538" s="3"/>
      <c r="AR538" s="6"/>
    </row>
    <row r="539" spans="1:44" s="2" customFormat="1" x14ac:dyDescent="0.25">
      <c r="A539" s="5"/>
      <c r="F539" s="16"/>
      <c r="M539" s="16"/>
      <c r="T539" s="16"/>
      <c r="AA539" s="16"/>
      <c r="AQ539" s="3"/>
      <c r="AR539" s="6"/>
    </row>
    <row r="540" spans="1:44" s="2" customFormat="1" x14ac:dyDescent="0.25">
      <c r="A540" s="5"/>
      <c r="F540" s="16"/>
      <c r="M540" s="16"/>
      <c r="T540" s="16"/>
      <c r="AA540" s="16"/>
      <c r="AQ540" s="3"/>
      <c r="AR540" s="6"/>
    </row>
    <row r="541" spans="1:44" s="2" customFormat="1" x14ac:dyDescent="0.25">
      <c r="A541" s="5"/>
      <c r="F541" s="16"/>
      <c r="M541" s="16"/>
      <c r="T541" s="16"/>
      <c r="AA541" s="16"/>
      <c r="AQ541" s="3"/>
      <c r="AR541" s="6"/>
    </row>
    <row r="542" spans="1:44" s="2" customFormat="1" x14ac:dyDescent="0.25">
      <c r="A542" s="5"/>
      <c r="F542" s="16"/>
      <c r="M542" s="16"/>
      <c r="T542" s="16"/>
      <c r="AA542" s="16"/>
      <c r="AQ542" s="3"/>
      <c r="AR542" s="6"/>
    </row>
    <row r="543" spans="1:44" s="2" customFormat="1" x14ac:dyDescent="0.25">
      <c r="A543" s="5"/>
      <c r="F543" s="16"/>
      <c r="M543" s="16"/>
      <c r="T543" s="16"/>
      <c r="AA543" s="16"/>
      <c r="AQ543" s="3"/>
      <c r="AR543" s="6"/>
    </row>
    <row r="544" spans="1:44" s="2" customFormat="1" x14ac:dyDescent="0.25">
      <c r="A544" s="5"/>
      <c r="F544" s="16"/>
      <c r="M544" s="16"/>
      <c r="T544" s="16"/>
      <c r="AA544" s="16"/>
      <c r="AQ544" s="3"/>
      <c r="AR544" s="6"/>
    </row>
    <row r="545" spans="1:44" s="2" customFormat="1" x14ac:dyDescent="0.25">
      <c r="A545" s="5"/>
      <c r="F545" s="16"/>
      <c r="M545" s="16"/>
      <c r="T545" s="16"/>
      <c r="AA545" s="16"/>
      <c r="AQ545" s="3"/>
      <c r="AR545" s="6"/>
    </row>
    <row r="546" spans="1:44" s="2" customFormat="1" x14ac:dyDescent="0.25">
      <c r="A546" s="5"/>
      <c r="F546" s="16"/>
      <c r="M546" s="16"/>
      <c r="T546" s="16"/>
      <c r="AA546" s="16"/>
      <c r="AQ546" s="3"/>
      <c r="AR546" s="6"/>
    </row>
    <row r="547" spans="1:44" s="2" customFormat="1" x14ac:dyDescent="0.25">
      <c r="A547" s="5"/>
      <c r="F547" s="16"/>
      <c r="M547" s="16"/>
      <c r="T547" s="16"/>
      <c r="AA547" s="16"/>
      <c r="AQ547" s="3"/>
      <c r="AR547" s="6"/>
    </row>
    <row r="548" spans="1:44" s="2" customFormat="1" x14ac:dyDescent="0.25">
      <c r="A548" s="5"/>
      <c r="F548" s="16"/>
      <c r="M548" s="16"/>
      <c r="T548" s="16"/>
      <c r="AA548" s="16"/>
      <c r="AQ548" s="3"/>
      <c r="AR548" s="6"/>
    </row>
    <row r="549" spans="1:44" s="2" customFormat="1" x14ac:dyDescent="0.25">
      <c r="A549" s="5"/>
      <c r="F549" s="16"/>
      <c r="M549" s="16"/>
      <c r="T549" s="16"/>
      <c r="AA549" s="16"/>
      <c r="AQ549" s="3"/>
      <c r="AR549" s="6"/>
    </row>
    <row r="550" spans="1:44" s="2" customFormat="1" x14ac:dyDescent="0.25">
      <c r="A550" s="5"/>
      <c r="F550" s="16"/>
      <c r="M550" s="16"/>
      <c r="T550" s="16"/>
      <c r="AA550" s="16"/>
      <c r="AQ550" s="3"/>
      <c r="AR550" s="6"/>
    </row>
    <row r="551" spans="1:44" s="2" customFormat="1" x14ac:dyDescent="0.25">
      <c r="A551" s="5"/>
      <c r="F551" s="16"/>
      <c r="M551" s="16"/>
      <c r="T551" s="16"/>
      <c r="AA551" s="16"/>
      <c r="AQ551" s="3"/>
      <c r="AR551" s="6"/>
    </row>
    <row r="552" spans="1:44" s="2" customFormat="1" x14ac:dyDescent="0.25">
      <c r="A552" s="5"/>
      <c r="F552" s="16"/>
      <c r="M552" s="16"/>
      <c r="T552" s="16"/>
      <c r="AA552" s="16"/>
      <c r="AQ552" s="3"/>
      <c r="AR552" s="6"/>
    </row>
    <row r="553" spans="1:44" s="2" customFormat="1" x14ac:dyDescent="0.25">
      <c r="A553" s="5"/>
      <c r="F553" s="16"/>
      <c r="M553" s="16"/>
      <c r="T553" s="16"/>
      <c r="AA553" s="16"/>
      <c r="AQ553" s="3"/>
      <c r="AR553" s="6"/>
    </row>
    <row r="554" spans="1:44" s="2" customFormat="1" x14ac:dyDescent="0.25">
      <c r="A554" s="5"/>
      <c r="F554" s="16"/>
      <c r="M554" s="16"/>
      <c r="T554" s="16"/>
      <c r="AA554" s="16"/>
      <c r="AQ554" s="3"/>
      <c r="AR554" s="6"/>
    </row>
    <row r="555" spans="1:44" s="2" customFormat="1" x14ac:dyDescent="0.25">
      <c r="A555" s="5"/>
      <c r="F555" s="16"/>
      <c r="M555" s="16"/>
      <c r="T555" s="16"/>
      <c r="AA555" s="16"/>
      <c r="AQ555" s="3"/>
      <c r="AR555" s="6"/>
    </row>
    <row r="556" spans="1:44" s="2" customFormat="1" x14ac:dyDescent="0.25">
      <c r="A556" s="5"/>
      <c r="F556" s="16"/>
      <c r="M556" s="16"/>
      <c r="T556" s="16"/>
      <c r="AA556" s="16"/>
      <c r="AQ556" s="3"/>
      <c r="AR556" s="6"/>
    </row>
    <row r="557" spans="1:44" s="2" customFormat="1" x14ac:dyDescent="0.25">
      <c r="A557" s="5"/>
      <c r="F557" s="16"/>
      <c r="M557" s="16"/>
      <c r="T557" s="16"/>
      <c r="AA557" s="16"/>
      <c r="AQ557" s="3"/>
      <c r="AR557" s="6"/>
    </row>
    <row r="558" spans="1:44" s="2" customFormat="1" x14ac:dyDescent="0.25">
      <c r="A558" s="5"/>
      <c r="F558" s="16"/>
      <c r="M558" s="16"/>
      <c r="T558" s="16"/>
      <c r="AA558" s="16"/>
      <c r="AQ558" s="3"/>
      <c r="AR558" s="6"/>
    </row>
    <row r="559" spans="1:44" s="2" customFormat="1" x14ac:dyDescent="0.25">
      <c r="A559" s="5"/>
      <c r="F559" s="16"/>
      <c r="M559" s="16"/>
      <c r="T559" s="16"/>
      <c r="AA559" s="16"/>
      <c r="AQ559" s="3"/>
      <c r="AR559" s="6"/>
    </row>
    <row r="560" spans="1:44" s="2" customFormat="1" x14ac:dyDescent="0.25">
      <c r="A560" s="5"/>
      <c r="F560" s="16"/>
      <c r="M560" s="16"/>
      <c r="T560" s="16"/>
      <c r="AA560" s="16"/>
      <c r="AQ560" s="3"/>
      <c r="AR560" s="6"/>
    </row>
    <row r="561" spans="1:44" s="2" customFormat="1" x14ac:dyDescent="0.25">
      <c r="A561" s="5"/>
      <c r="F561" s="16"/>
      <c r="M561" s="16"/>
      <c r="T561" s="16"/>
      <c r="AA561" s="16"/>
      <c r="AQ561" s="3"/>
      <c r="AR561" s="6"/>
    </row>
    <row r="562" spans="1:44" s="2" customFormat="1" x14ac:dyDescent="0.25">
      <c r="A562" s="5"/>
      <c r="F562" s="16"/>
      <c r="M562" s="16"/>
      <c r="T562" s="16"/>
      <c r="AA562" s="16"/>
      <c r="AQ562" s="3"/>
      <c r="AR562" s="6"/>
    </row>
    <row r="563" spans="1:44" s="2" customFormat="1" x14ac:dyDescent="0.25">
      <c r="A563" s="5"/>
      <c r="F563" s="16"/>
      <c r="M563" s="16"/>
      <c r="T563" s="16"/>
      <c r="AA563" s="16"/>
      <c r="AQ563" s="3"/>
      <c r="AR563" s="6"/>
    </row>
    <row r="564" spans="1:44" s="2" customFormat="1" x14ac:dyDescent="0.25">
      <c r="A564" s="5"/>
      <c r="F564" s="16"/>
      <c r="M564" s="16"/>
      <c r="T564" s="16"/>
      <c r="AA564" s="16"/>
      <c r="AQ564" s="3"/>
      <c r="AR564" s="6"/>
    </row>
    <row r="565" spans="1:44" s="2" customFormat="1" x14ac:dyDescent="0.25">
      <c r="A565" s="5"/>
      <c r="F565" s="16"/>
      <c r="M565" s="16"/>
      <c r="T565" s="16"/>
      <c r="AA565" s="16"/>
      <c r="AQ565" s="3"/>
      <c r="AR565" s="6"/>
    </row>
    <row r="566" spans="1:44" s="2" customFormat="1" x14ac:dyDescent="0.25">
      <c r="A566" s="5"/>
      <c r="F566" s="16"/>
      <c r="M566" s="16"/>
      <c r="T566" s="16"/>
      <c r="AA566" s="16"/>
      <c r="AQ566" s="3"/>
      <c r="AR566" s="6"/>
    </row>
    <row r="567" spans="1:44" s="2" customFormat="1" x14ac:dyDescent="0.25">
      <c r="A567" s="5"/>
      <c r="F567" s="16"/>
      <c r="M567" s="16"/>
      <c r="T567" s="16"/>
      <c r="AA567" s="16"/>
      <c r="AQ567" s="3"/>
      <c r="AR567" s="6"/>
    </row>
    <row r="568" spans="1:44" s="2" customFormat="1" x14ac:dyDescent="0.25">
      <c r="A568" s="5"/>
      <c r="F568" s="16"/>
      <c r="M568" s="16"/>
      <c r="T568" s="16"/>
      <c r="AA568" s="16"/>
      <c r="AQ568" s="3"/>
      <c r="AR568" s="6"/>
    </row>
    <row r="569" spans="1:44" s="2" customFormat="1" x14ac:dyDescent="0.25">
      <c r="A569" s="5"/>
      <c r="F569" s="16"/>
      <c r="M569" s="16"/>
      <c r="T569" s="16"/>
      <c r="AA569" s="16"/>
      <c r="AQ569" s="3"/>
      <c r="AR569" s="6"/>
    </row>
    <row r="570" spans="1:44" s="2" customFormat="1" x14ac:dyDescent="0.25">
      <c r="A570" s="5"/>
      <c r="F570" s="16"/>
      <c r="M570" s="16"/>
      <c r="T570" s="16"/>
      <c r="AA570" s="16"/>
      <c r="AQ570" s="3"/>
      <c r="AR570" s="6"/>
    </row>
    <row r="571" spans="1:44" s="2" customFormat="1" x14ac:dyDescent="0.25">
      <c r="A571" s="5"/>
      <c r="F571" s="16"/>
      <c r="M571" s="16"/>
      <c r="T571" s="16"/>
      <c r="AA571" s="16"/>
      <c r="AQ571" s="3"/>
      <c r="AR571" s="6"/>
    </row>
    <row r="572" spans="1:44" s="2" customFormat="1" x14ac:dyDescent="0.25">
      <c r="A572" s="5"/>
      <c r="F572" s="16"/>
      <c r="M572" s="16"/>
      <c r="T572" s="16"/>
      <c r="AA572" s="16"/>
      <c r="AQ572" s="3"/>
      <c r="AR572" s="6"/>
    </row>
    <row r="573" spans="1:44" s="2" customFormat="1" x14ac:dyDescent="0.25">
      <c r="A573" s="5"/>
      <c r="F573" s="16"/>
      <c r="M573" s="16"/>
      <c r="T573" s="16"/>
      <c r="AA573" s="16"/>
      <c r="AQ573" s="3"/>
      <c r="AR573" s="6"/>
    </row>
    <row r="574" spans="1:44" s="2" customFormat="1" x14ac:dyDescent="0.25">
      <c r="A574" s="5"/>
      <c r="F574" s="16"/>
      <c r="M574" s="16"/>
      <c r="T574" s="16"/>
      <c r="AA574" s="16"/>
      <c r="AQ574" s="3"/>
      <c r="AR574" s="6"/>
    </row>
    <row r="575" spans="1:44" s="2" customFormat="1" x14ac:dyDescent="0.25">
      <c r="A575" s="5"/>
      <c r="F575" s="16"/>
      <c r="M575" s="16"/>
      <c r="T575" s="16"/>
      <c r="AA575" s="16"/>
      <c r="AQ575" s="3"/>
      <c r="AR575" s="6"/>
    </row>
    <row r="576" spans="1:44" s="2" customFormat="1" x14ac:dyDescent="0.25">
      <c r="A576" s="5"/>
      <c r="F576" s="16"/>
      <c r="M576" s="16"/>
      <c r="T576" s="16"/>
      <c r="AA576" s="16"/>
      <c r="AQ576" s="3"/>
      <c r="AR576" s="6"/>
    </row>
    <row r="577" spans="1:44" s="2" customFormat="1" x14ac:dyDescent="0.25">
      <c r="A577" s="5"/>
      <c r="F577" s="16"/>
      <c r="M577" s="16"/>
      <c r="T577" s="16"/>
      <c r="AA577" s="16"/>
      <c r="AQ577" s="3"/>
      <c r="AR577" s="6"/>
    </row>
    <row r="578" spans="1:44" s="2" customFormat="1" x14ac:dyDescent="0.25">
      <c r="A578" s="5"/>
      <c r="F578" s="16"/>
      <c r="M578" s="16"/>
      <c r="T578" s="16"/>
      <c r="AA578" s="16"/>
      <c r="AQ578" s="3"/>
      <c r="AR578" s="6"/>
    </row>
    <row r="579" spans="1:44" s="2" customFormat="1" x14ac:dyDescent="0.25">
      <c r="A579" s="5"/>
      <c r="F579" s="16"/>
      <c r="M579" s="16"/>
      <c r="T579" s="16"/>
      <c r="AA579" s="16"/>
      <c r="AQ579" s="3"/>
      <c r="AR579" s="6"/>
    </row>
    <row r="580" spans="1:44" s="2" customFormat="1" x14ac:dyDescent="0.25">
      <c r="A580" s="5"/>
      <c r="F580" s="16"/>
      <c r="M580" s="16"/>
      <c r="T580" s="16"/>
      <c r="AA580" s="16"/>
      <c r="AQ580" s="3"/>
      <c r="AR580" s="6"/>
    </row>
    <row r="581" spans="1:44" s="2" customFormat="1" x14ac:dyDescent="0.25">
      <c r="A581" s="5"/>
      <c r="F581" s="16"/>
      <c r="M581" s="16"/>
      <c r="T581" s="16"/>
      <c r="AA581" s="16"/>
      <c r="AQ581" s="3"/>
      <c r="AR581" s="6"/>
    </row>
    <row r="582" spans="1:44" s="2" customFormat="1" x14ac:dyDescent="0.25">
      <c r="A582" s="5"/>
      <c r="F582" s="16"/>
      <c r="M582" s="16"/>
      <c r="T582" s="16"/>
      <c r="AA582" s="16"/>
      <c r="AQ582" s="3"/>
      <c r="AR582" s="6"/>
    </row>
    <row r="583" spans="1:44" s="2" customFormat="1" x14ac:dyDescent="0.25">
      <c r="A583" s="5"/>
      <c r="F583" s="16"/>
      <c r="M583" s="16"/>
      <c r="T583" s="16"/>
      <c r="AA583" s="16"/>
      <c r="AQ583" s="3"/>
      <c r="AR583" s="6"/>
    </row>
    <row r="584" spans="1:44" s="2" customFormat="1" x14ac:dyDescent="0.25">
      <c r="A584" s="5"/>
      <c r="F584" s="16"/>
      <c r="M584" s="16"/>
      <c r="T584" s="16"/>
      <c r="AA584" s="16"/>
      <c r="AQ584" s="3"/>
      <c r="AR584" s="6"/>
    </row>
    <row r="585" spans="1:44" s="2" customFormat="1" x14ac:dyDescent="0.25">
      <c r="A585" s="5"/>
      <c r="F585" s="16"/>
      <c r="M585" s="16"/>
      <c r="T585" s="16"/>
      <c r="AA585" s="16"/>
      <c r="AQ585" s="3"/>
      <c r="AR585" s="6"/>
    </row>
    <row r="586" spans="1:44" s="2" customFormat="1" x14ac:dyDescent="0.25">
      <c r="A586" s="5"/>
      <c r="F586" s="16"/>
      <c r="M586" s="16"/>
      <c r="T586" s="16"/>
      <c r="AA586" s="16"/>
      <c r="AQ586" s="3"/>
      <c r="AR586" s="6"/>
    </row>
    <row r="587" spans="1:44" s="2" customFormat="1" x14ac:dyDescent="0.25">
      <c r="A587" s="5"/>
      <c r="F587" s="16"/>
      <c r="M587" s="16"/>
      <c r="T587" s="16"/>
      <c r="AA587" s="16"/>
      <c r="AQ587" s="3"/>
      <c r="AR587" s="6"/>
    </row>
    <row r="588" spans="1:44" s="2" customFormat="1" x14ac:dyDescent="0.25">
      <c r="A588" s="5"/>
      <c r="F588" s="16"/>
      <c r="M588" s="16"/>
      <c r="T588" s="16"/>
      <c r="AA588" s="16"/>
      <c r="AQ588" s="3"/>
      <c r="AR588" s="6"/>
    </row>
    <row r="589" spans="1:44" s="2" customFormat="1" x14ac:dyDescent="0.25">
      <c r="A589" s="5"/>
      <c r="F589" s="16"/>
      <c r="M589" s="16"/>
      <c r="T589" s="16"/>
      <c r="AA589" s="16"/>
      <c r="AQ589" s="3"/>
      <c r="AR589" s="6"/>
    </row>
    <row r="590" spans="1:44" s="2" customFormat="1" x14ac:dyDescent="0.25">
      <c r="A590" s="5"/>
      <c r="F590" s="16"/>
      <c r="M590" s="16"/>
      <c r="T590" s="16"/>
      <c r="AA590" s="16"/>
      <c r="AQ590" s="3"/>
      <c r="AR590" s="6"/>
    </row>
    <row r="591" spans="1:44" s="2" customFormat="1" x14ac:dyDescent="0.25">
      <c r="A591" s="5"/>
      <c r="F591" s="16"/>
      <c r="M591" s="16"/>
      <c r="T591" s="16"/>
      <c r="AA591" s="16"/>
      <c r="AQ591" s="3"/>
      <c r="AR591" s="6"/>
    </row>
    <row r="592" spans="1:44" s="2" customFormat="1" x14ac:dyDescent="0.25">
      <c r="A592" s="5"/>
      <c r="F592" s="16"/>
      <c r="M592" s="16"/>
      <c r="T592" s="16"/>
      <c r="AA592" s="16"/>
      <c r="AQ592" s="3"/>
      <c r="AR592" s="6"/>
    </row>
    <row r="593" spans="1:44" s="2" customFormat="1" x14ac:dyDescent="0.25">
      <c r="A593" s="5"/>
      <c r="F593" s="16"/>
      <c r="M593" s="16"/>
      <c r="T593" s="16"/>
      <c r="AA593" s="16"/>
      <c r="AQ593" s="3"/>
      <c r="AR593" s="6"/>
    </row>
    <row r="594" spans="1:44" s="2" customFormat="1" x14ac:dyDescent="0.25">
      <c r="A594" s="5"/>
      <c r="F594" s="16"/>
      <c r="M594" s="16"/>
      <c r="T594" s="16"/>
      <c r="AA594" s="16"/>
      <c r="AQ594" s="3"/>
      <c r="AR594" s="6"/>
    </row>
    <row r="595" spans="1:44" s="2" customFormat="1" x14ac:dyDescent="0.25">
      <c r="A595" s="5"/>
      <c r="F595" s="16"/>
      <c r="M595" s="16"/>
      <c r="T595" s="16"/>
      <c r="AA595" s="16"/>
      <c r="AQ595" s="3"/>
      <c r="AR595" s="6"/>
    </row>
    <row r="596" spans="1:44" s="2" customFormat="1" x14ac:dyDescent="0.25">
      <c r="A596" s="5"/>
      <c r="F596" s="16"/>
      <c r="M596" s="16"/>
      <c r="T596" s="16"/>
      <c r="AA596" s="16"/>
      <c r="AQ596" s="3"/>
      <c r="AR596" s="6"/>
    </row>
    <row r="597" spans="1:44" s="2" customFormat="1" x14ac:dyDescent="0.25">
      <c r="A597" s="5"/>
      <c r="F597" s="16"/>
      <c r="M597" s="16"/>
      <c r="T597" s="16"/>
      <c r="AA597" s="16"/>
      <c r="AQ597" s="3"/>
      <c r="AR597" s="6"/>
    </row>
    <row r="598" spans="1:44" s="2" customFormat="1" x14ac:dyDescent="0.25">
      <c r="A598" s="5"/>
      <c r="F598" s="16"/>
      <c r="M598" s="16"/>
      <c r="T598" s="16"/>
      <c r="AA598" s="16"/>
      <c r="AQ598" s="3"/>
      <c r="AR598" s="6"/>
    </row>
    <row r="599" spans="1:44" s="2" customFormat="1" x14ac:dyDescent="0.25">
      <c r="A599" s="5"/>
      <c r="F599" s="16"/>
      <c r="M599" s="16"/>
      <c r="T599" s="16"/>
      <c r="AA599" s="16"/>
      <c r="AQ599" s="3"/>
      <c r="AR599" s="6"/>
    </row>
    <row r="600" spans="1:44" s="2" customFormat="1" x14ac:dyDescent="0.25">
      <c r="A600" s="5"/>
      <c r="F600" s="16"/>
      <c r="M600" s="16"/>
      <c r="T600" s="16"/>
      <c r="AA600" s="16"/>
      <c r="AQ600" s="3"/>
      <c r="AR600" s="6"/>
    </row>
    <row r="601" spans="1:44" s="2" customFormat="1" x14ac:dyDescent="0.25">
      <c r="A601" s="5"/>
      <c r="F601" s="16"/>
      <c r="M601" s="16"/>
      <c r="T601" s="16"/>
      <c r="AA601" s="16"/>
      <c r="AQ601" s="3"/>
      <c r="AR601" s="6"/>
    </row>
    <row r="602" spans="1:44" s="2" customFormat="1" x14ac:dyDescent="0.25">
      <c r="A602" s="5"/>
      <c r="F602" s="16"/>
      <c r="M602" s="16"/>
      <c r="T602" s="16"/>
      <c r="AA602" s="16"/>
      <c r="AQ602" s="3"/>
      <c r="AR602" s="6"/>
    </row>
    <row r="603" spans="1:44" s="2" customFormat="1" x14ac:dyDescent="0.25">
      <c r="A603" s="5"/>
      <c r="F603" s="16"/>
      <c r="M603" s="16"/>
      <c r="T603" s="16"/>
      <c r="AA603" s="16"/>
      <c r="AQ603" s="3"/>
      <c r="AR603" s="6"/>
    </row>
    <row r="604" spans="1:44" s="2" customFormat="1" x14ac:dyDescent="0.25">
      <c r="A604" s="5"/>
      <c r="F604" s="16"/>
      <c r="M604" s="16"/>
      <c r="T604" s="16"/>
      <c r="AA604" s="16"/>
      <c r="AQ604" s="3"/>
      <c r="AR604" s="6"/>
    </row>
    <row r="605" spans="1:44" s="2" customFormat="1" x14ac:dyDescent="0.25">
      <c r="A605" s="5"/>
      <c r="F605" s="16"/>
      <c r="M605" s="16"/>
      <c r="T605" s="16"/>
      <c r="AA605" s="16"/>
      <c r="AQ605" s="3"/>
      <c r="AR605" s="6"/>
    </row>
    <row r="606" spans="1:44" s="2" customFormat="1" x14ac:dyDescent="0.25">
      <c r="A606" s="5"/>
      <c r="F606" s="16"/>
      <c r="M606" s="16"/>
      <c r="T606" s="16"/>
      <c r="AA606" s="16"/>
      <c r="AQ606" s="3"/>
      <c r="AR606" s="6"/>
    </row>
    <row r="607" spans="1:44" s="2" customFormat="1" x14ac:dyDescent="0.25">
      <c r="A607" s="5"/>
      <c r="F607" s="16"/>
      <c r="M607" s="16"/>
      <c r="T607" s="16"/>
      <c r="AA607" s="16"/>
      <c r="AQ607" s="3"/>
      <c r="AR607" s="6"/>
    </row>
    <row r="608" spans="1:44" s="2" customFormat="1" x14ac:dyDescent="0.25">
      <c r="A608" s="5"/>
      <c r="F608" s="16"/>
      <c r="M608" s="16"/>
      <c r="T608" s="16"/>
      <c r="AA608" s="16"/>
      <c r="AQ608" s="3"/>
      <c r="AR608" s="6"/>
    </row>
    <row r="609" spans="1:44" s="2" customFormat="1" x14ac:dyDescent="0.25">
      <c r="A609" s="5"/>
      <c r="F609" s="16"/>
      <c r="M609" s="16"/>
      <c r="T609" s="16"/>
      <c r="AA609" s="16"/>
      <c r="AQ609" s="3"/>
      <c r="AR609" s="6"/>
    </row>
    <row r="610" spans="1:44" s="2" customFormat="1" x14ac:dyDescent="0.25">
      <c r="A610" s="5"/>
      <c r="F610" s="16"/>
      <c r="M610" s="16"/>
      <c r="T610" s="16"/>
      <c r="AA610" s="16"/>
      <c r="AQ610" s="3"/>
      <c r="AR610" s="6"/>
    </row>
    <row r="611" spans="1:44" s="2" customFormat="1" x14ac:dyDescent="0.25">
      <c r="A611" s="5"/>
      <c r="F611" s="16"/>
      <c r="M611" s="16"/>
      <c r="T611" s="16"/>
      <c r="AA611" s="16"/>
      <c r="AQ611" s="3"/>
      <c r="AR611" s="6"/>
    </row>
    <row r="612" spans="1:44" s="2" customFormat="1" x14ac:dyDescent="0.25">
      <c r="A612" s="5"/>
      <c r="F612" s="16"/>
      <c r="M612" s="16"/>
      <c r="T612" s="16"/>
      <c r="AA612" s="16"/>
      <c r="AQ612" s="3"/>
      <c r="AR612" s="6"/>
    </row>
    <row r="613" spans="1:44" s="2" customFormat="1" x14ac:dyDescent="0.25">
      <c r="A613" s="5"/>
      <c r="F613" s="16"/>
      <c r="M613" s="16"/>
      <c r="T613" s="16"/>
      <c r="AA613" s="16"/>
      <c r="AQ613" s="3"/>
      <c r="AR613" s="6"/>
    </row>
    <row r="614" spans="1:44" s="2" customFormat="1" x14ac:dyDescent="0.25">
      <c r="A614" s="5"/>
      <c r="F614" s="16"/>
      <c r="M614" s="16"/>
      <c r="T614" s="16"/>
      <c r="AA614" s="16"/>
      <c r="AQ614" s="3"/>
      <c r="AR614" s="6"/>
    </row>
    <row r="615" spans="1:44" s="2" customFormat="1" x14ac:dyDescent="0.25">
      <c r="A615" s="5"/>
      <c r="F615" s="16"/>
      <c r="M615" s="16"/>
      <c r="T615" s="16"/>
      <c r="AA615" s="16"/>
      <c r="AQ615" s="3"/>
      <c r="AR615" s="6"/>
    </row>
    <row r="616" spans="1:44" s="2" customFormat="1" x14ac:dyDescent="0.25">
      <c r="A616" s="5"/>
      <c r="F616" s="16"/>
      <c r="M616" s="16"/>
      <c r="T616" s="16"/>
      <c r="AA616" s="16"/>
      <c r="AQ616" s="3"/>
      <c r="AR616" s="6"/>
    </row>
    <row r="617" spans="1:44" s="2" customFormat="1" x14ac:dyDescent="0.25">
      <c r="A617" s="5"/>
      <c r="F617" s="16"/>
      <c r="M617" s="16"/>
      <c r="T617" s="16"/>
      <c r="AA617" s="16"/>
      <c r="AQ617" s="3"/>
      <c r="AR617" s="6"/>
    </row>
    <row r="618" spans="1:44" s="2" customFormat="1" x14ac:dyDescent="0.25">
      <c r="A618" s="5"/>
      <c r="F618" s="16"/>
      <c r="M618" s="16"/>
      <c r="T618" s="16"/>
      <c r="AA618" s="16"/>
      <c r="AQ618" s="3"/>
      <c r="AR618" s="6"/>
    </row>
    <row r="619" spans="1:44" s="2" customFormat="1" x14ac:dyDescent="0.25">
      <c r="A619" s="5"/>
      <c r="F619" s="16"/>
      <c r="M619" s="16"/>
      <c r="T619" s="16"/>
      <c r="AA619" s="16"/>
      <c r="AQ619" s="3"/>
      <c r="AR619" s="6"/>
    </row>
    <row r="620" spans="1:44" s="2" customFormat="1" x14ac:dyDescent="0.25">
      <c r="A620" s="5"/>
      <c r="F620" s="16"/>
      <c r="M620" s="16"/>
      <c r="T620" s="16"/>
      <c r="AA620" s="16"/>
      <c r="AQ620" s="3"/>
      <c r="AR620" s="6"/>
    </row>
    <row r="621" spans="1:44" s="2" customFormat="1" x14ac:dyDescent="0.25">
      <c r="A621" s="5"/>
      <c r="F621" s="16"/>
      <c r="M621" s="16"/>
      <c r="T621" s="16"/>
      <c r="AA621" s="16"/>
      <c r="AQ621" s="3"/>
      <c r="AR621" s="6"/>
    </row>
    <row r="622" spans="1:44" s="2" customFormat="1" x14ac:dyDescent="0.25">
      <c r="A622" s="5"/>
      <c r="F622" s="16"/>
      <c r="M622" s="16"/>
      <c r="T622" s="16"/>
      <c r="AA622" s="16"/>
      <c r="AQ622" s="3"/>
      <c r="AR622" s="6"/>
    </row>
    <row r="623" spans="1:44" s="2" customFormat="1" x14ac:dyDescent="0.25">
      <c r="A623" s="5"/>
      <c r="F623" s="16"/>
      <c r="M623" s="16"/>
      <c r="T623" s="16"/>
      <c r="AA623" s="16"/>
      <c r="AQ623" s="3"/>
      <c r="AR623" s="6"/>
    </row>
    <row r="624" spans="1:44" s="2" customFormat="1" x14ac:dyDescent="0.25">
      <c r="A624" s="5"/>
      <c r="F624" s="16"/>
      <c r="M624" s="16"/>
      <c r="T624" s="16"/>
      <c r="AA624" s="16"/>
      <c r="AQ624" s="3"/>
      <c r="AR624" s="6"/>
    </row>
    <row r="625" spans="1:44" s="2" customFormat="1" x14ac:dyDescent="0.25">
      <c r="A625" s="5"/>
      <c r="F625" s="16"/>
      <c r="M625" s="16"/>
      <c r="T625" s="16"/>
      <c r="AA625" s="16"/>
      <c r="AQ625" s="3"/>
      <c r="AR625" s="6"/>
    </row>
    <row r="626" spans="1:44" s="2" customFormat="1" x14ac:dyDescent="0.25">
      <c r="A626" s="5"/>
      <c r="F626" s="16"/>
      <c r="M626" s="16"/>
      <c r="T626" s="16"/>
      <c r="AA626" s="16"/>
      <c r="AQ626" s="3"/>
      <c r="AR626" s="6"/>
    </row>
    <row r="627" spans="1:44" s="2" customFormat="1" x14ac:dyDescent="0.25">
      <c r="A627" s="5"/>
      <c r="F627" s="16"/>
      <c r="M627" s="16"/>
      <c r="T627" s="16"/>
      <c r="AA627" s="16"/>
      <c r="AQ627" s="3"/>
      <c r="AR627" s="6"/>
    </row>
    <row r="628" spans="1:44" s="2" customFormat="1" x14ac:dyDescent="0.25">
      <c r="A628" s="5"/>
      <c r="F628" s="16"/>
      <c r="M628" s="16"/>
      <c r="T628" s="16"/>
      <c r="AA628" s="16"/>
      <c r="AQ628" s="3"/>
      <c r="AR628" s="6"/>
    </row>
    <row r="629" spans="1:44" s="2" customFormat="1" x14ac:dyDescent="0.25">
      <c r="A629" s="5"/>
      <c r="F629" s="16"/>
      <c r="M629" s="16"/>
      <c r="T629" s="16"/>
      <c r="AA629" s="16"/>
      <c r="AQ629" s="3"/>
      <c r="AR629" s="6"/>
    </row>
    <row r="630" spans="1:44" s="2" customFormat="1" x14ac:dyDescent="0.25">
      <c r="A630" s="5"/>
      <c r="F630" s="16"/>
      <c r="M630" s="16"/>
      <c r="T630" s="16"/>
      <c r="AA630" s="16"/>
      <c r="AQ630" s="3"/>
      <c r="AR630" s="6"/>
    </row>
    <row r="631" spans="1:44" s="2" customFormat="1" x14ac:dyDescent="0.25">
      <c r="A631" s="5"/>
      <c r="F631" s="16"/>
      <c r="M631" s="16"/>
      <c r="T631" s="16"/>
      <c r="AA631" s="16"/>
      <c r="AQ631" s="3"/>
      <c r="AR631" s="6"/>
    </row>
    <row r="632" spans="1:44" s="2" customFormat="1" x14ac:dyDescent="0.25">
      <c r="A632" s="5"/>
      <c r="F632" s="16"/>
      <c r="M632" s="16"/>
      <c r="T632" s="16"/>
      <c r="AA632" s="16"/>
      <c r="AQ632" s="3"/>
      <c r="AR632" s="6"/>
    </row>
    <row r="633" spans="1:44" s="2" customFormat="1" x14ac:dyDescent="0.25">
      <c r="A633" s="5"/>
      <c r="F633" s="16"/>
      <c r="M633" s="16"/>
      <c r="T633" s="16"/>
      <c r="AA633" s="16"/>
      <c r="AQ633" s="3"/>
      <c r="AR633" s="6"/>
    </row>
    <row r="634" spans="1:44" s="2" customFormat="1" x14ac:dyDescent="0.25">
      <c r="A634" s="5"/>
      <c r="F634" s="16"/>
      <c r="M634" s="16"/>
      <c r="T634" s="16"/>
      <c r="AA634" s="16"/>
      <c r="AQ634" s="3"/>
      <c r="AR634" s="6"/>
    </row>
    <row r="635" spans="1:44" s="2" customFormat="1" x14ac:dyDescent="0.25">
      <c r="A635" s="5"/>
      <c r="F635" s="16"/>
      <c r="M635" s="16"/>
      <c r="T635" s="16"/>
      <c r="AA635" s="16"/>
      <c r="AQ635" s="3"/>
      <c r="AR635" s="6"/>
    </row>
    <row r="636" spans="1:44" s="2" customFormat="1" x14ac:dyDescent="0.25">
      <c r="A636" s="5"/>
      <c r="F636" s="16"/>
      <c r="M636" s="16"/>
      <c r="T636" s="16"/>
      <c r="AA636" s="16"/>
      <c r="AQ636" s="3"/>
      <c r="AR636" s="6"/>
    </row>
    <row r="637" spans="1:44" s="2" customFormat="1" x14ac:dyDescent="0.25">
      <c r="A637" s="5"/>
      <c r="F637" s="16"/>
      <c r="M637" s="16"/>
      <c r="T637" s="16"/>
      <c r="AA637" s="16"/>
      <c r="AQ637" s="3"/>
      <c r="AR637" s="6"/>
    </row>
    <row r="638" spans="1:44" s="2" customFormat="1" x14ac:dyDescent="0.25">
      <c r="A638" s="5"/>
      <c r="F638" s="16"/>
      <c r="M638" s="16"/>
      <c r="T638" s="16"/>
      <c r="AA638" s="16"/>
      <c r="AQ638" s="3"/>
      <c r="AR638" s="6"/>
    </row>
    <row r="639" spans="1:44" s="2" customFormat="1" x14ac:dyDescent="0.25">
      <c r="A639" s="5"/>
      <c r="F639" s="16"/>
      <c r="M639" s="16"/>
      <c r="T639" s="16"/>
      <c r="AA639" s="16"/>
      <c r="AQ639" s="3"/>
      <c r="AR639" s="6"/>
    </row>
    <row r="640" spans="1:44" s="2" customFormat="1" x14ac:dyDescent="0.25">
      <c r="A640" s="5"/>
      <c r="F640" s="16"/>
      <c r="M640" s="16"/>
      <c r="T640" s="16"/>
      <c r="AA640" s="16"/>
      <c r="AQ640" s="3"/>
      <c r="AR640" s="6"/>
    </row>
    <row r="641" spans="1:44" s="2" customFormat="1" x14ac:dyDescent="0.25">
      <c r="A641" s="5"/>
      <c r="F641" s="16"/>
      <c r="M641" s="16"/>
      <c r="T641" s="16"/>
      <c r="AA641" s="16"/>
      <c r="AQ641" s="3"/>
      <c r="AR641" s="6"/>
    </row>
    <row r="642" spans="1:44" s="2" customFormat="1" x14ac:dyDescent="0.25">
      <c r="A642" s="5"/>
      <c r="F642" s="16"/>
      <c r="M642" s="16"/>
      <c r="T642" s="16"/>
      <c r="AA642" s="16"/>
      <c r="AQ642" s="3"/>
      <c r="AR642" s="6"/>
    </row>
    <row r="643" spans="1:44" s="2" customFormat="1" x14ac:dyDescent="0.25">
      <c r="A643" s="5"/>
      <c r="F643" s="16"/>
      <c r="M643" s="16"/>
      <c r="T643" s="16"/>
      <c r="AA643" s="16"/>
      <c r="AQ643" s="3"/>
      <c r="AR643" s="6"/>
    </row>
    <row r="644" spans="1:44" s="2" customFormat="1" x14ac:dyDescent="0.25">
      <c r="A644" s="5"/>
      <c r="F644" s="16"/>
      <c r="M644" s="16"/>
      <c r="T644" s="16"/>
      <c r="AA644" s="16"/>
      <c r="AQ644" s="3"/>
      <c r="AR644" s="6"/>
    </row>
    <row r="645" spans="1:44" s="2" customFormat="1" x14ac:dyDescent="0.25">
      <c r="A645" s="5"/>
      <c r="F645" s="16"/>
      <c r="M645" s="16"/>
      <c r="T645" s="16"/>
      <c r="AA645" s="16"/>
      <c r="AQ645" s="3"/>
      <c r="AR645" s="6"/>
    </row>
    <row r="646" spans="1:44" s="2" customFormat="1" x14ac:dyDescent="0.25">
      <c r="A646" s="5"/>
      <c r="F646" s="16"/>
      <c r="M646" s="16"/>
      <c r="T646" s="16"/>
      <c r="AA646" s="16"/>
      <c r="AQ646" s="3"/>
      <c r="AR646" s="6"/>
    </row>
    <row r="647" spans="1:44" s="2" customFormat="1" x14ac:dyDescent="0.25">
      <c r="A647" s="5"/>
      <c r="F647" s="16"/>
      <c r="M647" s="16"/>
      <c r="T647" s="16"/>
      <c r="AA647" s="16"/>
      <c r="AQ647" s="3"/>
      <c r="AR647" s="6"/>
    </row>
    <row r="648" spans="1:44" s="2" customFormat="1" x14ac:dyDescent="0.25">
      <c r="A648" s="5"/>
      <c r="F648" s="16"/>
      <c r="M648" s="16"/>
      <c r="T648" s="16"/>
      <c r="AA648" s="16"/>
      <c r="AQ648" s="3"/>
      <c r="AR648" s="6"/>
    </row>
    <row r="649" spans="1:44" s="2" customFormat="1" x14ac:dyDescent="0.25">
      <c r="A649" s="5"/>
      <c r="F649" s="16"/>
      <c r="M649" s="16"/>
      <c r="T649" s="16"/>
      <c r="AA649" s="16"/>
      <c r="AQ649" s="3"/>
      <c r="AR649" s="6"/>
    </row>
    <row r="650" spans="1:44" s="2" customFormat="1" x14ac:dyDescent="0.25">
      <c r="A650" s="5"/>
      <c r="F650" s="16"/>
      <c r="M650" s="16"/>
      <c r="T650" s="16"/>
      <c r="AA650" s="16"/>
      <c r="AQ650" s="3"/>
      <c r="AR650" s="6"/>
    </row>
    <row r="651" spans="1:44" s="2" customFormat="1" x14ac:dyDescent="0.25">
      <c r="A651" s="5"/>
      <c r="F651" s="16"/>
      <c r="M651" s="16"/>
      <c r="T651" s="16"/>
      <c r="AA651" s="16"/>
      <c r="AQ651" s="3"/>
      <c r="AR651" s="6"/>
    </row>
    <row r="652" spans="1:44" s="2" customFormat="1" x14ac:dyDescent="0.25">
      <c r="A652" s="5"/>
      <c r="F652" s="16"/>
      <c r="M652" s="16"/>
      <c r="T652" s="16"/>
      <c r="AA652" s="16"/>
      <c r="AQ652" s="3"/>
      <c r="AR652" s="6"/>
    </row>
    <row r="653" spans="1:44" s="2" customFormat="1" x14ac:dyDescent="0.25">
      <c r="A653" s="5"/>
      <c r="F653" s="16"/>
      <c r="M653" s="16"/>
      <c r="T653" s="16"/>
      <c r="AA653" s="16"/>
      <c r="AQ653" s="3"/>
      <c r="AR653" s="6"/>
    </row>
    <row r="654" spans="1:44" s="2" customFormat="1" x14ac:dyDescent="0.25">
      <c r="A654" s="5"/>
      <c r="F654" s="16"/>
      <c r="M654" s="16"/>
      <c r="T654" s="16"/>
      <c r="AA654" s="16"/>
      <c r="AQ654" s="3"/>
      <c r="AR654" s="6"/>
    </row>
    <row r="655" spans="1:44" s="2" customFormat="1" x14ac:dyDescent="0.25">
      <c r="A655" s="5"/>
      <c r="F655" s="16"/>
      <c r="M655" s="16"/>
      <c r="T655" s="16"/>
      <c r="AA655" s="16"/>
      <c r="AQ655" s="3"/>
      <c r="AR655" s="6"/>
    </row>
    <row r="656" spans="1:44" s="2" customFormat="1" x14ac:dyDescent="0.25">
      <c r="A656" s="5"/>
      <c r="F656" s="16"/>
      <c r="M656" s="16"/>
      <c r="T656" s="16"/>
      <c r="AA656" s="16"/>
      <c r="AQ656" s="3"/>
      <c r="AR656" s="6"/>
    </row>
    <row r="657" spans="1:44" s="2" customFormat="1" x14ac:dyDescent="0.25">
      <c r="A657" s="5"/>
      <c r="F657" s="16"/>
      <c r="M657" s="16"/>
      <c r="T657" s="16"/>
      <c r="AA657" s="16"/>
      <c r="AQ657" s="3"/>
      <c r="AR657" s="6"/>
    </row>
    <row r="658" spans="1:44" s="2" customFormat="1" x14ac:dyDescent="0.25">
      <c r="A658" s="5"/>
      <c r="F658" s="16"/>
      <c r="M658" s="16"/>
      <c r="T658" s="16"/>
      <c r="AA658" s="16"/>
      <c r="AQ658" s="3"/>
      <c r="AR658" s="6"/>
    </row>
    <row r="659" spans="1:44" s="2" customFormat="1" x14ac:dyDescent="0.25">
      <c r="A659" s="5"/>
      <c r="F659" s="16"/>
      <c r="M659" s="16"/>
      <c r="T659" s="16"/>
      <c r="AA659" s="16"/>
      <c r="AQ659" s="3"/>
      <c r="AR659" s="6"/>
    </row>
    <row r="660" spans="1:44" s="2" customFormat="1" x14ac:dyDescent="0.25">
      <c r="A660" s="5"/>
      <c r="F660" s="16"/>
      <c r="M660" s="16"/>
      <c r="T660" s="16"/>
      <c r="AA660" s="16"/>
      <c r="AQ660" s="3"/>
      <c r="AR660" s="6"/>
    </row>
    <row r="661" spans="1:44" s="2" customFormat="1" x14ac:dyDescent="0.25">
      <c r="A661" s="5"/>
      <c r="F661" s="16"/>
      <c r="M661" s="16"/>
      <c r="T661" s="16"/>
      <c r="AA661" s="16"/>
      <c r="AQ661" s="3"/>
      <c r="AR661" s="6"/>
    </row>
    <row r="662" spans="1:44" s="2" customFormat="1" x14ac:dyDescent="0.25">
      <c r="A662" s="5"/>
      <c r="F662" s="16"/>
      <c r="M662" s="16"/>
      <c r="T662" s="16"/>
      <c r="AA662" s="16"/>
      <c r="AQ662" s="3"/>
      <c r="AR662" s="6"/>
    </row>
    <row r="663" spans="1:44" s="2" customFormat="1" x14ac:dyDescent="0.25">
      <c r="A663" s="5"/>
      <c r="F663" s="16"/>
      <c r="M663" s="16"/>
      <c r="T663" s="16"/>
      <c r="AA663" s="16"/>
      <c r="AQ663" s="3"/>
      <c r="AR663" s="6"/>
    </row>
    <row r="664" spans="1:44" s="2" customFormat="1" x14ac:dyDescent="0.25">
      <c r="A664" s="5"/>
      <c r="F664" s="16"/>
      <c r="M664" s="16"/>
      <c r="T664" s="16"/>
      <c r="AA664" s="16"/>
      <c r="AQ664" s="3"/>
      <c r="AR664" s="6"/>
    </row>
    <row r="665" spans="1:44" s="2" customFormat="1" x14ac:dyDescent="0.25">
      <c r="A665" s="5"/>
      <c r="F665" s="16"/>
      <c r="M665" s="16"/>
      <c r="T665" s="16"/>
      <c r="AA665" s="16"/>
      <c r="AQ665" s="3"/>
      <c r="AR665" s="6"/>
    </row>
    <row r="666" spans="1:44" s="2" customFormat="1" x14ac:dyDescent="0.25">
      <c r="A666" s="5"/>
      <c r="F666" s="16"/>
      <c r="M666" s="16"/>
      <c r="T666" s="16"/>
      <c r="AA666" s="16"/>
      <c r="AQ666" s="3"/>
      <c r="AR666" s="6"/>
    </row>
    <row r="667" spans="1:44" s="2" customFormat="1" x14ac:dyDescent="0.25">
      <c r="A667" s="5"/>
      <c r="F667" s="16"/>
      <c r="M667" s="16"/>
      <c r="T667" s="16"/>
      <c r="AA667" s="16"/>
      <c r="AQ667" s="3"/>
      <c r="AR667" s="6"/>
    </row>
    <row r="668" spans="1:44" s="2" customFormat="1" x14ac:dyDescent="0.25">
      <c r="A668" s="5"/>
      <c r="F668" s="16"/>
      <c r="M668" s="16"/>
      <c r="T668" s="16"/>
      <c r="AA668" s="16"/>
      <c r="AQ668" s="3"/>
      <c r="AR668" s="6"/>
    </row>
    <row r="669" spans="1:44" s="2" customFormat="1" x14ac:dyDescent="0.25">
      <c r="A669" s="5"/>
      <c r="F669" s="16"/>
      <c r="M669" s="16"/>
      <c r="T669" s="16"/>
      <c r="AA669" s="16"/>
      <c r="AQ669" s="3"/>
      <c r="AR669" s="6"/>
    </row>
    <row r="670" spans="1:44" s="2" customFormat="1" x14ac:dyDescent="0.25">
      <c r="A670" s="5"/>
      <c r="F670" s="16"/>
      <c r="M670" s="16"/>
      <c r="T670" s="16"/>
      <c r="AA670" s="16"/>
      <c r="AQ670" s="3"/>
      <c r="AR670" s="6"/>
    </row>
    <row r="671" spans="1:44" s="2" customFormat="1" x14ac:dyDescent="0.25">
      <c r="A671" s="5"/>
      <c r="F671" s="16"/>
      <c r="M671" s="16"/>
      <c r="T671" s="16"/>
      <c r="AA671" s="16"/>
      <c r="AQ671" s="3"/>
      <c r="AR671" s="6"/>
    </row>
    <row r="672" spans="1:44" s="2" customFormat="1" x14ac:dyDescent="0.25">
      <c r="A672" s="5"/>
      <c r="F672" s="16"/>
      <c r="M672" s="16"/>
      <c r="T672" s="16"/>
      <c r="AA672" s="16"/>
      <c r="AQ672" s="3"/>
      <c r="AR672" s="6"/>
    </row>
    <row r="673" spans="1:44" s="2" customFormat="1" x14ac:dyDescent="0.25">
      <c r="A673" s="5"/>
      <c r="F673" s="16"/>
      <c r="M673" s="16"/>
      <c r="T673" s="16"/>
      <c r="AA673" s="16"/>
      <c r="AQ673" s="3"/>
      <c r="AR673" s="6"/>
    </row>
    <row r="674" spans="1:44" s="2" customFormat="1" x14ac:dyDescent="0.25">
      <c r="A674" s="5"/>
      <c r="F674" s="16"/>
      <c r="M674" s="16"/>
      <c r="T674" s="16"/>
      <c r="AA674" s="16"/>
      <c r="AQ674" s="3"/>
      <c r="AR674" s="6"/>
    </row>
    <row r="675" spans="1:44" s="2" customFormat="1" x14ac:dyDescent="0.25">
      <c r="A675" s="5"/>
      <c r="F675" s="16"/>
      <c r="M675" s="16"/>
      <c r="T675" s="16"/>
      <c r="AA675" s="16"/>
      <c r="AQ675" s="3"/>
      <c r="AR675" s="6"/>
    </row>
    <row r="676" spans="1:44" s="2" customFormat="1" x14ac:dyDescent="0.25">
      <c r="A676" s="5"/>
      <c r="F676" s="16"/>
      <c r="M676" s="16"/>
      <c r="T676" s="16"/>
      <c r="AA676" s="16"/>
      <c r="AQ676" s="3"/>
      <c r="AR676" s="6"/>
    </row>
    <row r="677" spans="1:44" s="2" customFormat="1" x14ac:dyDescent="0.25">
      <c r="A677" s="5"/>
      <c r="F677" s="16"/>
      <c r="M677" s="16"/>
      <c r="T677" s="16"/>
      <c r="AA677" s="16"/>
      <c r="AQ677" s="3"/>
      <c r="AR677" s="6"/>
    </row>
    <row r="678" spans="1:44" s="2" customFormat="1" x14ac:dyDescent="0.25">
      <c r="A678" s="5"/>
      <c r="F678" s="16"/>
      <c r="M678" s="16"/>
      <c r="T678" s="16"/>
      <c r="AA678" s="16"/>
      <c r="AQ678" s="3"/>
      <c r="AR678" s="6"/>
    </row>
    <row r="679" spans="1:44" s="2" customFormat="1" x14ac:dyDescent="0.25">
      <c r="A679" s="5"/>
      <c r="F679" s="16"/>
      <c r="M679" s="16"/>
      <c r="T679" s="16"/>
      <c r="AA679" s="16"/>
      <c r="AQ679" s="3"/>
      <c r="AR679" s="6"/>
    </row>
    <row r="680" spans="1:44" s="2" customFormat="1" x14ac:dyDescent="0.25">
      <c r="A680" s="5"/>
      <c r="F680" s="16"/>
      <c r="M680" s="16"/>
      <c r="T680" s="16"/>
      <c r="AA680" s="16"/>
      <c r="AQ680" s="3"/>
      <c r="AR680" s="6"/>
    </row>
    <row r="681" spans="1:44" s="2" customFormat="1" x14ac:dyDescent="0.25">
      <c r="A681" s="5"/>
      <c r="F681" s="16"/>
      <c r="M681" s="16"/>
      <c r="T681" s="16"/>
      <c r="AA681" s="16"/>
      <c r="AQ681" s="3"/>
      <c r="AR681" s="6"/>
    </row>
    <row r="682" spans="1:44" s="2" customFormat="1" x14ac:dyDescent="0.25">
      <c r="A682" s="5"/>
      <c r="F682" s="16"/>
      <c r="M682" s="16"/>
      <c r="T682" s="16"/>
      <c r="AA682" s="16"/>
      <c r="AQ682" s="3"/>
      <c r="AR682" s="6"/>
    </row>
    <row r="683" spans="1:44" s="2" customFormat="1" x14ac:dyDescent="0.25">
      <c r="A683" s="5"/>
      <c r="F683" s="16"/>
      <c r="M683" s="16"/>
      <c r="T683" s="16"/>
      <c r="AA683" s="16"/>
      <c r="AQ683" s="3"/>
      <c r="AR683" s="6"/>
    </row>
    <row r="684" spans="1:44" s="2" customFormat="1" x14ac:dyDescent="0.25">
      <c r="A684" s="5"/>
      <c r="F684" s="16"/>
      <c r="M684" s="16"/>
      <c r="T684" s="16"/>
      <c r="AA684" s="16"/>
      <c r="AQ684" s="3"/>
      <c r="AR684" s="6"/>
    </row>
    <row r="685" spans="1:44" s="2" customFormat="1" x14ac:dyDescent="0.25">
      <c r="A685" s="5"/>
      <c r="F685" s="16"/>
      <c r="M685" s="16"/>
      <c r="T685" s="16"/>
      <c r="AA685" s="16"/>
      <c r="AQ685" s="3"/>
      <c r="AR685" s="6"/>
    </row>
    <row r="686" spans="1:44" s="2" customFormat="1" x14ac:dyDescent="0.25">
      <c r="A686" s="5"/>
      <c r="F686" s="16"/>
      <c r="M686" s="16"/>
      <c r="T686" s="16"/>
      <c r="AA686" s="16"/>
      <c r="AQ686" s="3"/>
      <c r="AR686" s="6"/>
    </row>
    <row r="687" spans="1:44" s="2" customFormat="1" x14ac:dyDescent="0.25">
      <c r="A687" s="5"/>
      <c r="F687" s="16"/>
      <c r="M687" s="16"/>
      <c r="T687" s="16"/>
      <c r="AA687" s="16"/>
      <c r="AQ687" s="3"/>
      <c r="AR687" s="6"/>
    </row>
    <row r="688" spans="1:44" s="2" customFormat="1" x14ac:dyDescent="0.25">
      <c r="A688" s="5"/>
      <c r="F688" s="16"/>
      <c r="M688" s="16"/>
      <c r="T688" s="16"/>
      <c r="AA688" s="16"/>
      <c r="AQ688" s="3"/>
      <c r="AR688" s="6"/>
    </row>
    <row r="689" spans="1:44" s="2" customFormat="1" x14ac:dyDescent="0.25">
      <c r="A689" s="5"/>
      <c r="F689" s="16"/>
      <c r="M689" s="16"/>
      <c r="T689" s="16"/>
      <c r="AA689" s="16"/>
      <c r="AQ689" s="3"/>
      <c r="AR689" s="6"/>
    </row>
    <row r="690" spans="1:44" s="2" customFormat="1" x14ac:dyDescent="0.25">
      <c r="A690" s="5"/>
      <c r="F690" s="16"/>
      <c r="M690" s="16"/>
      <c r="T690" s="16"/>
      <c r="AA690" s="16"/>
      <c r="AQ690" s="3"/>
      <c r="AR690" s="6"/>
    </row>
    <row r="691" spans="1:44" s="2" customFormat="1" x14ac:dyDescent="0.25">
      <c r="A691" s="5"/>
      <c r="F691" s="16"/>
      <c r="M691" s="16"/>
      <c r="T691" s="16"/>
      <c r="AA691" s="16"/>
      <c r="AQ691" s="3"/>
      <c r="AR691" s="6"/>
    </row>
    <row r="692" spans="1:44" s="2" customFormat="1" x14ac:dyDescent="0.25">
      <c r="A692" s="5"/>
      <c r="F692" s="16"/>
      <c r="M692" s="16"/>
      <c r="T692" s="16"/>
      <c r="AA692" s="16"/>
      <c r="AQ692" s="3"/>
      <c r="AR692" s="6"/>
    </row>
    <row r="693" spans="1:44" s="2" customFormat="1" x14ac:dyDescent="0.25">
      <c r="A693" s="5"/>
      <c r="F693" s="16"/>
      <c r="M693" s="16"/>
      <c r="T693" s="16"/>
      <c r="AA693" s="16"/>
      <c r="AQ693" s="3"/>
      <c r="AR693" s="6"/>
    </row>
    <row r="694" spans="1:44" s="2" customFormat="1" x14ac:dyDescent="0.25">
      <c r="A694" s="5"/>
      <c r="F694" s="16"/>
      <c r="M694" s="16"/>
      <c r="T694" s="16"/>
      <c r="AA694" s="16"/>
      <c r="AQ694" s="3"/>
      <c r="AR694" s="6"/>
    </row>
    <row r="695" spans="1:44" s="2" customFormat="1" x14ac:dyDescent="0.25">
      <c r="A695" s="5"/>
      <c r="F695" s="16"/>
      <c r="M695" s="16"/>
      <c r="T695" s="16"/>
      <c r="AA695" s="16"/>
      <c r="AQ695" s="3"/>
      <c r="AR695" s="6"/>
    </row>
    <row r="696" spans="1:44" s="2" customFormat="1" x14ac:dyDescent="0.25">
      <c r="A696" s="5"/>
      <c r="F696" s="16"/>
      <c r="M696" s="16"/>
      <c r="T696" s="16"/>
      <c r="AA696" s="16"/>
      <c r="AQ696" s="3"/>
      <c r="AR696" s="6"/>
    </row>
    <row r="697" spans="1:44" s="2" customFormat="1" x14ac:dyDescent="0.25">
      <c r="A697" s="5"/>
      <c r="F697" s="16"/>
      <c r="M697" s="16"/>
      <c r="T697" s="16"/>
      <c r="AA697" s="16"/>
      <c r="AQ697" s="3"/>
      <c r="AR697" s="6"/>
    </row>
    <row r="698" spans="1:44" s="2" customFormat="1" x14ac:dyDescent="0.25">
      <c r="A698" s="5"/>
      <c r="F698" s="16"/>
      <c r="M698" s="16"/>
      <c r="T698" s="16"/>
      <c r="AA698" s="16"/>
      <c r="AQ698" s="3"/>
      <c r="AR698" s="6"/>
    </row>
    <row r="699" spans="1:44" s="2" customFormat="1" x14ac:dyDescent="0.25">
      <c r="A699" s="5"/>
      <c r="F699" s="16"/>
      <c r="M699" s="16"/>
      <c r="T699" s="16"/>
      <c r="AA699" s="16"/>
      <c r="AQ699" s="3"/>
      <c r="AR699" s="6"/>
    </row>
    <row r="700" spans="1:44" s="2" customFormat="1" x14ac:dyDescent="0.25">
      <c r="A700" s="5"/>
      <c r="F700" s="16"/>
      <c r="M700" s="16"/>
      <c r="T700" s="16"/>
      <c r="AA700" s="16"/>
      <c r="AQ700" s="3"/>
      <c r="AR700" s="6"/>
    </row>
    <row r="701" spans="1:44" s="2" customFormat="1" x14ac:dyDescent="0.25">
      <c r="A701" s="5"/>
      <c r="F701" s="16"/>
      <c r="M701" s="16"/>
      <c r="T701" s="16"/>
      <c r="AA701" s="16"/>
      <c r="AQ701" s="3"/>
      <c r="AR701" s="6"/>
    </row>
    <row r="702" spans="1:44" s="2" customFormat="1" x14ac:dyDescent="0.25">
      <c r="A702" s="5"/>
      <c r="F702" s="16"/>
      <c r="M702" s="16"/>
      <c r="T702" s="16"/>
      <c r="AA702" s="16"/>
      <c r="AQ702" s="3"/>
      <c r="AR702" s="6"/>
    </row>
    <row r="703" spans="1:44" s="2" customFormat="1" x14ac:dyDescent="0.25">
      <c r="A703" s="5"/>
      <c r="F703" s="16"/>
      <c r="M703" s="16"/>
      <c r="T703" s="16"/>
      <c r="AA703" s="16"/>
      <c r="AQ703" s="3"/>
      <c r="AR703" s="6"/>
    </row>
    <row r="704" spans="1:44" s="2" customFormat="1" x14ac:dyDescent="0.25">
      <c r="A704" s="5"/>
      <c r="F704" s="16"/>
      <c r="M704" s="16"/>
      <c r="T704" s="16"/>
      <c r="AA704" s="16"/>
      <c r="AQ704" s="3"/>
      <c r="AR704" s="6"/>
    </row>
    <row r="705" spans="1:44" s="2" customFormat="1" x14ac:dyDescent="0.25">
      <c r="A705" s="5"/>
      <c r="F705" s="16"/>
      <c r="M705" s="16"/>
      <c r="T705" s="16"/>
      <c r="AA705" s="16"/>
      <c r="AQ705" s="3"/>
      <c r="AR705" s="6"/>
    </row>
    <row r="706" spans="1:44" s="2" customFormat="1" x14ac:dyDescent="0.25">
      <c r="A706" s="5"/>
      <c r="F706" s="16"/>
      <c r="M706" s="16"/>
      <c r="T706" s="16"/>
      <c r="AA706" s="16"/>
      <c r="AQ706" s="3"/>
      <c r="AR706" s="6"/>
    </row>
    <row r="707" spans="1:44" s="2" customFormat="1" x14ac:dyDescent="0.25">
      <c r="A707" s="5"/>
      <c r="F707" s="16"/>
      <c r="M707" s="16"/>
      <c r="T707" s="16"/>
      <c r="AA707" s="16"/>
      <c r="AQ707" s="3"/>
      <c r="AR707" s="6"/>
    </row>
    <row r="708" spans="1:44" s="2" customFormat="1" x14ac:dyDescent="0.25">
      <c r="A708" s="5"/>
      <c r="F708" s="16"/>
      <c r="M708" s="16"/>
      <c r="T708" s="16"/>
      <c r="AA708" s="16"/>
      <c r="AQ708" s="3"/>
      <c r="AR708" s="6"/>
    </row>
    <row r="709" spans="1:44" s="2" customFormat="1" x14ac:dyDescent="0.25">
      <c r="A709" s="5"/>
      <c r="F709" s="16"/>
      <c r="M709" s="16"/>
      <c r="T709" s="16"/>
      <c r="AA709" s="16"/>
      <c r="AQ709" s="3"/>
      <c r="AR709" s="6"/>
    </row>
    <row r="710" spans="1:44" s="2" customFormat="1" x14ac:dyDescent="0.25">
      <c r="A710" s="5"/>
      <c r="F710" s="16"/>
      <c r="M710" s="16"/>
      <c r="T710" s="16"/>
      <c r="AA710" s="16"/>
      <c r="AQ710" s="3"/>
      <c r="AR710" s="6"/>
    </row>
    <row r="711" spans="1:44" s="2" customFormat="1" x14ac:dyDescent="0.25">
      <c r="A711" s="5"/>
      <c r="F711" s="16"/>
      <c r="M711" s="16"/>
      <c r="T711" s="16"/>
      <c r="AA711" s="16"/>
      <c r="AQ711" s="3"/>
      <c r="AR711" s="6"/>
    </row>
    <row r="712" spans="1:44" s="2" customFormat="1" x14ac:dyDescent="0.25">
      <c r="A712" s="5"/>
      <c r="F712" s="16"/>
      <c r="M712" s="16"/>
      <c r="T712" s="16"/>
      <c r="AA712" s="16"/>
      <c r="AQ712" s="3"/>
      <c r="AR712" s="6"/>
    </row>
    <row r="713" spans="1:44" s="2" customFormat="1" x14ac:dyDescent="0.25">
      <c r="A713" s="5"/>
      <c r="F713" s="16"/>
      <c r="M713" s="16"/>
      <c r="T713" s="16"/>
      <c r="AA713" s="16"/>
      <c r="AQ713" s="3"/>
      <c r="AR713" s="6"/>
    </row>
    <row r="714" spans="1:44" s="2" customFormat="1" x14ac:dyDescent="0.25">
      <c r="A714" s="5"/>
      <c r="F714" s="16"/>
      <c r="M714" s="16"/>
      <c r="T714" s="16"/>
      <c r="AA714" s="16"/>
      <c r="AQ714" s="3"/>
      <c r="AR714" s="6"/>
    </row>
    <row r="715" spans="1:44" s="2" customFormat="1" x14ac:dyDescent="0.25">
      <c r="A715" s="5"/>
      <c r="F715" s="16"/>
      <c r="M715" s="16"/>
      <c r="T715" s="16"/>
      <c r="AA715" s="16"/>
      <c r="AQ715" s="3"/>
      <c r="AR715" s="6"/>
    </row>
    <row r="716" spans="1:44" s="2" customFormat="1" x14ac:dyDescent="0.25">
      <c r="A716" s="5"/>
      <c r="F716" s="16"/>
      <c r="M716" s="16"/>
      <c r="T716" s="16"/>
      <c r="AA716" s="16"/>
      <c r="AQ716" s="3"/>
      <c r="AR716" s="6"/>
    </row>
    <row r="717" spans="1:44" s="2" customFormat="1" x14ac:dyDescent="0.25">
      <c r="A717" s="5"/>
      <c r="F717" s="16"/>
      <c r="M717" s="16"/>
      <c r="T717" s="16"/>
      <c r="AA717" s="16"/>
      <c r="AQ717" s="3"/>
      <c r="AR717" s="6"/>
    </row>
    <row r="718" spans="1:44" s="2" customFormat="1" x14ac:dyDescent="0.25">
      <c r="A718" s="5"/>
      <c r="F718" s="16"/>
      <c r="M718" s="16"/>
      <c r="T718" s="16"/>
      <c r="AA718" s="16"/>
      <c r="AQ718" s="3"/>
      <c r="AR718" s="6"/>
    </row>
    <row r="719" spans="1:44" s="2" customFormat="1" x14ac:dyDescent="0.25">
      <c r="A719" s="5"/>
      <c r="F719" s="16"/>
      <c r="M719" s="16"/>
      <c r="T719" s="16"/>
      <c r="AA719" s="16"/>
      <c r="AQ719" s="3"/>
      <c r="AR719" s="6"/>
    </row>
    <row r="720" spans="1:44" s="2" customFormat="1" x14ac:dyDescent="0.25">
      <c r="A720" s="5"/>
      <c r="F720" s="16"/>
      <c r="M720" s="16"/>
      <c r="T720" s="16"/>
      <c r="AA720" s="16"/>
      <c r="AQ720" s="3"/>
      <c r="AR720" s="6"/>
    </row>
    <row r="721" spans="1:44" s="2" customFormat="1" x14ac:dyDescent="0.25">
      <c r="A721" s="5"/>
      <c r="F721" s="16"/>
      <c r="M721" s="16"/>
      <c r="T721" s="16"/>
      <c r="AA721" s="16"/>
      <c r="AQ721" s="3"/>
      <c r="AR721" s="6"/>
    </row>
    <row r="722" spans="1:44" s="2" customFormat="1" x14ac:dyDescent="0.25">
      <c r="A722" s="5"/>
      <c r="F722" s="16"/>
      <c r="M722" s="16"/>
      <c r="T722" s="16"/>
      <c r="AA722" s="16"/>
      <c r="AQ722" s="3"/>
      <c r="AR722" s="6"/>
    </row>
    <row r="723" spans="1:44" s="2" customFormat="1" x14ac:dyDescent="0.25">
      <c r="A723" s="5"/>
      <c r="F723" s="16"/>
      <c r="M723" s="16"/>
      <c r="T723" s="16"/>
      <c r="AA723" s="16"/>
      <c r="AQ723" s="3"/>
      <c r="AR723" s="6"/>
    </row>
    <row r="724" spans="1:44" s="2" customFormat="1" x14ac:dyDescent="0.25">
      <c r="A724" s="5"/>
      <c r="F724" s="16"/>
      <c r="M724" s="16"/>
      <c r="T724" s="16"/>
      <c r="AA724" s="16"/>
      <c r="AQ724" s="3"/>
      <c r="AR724" s="6"/>
    </row>
    <row r="725" spans="1:44" s="2" customFormat="1" x14ac:dyDescent="0.25">
      <c r="A725" s="5"/>
      <c r="F725" s="16"/>
      <c r="M725" s="16"/>
      <c r="T725" s="16"/>
      <c r="AA725" s="16"/>
      <c r="AQ725" s="3"/>
      <c r="AR725" s="6"/>
    </row>
    <row r="726" spans="1:44" s="2" customFormat="1" x14ac:dyDescent="0.25">
      <c r="A726" s="5"/>
      <c r="F726" s="16"/>
      <c r="M726" s="16"/>
      <c r="T726" s="16"/>
      <c r="AA726" s="16"/>
      <c r="AQ726" s="3"/>
      <c r="AR726" s="6"/>
    </row>
    <row r="727" spans="1:44" s="2" customFormat="1" x14ac:dyDescent="0.25">
      <c r="A727" s="5"/>
      <c r="F727" s="16"/>
      <c r="M727" s="16"/>
      <c r="T727" s="16"/>
      <c r="AA727" s="16"/>
      <c r="AQ727" s="3"/>
      <c r="AR727" s="6"/>
    </row>
    <row r="728" spans="1:44" s="2" customFormat="1" x14ac:dyDescent="0.25">
      <c r="A728" s="5"/>
      <c r="F728" s="16"/>
      <c r="M728" s="16"/>
      <c r="T728" s="16"/>
      <c r="AA728" s="16"/>
      <c r="AQ728" s="3"/>
      <c r="AR728" s="6"/>
    </row>
    <row r="729" spans="1:44" s="2" customFormat="1" x14ac:dyDescent="0.25">
      <c r="A729" s="5"/>
      <c r="F729" s="16"/>
      <c r="M729" s="16"/>
      <c r="T729" s="16"/>
      <c r="AA729" s="16"/>
      <c r="AQ729" s="3"/>
      <c r="AR729" s="6"/>
    </row>
    <row r="730" spans="1:44" s="2" customFormat="1" x14ac:dyDescent="0.25">
      <c r="A730" s="5"/>
      <c r="F730" s="16"/>
      <c r="M730" s="16"/>
      <c r="T730" s="16"/>
      <c r="AA730" s="16"/>
      <c r="AQ730" s="3"/>
      <c r="AR730" s="6"/>
    </row>
    <row r="731" spans="1:44" s="2" customFormat="1" x14ac:dyDescent="0.25">
      <c r="A731" s="5"/>
      <c r="F731" s="16"/>
      <c r="M731" s="16"/>
      <c r="T731" s="16"/>
      <c r="AA731" s="16"/>
      <c r="AQ731" s="3"/>
      <c r="AR731" s="6"/>
    </row>
    <row r="732" spans="1:44" s="2" customFormat="1" x14ac:dyDescent="0.25">
      <c r="A732" s="5"/>
      <c r="F732" s="16"/>
      <c r="M732" s="16"/>
      <c r="T732" s="16"/>
      <c r="AA732" s="16"/>
      <c r="AQ732" s="3"/>
      <c r="AR732" s="6"/>
    </row>
    <row r="733" spans="1:44" s="2" customFormat="1" x14ac:dyDescent="0.25">
      <c r="A733" s="5"/>
      <c r="F733" s="16"/>
      <c r="M733" s="16"/>
      <c r="T733" s="16"/>
      <c r="AA733" s="16"/>
      <c r="AQ733" s="3"/>
      <c r="AR733" s="6"/>
    </row>
    <row r="734" spans="1:44" s="2" customFormat="1" x14ac:dyDescent="0.25">
      <c r="A734" s="5"/>
      <c r="F734" s="16"/>
      <c r="M734" s="16"/>
      <c r="T734" s="16"/>
      <c r="AA734" s="16"/>
      <c r="AQ734" s="3"/>
      <c r="AR734" s="6"/>
    </row>
    <row r="735" spans="1:44" s="2" customFormat="1" x14ac:dyDescent="0.25">
      <c r="A735" s="5"/>
      <c r="F735" s="16"/>
      <c r="M735" s="16"/>
      <c r="T735" s="16"/>
      <c r="AA735" s="16"/>
      <c r="AQ735" s="3"/>
      <c r="AR735" s="6"/>
    </row>
    <row r="736" spans="1:44" s="2" customFormat="1" x14ac:dyDescent="0.25">
      <c r="A736" s="5"/>
      <c r="F736" s="16"/>
      <c r="M736" s="16"/>
      <c r="T736" s="16"/>
      <c r="AA736" s="16"/>
      <c r="AQ736" s="3"/>
      <c r="AR736" s="6"/>
    </row>
    <row r="737" spans="1:44" s="2" customFormat="1" x14ac:dyDescent="0.25">
      <c r="A737" s="5"/>
      <c r="F737" s="16"/>
      <c r="M737" s="16"/>
      <c r="T737" s="16"/>
      <c r="AA737" s="16"/>
      <c r="AQ737" s="3"/>
      <c r="AR737" s="6"/>
    </row>
    <row r="738" spans="1:44" s="2" customFormat="1" x14ac:dyDescent="0.25">
      <c r="A738" s="5"/>
      <c r="F738" s="16"/>
      <c r="M738" s="16"/>
      <c r="T738" s="16"/>
      <c r="AA738" s="16"/>
      <c r="AQ738" s="3"/>
      <c r="AR738" s="6"/>
    </row>
    <row r="739" spans="1:44" s="2" customFormat="1" x14ac:dyDescent="0.25">
      <c r="A739" s="5"/>
      <c r="F739" s="16"/>
      <c r="M739" s="16"/>
      <c r="T739" s="16"/>
      <c r="AA739" s="16"/>
      <c r="AQ739" s="3"/>
      <c r="AR739" s="6"/>
    </row>
    <row r="740" spans="1:44" s="2" customFormat="1" x14ac:dyDescent="0.25">
      <c r="A740" s="5"/>
      <c r="F740" s="16"/>
      <c r="M740" s="16"/>
      <c r="T740" s="16"/>
      <c r="AA740" s="16"/>
      <c r="AQ740" s="3"/>
      <c r="AR740" s="6"/>
    </row>
    <row r="741" spans="1:44" s="2" customFormat="1" x14ac:dyDescent="0.25">
      <c r="A741" s="5"/>
      <c r="F741" s="16"/>
      <c r="M741" s="16"/>
      <c r="T741" s="16"/>
      <c r="AA741" s="16"/>
      <c r="AQ741" s="3"/>
      <c r="AR741" s="6"/>
    </row>
    <row r="742" spans="1:44" s="2" customFormat="1" x14ac:dyDescent="0.25">
      <c r="A742" s="5"/>
      <c r="F742" s="16"/>
      <c r="M742" s="16"/>
      <c r="T742" s="16"/>
      <c r="AA742" s="16"/>
      <c r="AQ742" s="3"/>
      <c r="AR742" s="6"/>
    </row>
    <row r="743" spans="1:44" s="2" customFormat="1" x14ac:dyDescent="0.25">
      <c r="A743" s="5"/>
      <c r="F743" s="16"/>
      <c r="M743" s="16"/>
      <c r="T743" s="16"/>
      <c r="AA743" s="16"/>
      <c r="AQ743" s="3"/>
      <c r="AR743" s="6"/>
    </row>
    <row r="744" spans="1:44" s="2" customFormat="1" x14ac:dyDescent="0.25">
      <c r="A744" s="5"/>
      <c r="F744" s="16"/>
      <c r="M744" s="16"/>
      <c r="T744" s="16"/>
      <c r="AA744" s="16"/>
      <c r="AQ744" s="3"/>
      <c r="AR744" s="6"/>
    </row>
    <row r="745" spans="1:44" s="2" customFormat="1" x14ac:dyDescent="0.25">
      <c r="A745" s="5"/>
      <c r="F745" s="16"/>
      <c r="M745" s="16"/>
      <c r="T745" s="16"/>
      <c r="AA745" s="16"/>
      <c r="AQ745" s="3"/>
      <c r="AR745" s="6"/>
    </row>
    <row r="746" spans="1:44" s="2" customFormat="1" x14ac:dyDescent="0.25">
      <c r="A746" s="5"/>
      <c r="F746" s="16"/>
      <c r="M746" s="16"/>
      <c r="T746" s="16"/>
      <c r="AA746" s="16"/>
      <c r="AQ746" s="3"/>
      <c r="AR746" s="6"/>
    </row>
    <row r="747" spans="1:44" s="2" customFormat="1" x14ac:dyDescent="0.25">
      <c r="A747" s="5"/>
      <c r="F747" s="16"/>
      <c r="M747" s="16"/>
      <c r="T747" s="16"/>
      <c r="AA747" s="16"/>
      <c r="AQ747" s="3"/>
      <c r="AR747" s="6"/>
    </row>
    <row r="748" spans="1:44" s="2" customFormat="1" x14ac:dyDescent="0.25">
      <c r="A748" s="5"/>
      <c r="F748" s="16"/>
      <c r="M748" s="16"/>
      <c r="T748" s="16"/>
      <c r="AA748" s="16"/>
      <c r="AQ748" s="3"/>
      <c r="AR748" s="6"/>
    </row>
    <row r="749" spans="1:44" s="2" customFormat="1" x14ac:dyDescent="0.25">
      <c r="A749" s="5"/>
      <c r="F749" s="16"/>
      <c r="M749" s="16"/>
      <c r="T749" s="16"/>
      <c r="AA749" s="16"/>
      <c r="AQ749" s="3"/>
      <c r="AR749" s="6"/>
    </row>
    <row r="750" spans="1:44" s="2" customFormat="1" x14ac:dyDescent="0.25">
      <c r="A750" s="5"/>
      <c r="F750" s="16"/>
      <c r="M750" s="16"/>
      <c r="T750" s="16"/>
      <c r="AA750" s="16"/>
      <c r="AQ750" s="3"/>
      <c r="AR750" s="6"/>
    </row>
    <row r="751" spans="1:44" s="2" customFormat="1" x14ac:dyDescent="0.25">
      <c r="A751" s="5"/>
      <c r="F751" s="16"/>
      <c r="M751" s="16"/>
      <c r="T751" s="16"/>
      <c r="AA751" s="16"/>
      <c r="AQ751" s="3"/>
      <c r="AR751" s="6"/>
    </row>
    <row r="752" spans="1:44" s="2" customFormat="1" x14ac:dyDescent="0.25">
      <c r="A752" s="5"/>
      <c r="F752" s="16"/>
      <c r="M752" s="16"/>
      <c r="T752" s="16"/>
      <c r="AA752" s="16"/>
      <c r="AQ752" s="3"/>
      <c r="AR752" s="6"/>
    </row>
    <row r="753" spans="1:44" s="2" customFormat="1" x14ac:dyDescent="0.25">
      <c r="A753" s="5"/>
      <c r="F753" s="16"/>
      <c r="M753" s="16"/>
      <c r="T753" s="16"/>
      <c r="AA753" s="16"/>
      <c r="AQ753" s="3"/>
      <c r="AR753" s="6"/>
    </row>
    <row r="754" spans="1:44" s="2" customFormat="1" x14ac:dyDescent="0.25">
      <c r="A754" s="5"/>
      <c r="F754" s="16"/>
      <c r="M754" s="16"/>
      <c r="T754" s="16"/>
      <c r="AA754" s="16"/>
      <c r="AQ754" s="3"/>
      <c r="AR754" s="6"/>
    </row>
    <row r="755" spans="1:44" s="2" customFormat="1" x14ac:dyDescent="0.25">
      <c r="A755" s="5"/>
      <c r="F755" s="16"/>
      <c r="M755" s="16"/>
      <c r="T755" s="16"/>
      <c r="AA755" s="16"/>
      <c r="AQ755" s="3"/>
      <c r="AR755" s="6"/>
    </row>
    <row r="756" spans="1:44" s="2" customFormat="1" x14ac:dyDescent="0.25">
      <c r="A756" s="5"/>
      <c r="F756" s="16"/>
      <c r="M756" s="16"/>
      <c r="T756" s="16"/>
      <c r="AA756" s="16"/>
      <c r="AQ756" s="3"/>
      <c r="AR756" s="6"/>
    </row>
    <row r="757" spans="1:44" s="2" customFormat="1" x14ac:dyDescent="0.25">
      <c r="A757" s="5"/>
      <c r="F757" s="16"/>
      <c r="M757" s="16"/>
      <c r="T757" s="16"/>
      <c r="AA757" s="16"/>
      <c r="AQ757" s="3"/>
      <c r="AR757" s="6"/>
    </row>
    <row r="758" spans="1:44" s="2" customFormat="1" x14ac:dyDescent="0.25">
      <c r="A758" s="5"/>
      <c r="F758" s="16"/>
      <c r="M758" s="16"/>
      <c r="T758" s="16"/>
      <c r="AA758" s="16"/>
      <c r="AQ758" s="3"/>
      <c r="AR758" s="6"/>
    </row>
    <row r="759" spans="1:44" s="2" customFormat="1" x14ac:dyDescent="0.25">
      <c r="A759" s="5"/>
      <c r="F759" s="16"/>
      <c r="M759" s="16"/>
      <c r="T759" s="16"/>
      <c r="AA759" s="16"/>
      <c r="AQ759" s="3"/>
      <c r="AR759" s="6"/>
    </row>
    <row r="760" spans="1:44" s="2" customFormat="1" x14ac:dyDescent="0.25">
      <c r="A760" s="5"/>
      <c r="F760" s="16"/>
      <c r="M760" s="16"/>
      <c r="T760" s="16"/>
      <c r="AA760" s="16"/>
      <c r="AQ760" s="3"/>
      <c r="AR760" s="6"/>
    </row>
    <row r="761" spans="1:44" s="2" customFormat="1" x14ac:dyDescent="0.25">
      <c r="A761" s="5"/>
      <c r="F761" s="16"/>
      <c r="M761" s="16"/>
      <c r="T761" s="16"/>
      <c r="AA761" s="16"/>
      <c r="AQ761" s="3"/>
      <c r="AR761" s="6"/>
    </row>
    <row r="762" spans="1:44" s="2" customFormat="1" x14ac:dyDescent="0.25">
      <c r="A762" s="5"/>
      <c r="F762" s="16"/>
      <c r="M762" s="16"/>
      <c r="T762" s="16"/>
      <c r="AA762" s="16"/>
      <c r="AQ762" s="3"/>
      <c r="AR762" s="6"/>
    </row>
    <row r="763" spans="1:44" s="2" customFormat="1" x14ac:dyDescent="0.25">
      <c r="A763" s="5"/>
      <c r="F763" s="16"/>
      <c r="M763" s="16"/>
      <c r="T763" s="16"/>
      <c r="AA763" s="16"/>
      <c r="AQ763" s="3"/>
      <c r="AR763" s="6"/>
    </row>
    <row r="764" spans="1:44" s="2" customFormat="1" x14ac:dyDescent="0.25">
      <c r="A764" s="5"/>
      <c r="F764" s="16"/>
      <c r="M764" s="16"/>
      <c r="T764" s="16"/>
      <c r="AA764" s="16"/>
      <c r="AQ764" s="3"/>
      <c r="AR764" s="6"/>
    </row>
    <row r="765" spans="1:44" s="2" customFormat="1" x14ac:dyDescent="0.25">
      <c r="A765" s="5"/>
      <c r="F765" s="16"/>
      <c r="M765" s="16"/>
      <c r="T765" s="16"/>
      <c r="AA765" s="16"/>
      <c r="AQ765" s="3"/>
      <c r="AR765" s="6"/>
    </row>
    <row r="766" spans="1:44" s="2" customFormat="1" x14ac:dyDescent="0.25">
      <c r="A766" s="5"/>
      <c r="F766" s="16"/>
      <c r="M766" s="16"/>
      <c r="T766" s="16"/>
      <c r="AA766" s="16"/>
      <c r="AQ766" s="3"/>
      <c r="AR766" s="6"/>
    </row>
    <row r="767" spans="1:44" s="2" customFormat="1" x14ac:dyDescent="0.25">
      <c r="A767" s="5"/>
      <c r="F767" s="16"/>
      <c r="M767" s="16"/>
      <c r="T767" s="16"/>
      <c r="AA767" s="16"/>
      <c r="AQ767" s="3"/>
      <c r="AR767" s="6"/>
    </row>
    <row r="768" spans="1:44" s="2" customFormat="1" x14ac:dyDescent="0.25">
      <c r="A768" s="5"/>
      <c r="F768" s="16"/>
      <c r="M768" s="16"/>
      <c r="T768" s="16"/>
      <c r="AA768" s="16"/>
      <c r="AQ768" s="3"/>
      <c r="AR768" s="6"/>
    </row>
    <row r="769" spans="1:44" s="2" customFormat="1" x14ac:dyDescent="0.25">
      <c r="A769" s="5"/>
      <c r="F769" s="16"/>
      <c r="M769" s="16"/>
      <c r="T769" s="16"/>
      <c r="AA769" s="16"/>
      <c r="AQ769" s="3"/>
      <c r="AR769" s="6"/>
    </row>
    <row r="770" spans="1:44" s="2" customFormat="1" x14ac:dyDescent="0.25">
      <c r="A770" s="5"/>
      <c r="F770" s="16"/>
      <c r="M770" s="16"/>
      <c r="T770" s="16"/>
      <c r="AA770" s="16"/>
      <c r="AQ770" s="3"/>
      <c r="AR770" s="6"/>
    </row>
    <row r="771" spans="1:44" s="2" customFormat="1" x14ac:dyDescent="0.25">
      <c r="A771" s="5"/>
      <c r="F771" s="16"/>
      <c r="M771" s="16"/>
      <c r="T771" s="16"/>
      <c r="AA771" s="16"/>
      <c r="AQ771" s="3"/>
      <c r="AR771" s="6"/>
    </row>
    <row r="772" spans="1:44" s="2" customFormat="1" x14ac:dyDescent="0.25">
      <c r="A772" s="5"/>
      <c r="F772" s="16"/>
      <c r="M772" s="16"/>
      <c r="T772" s="16"/>
      <c r="AA772" s="16"/>
      <c r="AQ772" s="3"/>
      <c r="AR772" s="6"/>
    </row>
    <row r="773" spans="1:44" s="2" customFormat="1" x14ac:dyDescent="0.25">
      <c r="A773" s="5"/>
      <c r="F773" s="16"/>
      <c r="M773" s="16"/>
      <c r="T773" s="16"/>
      <c r="AA773" s="16"/>
      <c r="AQ773" s="3"/>
      <c r="AR773" s="6"/>
    </row>
    <row r="774" spans="1:44" s="2" customFormat="1" x14ac:dyDescent="0.25">
      <c r="A774" s="5"/>
      <c r="F774" s="16"/>
      <c r="M774" s="16"/>
      <c r="T774" s="16"/>
      <c r="AA774" s="16"/>
      <c r="AQ774" s="3"/>
      <c r="AR774" s="6"/>
    </row>
    <row r="775" spans="1:44" s="2" customFormat="1" x14ac:dyDescent="0.25">
      <c r="A775" s="5"/>
      <c r="F775" s="16"/>
      <c r="M775" s="16"/>
      <c r="T775" s="16"/>
      <c r="AA775" s="16"/>
      <c r="AQ775" s="3"/>
      <c r="AR775" s="6"/>
    </row>
    <row r="776" spans="1:44" s="2" customFormat="1" x14ac:dyDescent="0.25">
      <c r="A776" s="5"/>
      <c r="F776" s="16"/>
      <c r="M776" s="16"/>
      <c r="T776" s="16"/>
      <c r="AA776" s="16"/>
      <c r="AQ776" s="3"/>
      <c r="AR776" s="6"/>
    </row>
    <row r="777" spans="1:44" s="2" customFormat="1" x14ac:dyDescent="0.25">
      <c r="A777" s="5"/>
      <c r="F777" s="16"/>
      <c r="M777" s="16"/>
      <c r="T777" s="16"/>
      <c r="AA777" s="16"/>
      <c r="AQ777" s="3"/>
      <c r="AR777" s="6"/>
    </row>
    <row r="778" spans="1:44" s="2" customFormat="1" x14ac:dyDescent="0.25">
      <c r="A778" s="5"/>
      <c r="F778" s="16"/>
      <c r="M778" s="16"/>
      <c r="T778" s="16"/>
      <c r="AA778" s="16"/>
      <c r="AQ778" s="3"/>
      <c r="AR778" s="6"/>
    </row>
    <row r="779" spans="1:44" s="2" customFormat="1" x14ac:dyDescent="0.25">
      <c r="A779" s="5"/>
      <c r="F779" s="16"/>
      <c r="M779" s="16"/>
      <c r="T779" s="16"/>
      <c r="AA779" s="16"/>
      <c r="AQ779" s="3"/>
      <c r="AR779" s="6"/>
    </row>
    <row r="780" spans="1:44" s="2" customFormat="1" x14ac:dyDescent="0.25">
      <c r="A780" s="5"/>
      <c r="F780" s="16"/>
      <c r="M780" s="16"/>
      <c r="T780" s="16"/>
      <c r="AA780" s="16"/>
      <c r="AQ780" s="3"/>
      <c r="AR780" s="6"/>
    </row>
    <row r="781" spans="1:44" s="2" customFormat="1" x14ac:dyDescent="0.25">
      <c r="A781" s="5"/>
      <c r="F781" s="16"/>
      <c r="M781" s="16"/>
      <c r="T781" s="16"/>
      <c r="AA781" s="16"/>
      <c r="AQ781" s="3"/>
      <c r="AR781" s="6"/>
    </row>
    <row r="782" spans="1:44" s="2" customFormat="1" x14ac:dyDescent="0.25">
      <c r="A782" s="5"/>
      <c r="F782" s="16"/>
      <c r="M782" s="16"/>
      <c r="T782" s="16"/>
      <c r="AA782" s="16"/>
      <c r="AQ782" s="3"/>
      <c r="AR782" s="6"/>
    </row>
    <row r="783" spans="1:44" s="2" customFormat="1" x14ac:dyDescent="0.25">
      <c r="A783" s="5"/>
      <c r="F783" s="16"/>
      <c r="M783" s="16"/>
      <c r="T783" s="16"/>
      <c r="AA783" s="16"/>
      <c r="AQ783" s="3"/>
      <c r="AR783" s="6"/>
    </row>
    <row r="784" spans="1:44" s="2" customFormat="1" x14ac:dyDescent="0.25">
      <c r="A784" s="5"/>
      <c r="F784" s="16"/>
      <c r="M784" s="16"/>
      <c r="T784" s="16"/>
      <c r="AA784" s="16"/>
      <c r="AQ784" s="3"/>
      <c r="AR784" s="6"/>
    </row>
    <row r="785" spans="1:44" s="2" customFormat="1" x14ac:dyDescent="0.25">
      <c r="A785" s="5"/>
      <c r="F785" s="16"/>
      <c r="M785" s="16"/>
      <c r="T785" s="16"/>
      <c r="AA785" s="16"/>
      <c r="AQ785" s="3"/>
      <c r="AR785" s="6"/>
    </row>
    <row r="786" spans="1:44" s="2" customFormat="1" x14ac:dyDescent="0.25">
      <c r="A786" s="5"/>
      <c r="F786" s="16"/>
      <c r="M786" s="16"/>
      <c r="T786" s="16"/>
      <c r="AA786" s="16"/>
      <c r="AQ786" s="3"/>
      <c r="AR786" s="6"/>
    </row>
    <row r="787" spans="1:44" s="2" customFormat="1" x14ac:dyDescent="0.25">
      <c r="A787" s="5"/>
      <c r="F787" s="16"/>
      <c r="M787" s="16"/>
      <c r="T787" s="16"/>
      <c r="AA787" s="16"/>
      <c r="AQ787" s="3"/>
      <c r="AR787" s="6"/>
    </row>
    <row r="788" spans="1:44" s="2" customFormat="1" x14ac:dyDescent="0.25">
      <c r="A788" s="5"/>
      <c r="F788" s="16"/>
      <c r="M788" s="16"/>
      <c r="T788" s="16"/>
      <c r="AA788" s="16"/>
      <c r="AQ788" s="3"/>
      <c r="AR788" s="6"/>
    </row>
    <row r="789" spans="1:44" s="2" customFormat="1" x14ac:dyDescent="0.25">
      <c r="A789" s="5"/>
      <c r="F789" s="16"/>
      <c r="M789" s="16"/>
      <c r="T789" s="16"/>
      <c r="AA789" s="16"/>
      <c r="AQ789" s="3"/>
      <c r="AR789" s="6"/>
    </row>
    <row r="790" spans="1:44" s="2" customFormat="1" x14ac:dyDescent="0.25">
      <c r="A790" s="5"/>
      <c r="F790" s="16"/>
      <c r="M790" s="16"/>
      <c r="T790" s="16"/>
      <c r="AA790" s="16"/>
      <c r="AQ790" s="3"/>
      <c r="AR790" s="6"/>
    </row>
    <row r="791" spans="1:44" s="2" customFormat="1" x14ac:dyDescent="0.25">
      <c r="A791" s="5"/>
      <c r="F791" s="16"/>
      <c r="M791" s="16"/>
      <c r="T791" s="16"/>
      <c r="AA791" s="16"/>
      <c r="AQ791" s="3"/>
      <c r="AR791" s="6"/>
    </row>
    <row r="792" spans="1:44" s="2" customFormat="1" x14ac:dyDescent="0.25">
      <c r="A792" s="5"/>
      <c r="F792" s="16"/>
      <c r="M792" s="16"/>
      <c r="T792" s="16"/>
      <c r="AA792" s="16"/>
      <c r="AQ792" s="3"/>
      <c r="AR792" s="6"/>
    </row>
    <row r="793" spans="1:44" s="2" customFormat="1" x14ac:dyDescent="0.25">
      <c r="A793" s="5"/>
      <c r="F793" s="16"/>
      <c r="M793" s="16"/>
      <c r="T793" s="16"/>
      <c r="AA793" s="16"/>
      <c r="AQ793" s="3"/>
      <c r="AR793" s="6"/>
    </row>
    <row r="794" spans="1:44" s="2" customFormat="1" x14ac:dyDescent="0.25">
      <c r="A794" s="5"/>
      <c r="F794" s="16"/>
      <c r="M794" s="16"/>
      <c r="T794" s="16"/>
      <c r="AA794" s="16"/>
      <c r="AQ794" s="3"/>
      <c r="AR794" s="6"/>
    </row>
    <row r="795" spans="1:44" s="2" customFormat="1" x14ac:dyDescent="0.25">
      <c r="A795" s="5"/>
      <c r="F795" s="16"/>
      <c r="M795" s="16"/>
      <c r="T795" s="16"/>
      <c r="AA795" s="16"/>
      <c r="AQ795" s="3"/>
      <c r="AR795" s="6"/>
    </row>
    <row r="796" spans="1:44" s="2" customFormat="1" x14ac:dyDescent="0.25">
      <c r="A796" s="5"/>
      <c r="F796" s="16"/>
      <c r="M796" s="16"/>
      <c r="T796" s="16"/>
      <c r="AA796" s="16"/>
      <c r="AQ796" s="3"/>
      <c r="AR796" s="6"/>
    </row>
    <row r="797" spans="1:44" s="2" customFormat="1" x14ac:dyDescent="0.25">
      <c r="A797" s="5"/>
      <c r="F797" s="16"/>
      <c r="M797" s="16"/>
      <c r="T797" s="16"/>
      <c r="AA797" s="16"/>
      <c r="AQ797" s="3"/>
      <c r="AR797" s="6"/>
    </row>
    <row r="798" spans="1:44" s="2" customFormat="1" x14ac:dyDescent="0.25">
      <c r="A798" s="5"/>
      <c r="F798" s="16"/>
      <c r="M798" s="16"/>
      <c r="T798" s="16"/>
      <c r="AA798" s="16"/>
      <c r="AQ798" s="3"/>
      <c r="AR798" s="6"/>
    </row>
    <row r="799" spans="1:44" s="2" customFormat="1" x14ac:dyDescent="0.25">
      <c r="A799" s="5"/>
      <c r="F799" s="16"/>
      <c r="M799" s="16"/>
      <c r="T799" s="16"/>
      <c r="AA799" s="16"/>
      <c r="AQ799" s="3"/>
      <c r="AR799" s="6"/>
    </row>
    <row r="800" spans="1:44" s="2" customFormat="1" x14ac:dyDescent="0.25">
      <c r="A800" s="5"/>
      <c r="F800" s="16"/>
      <c r="M800" s="16"/>
      <c r="T800" s="16"/>
      <c r="AA800" s="16"/>
      <c r="AQ800" s="3"/>
      <c r="AR800" s="6"/>
    </row>
    <row r="801" spans="1:44" s="2" customFormat="1" x14ac:dyDescent="0.25">
      <c r="A801" s="5"/>
      <c r="F801" s="16"/>
      <c r="M801" s="16"/>
      <c r="T801" s="16"/>
      <c r="AA801" s="16"/>
      <c r="AQ801" s="3"/>
      <c r="AR801" s="6"/>
    </row>
    <row r="802" spans="1:44" s="2" customFormat="1" x14ac:dyDescent="0.25">
      <c r="A802" s="5"/>
      <c r="F802" s="16"/>
      <c r="M802" s="16"/>
      <c r="T802" s="16"/>
      <c r="AA802" s="16"/>
      <c r="AQ802" s="3"/>
      <c r="AR802" s="6"/>
    </row>
    <row r="803" spans="1:44" s="2" customFormat="1" x14ac:dyDescent="0.25">
      <c r="A803" s="5"/>
      <c r="F803" s="16"/>
      <c r="M803" s="16"/>
      <c r="T803" s="16"/>
      <c r="AA803" s="16"/>
      <c r="AQ803" s="3"/>
      <c r="AR803" s="6"/>
    </row>
    <row r="804" spans="1:44" s="2" customFormat="1" x14ac:dyDescent="0.25">
      <c r="A804" s="5"/>
      <c r="F804" s="16"/>
      <c r="M804" s="16"/>
      <c r="T804" s="16"/>
      <c r="AA804" s="16"/>
      <c r="AQ804" s="3"/>
      <c r="AR804" s="6"/>
    </row>
    <row r="805" spans="1:44" s="2" customFormat="1" x14ac:dyDescent="0.25">
      <c r="A805" s="5"/>
      <c r="F805" s="16"/>
      <c r="M805" s="16"/>
      <c r="T805" s="16"/>
      <c r="AA805" s="16"/>
      <c r="AQ805" s="3"/>
      <c r="AR805" s="6"/>
    </row>
    <row r="806" spans="1:44" s="2" customFormat="1" x14ac:dyDescent="0.25">
      <c r="A806" s="5"/>
      <c r="F806" s="16"/>
      <c r="M806" s="16"/>
      <c r="T806" s="16"/>
      <c r="AA806" s="16"/>
      <c r="AQ806" s="3"/>
      <c r="AR806" s="6"/>
    </row>
    <row r="807" spans="1:44" s="2" customFormat="1" x14ac:dyDescent="0.25">
      <c r="A807" s="5"/>
      <c r="F807" s="16"/>
      <c r="M807" s="16"/>
      <c r="T807" s="16"/>
      <c r="AA807" s="16"/>
      <c r="AQ807" s="3"/>
      <c r="AR807" s="6"/>
    </row>
    <row r="808" spans="1:44" s="2" customFormat="1" x14ac:dyDescent="0.25">
      <c r="A808" s="5"/>
      <c r="F808" s="16"/>
      <c r="M808" s="16"/>
      <c r="T808" s="16"/>
      <c r="AA808" s="16"/>
      <c r="AQ808" s="3"/>
      <c r="AR808" s="6"/>
    </row>
    <row r="809" spans="1:44" s="2" customFormat="1" x14ac:dyDescent="0.25">
      <c r="A809" s="5"/>
      <c r="F809" s="16"/>
      <c r="M809" s="16"/>
      <c r="T809" s="16"/>
      <c r="AA809" s="16"/>
      <c r="AQ809" s="3"/>
      <c r="AR809" s="6"/>
    </row>
    <row r="810" spans="1:44" s="2" customFormat="1" x14ac:dyDescent="0.25">
      <c r="A810" s="5"/>
      <c r="F810" s="16"/>
      <c r="M810" s="16"/>
      <c r="T810" s="16"/>
      <c r="AA810" s="16"/>
      <c r="AQ810" s="3"/>
      <c r="AR810" s="6"/>
    </row>
    <row r="811" spans="1:44" s="2" customFormat="1" x14ac:dyDescent="0.25">
      <c r="A811" s="5"/>
      <c r="F811" s="16"/>
      <c r="M811" s="16"/>
      <c r="T811" s="16"/>
      <c r="AA811" s="16"/>
      <c r="AQ811" s="3"/>
      <c r="AR811" s="6"/>
    </row>
    <row r="812" spans="1:44" s="2" customFormat="1" x14ac:dyDescent="0.25">
      <c r="A812" s="5"/>
      <c r="F812" s="16"/>
      <c r="M812" s="16"/>
      <c r="T812" s="16"/>
      <c r="AA812" s="16"/>
      <c r="AQ812" s="3"/>
      <c r="AR812" s="6"/>
    </row>
    <row r="813" spans="1:44" s="2" customFormat="1" x14ac:dyDescent="0.25">
      <c r="A813" s="5"/>
      <c r="F813" s="16"/>
      <c r="M813" s="16"/>
      <c r="T813" s="16"/>
      <c r="AA813" s="16"/>
      <c r="AQ813" s="3"/>
      <c r="AR813" s="6"/>
    </row>
    <row r="814" spans="1:44" s="2" customFormat="1" x14ac:dyDescent="0.25">
      <c r="A814" s="5"/>
      <c r="F814" s="16"/>
      <c r="M814" s="16"/>
      <c r="T814" s="16"/>
      <c r="AA814" s="16"/>
      <c r="AQ814" s="3"/>
      <c r="AR814" s="6"/>
    </row>
    <row r="815" spans="1:44" s="2" customFormat="1" x14ac:dyDescent="0.25">
      <c r="A815" s="5"/>
      <c r="F815" s="16"/>
      <c r="M815" s="16"/>
      <c r="T815" s="16"/>
      <c r="AA815" s="16"/>
      <c r="AQ815" s="3"/>
      <c r="AR815" s="6"/>
    </row>
    <row r="816" spans="1:44" s="2" customFormat="1" x14ac:dyDescent="0.25">
      <c r="A816" s="5"/>
      <c r="F816" s="16"/>
      <c r="M816" s="16"/>
      <c r="T816" s="16"/>
      <c r="AA816" s="16"/>
      <c r="AQ816" s="3"/>
      <c r="AR816" s="6"/>
    </row>
    <row r="817" spans="1:44" s="2" customFormat="1" x14ac:dyDescent="0.25">
      <c r="A817" s="5"/>
      <c r="F817" s="16"/>
      <c r="M817" s="16"/>
      <c r="T817" s="16"/>
      <c r="AA817" s="16"/>
      <c r="AQ817" s="3"/>
      <c r="AR817" s="6"/>
    </row>
    <row r="818" spans="1:44" s="2" customFormat="1" x14ac:dyDescent="0.25">
      <c r="A818" s="5"/>
      <c r="F818" s="16"/>
      <c r="M818" s="16"/>
      <c r="T818" s="16"/>
      <c r="AA818" s="16"/>
      <c r="AQ818" s="3"/>
      <c r="AR818" s="6"/>
    </row>
    <row r="819" spans="1:44" s="2" customFormat="1" x14ac:dyDescent="0.25">
      <c r="A819" s="5"/>
      <c r="F819" s="16"/>
      <c r="M819" s="16"/>
      <c r="T819" s="16"/>
      <c r="AA819" s="16"/>
      <c r="AQ819" s="3"/>
      <c r="AR819" s="6"/>
    </row>
    <row r="820" spans="1:44" s="2" customFormat="1" x14ac:dyDescent="0.25">
      <c r="A820" s="5"/>
      <c r="F820" s="16"/>
      <c r="M820" s="16"/>
      <c r="T820" s="16"/>
      <c r="AA820" s="16"/>
      <c r="AQ820" s="3"/>
      <c r="AR820" s="6"/>
    </row>
    <row r="821" spans="1:44" s="2" customFormat="1" x14ac:dyDescent="0.25">
      <c r="A821" s="5"/>
      <c r="F821" s="16"/>
      <c r="M821" s="16"/>
      <c r="T821" s="16"/>
      <c r="AA821" s="16"/>
      <c r="AQ821" s="3"/>
      <c r="AR821" s="6"/>
    </row>
    <row r="822" spans="1:44" s="2" customFormat="1" x14ac:dyDescent="0.25">
      <c r="A822" s="5"/>
      <c r="F822" s="16"/>
      <c r="M822" s="16"/>
      <c r="T822" s="16"/>
      <c r="AA822" s="16"/>
      <c r="AQ822" s="3"/>
      <c r="AR822" s="6"/>
    </row>
    <row r="823" spans="1:44" s="2" customFormat="1" x14ac:dyDescent="0.25">
      <c r="A823" s="5"/>
      <c r="F823" s="16"/>
      <c r="M823" s="16"/>
      <c r="T823" s="16"/>
      <c r="AA823" s="16"/>
      <c r="AQ823" s="3"/>
      <c r="AR823" s="6"/>
    </row>
    <row r="824" spans="1:44" s="2" customFormat="1" x14ac:dyDescent="0.25">
      <c r="A824" s="5"/>
      <c r="F824" s="16"/>
      <c r="M824" s="16"/>
      <c r="T824" s="16"/>
      <c r="AA824" s="16"/>
      <c r="AQ824" s="3"/>
      <c r="AR824" s="6"/>
    </row>
    <row r="825" spans="1:44" s="2" customFormat="1" x14ac:dyDescent="0.25">
      <c r="A825" s="5"/>
      <c r="F825" s="16"/>
      <c r="M825" s="16"/>
      <c r="T825" s="16"/>
      <c r="AA825" s="16"/>
      <c r="AQ825" s="3"/>
      <c r="AR825" s="6"/>
    </row>
    <row r="826" spans="1:44" s="2" customFormat="1" x14ac:dyDescent="0.25">
      <c r="A826" s="5"/>
      <c r="F826" s="16"/>
      <c r="M826" s="16"/>
      <c r="T826" s="16"/>
      <c r="AA826" s="16"/>
      <c r="AQ826" s="3"/>
      <c r="AR826" s="6"/>
    </row>
    <row r="827" spans="1:44" s="2" customFormat="1" x14ac:dyDescent="0.25">
      <c r="A827" s="5"/>
      <c r="F827" s="16"/>
      <c r="M827" s="16"/>
      <c r="T827" s="16"/>
      <c r="AA827" s="16"/>
      <c r="AQ827" s="3"/>
      <c r="AR827" s="6"/>
    </row>
    <row r="828" spans="1:44" s="2" customFormat="1" x14ac:dyDescent="0.25">
      <c r="A828" s="5"/>
      <c r="F828" s="16"/>
      <c r="M828" s="16"/>
      <c r="T828" s="16"/>
      <c r="AA828" s="16"/>
      <c r="AQ828" s="3"/>
      <c r="AR828" s="6"/>
    </row>
    <row r="829" spans="1:44" s="2" customFormat="1" x14ac:dyDescent="0.25">
      <c r="A829" s="5"/>
      <c r="F829" s="16"/>
      <c r="M829" s="16"/>
      <c r="T829" s="16"/>
      <c r="AA829" s="16"/>
      <c r="AQ829" s="3"/>
      <c r="AR829" s="6"/>
    </row>
    <row r="830" spans="1:44" s="2" customFormat="1" x14ac:dyDescent="0.25">
      <c r="A830" s="5"/>
      <c r="F830" s="16"/>
      <c r="M830" s="16"/>
      <c r="T830" s="16"/>
      <c r="AA830" s="16"/>
      <c r="AQ830" s="3"/>
      <c r="AR830" s="6"/>
    </row>
    <row r="831" spans="1:44" s="2" customFormat="1" x14ac:dyDescent="0.25">
      <c r="A831" s="5"/>
      <c r="F831" s="16"/>
      <c r="M831" s="16"/>
      <c r="T831" s="16"/>
      <c r="AA831" s="16"/>
      <c r="AQ831" s="3"/>
      <c r="AR831" s="6"/>
    </row>
    <row r="832" spans="1:44" s="2" customFormat="1" x14ac:dyDescent="0.25">
      <c r="A832" s="5"/>
      <c r="F832" s="16"/>
      <c r="M832" s="16"/>
      <c r="T832" s="16"/>
      <c r="AA832" s="16"/>
      <c r="AQ832" s="3"/>
      <c r="AR832" s="6"/>
    </row>
    <row r="833" spans="1:44" s="2" customFormat="1" x14ac:dyDescent="0.25">
      <c r="A833" s="5"/>
      <c r="F833" s="16"/>
      <c r="M833" s="16"/>
      <c r="T833" s="16"/>
      <c r="AA833" s="16"/>
      <c r="AQ833" s="3"/>
      <c r="AR833" s="6"/>
    </row>
    <row r="834" spans="1:44" s="2" customFormat="1" x14ac:dyDescent="0.25">
      <c r="A834" s="5"/>
      <c r="F834" s="16"/>
      <c r="M834" s="16"/>
      <c r="T834" s="16"/>
      <c r="AA834" s="16"/>
      <c r="AQ834" s="3"/>
      <c r="AR834" s="6"/>
    </row>
    <row r="835" spans="1:44" s="2" customFormat="1" x14ac:dyDescent="0.25">
      <c r="A835" s="5"/>
      <c r="F835" s="16"/>
      <c r="M835" s="16"/>
      <c r="T835" s="16"/>
      <c r="AA835" s="16"/>
      <c r="AQ835" s="3"/>
      <c r="AR835" s="6"/>
    </row>
    <row r="836" spans="1:44" s="2" customFormat="1" x14ac:dyDescent="0.25">
      <c r="A836" s="5"/>
      <c r="F836" s="16"/>
      <c r="M836" s="16"/>
      <c r="T836" s="16"/>
      <c r="AA836" s="16"/>
      <c r="AQ836" s="3"/>
      <c r="AR836" s="6"/>
    </row>
    <row r="837" spans="1:44" s="2" customFormat="1" x14ac:dyDescent="0.25">
      <c r="A837" s="5"/>
      <c r="F837" s="16"/>
      <c r="M837" s="16"/>
      <c r="T837" s="16"/>
      <c r="AA837" s="16"/>
      <c r="AQ837" s="3"/>
      <c r="AR837" s="6"/>
    </row>
    <row r="838" spans="1:44" s="2" customFormat="1" x14ac:dyDescent="0.25">
      <c r="A838" s="5"/>
      <c r="F838" s="16"/>
      <c r="M838" s="16"/>
      <c r="T838" s="16"/>
      <c r="AA838" s="16"/>
      <c r="AQ838" s="3"/>
      <c r="AR838" s="6"/>
    </row>
    <row r="839" spans="1:44" s="2" customFormat="1" x14ac:dyDescent="0.25">
      <c r="A839" s="5"/>
      <c r="F839" s="16"/>
      <c r="M839" s="16"/>
      <c r="T839" s="16"/>
      <c r="AA839" s="16"/>
      <c r="AQ839" s="3"/>
      <c r="AR839" s="6"/>
    </row>
    <row r="840" spans="1:44" s="2" customFormat="1" x14ac:dyDescent="0.25">
      <c r="A840" s="5"/>
      <c r="F840" s="16"/>
      <c r="M840" s="16"/>
      <c r="T840" s="16"/>
      <c r="AA840" s="16"/>
      <c r="AQ840" s="3"/>
      <c r="AR840" s="6"/>
    </row>
    <row r="841" spans="1:44" s="2" customFormat="1" x14ac:dyDescent="0.25">
      <c r="A841" s="5"/>
      <c r="F841" s="16"/>
      <c r="M841" s="16"/>
      <c r="T841" s="16"/>
      <c r="AA841" s="16"/>
      <c r="AQ841" s="3"/>
      <c r="AR841" s="6"/>
    </row>
    <row r="842" spans="1:44" s="2" customFormat="1" x14ac:dyDescent="0.25">
      <c r="A842" s="5"/>
      <c r="F842" s="16"/>
      <c r="M842" s="16"/>
      <c r="T842" s="16"/>
      <c r="AA842" s="16"/>
      <c r="AQ842" s="3"/>
      <c r="AR842" s="6"/>
    </row>
    <row r="843" spans="1:44" s="2" customFormat="1" x14ac:dyDescent="0.25">
      <c r="A843" s="5"/>
      <c r="F843" s="16"/>
      <c r="M843" s="16"/>
      <c r="T843" s="16"/>
      <c r="AA843" s="16"/>
      <c r="AQ843" s="3"/>
      <c r="AR843" s="6"/>
    </row>
    <row r="844" spans="1:44" s="2" customFormat="1" x14ac:dyDescent="0.25">
      <c r="A844" s="5"/>
      <c r="F844" s="16"/>
      <c r="M844" s="16"/>
      <c r="T844" s="16"/>
      <c r="AA844" s="16"/>
      <c r="AQ844" s="3"/>
      <c r="AR844" s="6"/>
    </row>
    <row r="845" spans="1:44" s="2" customFormat="1" x14ac:dyDescent="0.25">
      <c r="A845" s="5"/>
      <c r="F845" s="16"/>
      <c r="M845" s="16"/>
      <c r="T845" s="16"/>
      <c r="AA845" s="16"/>
      <c r="AQ845" s="3"/>
      <c r="AR845" s="6"/>
    </row>
    <row r="846" spans="1:44" s="2" customFormat="1" x14ac:dyDescent="0.25">
      <c r="A846" s="5"/>
      <c r="F846" s="16"/>
      <c r="M846" s="16"/>
      <c r="T846" s="16"/>
      <c r="AA846" s="16"/>
      <c r="AQ846" s="3"/>
      <c r="AR846" s="6"/>
    </row>
    <row r="847" spans="1:44" s="2" customFormat="1" x14ac:dyDescent="0.25">
      <c r="A847" s="5"/>
      <c r="F847" s="16"/>
      <c r="M847" s="16"/>
      <c r="T847" s="16"/>
      <c r="AA847" s="16"/>
      <c r="AQ847" s="3"/>
      <c r="AR847" s="6"/>
    </row>
    <row r="848" spans="1:44" s="2" customFormat="1" x14ac:dyDescent="0.25">
      <c r="A848" s="5"/>
      <c r="F848" s="16"/>
      <c r="M848" s="16"/>
      <c r="T848" s="16"/>
      <c r="AA848" s="16"/>
      <c r="AQ848" s="3"/>
      <c r="AR848" s="6"/>
    </row>
    <row r="849" spans="1:44" s="2" customFormat="1" x14ac:dyDescent="0.25">
      <c r="A849" s="5"/>
      <c r="F849" s="16"/>
      <c r="M849" s="16"/>
      <c r="T849" s="16"/>
      <c r="AA849" s="16"/>
      <c r="AQ849" s="3"/>
      <c r="AR849" s="6"/>
    </row>
    <row r="850" spans="1:44" s="2" customFormat="1" x14ac:dyDescent="0.25">
      <c r="A850" s="5"/>
      <c r="F850" s="16"/>
      <c r="M850" s="16"/>
      <c r="T850" s="16"/>
      <c r="AA850" s="16"/>
      <c r="AQ850" s="3"/>
      <c r="AR850" s="6"/>
    </row>
    <row r="851" spans="1:44" s="2" customFormat="1" x14ac:dyDescent="0.25">
      <c r="A851" s="5"/>
      <c r="F851" s="16"/>
      <c r="M851" s="16"/>
      <c r="T851" s="16"/>
      <c r="AA851" s="16"/>
      <c r="AQ851" s="3"/>
      <c r="AR851" s="6"/>
    </row>
    <row r="852" spans="1:44" s="2" customFormat="1" x14ac:dyDescent="0.25">
      <c r="A852" s="5"/>
      <c r="F852" s="16"/>
      <c r="M852" s="16"/>
      <c r="T852" s="16"/>
      <c r="AA852" s="16"/>
      <c r="AQ852" s="3"/>
      <c r="AR852" s="6"/>
    </row>
    <row r="853" spans="1:44" s="2" customFormat="1" x14ac:dyDescent="0.25">
      <c r="A853" s="5"/>
      <c r="F853" s="16"/>
      <c r="M853" s="16"/>
      <c r="T853" s="16"/>
      <c r="AA853" s="16"/>
      <c r="AQ853" s="3"/>
      <c r="AR853" s="6"/>
    </row>
    <row r="854" spans="1:44" s="2" customFormat="1" x14ac:dyDescent="0.25">
      <c r="A854" s="5"/>
      <c r="F854" s="16"/>
      <c r="M854" s="16"/>
      <c r="T854" s="16"/>
      <c r="AA854" s="16"/>
      <c r="AQ854" s="3"/>
      <c r="AR854" s="6"/>
    </row>
    <row r="855" spans="1:44" s="2" customFormat="1" x14ac:dyDescent="0.25">
      <c r="A855" s="5"/>
      <c r="F855" s="16"/>
      <c r="M855" s="16"/>
      <c r="T855" s="16"/>
      <c r="AA855" s="16"/>
      <c r="AQ855" s="3"/>
      <c r="AR855" s="6"/>
    </row>
    <row r="856" spans="1:44" s="2" customFormat="1" x14ac:dyDescent="0.25">
      <c r="A856" s="5"/>
      <c r="F856" s="16"/>
      <c r="M856" s="16"/>
      <c r="T856" s="16"/>
      <c r="AA856" s="16"/>
      <c r="AQ856" s="3"/>
      <c r="AR856" s="6"/>
    </row>
    <row r="857" spans="1:44" s="2" customFormat="1" x14ac:dyDescent="0.25">
      <c r="A857" s="5"/>
      <c r="F857" s="16"/>
      <c r="M857" s="16"/>
      <c r="T857" s="16"/>
      <c r="AA857" s="16"/>
      <c r="AQ857" s="3"/>
      <c r="AR857" s="6"/>
    </row>
    <row r="858" spans="1:44" s="2" customFormat="1" x14ac:dyDescent="0.25">
      <c r="A858" s="5"/>
      <c r="F858" s="16"/>
      <c r="M858" s="16"/>
      <c r="T858" s="16"/>
      <c r="AA858" s="16"/>
      <c r="AQ858" s="3"/>
      <c r="AR858" s="6"/>
    </row>
    <row r="859" spans="1:44" s="2" customFormat="1" x14ac:dyDescent="0.25">
      <c r="A859" s="5"/>
      <c r="F859" s="16"/>
      <c r="M859" s="16"/>
      <c r="T859" s="16"/>
      <c r="AA859" s="16"/>
      <c r="AQ859" s="3"/>
      <c r="AR859" s="6"/>
    </row>
    <row r="860" spans="1:44" s="2" customFormat="1" x14ac:dyDescent="0.25">
      <c r="A860" s="5"/>
      <c r="F860" s="16"/>
      <c r="M860" s="16"/>
      <c r="T860" s="16"/>
      <c r="AA860" s="16"/>
      <c r="AQ860" s="3"/>
      <c r="AR860" s="6"/>
    </row>
    <row r="861" spans="1:44" s="2" customFormat="1" x14ac:dyDescent="0.25">
      <c r="A861" s="5"/>
      <c r="F861" s="16"/>
      <c r="M861" s="16"/>
      <c r="T861" s="16"/>
      <c r="AA861" s="16"/>
      <c r="AQ861" s="3"/>
      <c r="AR861" s="6"/>
    </row>
    <row r="862" spans="1:44" s="2" customFormat="1" x14ac:dyDescent="0.25">
      <c r="A862" s="5"/>
      <c r="F862" s="16"/>
      <c r="M862" s="16"/>
      <c r="T862" s="16"/>
      <c r="AA862" s="16"/>
      <c r="AQ862" s="3"/>
      <c r="AR862" s="6"/>
    </row>
    <row r="863" spans="1:44" s="2" customFormat="1" x14ac:dyDescent="0.25">
      <c r="A863" s="5"/>
      <c r="F863" s="16"/>
      <c r="M863" s="16"/>
      <c r="T863" s="16"/>
      <c r="AA863" s="16"/>
      <c r="AQ863" s="3"/>
      <c r="AR863" s="6"/>
    </row>
    <row r="864" spans="1:44" s="2" customFormat="1" x14ac:dyDescent="0.25">
      <c r="A864" s="5"/>
      <c r="F864" s="16"/>
      <c r="M864" s="16"/>
      <c r="T864" s="16"/>
      <c r="AA864" s="16"/>
      <c r="AQ864" s="3"/>
      <c r="AR864" s="6"/>
    </row>
    <row r="865" spans="1:44" s="2" customFormat="1" x14ac:dyDescent="0.25">
      <c r="A865" s="5"/>
      <c r="F865" s="16"/>
      <c r="M865" s="16"/>
      <c r="T865" s="16"/>
      <c r="AA865" s="16"/>
      <c r="AQ865" s="3"/>
      <c r="AR865" s="6"/>
    </row>
    <row r="866" spans="1:44" s="2" customFormat="1" x14ac:dyDescent="0.25">
      <c r="A866" s="5"/>
      <c r="F866" s="16"/>
      <c r="M866" s="16"/>
      <c r="T866" s="16"/>
      <c r="AA866" s="16"/>
      <c r="AQ866" s="3"/>
      <c r="AR866" s="6"/>
    </row>
    <row r="867" spans="1:44" s="2" customFormat="1" x14ac:dyDescent="0.25">
      <c r="A867" s="5"/>
      <c r="F867" s="16"/>
      <c r="M867" s="16"/>
      <c r="T867" s="16"/>
      <c r="AA867" s="16"/>
      <c r="AQ867" s="3"/>
      <c r="AR867" s="6"/>
    </row>
    <row r="868" spans="1:44" s="2" customFormat="1" x14ac:dyDescent="0.25">
      <c r="A868" s="5"/>
      <c r="F868" s="16"/>
      <c r="M868" s="16"/>
      <c r="T868" s="16"/>
      <c r="AA868" s="16"/>
      <c r="AQ868" s="3"/>
      <c r="AR868" s="6"/>
    </row>
    <row r="869" spans="1:44" s="2" customFormat="1" x14ac:dyDescent="0.25">
      <c r="A869" s="5"/>
      <c r="F869" s="16"/>
      <c r="M869" s="16"/>
      <c r="T869" s="16"/>
      <c r="AA869" s="16"/>
      <c r="AQ869" s="3"/>
      <c r="AR869" s="6"/>
    </row>
    <row r="870" spans="1:44" s="2" customFormat="1" x14ac:dyDescent="0.25">
      <c r="A870" s="5"/>
      <c r="F870" s="16"/>
      <c r="M870" s="16"/>
      <c r="T870" s="16"/>
      <c r="AA870" s="16"/>
      <c r="AQ870" s="3"/>
      <c r="AR870" s="6"/>
    </row>
    <row r="871" spans="1:44" s="2" customFormat="1" x14ac:dyDescent="0.25">
      <c r="A871" s="5"/>
      <c r="F871" s="16"/>
      <c r="M871" s="16"/>
      <c r="T871" s="16"/>
      <c r="AA871" s="16"/>
      <c r="AQ871" s="3"/>
      <c r="AR871" s="6"/>
    </row>
    <row r="872" spans="1:44" s="2" customFormat="1" x14ac:dyDescent="0.25">
      <c r="A872" s="5"/>
      <c r="F872" s="16"/>
      <c r="M872" s="16"/>
      <c r="T872" s="16"/>
      <c r="AA872" s="16"/>
      <c r="AQ872" s="3"/>
      <c r="AR872" s="6"/>
    </row>
    <row r="873" spans="1:44" s="2" customFormat="1" x14ac:dyDescent="0.25">
      <c r="A873" s="5"/>
      <c r="F873" s="16"/>
      <c r="M873" s="16"/>
      <c r="T873" s="16"/>
      <c r="AA873" s="16"/>
      <c r="AQ873" s="3"/>
      <c r="AR873" s="6"/>
    </row>
    <row r="874" spans="1:44" s="2" customFormat="1" x14ac:dyDescent="0.25">
      <c r="A874" s="5"/>
      <c r="F874" s="16"/>
      <c r="M874" s="16"/>
      <c r="T874" s="16"/>
      <c r="AA874" s="16"/>
      <c r="AQ874" s="3"/>
      <c r="AR874" s="6"/>
    </row>
    <row r="875" spans="1:44" s="2" customFormat="1" x14ac:dyDescent="0.25">
      <c r="A875" s="5"/>
      <c r="F875" s="16"/>
      <c r="M875" s="16"/>
      <c r="T875" s="16"/>
      <c r="AA875" s="16"/>
      <c r="AQ875" s="3"/>
      <c r="AR875" s="6"/>
    </row>
    <row r="876" spans="1:44" s="2" customFormat="1" x14ac:dyDescent="0.25">
      <c r="A876" s="5"/>
      <c r="F876" s="16"/>
      <c r="M876" s="16"/>
      <c r="T876" s="16"/>
      <c r="AA876" s="16"/>
      <c r="AQ876" s="3"/>
      <c r="AR876" s="6"/>
    </row>
    <row r="877" spans="1:44" s="2" customFormat="1" x14ac:dyDescent="0.25">
      <c r="A877" s="5"/>
      <c r="F877" s="16"/>
      <c r="M877" s="16"/>
      <c r="T877" s="16"/>
      <c r="AA877" s="16"/>
      <c r="AQ877" s="3"/>
      <c r="AR877" s="6"/>
    </row>
    <row r="878" spans="1:44" s="2" customFormat="1" x14ac:dyDescent="0.25">
      <c r="A878" s="5"/>
      <c r="F878" s="16"/>
      <c r="M878" s="16"/>
      <c r="T878" s="16"/>
      <c r="AA878" s="16"/>
      <c r="AQ878" s="3"/>
      <c r="AR878" s="6"/>
    </row>
    <row r="879" spans="1:44" s="2" customFormat="1" x14ac:dyDescent="0.25">
      <c r="A879" s="5"/>
      <c r="F879" s="16"/>
      <c r="M879" s="16"/>
      <c r="T879" s="16"/>
      <c r="AA879" s="16"/>
      <c r="AQ879" s="3"/>
      <c r="AR879" s="6"/>
    </row>
    <row r="880" spans="1:44" s="2" customFormat="1" x14ac:dyDescent="0.25">
      <c r="A880" s="5"/>
      <c r="F880" s="16"/>
      <c r="M880" s="16"/>
      <c r="T880" s="16"/>
      <c r="AA880" s="16"/>
      <c r="AQ880" s="3"/>
      <c r="AR880" s="6"/>
    </row>
    <row r="881" spans="1:44" s="2" customFormat="1" x14ac:dyDescent="0.25">
      <c r="A881" s="5"/>
      <c r="F881" s="16"/>
      <c r="M881" s="16"/>
      <c r="T881" s="16"/>
      <c r="AA881" s="16"/>
      <c r="AQ881" s="3"/>
      <c r="AR881" s="6"/>
    </row>
    <row r="882" spans="1:44" s="2" customFormat="1" x14ac:dyDescent="0.25">
      <c r="A882" s="5"/>
      <c r="F882" s="16"/>
      <c r="M882" s="16"/>
      <c r="T882" s="16"/>
      <c r="AA882" s="16"/>
      <c r="AQ882" s="3"/>
      <c r="AR882" s="6"/>
    </row>
    <row r="883" spans="1:44" s="2" customFormat="1" x14ac:dyDescent="0.25">
      <c r="A883" s="5"/>
      <c r="F883" s="16"/>
      <c r="M883" s="16"/>
      <c r="T883" s="16"/>
      <c r="AA883" s="16"/>
      <c r="AQ883" s="3"/>
      <c r="AR883" s="6"/>
    </row>
    <row r="884" spans="1:44" s="2" customFormat="1" x14ac:dyDescent="0.25">
      <c r="A884" s="5"/>
      <c r="F884" s="16"/>
      <c r="M884" s="16"/>
      <c r="T884" s="16"/>
      <c r="AA884" s="16"/>
      <c r="AQ884" s="3"/>
      <c r="AR884" s="6"/>
    </row>
    <row r="885" spans="1:44" s="2" customFormat="1" x14ac:dyDescent="0.25">
      <c r="A885" s="5"/>
      <c r="F885" s="16"/>
      <c r="M885" s="16"/>
      <c r="T885" s="16"/>
      <c r="AA885" s="16"/>
      <c r="AQ885" s="3"/>
      <c r="AR885" s="6"/>
    </row>
    <row r="886" spans="1:44" s="2" customFormat="1" x14ac:dyDescent="0.25">
      <c r="A886" s="5"/>
      <c r="F886" s="16"/>
      <c r="M886" s="16"/>
      <c r="T886" s="16"/>
      <c r="AA886" s="16"/>
      <c r="AQ886" s="3"/>
      <c r="AR886" s="6"/>
    </row>
    <row r="887" spans="1:44" s="2" customFormat="1" x14ac:dyDescent="0.25">
      <c r="A887" s="5"/>
      <c r="F887" s="16"/>
      <c r="M887" s="16"/>
      <c r="T887" s="16"/>
      <c r="AA887" s="16"/>
      <c r="AQ887" s="3"/>
      <c r="AR887" s="6"/>
    </row>
    <row r="888" spans="1:44" s="2" customFormat="1" x14ac:dyDescent="0.25">
      <c r="A888" s="5"/>
      <c r="F888" s="16"/>
      <c r="M888" s="16"/>
      <c r="T888" s="16"/>
      <c r="AA888" s="16"/>
      <c r="AQ888" s="3"/>
      <c r="AR888" s="6"/>
    </row>
    <row r="889" spans="1:44" s="2" customFormat="1" x14ac:dyDescent="0.25">
      <c r="A889" s="5"/>
      <c r="F889" s="16"/>
      <c r="M889" s="16"/>
      <c r="T889" s="16"/>
      <c r="AA889" s="16"/>
      <c r="AQ889" s="3"/>
      <c r="AR889" s="6"/>
    </row>
    <row r="890" spans="1:44" s="2" customFormat="1" x14ac:dyDescent="0.25">
      <c r="A890" s="5"/>
      <c r="F890" s="16"/>
      <c r="M890" s="16"/>
      <c r="T890" s="16"/>
      <c r="AA890" s="16"/>
      <c r="AQ890" s="3"/>
      <c r="AR890" s="6"/>
    </row>
    <row r="891" spans="1:44" s="2" customFormat="1" x14ac:dyDescent="0.25">
      <c r="A891" s="5"/>
      <c r="F891" s="16"/>
      <c r="M891" s="16"/>
      <c r="T891" s="16"/>
      <c r="AA891" s="16"/>
      <c r="AQ891" s="3"/>
      <c r="AR891" s="6"/>
    </row>
    <row r="892" spans="1:44" s="2" customFormat="1" x14ac:dyDescent="0.25">
      <c r="A892" s="5"/>
      <c r="F892" s="16"/>
      <c r="M892" s="16"/>
      <c r="T892" s="16"/>
      <c r="AA892" s="16"/>
      <c r="AQ892" s="3"/>
      <c r="AR892" s="6"/>
    </row>
    <row r="893" spans="1:44" s="2" customFormat="1" x14ac:dyDescent="0.25">
      <c r="A893" s="5"/>
      <c r="F893" s="16"/>
      <c r="M893" s="16"/>
      <c r="T893" s="16"/>
      <c r="AA893" s="16"/>
      <c r="AQ893" s="3"/>
      <c r="AR893" s="6"/>
    </row>
    <row r="894" spans="1:44" s="2" customFormat="1" x14ac:dyDescent="0.25">
      <c r="A894" s="5"/>
      <c r="F894" s="16"/>
      <c r="M894" s="16"/>
      <c r="T894" s="16"/>
      <c r="AA894" s="16"/>
      <c r="AQ894" s="3"/>
      <c r="AR894" s="6"/>
    </row>
    <row r="895" spans="1:44" s="2" customFormat="1" x14ac:dyDescent="0.25">
      <c r="A895" s="5"/>
      <c r="F895" s="16"/>
      <c r="M895" s="16"/>
      <c r="T895" s="16"/>
      <c r="AA895" s="16"/>
      <c r="AQ895" s="3"/>
      <c r="AR895" s="6"/>
    </row>
    <row r="896" spans="1:44" s="2" customFormat="1" x14ac:dyDescent="0.25">
      <c r="A896" s="5"/>
      <c r="F896" s="16"/>
      <c r="M896" s="16"/>
      <c r="T896" s="16"/>
      <c r="AA896" s="16"/>
      <c r="AQ896" s="3"/>
      <c r="AR896" s="6"/>
    </row>
    <row r="897" spans="1:44" s="2" customFormat="1" x14ac:dyDescent="0.25">
      <c r="A897" s="5"/>
      <c r="F897" s="16"/>
      <c r="M897" s="16"/>
      <c r="T897" s="16"/>
      <c r="AA897" s="16"/>
      <c r="AQ897" s="3"/>
      <c r="AR897" s="6"/>
    </row>
    <row r="898" spans="1:44" s="2" customFormat="1" x14ac:dyDescent="0.25">
      <c r="A898" s="5"/>
      <c r="F898" s="16"/>
      <c r="M898" s="16"/>
      <c r="T898" s="16"/>
      <c r="AA898" s="16"/>
      <c r="AQ898" s="3"/>
      <c r="AR898" s="6"/>
    </row>
    <row r="899" spans="1:44" s="2" customFormat="1" x14ac:dyDescent="0.25">
      <c r="A899" s="5"/>
      <c r="F899" s="16"/>
      <c r="M899" s="16"/>
      <c r="T899" s="16"/>
      <c r="AA899" s="16"/>
      <c r="AQ899" s="3"/>
      <c r="AR899" s="6"/>
    </row>
    <row r="900" spans="1:44" s="2" customFormat="1" x14ac:dyDescent="0.25">
      <c r="A900" s="5"/>
      <c r="F900" s="16"/>
      <c r="M900" s="16"/>
      <c r="T900" s="16"/>
      <c r="AA900" s="16"/>
      <c r="AQ900" s="3"/>
      <c r="AR900" s="6"/>
    </row>
    <row r="901" spans="1:44" s="2" customFormat="1" x14ac:dyDescent="0.25">
      <c r="A901" s="5"/>
      <c r="F901" s="16"/>
      <c r="M901" s="16"/>
      <c r="T901" s="16"/>
      <c r="AA901" s="16"/>
      <c r="AQ901" s="3"/>
      <c r="AR901" s="6"/>
    </row>
    <row r="902" spans="1:44" s="2" customFormat="1" x14ac:dyDescent="0.25">
      <c r="A902" s="5"/>
      <c r="F902" s="16"/>
      <c r="M902" s="16"/>
      <c r="T902" s="16"/>
      <c r="AA902" s="16"/>
      <c r="AQ902" s="3"/>
      <c r="AR902" s="6"/>
    </row>
    <row r="903" spans="1:44" s="2" customFormat="1" x14ac:dyDescent="0.25">
      <c r="A903" s="5"/>
      <c r="F903" s="16"/>
      <c r="M903" s="16"/>
      <c r="T903" s="16"/>
      <c r="AA903" s="16"/>
      <c r="AQ903" s="3"/>
      <c r="AR903" s="6"/>
    </row>
    <row r="904" spans="1:44" s="2" customFormat="1" x14ac:dyDescent="0.25">
      <c r="A904" s="5"/>
      <c r="F904" s="16"/>
      <c r="M904" s="16"/>
      <c r="T904" s="16"/>
      <c r="AA904" s="16"/>
      <c r="AQ904" s="3"/>
      <c r="AR904" s="6"/>
    </row>
    <row r="905" spans="1:44" s="2" customFormat="1" x14ac:dyDescent="0.25">
      <c r="A905" s="5"/>
      <c r="F905" s="16"/>
      <c r="M905" s="16"/>
      <c r="T905" s="16"/>
      <c r="AA905" s="16"/>
      <c r="AQ905" s="3"/>
      <c r="AR905" s="6"/>
    </row>
    <row r="906" spans="1:44" s="2" customFormat="1" x14ac:dyDescent="0.25">
      <c r="A906" s="5"/>
      <c r="F906" s="16"/>
      <c r="M906" s="16"/>
      <c r="T906" s="16"/>
      <c r="AA906" s="16"/>
      <c r="AQ906" s="3"/>
      <c r="AR906" s="6"/>
    </row>
    <row r="907" spans="1:44" s="2" customFormat="1" x14ac:dyDescent="0.25">
      <c r="A907" s="5"/>
      <c r="F907" s="16"/>
      <c r="M907" s="16"/>
      <c r="T907" s="16"/>
      <c r="AA907" s="16"/>
      <c r="AQ907" s="3"/>
      <c r="AR907" s="6"/>
    </row>
    <row r="908" spans="1:44" s="2" customFormat="1" x14ac:dyDescent="0.25">
      <c r="A908" s="5"/>
      <c r="F908" s="16"/>
      <c r="M908" s="16"/>
      <c r="T908" s="16"/>
      <c r="AA908" s="16"/>
      <c r="AQ908" s="3"/>
      <c r="AR908" s="6"/>
    </row>
    <row r="909" spans="1:44" s="2" customFormat="1" x14ac:dyDescent="0.25">
      <c r="A909" s="5"/>
      <c r="F909" s="16"/>
      <c r="M909" s="16"/>
      <c r="T909" s="16"/>
      <c r="AA909" s="16"/>
      <c r="AQ909" s="3"/>
      <c r="AR909" s="6"/>
    </row>
    <row r="910" spans="1:44" s="2" customFormat="1" x14ac:dyDescent="0.25">
      <c r="A910" s="5"/>
      <c r="F910" s="16"/>
      <c r="M910" s="16"/>
      <c r="T910" s="16"/>
      <c r="AA910" s="16"/>
      <c r="AQ910" s="3"/>
      <c r="AR910" s="6"/>
    </row>
    <row r="911" spans="1:44" s="2" customFormat="1" x14ac:dyDescent="0.25">
      <c r="A911" s="5"/>
      <c r="F911" s="16"/>
      <c r="M911" s="16"/>
      <c r="T911" s="16"/>
      <c r="AA911" s="16"/>
      <c r="AQ911" s="3"/>
      <c r="AR911" s="6"/>
    </row>
    <row r="912" spans="1:44" s="2" customFormat="1" x14ac:dyDescent="0.25">
      <c r="A912" s="5"/>
      <c r="F912" s="16"/>
      <c r="M912" s="16"/>
      <c r="T912" s="16"/>
      <c r="AA912" s="16"/>
      <c r="AQ912" s="3"/>
      <c r="AR912" s="6"/>
    </row>
    <row r="913" spans="1:44" s="2" customFormat="1" x14ac:dyDescent="0.25">
      <c r="A913" s="5"/>
      <c r="F913" s="16"/>
      <c r="M913" s="16"/>
      <c r="T913" s="16"/>
      <c r="AA913" s="16"/>
      <c r="AQ913" s="3"/>
      <c r="AR913" s="6"/>
    </row>
    <row r="914" spans="1:44" s="2" customFormat="1" x14ac:dyDescent="0.25">
      <c r="A914" s="5"/>
      <c r="F914" s="16"/>
      <c r="M914" s="16"/>
      <c r="T914" s="16"/>
      <c r="AA914" s="16"/>
      <c r="AQ914" s="3"/>
      <c r="AR914" s="6"/>
    </row>
    <row r="915" spans="1:44" s="2" customFormat="1" x14ac:dyDescent="0.25">
      <c r="A915" s="5"/>
      <c r="F915" s="16"/>
      <c r="M915" s="16"/>
      <c r="T915" s="16"/>
      <c r="AA915" s="16"/>
      <c r="AQ915" s="3"/>
      <c r="AR915" s="6"/>
    </row>
    <row r="916" spans="1:44" s="2" customFormat="1" x14ac:dyDescent="0.25">
      <c r="A916" s="5"/>
      <c r="F916" s="16"/>
      <c r="M916" s="16"/>
      <c r="T916" s="16"/>
      <c r="AA916" s="16"/>
      <c r="AQ916" s="3"/>
      <c r="AR916" s="6"/>
    </row>
    <row r="917" spans="1:44" s="2" customFormat="1" x14ac:dyDescent="0.25">
      <c r="A917" s="5"/>
      <c r="F917" s="16"/>
      <c r="M917" s="16"/>
      <c r="T917" s="16"/>
      <c r="AA917" s="16"/>
      <c r="AQ917" s="3"/>
      <c r="AR917" s="6"/>
    </row>
    <row r="918" spans="1:44" s="2" customFormat="1" x14ac:dyDescent="0.25">
      <c r="A918" s="5"/>
      <c r="F918" s="16"/>
      <c r="M918" s="16"/>
      <c r="T918" s="16"/>
      <c r="AA918" s="16"/>
      <c r="AQ918" s="3"/>
      <c r="AR918" s="6"/>
    </row>
    <row r="919" spans="1:44" s="2" customFormat="1" x14ac:dyDescent="0.25">
      <c r="A919" s="5"/>
      <c r="F919" s="16"/>
      <c r="M919" s="16"/>
      <c r="T919" s="16"/>
      <c r="AA919" s="16"/>
      <c r="AQ919" s="3"/>
      <c r="AR919" s="6"/>
    </row>
    <row r="920" spans="1:44" s="2" customFormat="1" x14ac:dyDescent="0.25">
      <c r="A920" s="5"/>
      <c r="F920" s="16"/>
      <c r="M920" s="16"/>
      <c r="T920" s="16"/>
      <c r="AA920" s="16"/>
      <c r="AQ920" s="3"/>
      <c r="AR920" s="6"/>
    </row>
    <row r="921" spans="1:44" s="2" customFormat="1" x14ac:dyDescent="0.25">
      <c r="A921" s="5"/>
      <c r="F921" s="16"/>
      <c r="M921" s="16"/>
      <c r="T921" s="16"/>
      <c r="AA921" s="16"/>
      <c r="AQ921" s="3"/>
      <c r="AR921" s="6"/>
    </row>
    <row r="922" spans="1:44" s="2" customFormat="1" x14ac:dyDescent="0.25">
      <c r="A922" s="5"/>
      <c r="F922" s="16"/>
      <c r="M922" s="16"/>
      <c r="T922" s="16"/>
      <c r="AA922" s="16"/>
      <c r="AQ922" s="3"/>
      <c r="AR922" s="6"/>
    </row>
    <row r="923" spans="1:44" s="2" customFormat="1" x14ac:dyDescent="0.25">
      <c r="A923" s="5"/>
      <c r="F923" s="16"/>
      <c r="M923" s="16"/>
      <c r="T923" s="16"/>
      <c r="AA923" s="16"/>
      <c r="AQ923" s="3"/>
      <c r="AR923" s="6"/>
    </row>
    <row r="924" spans="1:44" s="2" customFormat="1" x14ac:dyDescent="0.25">
      <c r="A924" s="5"/>
      <c r="F924" s="16"/>
      <c r="M924" s="16"/>
      <c r="T924" s="16"/>
      <c r="AA924" s="16"/>
      <c r="AQ924" s="3"/>
      <c r="AR924" s="6"/>
    </row>
    <row r="925" spans="1:44" s="2" customFormat="1" x14ac:dyDescent="0.25">
      <c r="A925" s="5"/>
      <c r="F925" s="16"/>
      <c r="M925" s="16"/>
      <c r="T925" s="16"/>
      <c r="AA925" s="16"/>
      <c r="AQ925" s="3"/>
      <c r="AR925" s="6"/>
    </row>
    <row r="926" spans="1:44" s="2" customFormat="1" x14ac:dyDescent="0.25">
      <c r="A926" s="5"/>
      <c r="F926" s="16"/>
      <c r="M926" s="16"/>
      <c r="T926" s="16"/>
      <c r="AA926" s="16"/>
      <c r="AQ926" s="3"/>
      <c r="AR926" s="6"/>
    </row>
    <row r="927" spans="1:44" s="2" customFormat="1" x14ac:dyDescent="0.25">
      <c r="A927" s="5"/>
      <c r="F927" s="16"/>
      <c r="M927" s="16"/>
      <c r="T927" s="16"/>
      <c r="AA927" s="16"/>
      <c r="AQ927" s="3"/>
      <c r="AR927" s="6"/>
    </row>
    <row r="928" spans="1:44" s="2" customFormat="1" x14ac:dyDescent="0.25">
      <c r="A928" s="5"/>
      <c r="F928" s="16"/>
      <c r="M928" s="16"/>
      <c r="T928" s="16"/>
      <c r="AA928" s="16"/>
      <c r="AQ928" s="3"/>
      <c r="AR928" s="6"/>
    </row>
    <row r="929" spans="1:44" s="2" customFormat="1" x14ac:dyDescent="0.25">
      <c r="A929" s="5"/>
      <c r="F929" s="16"/>
      <c r="M929" s="16"/>
      <c r="T929" s="16"/>
      <c r="AA929" s="16"/>
      <c r="AQ929" s="3"/>
      <c r="AR929" s="6"/>
    </row>
    <row r="930" spans="1:44" s="2" customFormat="1" x14ac:dyDescent="0.25">
      <c r="A930" s="5"/>
      <c r="F930" s="16"/>
      <c r="M930" s="16"/>
      <c r="T930" s="16"/>
      <c r="AA930" s="16"/>
      <c r="AQ930" s="3"/>
      <c r="AR930" s="6"/>
    </row>
    <row r="931" spans="1:44" s="2" customFormat="1" x14ac:dyDescent="0.25">
      <c r="A931" s="5"/>
      <c r="F931" s="16"/>
      <c r="M931" s="16"/>
      <c r="T931" s="16"/>
      <c r="AA931" s="16"/>
      <c r="AQ931" s="3"/>
      <c r="AR931" s="6"/>
    </row>
    <row r="932" spans="1:44" s="2" customFormat="1" x14ac:dyDescent="0.25">
      <c r="A932" s="5"/>
      <c r="F932" s="16"/>
      <c r="M932" s="16"/>
      <c r="T932" s="16"/>
      <c r="AA932" s="16"/>
      <c r="AQ932" s="3"/>
      <c r="AR932" s="6"/>
    </row>
    <row r="933" spans="1:44" s="2" customFormat="1" x14ac:dyDescent="0.25">
      <c r="A933" s="5"/>
      <c r="F933" s="16"/>
      <c r="M933" s="16"/>
      <c r="T933" s="16"/>
      <c r="AA933" s="16"/>
      <c r="AQ933" s="3"/>
      <c r="AR933" s="6"/>
    </row>
    <row r="934" spans="1:44" s="2" customFormat="1" x14ac:dyDescent="0.25">
      <c r="A934" s="5"/>
      <c r="F934" s="16"/>
      <c r="M934" s="16"/>
      <c r="T934" s="16"/>
      <c r="AA934" s="16"/>
      <c r="AQ934" s="3"/>
      <c r="AR934" s="6"/>
    </row>
    <row r="935" spans="1:44" s="2" customFormat="1" x14ac:dyDescent="0.25">
      <c r="A935" s="5"/>
      <c r="F935" s="16"/>
      <c r="M935" s="16"/>
      <c r="T935" s="16"/>
      <c r="AA935" s="16"/>
      <c r="AQ935" s="3"/>
      <c r="AR935" s="6"/>
    </row>
    <row r="936" spans="1:44" s="2" customFormat="1" x14ac:dyDescent="0.25">
      <c r="A936" s="5"/>
      <c r="F936" s="16"/>
      <c r="M936" s="16"/>
      <c r="T936" s="16"/>
      <c r="AA936" s="16"/>
      <c r="AQ936" s="3"/>
      <c r="AR936" s="6"/>
    </row>
    <row r="937" spans="1:44" s="2" customFormat="1" x14ac:dyDescent="0.25">
      <c r="A937" s="5"/>
      <c r="F937" s="16"/>
      <c r="M937" s="16"/>
      <c r="T937" s="16"/>
      <c r="AA937" s="16"/>
      <c r="AQ937" s="3"/>
      <c r="AR937" s="6"/>
    </row>
    <row r="938" spans="1:44" s="2" customFormat="1" x14ac:dyDescent="0.25">
      <c r="A938" s="5"/>
      <c r="F938" s="16"/>
      <c r="M938" s="16"/>
      <c r="T938" s="16"/>
      <c r="AA938" s="16"/>
      <c r="AQ938" s="3"/>
      <c r="AR938" s="6"/>
    </row>
    <row r="939" spans="1:44" s="2" customFormat="1" x14ac:dyDescent="0.25">
      <c r="A939" s="5"/>
      <c r="F939" s="16"/>
      <c r="M939" s="16"/>
      <c r="T939" s="16"/>
      <c r="AA939" s="16"/>
      <c r="AQ939" s="3"/>
      <c r="AR939" s="6"/>
    </row>
    <row r="940" spans="1:44" s="2" customFormat="1" x14ac:dyDescent="0.25">
      <c r="A940" s="5"/>
      <c r="F940" s="16"/>
      <c r="M940" s="16"/>
      <c r="T940" s="16"/>
      <c r="AA940" s="16"/>
      <c r="AQ940" s="3"/>
      <c r="AR940" s="6"/>
    </row>
    <row r="941" spans="1:44" s="2" customFormat="1" x14ac:dyDescent="0.25">
      <c r="A941" s="5"/>
      <c r="F941" s="16"/>
      <c r="M941" s="16"/>
      <c r="T941" s="16"/>
      <c r="AA941" s="16"/>
      <c r="AQ941" s="3"/>
      <c r="AR941" s="6"/>
    </row>
    <row r="942" spans="1:44" s="2" customFormat="1" x14ac:dyDescent="0.25">
      <c r="A942" s="5"/>
      <c r="F942" s="16"/>
      <c r="M942" s="16"/>
      <c r="T942" s="16"/>
      <c r="AA942" s="16"/>
      <c r="AQ942" s="3"/>
      <c r="AR942" s="6"/>
    </row>
    <row r="943" spans="1:44" s="2" customFormat="1" x14ac:dyDescent="0.25">
      <c r="A943" s="5"/>
      <c r="F943" s="16"/>
      <c r="M943" s="16"/>
      <c r="T943" s="16"/>
      <c r="AA943" s="16"/>
      <c r="AQ943" s="3"/>
      <c r="AR943" s="6"/>
    </row>
    <row r="944" spans="1:44" s="2" customFormat="1" x14ac:dyDescent="0.25">
      <c r="A944" s="5"/>
      <c r="F944" s="16"/>
      <c r="M944" s="16"/>
      <c r="T944" s="16"/>
      <c r="AA944" s="16"/>
      <c r="AQ944" s="3"/>
      <c r="AR944" s="6"/>
    </row>
    <row r="945" spans="1:44" s="2" customFormat="1" x14ac:dyDescent="0.25">
      <c r="A945" s="5"/>
      <c r="F945" s="16"/>
      <c r="M945" s="16"/>
      <c r="T945" s="16"/>
      <c r="AA945" s="16"/>
      <c r="AQ945" s="3"/>
      <c r="AR945" s="6"/>
    </row>
    <row r="946" spans="1:44" s="2" customFormat="1" x14ac:dyDescent="0.25">
      <c r="A946" s="5"/>
      <c r="F946" s="16"/>
      <c r="M946" s="16"/>
      <c r="T946" s="16"/>
      <c r="AA946" s="16"/>
      <c r="AQ946" s="3"/>
      <c r="AR946" s="6"/>
    </row>
    <row r="947" spans="1:44" s="2" customFormat="1" x14ac:dyDescent="0.25">
      <c r="A947" s="5"/>
      <c r="F947" s="16"/>
      <c r="M947" s="16"/>
      <c r="T947" s="16"/>
      <c r="AA947" s="16"/>
      <c r="AQ947" s="3"/>
      <c r="AR947" s="6"/>
    </row>
    <row r="948" spans="1:44" s="2" customFormat="1" x14ac:dyDescent="0.25">
      <c r="A948" s="5"/>
      <c r="F948" s="16"/>
      <c r="M948" s="16"/>
      <c r="T948" s="16"/>
      <c r="AA948" s="16"/>
      <c r="AQ948" s="3"/>
      <c r="AR948" s="6"/>
    </row>
    <row r="949" spans="1:44" s="2" customFormat="1" x14ac:dyDescent="0.25">
      <c r="A949" s="5"/>
      <c r="F949" s="16"/>
      <c r="M949" s="16"/>
      <c r="T949" s="16"/>
      <c r="AA949" s="16"/>
      <c r="AQ949" s="3"/>
      <c r="AR949" s="6"/>
    </row>
    <row r="950" spans="1:44" s="2" customFormat="1" x14ac:dyDescent="0.25">
      <c r="A950" s="5"/>
      <c r="F950" s="16"/>
      <c r="M950" s="16"/>
      <c r="T950" s="16"/>
      <c r="AA950" s="16"/>
      <c r="AQ950" s="3"/>
      <c r="AR950" s="6"/>
    </row>
    <row r="951" spans="1:44" s="2" customFormat="1" x14ac:dyDescent="0.25">
      <c r="A951" s="5"/>
      <c r="F951" s="16"/>
      <c r="M951" s="16"/>
      <c r="T951" s="16"/>
      <c r="AA951" s="16"/>
      <c r="AQ951" s="3"/>
      <c r="AR951" s="6"/>
    </row>
    <row r="952" spans="1:44" s="2" customFormat="1" x14ac:dyDescent="0.25">
      <c r="A952" s="5"/>
      <c r="F952" s="16"/>
      <c r="M952" s="16"/>
      <c r="T952" s="16"/>
      <c r="AA952" s="16"/>
      <c r="AQ952" s="3"/>
      <c r="AR952" s="6"/>
    </row>
    <row r="953" spans="1:44" s="2" customFormat="1" x14ac:dyDescent="0.25">
      <c r="A953" s="5"/>
      <c r="F953" s="16"/>
      <c r="M953" s="16"/>
      <c r="T953" s="16"/>
      <c r="AA953" s="16"/>
      <c r="AQ953" s="3"/>
      <c r="AR953" s="6"/>
    </row>
    <row r="954" spans="1:44" s="2" customFormat="1" x14ac:dyDescent="0.25">
      <c r="A954" s="5"/>
      <c r="F954" s="16"/>
      <c r="M954" s="16"/>
      <c r="T954" s="16"/>
      <c r="AA954" s="16"/>
      <c r="AQ954" s="3"/>
      <c r="AR954" s="6"/>
    </row>
    <row r="955" spans="1:44" s="2" customFormat="1" x14ac:dyDescent="0.25">
      <c r="A955" s="5"/>
      <c r="F955" s="16"/>
      <c r="M955" s="16"/>
      <c r="T955" s="16"/>
      <c r="AA955" s="16"/>
      <c r="AQ955" s="3"/>
      <c r="AR955" s="6"/>
    </row>
    <row r="956" spans="1:44" s="2" customFormat="1" x14ac:dyDescent="0.25">
      <c r="A956" s="5"/>
      <c r="F956" s="16"/>
      <c r="M956" s="16"/>
      <c r="T956" s="16"/>
      <c r="AA956" s="16"/>
      <c r="AQ956" s="3"/>
      <c r="AR956" s="6"/>
    </row>
    <row r="957" spans="1:44" s="2" customFormat="1" x14ac:dyDescent="0.25">
      <c r="A957" s="5"/>
      <c r="F957" s="16"/>
      <c r="M957" s="16"/>
      <c r="T957" s="16"/>
      <c r="AA957" s="16"/>
      <c r="AQ957" s="3"/>
      <c r="AR957" s="6"/>
    </row>
    <row r="958" spans="1:44" s="2" customFormat="1" x14ac:dyDescent="0.25">
      <c r="A958" s="5"/>
      <c r="F958" s="16"/>
      <c r="M958" s="16"/>
      <c r="T958" s="16"/>
      <c r="AA958" s="16"/>
      <c r="AQ958" s="3"/>
      <c r="AR958" s="6"/>
    </row>
    <row r="959" spans="1:44" s="2" customFormat="1" x14ac:dyDescent="0.25">
      <c r="A959" s="5"/>
      <c r="F959" s="16"/>
      <c r="M959" s="16"/>
      <c r="T959" s="16"/>
      <c r="AA959" s="16"/>
      <c r="AQ959" s="3"/>
      <c r="AR959" s="6"/>
    </row>
    <row r="960" spans="1:44" s="2" customFormat="1" x14ac:dyDescent="0.25">
      <c r="A960" s="5"/>
      <c r="F960" s="16"/>
      <c r="M960" s="16"/>
      <c r="T960" s="16"/>
      <c r="AA960" s="16"/>
      <c r="AQ960" s="3"/>
      <c r="AR960" s="6"/>
    </row>
    <row r="961" spans="1:44" s="2" customFormat="1" x14ac:dyDescent="0.25">
      <c r="A961" s="5"/>
      <c r="F961" s="16"/>
      <c r="M961" s="16"/>
      <c r="T961" s="16"/>
      <c r="AA961" s="16"/>
      <c r="AQ961" s="3"/>
      <c r="AR961" s="6"/>
    </row>
    <row r="962" spans="1:44" s="2" customFormat="1" x14ac:dyDescent="0.25">
      <c r="A962" s="5"/>
      <c r="F962" s="16"/>
      <c r="M962" s="16"/>
      <c r="T962" s="16"/>
      <c r="AA962" s="16"/>
      <c r="AQ962" s="3"/>
      <c r="AR962" s="6"/>
    </row>
    <row r="963" spans="1:44" s="2" customFormat="1" x14ac:dyDescent="0.25">
      <c r="A963" s="5"/>
      <c r="F963" s="16"/>
      <c r="M963" s="16"/>
      <c r="T963" s="16"/>
      <c r="AA963" s="16"/>
      <c r="AQ963" s="3"/>
      <c r="AR963" s="6"/>
    </row>
    <row r="964" spans="1:44" s="2" customFormat="1" x14ac:dyDescent="0.25">
      <c r="A964" s="5"/>
      <c r="F964" s="16"/>
      <c r="M964" s="16"/>
      <c r="T964" s="16"/>
      <c r="AA964" s="16"/>
      <c r="AQ964" s="3"/>
      <c r="AR964" s="6"/>
    </row>
    <row r="965" spans="1:44" s="2" customFormat="1" x14ac:dyDescent="0.25">
      <c r="A965" s="5"/>
      <c r="F965" s="16"/>
      <c r="M965" s="16"/>
      <c r="T965" s="16"/>
      <c r="AA965" s="16"/>
      <c r="AQ965" s="3"/>
      <c r="AR965" s="6"/>
    </row>
    <row r="966" spans="1:44" s="2" customFormat="1" x14ac:dyDescent="0.25">
      <c r="A966" s="5"/>
      <c r="F966" s="16"/>
      <c r="M966" s="16"/>
      <c r="T966" s="16"/>
      <c r="AA966" s="16"/>
      <c r="AQ966" s="3"/>
      <c r="AR966" s="6"/>
    </row>
    <row r="967" spans="1:44" s="2" customFormat="1" x14ac:dyDescent="0.25">
      <c r="A967" s="5"/>
      <c r="F967" s="16"/>
      <c r="M967" s="16"/>
      <c r="T967" s="16"/>
      <c r="AA967" s="16"/>
      <c r="AQ967" s="3"/>
      <c r="AR967" s="6"/>
    </row>
    <row r="968" spans="1:44" s="2" customFormat="1" x14ac:dyDescent="0.25">
      <c r="A968" s="5"/>
      <c r="F968" s="16"/>
      <c r="M968" s="16"/>
      <c r="T968" s="16"/>
      <c r="AA968" s="16"/>
      <c r="AQ968" s="3"/>
      <c r="AR968" s="6"/>
    </row>
    <row r="969" spans="1:44" s="2" customFormat="1" x14ac:dyDescent="0.25">
      <c r="A969" s="5"/>
      <c r="F969" s="16"/>
      <c r="M969" s="16"/>
      <c r="T969" s="16"/>
      <c r="AA969" s="16"/>
      <c r="AQ969" s="3"/>
      <c r="AR969" s="6"/>
    </row>
    <row r="970" spans="1:44" s="2" customFormat="1" x14ac:dyDescent="0.25">
      <c r="A970" s="5"/>
      <c r="F970" s="16"/>
      <c r="M970" s="16"/>
      <c r="T970" s="16"/>
      <c r="AA970" s="16"/>
      <c r="AQ970" s="3"/>
      <c r="AR970" s="6"/>
    </row>
    <row r="971" spans="1:44" s="2" customFormat="1" x14ac:dyDescent="0.25">
      <c r="A971" s="5"/>
      <c r="F971" s="16"/>
      <c r="M971" s="16"/>
      <c r="T971" s="16"/>
      <c r="AA971" s="16"/>
      <c r="AQ971" s="3"/>
      <c r="AR971" s="6"/>
    </row>
    <row r="972" spans="1:44" s="2" customFormat="1" x14ac:dyDescent="0.25">
      <c r="A972" s="5"/>
      <c r="F972" s="16"/>
      <c r="M972" s="16"/>
      <c r="T972" s="16"/>
      <c r="AA972" s="16"/>
      <c r="AQ972" s="3"/>
      <c r="AR972" s="6"/>
    </row>
    <row r="973" spans="1:44" s="2" customFormat="1" x14ac:dyDescent="0.25">
      <c r="A973" s="5"/>
      <c r="F973" s="16"/>
      <c r="M973" s="16"/>
      <c r="T973" s="16"/>
      <c r="AA973" s="16"/>
      <c r="AQ973" s="3"/>
      <c r="AR973" s="6"/>
    </row>
    <row r="974" spans="1:44" s="2" customFormat="1" x14ac:dyDescent="0.25">
      <c r="A974" s="5"/>
      <c r="F974" s="16"/>
      <c r="M974" s="16"/>
      <c r="T974" s="16"/>
      <c r="AA974" s="16"/>
      <c r="AQ974" s="3"/>
      <c r="AR974" s="6"/>
    </row>
    <row r="975" spans="1:44" s="2" customFormat="1" x14ac:dyDescent="0.25">
      <c r="A975" s="5"/>
      <c r="F975" s="16"/>
      <c r="M975" s="16"/>
      <c r="T975" s="16"/>
      <c r="AA975" s="16"/>
      <c r="AQ975" s="3"/>
      <c r="AR975" s="6"/>
    </row>
    <row r="976" spans="1:44" s="2" customFormat="1" x14ac:dyDescent="0.25">
      <c r="A976" s="5"/>
      <c r="F976" s="16"/>
      <c r="M976" s="16"/>
      <c r="T976" s="16"/>
      <c r="AA976" s="16"/>
      <c r="AQ976" s="3"/>
      <c r="AR976" s="6"/>
    </row>
    <row r="977" spans="1:44" s="2" customFormat="1" x14ac:dyDescent="0.25">
      <c r="A977" s="5"/>
      <c r="F977" s="16"/>
      <c r="M977" s="16"/>
      <c r="T977" s="16"/>
      <c r="AA977" s="16"/>
      <c r="AQ977" s="3"/>
      <c r="AR977" s="6"/>
    </row>
    <row r="978" spans="1:44" s="2" customFormat="1" x14ac:dyDescent="0.25">
      <c r="A978" s="5"/>
      <c r="F978" s="16"/>
      <c r="M978" s="16"/>
      <c r="T978" s="16"/>
      <c r="AA978" s="16"/>
      <c r="AQ978" s="3"/>
      <c r="AR978" s="6"/>
    </row>
    <row r="979" spans="1:44" s="2" customFormat="1" x14ac:dyDescent="0.25">
      <c r="A979" s="5"/>
      <c r="F979" s="16"/>
      <c r="M979" s="16"/>
      <c r="T979" s="16"/>
      <c r="AA979" s="16"/>
      <c r="AQ979" s="3"/>
      <c r="AR979" s="6"/>
    </row>
    <row r="980" spans="1:44" s="2" customFormat="1" x14ac:dyDescent="0.25">
      <c r="A980" s="5"/>
      <c r="F980" s="16"/>
      <c r="M980" s="16"/>
      <c r="T980" s="16"/>
      <c r="AA980" s="16"/>
      <c r="AQ980" s="3"/>
      <c r="AR980" s="6"/>
    </row>
    <row r="981" spans="1:44" s="2" customFormat="1" x14ac:dyDescent="0.25">
      <c r="A981" s="5"/>
      <c r="F981" s="16"/>
      <c r="M981" s="16"/>
      <c r="T981" s="16"/>
      <c r="AA981" s="16"/>
      <c r="AQ981" s="3"/>
      <c r="AR981" s="6"/>
    </row>
    <row r="982" spans="1:44" s="2" customFormat="1" x14ac:dyDescent="0.25">
      <c r="A982" s="5"/>
      <c r="F982" s="16"/>
      <c r="M982" s="16"/>
      <c r="T982" s="16"/>
      <c r="AA982" s="16"/>
      <c r="AQ982" s="3"/>
      <c r="AR982" s="6"/>
    </row>
    <row r="983" spans="1:44" s="2" customFormat="1" x14ac:dyDescent="0.25">
      <c r="A983" s="5"/>
      <c r="F983" s="16"/>
      <c r="M983" s="16"/>
      <c r="T983" s="16"/>
      <c r="AA983" s="16"/>
      <c r="AQ983" s="3"/>
      <c r="AR983" s="6"/>
    </row>
    <row r="984" spans="1:44" s="2" customFormat="1" x14ac:dyDescent="0.25">
      <c r="A984" s="5"/>
      <c r="F984" s="16"/>
      <c r="M984" s="16"/>
      <c r="T984" s="16"/>
      <c r="AA984" s="16"/>
      <c r="AQ984" s="3"/>
      <c r="AR984" s="6"/>
    </row>
    <row r="985" spans="1:44" s="2" customFormat="1" x14ac:dyDescent="0.25">
      <c r="A985" s="5"/>
      <c r="F985" s="16"/>
      <c r="M985" s="16"/>
      <c r="T985" s="16"/>
      <c r="AA985" s="16"/>
      <c r="AQ985" s="3"/>
      <c r="AR985" s="6"/>
    </row>
    <row r="986" spans="1:44" s="2" customFormat="1" x14ac:dyDescent="0.25">
      <c r="A986" s="5"/>
      <c r="F986" s="16"/>
      <c r="M986" s="16"/>
      <c r="T986" s="16"/>
      <c r="AA986" s="16"/>
      <c r="AQ986" s="3"/>
      <c r="AR986" s="6"/>
    </row>
    <row r="987" spans="1:44" s="2" customFormat="1" x14ac:dyDescent="0.25">
      <c r="A987" s="5"/>
      <c r="F987" s="16"/>
      <c r="M987" s="16"/>
      <c r="T987" s="16"/>
      <c r="AA987" s="16"/>
      <c r="AQ987" s="3"/>
      <c r="AR987" s="6"/>
    </row>
    <row r="988" spans="1:44" s="2" customFormat="1" x14ac:dyDescent="0.25">
      <c r="A988" s="5"/>
      <c r="F988" s="16"/>
      <c r="M988" s="16"/>
      <c r="T988" s="16"/>
      <c r="AA988" s="16"/>
      <c r="AQ988" s="3"/>
      <c r="AR988" s="6"/>
    </row>
    <row r="989" spans="1:44" s="2" customFormat="1" x14ac:dyDescent="0.25">
      <c r="A989" s="5"/>
      <c r="F989" s="16"/>
      <c r="M989" s="16"/>
      <c r="T989" s="16"/>
      <c r="AA989" s="16"/>
      <c r="AQ989" s="3"/>
      <c r="AR989" s="6"/>
    </row>
    <row r="990" spans="1:44" s="2" customFormat="1" x14ac:dyDescent="0.25">
      <c r="A990" s="5"/>
      <c r="F990" s="16"/>
      <c r="M990" s="16"/>
      <c r="T990" s="16"/>
      <c r="AA990" s="16"/>
      <c r="AQ990" s="3"/>
      <c r="AR990" s="6"/>
    </row>
    <row r="991" spans="1:44" s="2" customFormat="1" x14ac:dyDescent="0.25">
      <c r="A991" s="5"/>
      <c r="F991" s="16"/>
      <c r="M991" s="16"/>
      <c r="T991" s="16"/>
      <c r="AA991" s="16"/>
      <c r="AQ991" s="3"/>
      <c r="AR991" s="6"/>
    </row>
    <row r="992" spans="1:44" s="2" customFormat="1" x14ac:dyDescent="0.25">
      <c r="A992" s="5"/>
      <c r="F992" s="16"/>
      <c r="M992" s="16"/>
      <c r="T992" s="16"/>
      <c r="AA992" s="16"/>
      <c r="AQ992" s="3"/>
      <c r="AR992" s="6"/>
    </row>
    <row r="993" spans="1:44" s="2" customFormat="1" x14ac:dyDescent="0.25">
      <c r="A993" s="5"/>
      <c r="F993" s="16"/>
      <c r="M993" s="16"/>
      <c r="T993" s="16"/>
      <c r="AA993" s="16"/>
      <c r="AQ993" s="3"/>
      <c r="AR993" s="6"/>
    </row>
    <row r="994" spans="1:44" s="2" customFormat="1" x14ac:dyDescent="0.25">
      <c r="A994" s="5"/>
      <c r="F994" s="16"/>
      <c r="M994" s="16"/>
      <c r="T994" s="16"/>
      <c r="AA994" s="16"/>
      <c r="AQ994" s="3"/>
      <c r="AR994" s="6"/>
    </row>
    <row r="995" spans="1:44" s="2" customFormat="1" x14ac:dyDescent="0.25">
      <c r="A995" s="5"/>
      <c r="F995" s="16"/>
      <c r="M995" s="16"/>
      <c r="T995" s="16"/>
      <c r="AA995" s="16"/>
      <c r="AQ995" s="3"/>
      <c r="AR995" s="6"/>
    </row>
    <row r="996" spans="1:44" s="2" customFormat="1" x14ac:dyDescent="0.25">
      <c r="A996" s="5"/>
      <c r="F996" s="16"/>
      <c r="M996" s="16"/>
      <c r="T996" s="16"/>
      <c r="AA996" s="16"/>
      <c r="AQ996" s="3"/>
      <c r="AR996" s="6"/>
    </row>
    <row r="997" spans="1:44" s="2" customFormat="1" x14ac:dyDescent="0.25">
      <c r="A997" s="5"/>
      <c r="F997" s="16"/>
      <c r="M997" s="16"/>
      <c r="T997" s="16"/>
      <c r="AA997" s="16"/>
      <c r="AQ997" s="3"/>
      <c r="AR997" s="6"/>
    </row>
    <row r="998" spans="1:44" s="2" customFormat="1" x14ac:dyDescent="0.25">
      <c r="A998" s="5"/>
      <c r="F998" s="16"/>
      <c r="M998" s="16"/>
      <c r="T998" s="16"/>
      <c r="AA998" s="16"/>
      <c r="AQ998" s="3"/>
      <c r="AR998" s="6"/>
    </row>
    <row r="999" spans="1:44" s="2" customFormat="1" x14ac:dyDescent="0.25">
      <c r="A999" s="5"/>
      <c r="F999" s="16"/>
      <c r="M999" s="16"/>
      <c r="T999" s="16"/>
      <c r="AA999" s="16"/>
      <c r="AQ999" s="3"/>
      <c r="AR999" s="6"/>
    </row>
    <row r="1000" spans="1:44" s="2" customFormat="1" x14ac:dyDescent="0.25">
      <c r="A1000" s="5"/>
      <c r="F1000" s="16"/>
      <c r="M1000" s="16"/>
      <c r="T1000" s="16"/>
      <c r="AA1000" s="16"/>
      <c r="AQ1000" s="3"/>
      <c r="AR1000" s="6"/>
    </row>
    <row r="1001" spans="1:44" s="2" customFormat="1" x14ac:dyDescent="0.25">
      <c r="A1001" s="5"/>
      <c r="F1001" s="16"/>
      <c r="M1001" s="16"/>
      <c r="T1001" s="16"/>
      <c r="AA1001" s="16"/>
      <c r="AQ1001" s="3"/>
      <c r="AR1001" s="6"/>
    </row>
    <row r="1002" spans="1:44" s="2" customFormat="1" x14ac:dyDescent="0.25">
      <c r="A1002" s="5"/>
      <c r="F1002" s="16"/>
      <c r="M1002" s="16"/>
      <c r="T1002" s="16"/>
      <c r="AA1002" s="16"/>
      <c r="AQ1002" s="3"/>
      <c r="AR1002" s="6"/>
    </row>
    <row r="1003" spans="1:44" s="2" customFormat="1" x14ac:dyDescent="0.25">
      <c r="A1003" s="5"/>
      <c r="F1003" s="16"/>
      <c r="M1003" s="16"/>
      <c r="T1003" s="16"/>
      <c r="AA1003" s="16"/>
      <c r="AQ1003" s="3"/>
      <c r="AR1003" s="6"/>
    </row>
    <row r="1004" spans="1:44" s="2" customFormat="1" x14ac:dyDescent="0.25">
      <c r="A1004" s="5"/>
      <c r="F1004" s="16"/>
      <c r="M1004" s="16"/>
      <c r="T1004" s="16"/>
      <c r="AA1004" s="16"/>
      <c r="AQ1004" s="3"/>
      <c r="AR1004" s="6"/>
    </row>
    <row r="1005" spans="1:44" s="2" customFormat="1" x14ac:dyDescent="0.25">
      <c r="A1005" s="5"/>
      <c r="F1005" s="16"/>
      <c r="M1005" s="16"/>
      <c r="T1005" s="16"/>
      <c r="AA1005" s="16"/>
      <c r="AQ1005" s="3"/>
      <c r="AR1005" s="6"/>
    </row>
    <row r="1006" spans="1:44" s="2" customFormat="1" x14ac:dyDescent="0.25">
      <c r="A1006" s="5"/>
      <c r="F1006" s="16"/>
      <c r="M1006" s="16"/>
      <c r="T1006" s="16"/>
      <c r="AA1006" s="16"/>
      <c r="AQ1006" s="3"/>
      <c r="AR1006" s="6"/>
    </row>
    <row r="1007" spans="1:44" s="2" customFormat="1" x14ac:dyDescent="0.25">
      <c r="A1007" s="5"/>
      <c r="F1007" s="16"/>
      <c r="M1007" s="16"/>
      <c r="T1007" s="16"/>
      <c r="AA1007" s="16"/>
      <c r="AQ1007" s="3"/>
      <c r="AR1007" s="6"/>
    </row>
    <row r="1008" spans="1:44" s="2" customFormat="1" x14ac:dyDescent="0.25">
      <c r="A1008" s="5"/>
      <c r="F1008" s="16"/>
      <c r="M1008" s="16"/>
      <c r="T1008" s="16"/>
      <c r="AA1008" s="16"/>
      <c r="AQ1008" s="3"/>
      <c r="AR1008" s="6"/>
    </row>
    <row r="1009" spans="1:44" s="2" customFormat="1" x14ac:dyDescent="0.25">
      <c r="A1009" s="5"/>
      <c r="F1009" s="16"/>
      <c r="M1009" s="16"/>
      <c r="T1009" s="16"/>
      <c r="AA1009" s="16"/>
      <c r="AQ1009" s="3"/>
      <c r="AR1009" s="6"/>
    </row>
    <row r="1010" spans="1:44" s="2" customFormat="1" x14ac:dyDescent="0.25">
      <c r="A1010" s="5"/>
      <c r="F1010" s="16"/>
      <c r="M1010" s="16"/>
      <c r="T1010" s="16"/>
      <c r="AA1010" s="16"/>
      <c r="AQ1010" s="3"/>
      <c r="AR1010" s="6"/>
    </row>
    <row r="1011" spans="1:44" s="2" customFormat="1" x14ac:dyDescent="0.25">
      <c r="A1011" s="5"/>
      <c r="F1011" s="16"/>
      <c r="M1011" s="16"/>
      <c r="T1011" s="16"/>
      <c r="AA1011" s="16"/>
      <c r="AQ1011" s="3"/>
      <c r="AR1011" s="6"/>
    </row>
    <row r="1012" spans="1:44" s="2" customFormat="1" x14ac:dyDescent="0.25">
      <c r="A1012" s="5"/>
      <c r="F1012" s="16"/>
      <c r="M1012" s="16"/>
      <c r="T1012" s="16"/>
      <c r="AA1012" s="16"/>
      <c r="AQ1012" s="3"/>
      <c r="AR1012" s="6"/>
    </row>
    <row r="1013" spans="1:44" s="2" customFormat="1" x14ac:dyDescent="0.25">
      <c r="A1013" s="5"/>
      <c r="F1013" s="16"/>
      <c r="M1013" s="16"/>
      <c r="T1013" s="16"/>
      <c r="AA1013" s="16"/>
      <c r="AQ1013" s="3"/>
      <c r="AR1013" s="6"/>
    </row>
    <row r="1014" spans="1:44" s="2" customFormat="1" x14ac:dyDescent="0.25">
      <c r="A1014" s="5"/>
      <c r="F1014" s="16"/>
      <c r="M1014" s="16"/>
      <c r="T1014" s="16"/>
      <c r="AA1014" s="16"/>
      <c r="AQ1014" s="3"/>
      <c r="AR1014" s="6"/>
    </row>
    <row r="1015" spans="1:44" s="2" customFormat="1" x14ac:dyDescent="0.25">
      <c r="A1015" s="5"/>
      <c r="F1015" s="16"/>
      <c r="M1015" s="16"/>
      <c r="T1015" s="16"/>
      <c r="AA1015" s="16"/>
      <c r="AQ1015" s="3"/>
      <c r="AR1015" s="6"/>
    </row>
    <row r="1016" spans="1:44" s="2" customFormat="1" x14ac:dyDescent="0.25">
      <c r="A1016" s="5"/>
      <c r="F1016" s="16"/>
      <c r="M1016" s="16"/>
      <c r="T1016" s="16"/>
      <c r="AA1016" s="16"/>
      <c r="AQ1016" s="3"/>
      <c r="AR1016" s="6"/>
    </row>
    <row r="1017" spans="1:44" s="2" customFormat="1" x14ac:dyDescent="0.25">
      <c r="A1017" s="5"/>
      <c r="F1017" s="16"/>
      <c r="M1017" s="16"/>
      <c r="T1017" s="16"/>
      <c r="AA1017" s="16"/>
      <c r="AQ1017" s="3"/>
      <c r="AR1017" s="6"/>
    </row>
    <row r="1018" spans="1:44" s="2" customFormat="1" x14ac:dyDescent="0.25">
      <c r="A1018" s="5"/>
      <c r="F1018" s="16"/>
      <c r="M1018" s="16"/>
      <c r="T1018" s="16"/>
      <c r="AA1018" s="16"/>
      <c r="AQ1018" s="3"/>
      <c r="AR1018" s="6"/>
    </row>
    <row r="1019" spans="1:44" s="2" customFormat="1" x14ac:dyDescent="0.25">
      <c r="A1019" s="5"/>
      <c r="F1019" s="16"/>
      <c r="M1019" s="16"/>
      <c r="T1019" s="16"/>
      <c r="AA1019" s="16"/>
      <c r="AQ1019" s="3"/>
      <c r="AR1019" s="6"/>
    </row>
    <row r="1020" spans="1:44" s="2" customFormat="1" x14ac:dyDescent="0.25">
      <c r="A1020" s="5"/>
      <c r="F1020" s="16"/>
      <c r="M1020" s="16"/>
      <c r="T1020" s="16"/>
      <c r="AA1020" s="16"/>
      <c r="AQ1020" s="3"/>
      <c r="AR1020" s="6"/>
    </row>
    <row r="1021" spans="1:44" s="2" customFormat="1" x14ac:dyDescent="0.25">
      <c r="A1021" s="5"/>
      <c r="F1021" s="16"/>
      <c r="M1021" s="16"/>
      <c r="T1021" s="16"/>
      <c r="AA1021" s="16"/>
      <c r="AQ1021" s="3"/>
      <c r="AR1021" s="6"/>
    </row>
    <row r="1022" spans="1:44" s="2" customFormat="1" x14ac:dyDescent="0.25">
      <c r="A1022" s="5"/>
      <c r="F1022" s="16"/>
      <c r="M1022" s="16"/>
      <c r="T1022" s="16"/>
      <c r="AA1022" s="16"/>
      <c r="AQ1022" s="3"/>
      <c r="AR1022" s="6"/>
    </row>
    <row r="1023" spans="1:44" s="2" customFormat="1" x14ac:dyDescent="0.25">
      <c r="A1023" s="5"/>
      <c r="F1023" s="16"/>
      <c r="M1023" s="16"/>
      <c r="T1023" s="16"/>
      <c r="AA1023" s="16"/>
      <c r="AQ1023" s="3"/>
      <c r="AR1023" s="6"/>
    </row>
    <row r="1024" spans="1:44" s="2" customFormat="1" x14ac:dyDescent="0.25">
      <c r="A1024" s="5"/>
      <c r="F1024" s="16"/>
      <c r="M1024" s="16"/>
      <c r="T1024" s="16"/>
      <c r="AA1024" s="16"/>
      <c r="AQ1024" s="3"/>
      <c r="AR1024" s="6"/>
    </row>
    <row r="1025" spans="1:44" s="2" customFormat="1" x14ac:dyDescent="0.25">
      <c r="A1025" s="5"/>
      <c r="F1025" s="16"/>
      <c r="M1025" s="16"/>
      <c r="T1025" s="16"/>
      <c r="AA1025" s="16"/>
      <c r="AQ1025" s="3"/>
      <c r="AR1025" s="6"/>
    </row>
    <row r="1026" spans="1:44" s="2" customFormat="1" x14ac:dyDescent="0.25">
      <c r="A1026" s="5"/>
      <c r="F1026" s="16"/>
      <c r="M1026" s="16"/>
      <c r="T1026" s="16"/>
      <c r="AA1026" s="16"/>
      <c r="AQ1026" s="3"/>
      <c r="AR1026" s="6"/>
    </row>
    <row r="1027" spans="1:44" s="2" customFormat="1" x14ac:dyDescent="0.25">
      <c r="A1027" s="5"/>
      <c r="F1027" s="16"/>
      <c r="M1027" s="16"/>
      <c r="T1027" s="16"/>
      <c r="AA1027" s="16"/>
      <c r="AQ1027" s="3"/>
      <c r="AR1027" s="6"/>
    </row>
    <row r="1028" spans="1:44" s="2" customFormat="1" x14ac:dyDescent="0.25">
      <c r="A1028" s="5"/>
      <c r="F1028" s="16"/>
      <c r="M1028" s="16"/>
      <c r="T1028" s="16"/>
      <c r="AA1028" s="16"/>
      <c r="AQ1028" s="3"/>
      <c r="AR1028" s="6"/>
    </row>
    <row r="1029" spans="1:44" s="2" customFormat="1" x14ac:dyDescent="0.25">
      <c r="A1029" s="5"/>
      <c r="F1029" s="16"/>
      <c r="M1029" s="16"/>
      <c r="T1029" s="16"/>
      <c r="AA1029" s="16"/>
      <c r="AQ1029" s="3"/>
      <c r="AR1029" s="6"/>
    </row>
    <row r="1030" spans="1:44" s="2" customFormat="1" x14ac:dyDescent="0.25">
      <c r="A1030" s="5"/>
      <c r="F1030" s="16"/>
      <c r="M1030" s="16"/>
      <c r="T1030" s="16"/>
      <c r="AA1030" s="16"/>
      <c r="AQ1030" s="3"/>
      <c r="AR1030" s="6"/>
    </row>
    <row r="1031" spans="1:44" s="2" customFormat="1" x14ac:dyDescent="0.25">
      <c r="A1031" s="5"/>
      <c r="F1031" s="16"/>
      <c r="M1031" s="16"/>
      <c r="T1031" s="16"/>
      <c r="AA1031" s="16"/>
      <c r="AQ1031" s="3"/>
      <c r="AR1031" s="6"/>
    </row>
    <row r="1032" spans="1:44" s="2" customFormat="1" x14ac:dyDescent="0.25">
      <c r="A1032" s="5"/>
      <c r="F1032" s="16"/>
      <c r="M1032" s="16"/>
      <c r="T1032" s="16"/>
      <c r="AA1032" s="16"/>
      <c r="AQ1032" s="3"/>
      <c r="AR1032" s="6"/>
    </row>
    <row r="1033" spans="1:44" s="2" customFormat="1" x14ac:dyDescent="0.25">
      <c r="A1033" s="5"/>
      <c r="F1033" s="16"/>
      <c r="M1033" s="16"/>
      <c r="T1033" s="16"/>
      <c r="AA1033" s="16"/>
      <c r="AQ1033" s="3"/>
      <c r="AR1033" s="6"/>
    </row>
    <row r="1034" spans="1:44" s="2" customFormat="1" x14ac:dyDescent="0.25">
      <c r="A1034" s="5"/>
      <c r="F1034" s="16"/>
      <c r="M1034" s="16"/>
      <c r="T1034" s="16"/>
      <c r="AA1034" s="16"/>
      <c r="AQ1034" s="3"/>
      <c r="AR1034" s="6"/>
    </row>
    <row r="1035" spans="1:44" s="2" customFormat="1" x14ac:dyDescent="0.25">
      <c r="A1035" s="5"/>
      <c r="F1035" s="16"/>
      <c r="M1035" s="16"/>
      <c r="T1035" s="16"/>
      <c r="AA1035" s="16"/>
      <c r="AQ1035" s="3"/>
      <c r="AR1035" s="6"/>
    </row>
    <row r="1036" spans="1:44" s="2" customFormat="1" x14ac:dyDescent="0.25">
      <c r="A1036" s="5"/>
      <c r="F1036" s="16"/>
      <c r="M1036" s="16"/>
      <c r="T1036" s="16"/>
      <c r="AA1036" s="16"/>
      <c r="AQ1036" s="3"/>
      <c r="AR1036" s="6"/>
    </row>
    <row r="1037" spans="1:44" s="2" customFormat="1" x14ac:dyDescent="0.25">
      <c r="A1037" s="5"/>
      <c r="F1037" s="16"/>
      <c r="M1037" s="16"/>
      <c r="T1037" s="16"/>
      <c r="AA1037" s="16"/>
      <c r="AQ1037" s="3"/>
      <c r="AR1037" s="6"/>
    </row>
    <row r="1038" spans="1:44" s="2" customFormat="1" x14ac:dyDescent="0.25">
      <c r="A1038" s="5"/>
      <c r="F1038" s="16"/>
      <c r="M1038" s="16"/>
      <c r="T1038" s="16"/>
      <c r="AA1038" s="16"/>
      <c r="AQ1038" s="3"/>
      <c r="AR1038" s="6"/>
    </row>
    <row r="1039" spans="1:44" s="2" customFormat="1" x14ac:dyDescent="0.25">
      <c r="A1039" s="5"/>
      <c r="F1039" s="16"/>
      <c r="M1039" s="16"/>
      <c r="T1039" s="16"/>
      <c r="AA1039" s="16"/>
      <c r="AQ1039" s="3"/>
      <c r="AR1039" s="6"/>
    </row>
    <row r="1040" spans="1:44" s="2" customFormat="1" x14ac:dyDescent="0.25">
      <c r="A1040" s="5"/>
      <c r="F1040" s="16"/>
      <c r="M1040" s="16"/>
      <c r="T1040" s="16"/>
      <c r="AA1040" s="16"/>
      <c r="AQ1040" s="3"/>
      <c r="AR1040" s="6"/>
    </row>
    <row r="1041" spans="1:44" s="2" customFormat="1" x14ac:dyDescent="0.25">
      <c r="A1041" s="5"/>
      <c r="F1041" s="16"/>
      <c r="M1041" s="16"/>
      <c r="T1041" s="16"/>
      <c r="AA1041" s="16"/>
      <c r="AQ1041" s="3"/>
      <c r="AR1041" s="6"/>
    </row>
    <row r="1042" spans="1:44" s="2" customFormat="1" x14ac:dyDescent="0.25">
      <c r="A1042" s="5"/>
      <c r="F1042" s="16"/>
      <c r="M1042" s="16"/>
      <c r="T1042" s="16"/>
      <c r="AA1042" s="16"/>
      <c r="AQ1042" s="3"/>
      <c r="AR1042" s="6"/>
    </row>
    <row r="1043" spans="1:44" s="2" customFormat="1" x14ac:dyDescent="0.25">
      <c r="A1043" s="5"/>
      <c r="F1043" s="16"/>
      <c r="M1043" s="16"/>
      <c r="T1043" s="16"/>
      <c r="AA1043" s="16"/>
      <c r="AQ1043" s="3"/>
      <c r="AR1043" s="6"/>
    </row>
    <row r="1044" spans="1:44" s="2" customFormat="1" x14ac:dyDescent="0.25">
      <c r="A1044" s="5"/>
      <c r="F1044" s="16"/>
      <c r="M1044" s="16"/>
      <c r="T1044" s="16"/>
      <c r="AA1044" s="16"/>
      <c r="AQ1044" s="3"/>
      <c r="AR1044" s="6"/>
    </row>
    <row r="1045" spans="1:44" s="2" customFormat="1" x14ac:dyDescent="0.25">
      <c r="A1045" s="5"/>
      <c r="F1045" s="16"/>
      <c r="M1045" s="16"/>
      <c r="T1045" s="16"/>
      <c r="AA1045" s="16"/>
      <c r="AQ1045" s="3"/>
      <c r="AR1045" s="6"/>
    </row>
    <row r="1046" spans="1:44" s="2" customFormat="1" x14ac:dyDescent="0.25">
      <c r="A1046" s="5"/>
      <c r="F1046" s="16"/>
      <c r="M1046" s="16"/>
      <c r="T1046" s="16"/>
      <c r="AA1046" s="16"/>
      <c r="AQ1046" s="3"/>
      <c r="AR1046" s="6"/>
    </row>
    <row r="1047" spans="1:44" s="2" customFormat="1" x14ac:dyDescent="0.25">
      <c r="A1047" s="5"/>
      <c r="F1047" s="16"/>
      <c r="M1047" s="16"/>
      <c r="T1047" s="16"/>
      <c r="AA1047" s="16"/>
      <c r="AQ1047" s="3"/>
      <c r="AR1047" s="6"/>
    </row>
    <row r="1048" spans="1:44" s="2" customFormat="1" x14ac:dyDescent="0.25">
      <c r="A1048" s="5"/>
      <c r="F1048" s="16"/>
      <c r="M1048" s="16"/>
      <c r="T1048" s="16"/>
      <c r="AA1048" s="16"/>
      <c r="AQ1048" s="3"/>
      <c r="AR1048" s="6"/>
    </row>
    <row r="1049" spans="1:44" s="2" customFormat="1" x14ac:dyDescent="0.25">
      <c r="A1049" s="5"/>
      <c r="F1049" s="16"/>
      <c r="M1049" s="16"/>
      <c r="T1049" s="16"/>
      <c r="AA1049" s="16"/>
      <c r="AQ1049" s="3"/>
      <c r="AR1049" s="6"/>
    </row>
    <row r="1050" spans="1:44" s="2" customFormat="1" x14ac:dyDescent="0.25">
      <c r="A1050" s="5"/>
      <c r="F1050" s="16"/>
      <c r="M1050" s="16"/>
      <c r="T1050" s="16"/>
      <c r="AA1050" s="16"/>
      <c r="AQ1050" s="3"/>
      <c r="AR1050" s="6"/>
    </row>
    <row r="1051" spans="1:44" s="2" customFormat="1" x14ac:dyDescent="0.25">
      <c r="A1051" s="5"/>
      <c r="F1051" s="16"/>
      <c r="M1051" s="16"/>
      <c r="T1051" s="16"/>
      <c r="AA1051" s="16"/>
      <c r="AQ1051" s="3"/>
      <c r="AR1051" s="6"/>
    </row>
    <row r="1052" spans="1:44" s="2" customFormat="1" x14ac:dyDescent="0.25">
      <c r="A1052" s="5"/>
      <c r="F1052" s="16"/>
      <c r="M1052" s="16"/>
      <c r="T1052" s="16"/>
      <c r="AA1052" s="16"/>
      <c r="AQ1052" s="3"/>
      <c r="AR1052" s="6"/>
    </row>
    <row r="1053" spans="1:44" s="2" customFormat="1" x14ac:dyDescent="0.25">
      <c r="A1053" s="5"/>
      <c r="F1053" s="16"/>
      <c r="M1053" s="16"/>
      <c r="T1053" s="16"/>
      <c r="AA1053" s="16"/>
      <c r="AQ1053" s="3"/>
      <c r="AR1053" s="6"/>
    </row>
    <row r="1054" spans="1:44" s="2" customFormat="1" x14ac:dyDescent="0.25">
      <c r="A1054" s="5"/>
      <c r="F1054" s="16"/>
      <c r="M1054" s="16"/>
      <c r="T1054" s="16"/>
      <c r="AA1054" s="16"/>
      <c r="AQ1054" s="3"/>
      <c r="AR1054" s="6"/>
    </row>
    <row r="1055" spans="1:44" s="2" customFormat="1" x14ac:dyDescent="0.25">
      <c r="A1055" s="5"/>
      <c r="F1055" s="16"/>
      <c r="M1055" s="16"/>
      <c r="T1055" s="16"/>
      <c r="AA1055" s="16"/>
      <c r="AQ1055" s="3"/>
      <c r="AR1055" s="6"/>
    </row>
    <row r="1056" spans="1:44" s="2" customFormat="1" x14ac:dyDescent="0.25">
      <c r="A1056" s="5"/>
      <c r="F1056" s="16"/>
      <c r="M1056" s="16"/>
      <c r="T1056" s="16"/>
      <c r="AA1056" s="16"/>
      <c r="AQ1056" s="3"/>
      <c r="AR1056" s="6"/>
    </row>
    <row r="1057" spans="1:44" s="2" customFormat="1" x14ac:dyDescent="0.25">
      <c r="A1057" s="5"/>
      <c r="F1057" s="16"/>
      <c r="M1057" s="16"/>
      <c r="T1057" s="16"/>
      <c r="AA1057" s="16"/>
      <c r="AQ1057" s="3"/>
      <c r="AR1057" s="6"/>
    </row>
    <row r="1058" spans="1:44" s="2" customFormat="1" x14ac:dyDescent="0.25">
      <c r="A1058" s="5"/>
      <c r="F1058" s="16"/>
      <c r="M1058" s="16"/>
      <c r="T1058" s="16"/>
      <c r="AA1058" s="16"/>
      <c r="AQ1058" s="3"/>
      <c r="AR1058" s="6"/>
    </row>
    <row r="1059" spans="1:44" s="2" customFormat="1" x14ac:dyDescent="0.25">
      <c r="A1059" s="5"/>
      <c r="F1059" s="16"/>
      <c r="M1059" s="16"/>
      <c r="T1059" s="16"/>
      <c r="AA1059" s="16"/>
      <c r="AQ1059" s="3"/>
      <c r="AR1059" s="6"/>
    </row>
    <row r="1060" spans="1:44" s="2" customFormat="1" x14ac:dyDescent="0.25">
      <c r="A1060" s="5"/>
      <c r="F1060" s="16"/>
      <c r="M1060" s="16"/>
      <c r="T1060" s="16"/>
      <c r="AA1060" s="16"/>
      <c r="AQ1060" s="3"/>
      <c r="AR1060" s="6"/>
    </row>
    <row r="1061" spans="1:44" s="2" customFormat="1" x14ac:dyDescent="0.25">
      <c r="A1061" s="5"/>
      <c r="F1061" s="16"/>
      <c r="M1061" s="16"/>
      <c r="T1061" s="16"/>
      <c r="AA1061" s="16"/>
      <c r="AQ1061" s="3"/>
      <c r="AR1061" s="6"/>
    </row>
    <row r="1062" spans="1:44" s="2" customFormat="1" x14ac:dyDescent="0.25">
      <c r="A1062" s="5"/>
      <c r="F1062" s="16"/>
      <c r="M1062" s="16"/>
      <c r="T1062" s="16"/>
      <c r="AA1062" s="16"/>
      <c r="AQ1062" s="3"/>
      <c r="AR1062" s="6"/>
    </row>
    <row r="1063" spans="1:44" s="2" customFormat="1" x14ac:dyDescent="0.25">
      <c r="A1063" s="5"/>
      <c r="F1063" s="16"/>
      <c r="M1063" s="16"/>
      <c r="T1063" s="16"/>
      <c r="AA1063" s="16"/>
      <c r="AQ1063" s="3"/>
      <c r="AR1063" s="6"/>
    </row>
    <row r="1064" spans="1:44" s="2" customFormat="1" x14ac:dyDescent="0.25">
      <c r="A1064" s="5"/>
      <c r="F1064" s="16"/>
      <c r="M1064" s="16"/>
      <c r="T1064" s="16"/>
      <c r="AA1064" s="16"/>
      <c r="AQ1064" s="3"/>
      <c r="AR1064" s="6"/>
    </row>
    <row r="1065" spans="1:44" s="2" customFormat="1" x14ac:dyDescent="0.25">
      <c r="A1065" s="5"/>
      <c r="F1065" s="16"/>
      <c r="M1065" s="16"/>
      <c r="T1065" s="16"/>
      <c r="AA1065" s="16"/>
      <c r="AQ1065" s="3"/>
      <c r="AR1065" s="6"/>
    </row>
    <row r="1066" spans="1:44" s="2" customFormat="1" x14ac:dyDescent="0.25">
      <c r="A1066" s="5"/>
      <c r="F1066" s="16"/>
      <c r="M1066" s="16"/>
      <c r="T1066" s="16"/>
      <c r="AA1066" s="16"/>
      <c r="AQ1066" s="3"/>
      <c r="AR1066" s="6"/>
    </row>
    <row r="1067" spans="1:44" s="2" customFormat="1" x14ac:dyDescent="0.25">
      <c r="A1067" s="5"/>
      <c r="F1067" s="16"/>
      <c r="M1067" s="16"/>
      <c r="T1067" s="16"/>
      <c r="AA1067" s="16"/>
      <c r="AQ1067" s="3"/>
      <c r="AR1067" s="6"/>
    </row>
    <row r="1068" spans="1:44" s="2" customFormat="1" x14ac:dyDescent="0.25">
      <c r="A1068" s="5"/>
      <c r="F1068" s="16"/>
      <c r="M1068" s="16"/>
      <c r="T1068" s="16"/>
      <c r="AA1068" s="16"/>
      <c r="AQ1068" s="3"/>
      <c r="AR1068" s="6"/>
    </row>
    <row r="1069" spans="1:44" s="2" customFormat="1" x14ac:dyDescent="0.25">
      <c r="A1069" s="5"/>
      <c r="F1069" s="16"/>
      <c r="M1069" s="16"/>
      <c r="T1069" s="16"/>
      <c r="AA1069" s="16"/>
      <c r="AQ1069" s="3"/>
      <c r="AR1069" s="6"/>
    </row>
    <row r="1070" spans="1:44" s="2" customFormat="1" x14ac:dyDescent="0.25">
      <c r="A1070" s="5"/>
      <c r="F1070" s="16"/>
      <c r="M1070" s="16"/>
      <c r="T1070" s="16"/>
      <c r="AA1070" s="16"/>
      <c r="AQ1070" s="3"/>
      <c r="AR1070" s="6"/>
    </row>
    <row r="1071" spans="1:44" s="2" customFormat="1" x14ac:dyDescent="0.25">
      <c r="A1071" s="5"/>
      <c r="F1071" s="16"/>
      <c r="M1071" s="16"/>
      <c r="T1071" s="16"/>
      <c r="AA1071" s="16"/>
      <c r="AQ1071" s="3"/>
      <c r="AR1071" s="6"/>
    </row>
    <row r="1072" spans="1:44" s="2" customFormat="1" x14ac:dyDescent="0.25">
      <c r="A1072" s="5"/>
      <c r="F1072" s="16"/>
      <c r="M1072" s="16"/>
      <c r="T1072" s="16"/>
      <c r="AA1072" s="16"/>
      <c r="AQ1072" s="3"/>
      <c r="AR1072" s="6"/>
    </row>
    <row r="1073" spans="1:44" s="2" customFormat="1" x14ac:dyDescent="0.25">
      <c r="A1073" s="5"/>
      <c r="F1073" s="16"/>
      <c r="M1073" s="16"/>
      <c r="T1073" s="16"/>
      <c r="AA1073" s="16"/>
      <c r="AQ1073" s="3"/>
      <c r="AR1073" s="6"/>
    </row>
    <row r="1074" spans="1:44" s="2" customFormat="1" x14ac:dyDescent="0.25">
      <c r="A1074" s="5"/>
      <c r="F1074" s="16"/>
      <c r="M1074" s="16"/>
      <c r="T1074" s="16"/>
      <c r="AA1074" s="16"/>
      <c r="AQ1074" s="3"/>
      <c r="AR1074" s="6"/>
    </row>
    <row r="1075" spans="1:44" s="2" customFormat="1" x14ac:dyDescent="0.25">
      <c r="A1075" s="5"/>
      <c r="F1075" s="16"/>
      <c r="M1075" s="16"/>
      <c r="T1075" s="16"/>
      <c r="AA1075" s="16"/>
      <c r="AQ1075" s="3"/>
      <c r="AR1075" s="6"/>
    </row>
    <row r="1076" spans="1:44" s="2" customFormat="1" x14ac:dyDescent="0.25">
      <c r="A1076" s="5"/>
      <c r="F1076" s="16"/>
      <c r="M1076" s="16"/>
      <c r="T1076" s="16"/>
      <c r="AA1076" s="16"/>
      <c r="AQ1076" s="3"/>
      <c r="AR1076" s="6"/>
    </row>
    <row r="1077" spans="1:44" s="2" customFormat="1" x14ac:dyDescent="0.25">
      <c r="A1077" s="5"/>
      <c r="F1077" s="16"/>
      <c r="M1077" s="16"/>
      <c r="T1077" s="16"/>
      <c r="AA1077" s="16"/>
      <c r="AQ1077" s="3"/>
      <c r="AR1077" s="6"/>
    </row>
    <row r="1078" spans="1:44" s="2" customFormat="1" x14ac:dyDescent="0.25">
      <c r="A1078" s="5"/>
      <c r="F1078" s="16"/>
      <c r="M1078" s="16"/>
      <c r="T1078" s="16"/>
      <c r="AA1078" s="16"/>
      <c r="AQ1078" s="3"/>
      <c r="AR1078" s="6"/>
    </row>
    <row r="1079" spans="1:44" s="2" customFormat="1" x14ac:dyDescent="0.25">
      <c r="A1079" s="5"/>
      <c r="F1079" s="16"/>
      <c r="M1079" s="16"/>
      <c r="T1079" s="16"/>
      <c r="AA1079" s="16"/>
      <c r="AQ1079" s="3"/>
      <c r="AR1079" s="6"/>
    </row>
    <row r="1080" spans="1:44" s="2" customFormat="1" x14ac:dyDescent="0.25">
      <c r="A1080" s="5"/>
      <c r="F1080" s="16"/>
      <c r="M1080" s="16"/>
      <c r="T1080" s="16"/>
      <c r="AA1080" s="16"/>
      <c r="AQ1080" s="3"/>
      <c r="AR1080" s="6"/>
    </row>
    <row r="1081" spans="1:44" s="2" customFormat="1" x14ac:dyDescent="0.25">
      <c r="A1081" s="5"/>
      <c r="F1081" s="16"/>
      <c r="M1081" s="16"/>
      <c r="T1081" s="16"/>
      <c r="AA1081" s="16"/>
      <c r="AQ1081" s="3"/>
      <c r="AR1081" s="6"/>
    </row>
    <row r="1082" spans="1:44" s="2" customFormat="1" x14ac:dyDescent="0.25">
      <c r="A1082" s="5"/>
      <c r="F1082" s="16"/>
      <c r="M1082" s="16"/>
      <c r="T1082" s="16"/>
      <c r="AA1082" s="16"/>
      <c r="AQ1082" s="3"/>
      <c r="AR1082" s="6"/>
    </row>
    <row r="1083" spans="1:44" s="2" customFormat="1" x14ac:dyDescent="0.25">
      <c r="A1083" s="5"/>
      <c r="F1083" s="16"/>
      <c r="M1083" s="16"/>
      <c r="T1083" s="16"/>
      <c r="AA1083" s="16"/>
      <c r="AQ1083" s="3"/>
      <c r="AR1083" s="6"/>
    </row>
    <row r="1084" spans="1:44" s="2" customFormat="1" x14ac:dyDescent="0.25">
      <c r="A1084" s="5"/>
      <c r="F1084" s="16"/>
      <c r="M1084" s="16"/>
      <c r="T1084" s="16"/>
      <c r="AA1084" s="16"/>
      <c r="AQ1084" s="3"/>
      <c r="AR1084" s="6"/>
    </row>
    <row r="1085" spans="1:44" s="2" customFormat="1" x14ac:dyDescent="0.25">
      <c r="A1085" s="5"/>
      <c r="F1085" s="16"/>
      <c r="M1085" s="16"/>
      <c r="T1085" s="16"/>
      <c r="AA1085" s="16"/>
      <c r="AQ1085" s="3"/>
      <c r="AR1085" s="6"/>
    </row>
    <row r="1086" spans="1:44" s="2" customFormat="1" x14ac:dyDescent="0.25">
      <c r="A1086" s="5"/>
      <c r="F1086" s="16"/>
      <c r="M1086" s="16"/>
      <c r="T1086" s="16"/>
      <c r="AA1086" s="16"/>
      <c r="AQ1086" s="3"/>
      <c r="AR1086" s="6"/>
    </row>
    <row r="1087" spans="1:44" s="2" customFormat="1" x14ac:dyDescent="0.25">
      <c r="A1087" s="5"/>
      <c r="F1087" s="16"/>
      <c r="M1087" s="16"/>
      <c r="T1087" s="16"/>
      <c r="AA1087" s="16"/>
      <c r="AQ1087" s="3"/>
      <c r="AR1087" s="6"/>
    </row>
    <row r="1088" spans="1:44" s="2" customFormat="1" x14ac:dyDescent="0.25">
      <c r="A1088" s="5"/>
      <c r="F1088" s="16"/>
      <c r="M1088" s="16"/>
      <c r="T1088" s="16"/>
      <c r="AA1088" s="16"/>
      <c r="AQ1088" s="3"/>
      <c r="AR1088" s="6"/>
    </row>
    <row r="1089" spans="1:44" s="2" customFormat="1" x14ac:dyDescent="0.25">
      <c r="A1089" s="5"/>
      <c r="F1089" s="16"/>
      <c r="M1089" s="16"/>
      <c r="T1089" s="16"/>
      <c r="AA1089" s="16"/>
      <c r="AQ1089" s="3"/>
      <c r="AR1089" s="6"/>
    </row>
    <row r="1090" spans="1:44" s="2" customFormat="1" x14ac:dyDescent="0.25">
      <c r="A1090" s="5"/>
      <c r="F1090" s="16"/>
      <c r="M1090" s="16"/>
      <c r="T1090" s="16"/>
      <c r="AA1090" s="16"/>
      <c r="AQ1090" s="3"/>
      <c r="AR1090" s="6"/>
    </row>
    <row r="1091" spans="1:44" s="2" customFormat="1" x14ac:dyDescent="0.25">
      <c r="A1091" s="5"/>
      <c r="F1091" s="16"/>
      <c r="M1091" s="16"/>
      <c r="T1091" s="16"/>
      <c r="AA1091" s="16"/>
      <c r="AQ1091" s="3"/>
      <c r="AR1091" s="6"/>
    </row>
    <row r="1092" spans="1:44" s="2" customFormat="1" x14ac:dyDescent="0.25">
      <c r="A1092" s="5"/>
      <c r="F1092" s="16"/>
      <c r="M1092" s="16"/>
      <c r="T1092" s="16"/>
      <c r="AA1092" s="16"/>
      <c r="AQ1092" s="3"/>
      <c r="AR1092" s="6"/>
    </row>
    <row r="1093" spans="1:44" s="2" customFormat="1" x14ac:dyDescent="0.25">
      <c r="A1093" s="5"/>
      <c r="F1093" s="16"/>
      <c r="M1093" s="16"/>
      <c r="T1093" s="16"/>
      <c r="AA1093" s="16"/>
      <c r="AQ1093" s="3"/>
      <c r="AR1093" s="6"/>
    </row>
    <row r="1094" spans="1:44" s="2" customFormat="1" x14ac:dyDescent="0.25">
      <c r="A1094" s="5"/>
      <c r="F1094" s="16"/>
      <c r="M1094" s="16"/>
      <c r="T1094" s="16"/>
      <c r="AA1094" s="16"/>
      <c r="AQ1094" s="3"/>
      <c r="AR1094" s="6"/>
    </row>
    <row r="1095" spans="1:44" s="2" customFormat="1" x14ac:dyDescent="0.25">
      <c r="A1095" s="5"/>
      <c r="F1095" s="16"/>
      <c r="M1095" s="16"/>
      <c r="T1095" s="16"/>
      <c r="AA1095" s="16"/>
      <c r="AQ1095" s="3"/>
      <c r="AR1095" s="6"/>
    </row>
    <row r="1096" spans="1:44" s="2" customFormat="1" x14ac:dyDescent="0.25">
      <c r="A1096" s="5"/>
      <c r="F1096" s="16"/>
      <c r="M1096" s="16"/>
      <c r="T1096" s="16"/>
      <c r="AA1096" s="16"/>
      <c r="AQ1096" s="3"/>
      <c r="AR1096" s="6"/>
    </row>
    <row r="1097" spans="1:44" s="2" customFormat="1" x14ac:dyDescent="0.25">
      <c r="A1097" s="5"/>
      <c r="F1097" s="16"/>
      <c r="M1097" s="16"/>
      <c r="T1097" s="16"/>
      <c r="AA1097" s="16"/>
      <c r="AQ1097" s="3"/>
      <c r="AR1097" s="6"/>
    </row>
    <row r="1098" spans="1:44" s="2" customFormat="1" x14ac:dyDescent="0.25">
      <c r="A1098" s="5"/>
      <c r="F1098" s="16"/>
      <c r="M1098" s="16"/>
      <c r="T1098" s="16"/>
      <c r="AA1098" s="16"/>
      <c r="AQ1098" s="3"/>
      <c r="AR1098" s="6"/>
    </row>
    <row r="1099" spans="1:44" s="2" customFormat="1" x14ac:dyDescent="0.25">
      <c r="A1099" s="5"/>
      <c r="F1099" s="16"/>
      <c r="M1099" s="16"/>
      <c r="T1099" s="16"/>
      <c r="AA1099" s="16"/>
      <c r="AQ1099" s="3"/>
      <c r="AR1099" s="6"/>
    </row>
    <row r="1100" spans="1:44" s="2" customFormat="1" x14ac:dyDescent="0.25">
      <c r="A1100" s="5"/>
      <c r="F1100" s="16"/>
      <c r="M1100" s="16"/>
      <c r="T1100" s="16"/>
      <c r="AA1100" s="16"/>
      <c r="AQ1100" s="3"/>
      <c r="AR1100" s="6"/>
    </row>
    <row r="1101" spans="1:44" s="2" customFormat="1" x14ac:dyDescent="0.25">
      <c r="A1101" s="5"/>
      <c r="F1101" s="16"/>
      <c r="M1101" s="16"/>
      <c r="T1101" s="16"/>
      <c r="AA1101" s="16"/>
      <c r="AQ1101" s="3"/>
      <c r="AR1101" s="6"/>
    </row>
    <row r="1102" spans="1:44" s="2" customFormat="1" x14ac:dyDescent="0.25">
      <c r="A1102" s="5"/>
      <c r="F1102" s="16"/>
      <c r="M1102" s="16"/>
      <c r="T1102" s="16"/>
      <c r="AA1102" s="16"/>
      <c r="AQ1102" s="3"/>
      <c r="AR1102" s="6"/>
    </row>
    <row r="1103" spans="1:44" s="2" customFormat="1" x14ac:dyDescent="0.25">
      <c r="A1103" s="5"/>
      <c r="F1103" s="16"/>
      <c r="M1103" s="16"/>
      <c r="T1103" s="16"/>
      <c r="AA1103" s="16"/>
      <c r="AQ1103" s="3"/>
      <c r="AR1103" s="6"/>
    </row>
    <row r="1104" spans="1:44" s="2" customFormat="1" x14ac:dyDescent="0.25">
      <c r="A1104" s="5"/>
      <c r="F1104" s="16"/>
      <c r="M1104" s="16"/>
      <c r="T1104" s="16"/>
      <c r="AA1104" s="16"/>
      <c r="AQ1104" s="3"/>
      <c r="AR1104" s="6"/>
    </row>
    <row r="1105" spans="1:44" s="2" customFormat="1" x14ac:dyDescent="0.25">
      <c r="A1105" s="5"/>
      <c r="F1105" s="16"/>
      <c r="M1105" s="16"/>
      <c r="T1105" s="16"/>
      <c r="AA1105" s="16"/>
      <c r="AQ1105" s="3"/>
      <c r="AR1105" s="6"/>
    </row>
    <row r="1106" spans="1:44" s="2" customFormat="1" x14ac:dyDescent="0.25">
      <c r="A1106" s="5"/>
      <c r="F1106" s="16"/>
      <c r="M1106" s="16"/>
      <c r="T1106" s="16"/>
      <c r="AA1106" s="16"/>
      <c r="AQ1106" s="3"/>
      <c r="AR1106" s="6"/>
    </row>
    <row r="1107" spans="1:44" s="2" customFormat="1" x14ac:dyDescent="0.25">
      <c r="A1107" s="5"/>
      <c r="F1107" s="16"/>
      <c r="M1107" s="16"/>
      <c r="T1107" s="16"/>
      <c r="AA1107" s="16"/>
      <c r="AQ1107" s="3"/>
      <c r="AR1107" s="6"/>
    </row>
    <row r="1108" spans="1:44" s="2" customFormat="1" x14ac:dyDescent="0.25">
      <c r="A1108" s="5"/>
      <c r="F1108" s="16"/>
      <c r="M1108" s="16"/>
      <c r="T1108" s="16"/>
      <c r="AA1108" s="16"/>
      <c r="AQ1108" s="3"/>
      <c r="AR1108" s="6"/>
    </row>
    <row r="1109" spans="1:44" s="2" customFormat="1" x14ac:dyDescent="0.25">
      <c r="A1109" s="5"/>
      <c r="F1109" s="16"/>
      <c r="M1109" s="16"/>
      <c r="T1109" s="16"/>
      <c r="AA1109" s="16"/>
      <c r="AQ1109" s="3"/>
      <c r="AR1109" s="6"/>
    </row>
    <row r="1110" spans="1:44" s="2" customFormat="1" x14ac:dyDescent="0.25">
      <c r="A1110" s="5"/>
      <c r="F1110" s="16"/>
      <c r="M1110" s="16"/>
      <c r="T1110" s="16"/>
      <c r="AA1110" s="16"/>
      <c r="AQ1110" s="3"/>
      <c r="AR1110" s="6"/>
    </row>
    <row r="1111" spans="1:44" s="2" customFormat="1" x14ac:dyDescent="0.25">
      <c r="A1111" s="5"/>
      <c r="F1111" s="16"/>
      <c r="M1111" s="16"/>
      <c r="T1111" s="16"/>
      <c r="AA1111" s="16"/>
      <c r="AQ1111" s="3"/>
      <c r="AR1111" s="6"/>
    </row>
    <row r="1112" spans="1:44" s="2" customFormat="1" x14ac:dyDescent="0.25">
      <c r="A1112" s="5"/>
      <c r="F1112" s="16"/>
      <c r="M1112" s="16"/>
      <c r="T1112" s="16"/>
      <c r="AA1112" s="16"/>
      <c r="AQ1112" s="3"/>
      <c r="AR1112" s="6"/>
    </row>
    <row r="1113" spans="1:44" s="2" customFormat="1" x14ac:dyDescent="0.25">
      <c r="A1113" s="5"/>
      <c r="F1113" s="16"/>
      <c r="M1113" s="16"/>
      <c r="T1113" s="16"/>
      <c r="AA1113" s="16"/>
      <c r="AQ1113" s="3"/>
      <c r="AR1113" s="6"/>
    </row>
    <row r="1114" spans="1:44" s="2" customFormat="1" x14ac:dyDescent="0.25">
      <c r="A1114" s="5"/>
      <c r="F1114" s="16"/>
      <c r="M1114" s="16"/>
      <c r="T1114" s="16"/>
      <c r="AA1114" s="16"/>
      <c r="AQ1114" s="3"/>
      <c r="AR1114" s="6"/>
    </row>
    <row r="1115" spans="1:44" s="2" customFormat="1" x14ac:dyDescent="0.25">
      <c r="A1115" s="5"/>
      <c r="F1115" s="16"/>
      <c r="M1115" s="16"/>
      <c r="T1115" s="16"/>
      <c r="AA1115" s="16"/>
      <c r="AQ1115" s="3"/>
      <c r="AR1115" s="6"/>
    </row>
    <row r="1116" spans="1:44" s="2" customFormat="1" x14ac:dyDescent="0.25">
      <c r="A1116" s="5"/>
      <c r="F1116" s="16"/>
      <c r="M1116" s="16"/>
      <c r="T1116" s="16"/>
      <c r="AA1116" s="16"/>
      <c r="AQ1116" s="3"/>
      <c r="AR1116" s="6"/>
    </row>
    <row r="1117" spans="1:44" s="2" customFormat="1" x14ac:dyDescent="0.25">
      <c r="A1117" s="5"/>
      <c r="F1117" s="16"/>
      <c r="M1117" s="16"/>
      <c r="T1117" s="16"/>
      <c r="AA1117" s="16"/>
      <c r="AQ1117" s="3"/>
      <c r="AR1117" s="6"/>
    </row>
    <row r="1118" spans="1:44" s="2" customFormat="1" x14ac:dyDescent="0.25">
      <c r="A1118" s="5"/>
      <c r="F1118" s="16"/>
      <c r="M1118" s="16"/>
      <c r="T1118" s="16"/>
      <c r="AA1118" s="16"/>
      <c r="AQ1118" s="3"/>
      <c r="AR1118" s="6"/>
    </row>
    <row r="1119" spans="1:44" s="2" customFormat="1" x14ac:dyDescent="0.25">
      <c r="A1119" s="5"/>
      <c r="F1119" s="16"/>
      <c r="M1119" s="16"/>
      <c r="T1119" s="16"/>
      <c r="AA1119" s="16"/>
      <c r="AQ1119" s="3"/>
      <c r="AR1119" s="6"/>
    </row>
    <row r="1120" spans="1:44" s="2" customFormat="1" x14ac:dyDescent="0.25">
      <c r="A1120" s="5"/>
      <c r="F1120" s="16"/>
      <c r="M1120" s="16"/>
      <c r="T1120" s="16"/>
      <c r="AA1120" s="16"/>
      <c r="AQ1120" s="3"/>
      <c r="AR1120" s="6"/>
    </row>
    <row r="1121" spans="1:44" s="2" customFormat="1" x14ac:dyDescent="0.25">
      <c r="A1121" s="5"/>
      <c r="F1121" s="16"/>
      <c r="M1121" s="16"/>
      <c r="T1121" s="16"/>
      <c r="AA1121" s="16"/>
      <c r="AQ1121" s="3"/>
      <c r="AR1121" s="6"/>
    </row>
    <row r="1122" spans="1:44" s="2" customFormat="1" x14ac:dyDescent="0.25">
      <c r="A1122" s="5"/>
      <c r="F1122" s="16"/>
      <c r="M1122" s="16"/>
      <c r="T1122" s="16"/>
      <c r="AA1122" s="16"/>
      <c r="AQ1122" s="3"/>
      <c r="AR1122" s="6"/>
    </row>
    <row r="1123" spans="1:44" s="2" customFormat="1" x14ac:dyDescent="0.25">
      <c r="A1123" s="5"/>
      <c r="F1123" s="16"/>
      <c r="M1123" s="16"/>
      <c r="T1123" s="16"/>
      <c r="AA1123" s="16"/>
      <c r="AQ1123" s="3"/>
      <c r="AR1123" s="6"/>
    </row>
    <row r="1124" spans="1:44" s="2" customFormat="1" x14ac:dyDescent="0.25">
      <c r="A1124" s="5"/>
      <c r="F1124" s="16"/>
      <c r="M1124" s="16"/>
      <c r="T1124" s="16"/>
      <c r="AA1124" s="16"/>
      <c r="AQ1124" s="3"/>
      <c r="AR1124" s="6"/>
    </row>
    <row r="1125" spans="1:44" s="2" customFormat="1" x14ac:dyDescent="0.25">
      <c r="A1125" s="5"/>
      <c r="F1125" s="16"/>
      <c r="M1125" s="16"/>
      <c r="T1125" s="16"/>
      <c r="AA1125" s="16"/>
      <c r="AQ1125" s="3"/>
      <c r="AR1125" s="6"/>
    </row>
    <row r="1126" spans="1:44" s="2" customFormat="1" x14ac:dyDescent="0.25">
      <c r="A1126" s="5"/>
      <c r="F1126" s="16"/>
      <c r="M1126" s="16"/>
      <c r="T1126" s="16"/>
      <c r="AA1126" s="16"/>
      <c r="AQ1126" s="3"/>
      <c r="AR1126" s="6"/>
    </row>
    <row r="1127" spans="1:44" s="2" customFormat="1" x14ac:dyDescent="0.25">
      <c r="A1127" s="5"/>
      <c r="F1127" s="16"/>
      <c r="M1127" s="16"/>
      <c r="T1127" s="16"/>
      <c r="AA1127" s="16"/>
      <c r="AQ1127" s="3"/>
      <c r="AR1127" s="6"/>
    </row>
    <row r="1128" spans="1:44" s="2" customFormat="1" x14ac:dyDescent="0.25">
      <c r="A1128" s="5"/>
      <c r="F1128" s="16"/>
      <c r="M1128" s="16"/>
      <c r="T1128" s="16"/>
      <c r="AA1128" s="16"/>
      <c r="AQ1128" s="3"/>
      <c r="AR1128" s="6"/>
    </row>
    <row r="1129" spans="1:44" s="2" customFormat="1" x14ac:dyDescent="0.25">
      <c r="A1129" s="5"/>
      <c r="F1129" s="16"/>
      <c r="M1129" s="16"/>
      <c r="T1129" s="16"/>
      <c r="AA1129" s="16"/>
      <c r="AQ1129" s="3"/>
      <c r="AR1129" s="6"/>
    </row>
    <row r="1130" spans="1:44" s="2" customFormat="1" x14ac:dyDescent="0.25">
      <c r="A1130" s="5"/>
      <c r="F1130" s="16"/>
      <c r="M1130" s="16"/>
      <c r="T1130" s="16"/>
      <c r="AA1130" s="16"/>
      <c r="AQ1130" s="3"/>
      <c r="AR1130" s="6"/>
    </row>
    <row r="1131" spans="1:44" s="2" customFormat="1" x14ac:dyDescent="0.25">
      <c r="A1131" s="5"/>
      <c r="F1131" s="16"/>
      <c r="M1131" s="16"/>
      <c r="T1131" s="16"/>
      <c r="AA1131" s="16"/>
      <c r="AQ1131" s="3"/>
      <c r="AR1131" s="6"/>
    </row>
    <row r="1132" spans="1:44" s="2" customFormat="1" x14ac:dyDescent="0.25">
      <c r="A1132" s="5"/>
      <c r="F1132" s="16"/>
      <c r="M1132" s="16"/>
      <c r="T1132" s="16"/>
      <c r="AA1132" s="16"/>
      <c r="AQ1132" s="3"/>
      <c r="AR1132" s="6"/>
    </row>
    <row r="1133" spans="1:44" s="2" customFormat="1" x14ac:dyDescent="0.25">
      <c r="A1133" s="5"/>
      <c r="F1133" s="16"/>
      <c r="M1133" s="16"/>
      <c r="T1133" s="16"/>
      <c r="AA1133" s="16"/>
      <c r="AQ1133" s="3"/>
      <c r="AR1133" s="6"/>
    </row>
    <row r="1134" spans="1:44" s="2" customFormat="1" x14ac:dyDescent="0.25">
      <c r="A1134" s="5"/>
      <c r="F1134" s="16"/>
      <c r="M1134" s="16"/>
      <c r="T1134" s="16"/>
      <c r="AA1134" s="16"/>
      <c r="AQ1134" s="3"/>
      <c r="AR1134" s="6"/>
    </row>
    <row r="1135" spans="1:44" s="2" customFormat="1" x14ac:dyDescent="0.25">
      <c r="A1135" s="5"/>
      <c r="F1135" s="16"/>
      <c r="M1135" s="16"/>
      <c r="T1135" s="16"/>
      <c r="AA1135" s="16"/>
      <c r="AQ1135" s="3"/>
      <c r="AR1135" s="6"/>
    </row>
    <row r="1136" spans="1:44" s="2" customFormat="1" x14ac:dyDescent="0.25">
      <c r="A1136" s="5"/>
      <c r="F1136" s="16"/>
      <c r="M1136" s="16"/>
      <c r="T1136" s="16"/>
      <c r="AA1136" s="16"/>
      <c r="AQ1136" s="3"/>
      <c r="AR1136" s="6"/>
    </row>
    <row r="1137" spans="1:44" s="2" customFormat="1" x14ac:dyDescent="0.25">
      <c r="A1137" s="5"/>
      <c r="F1137" s="16"/>
      <c r="M1137" s="16"/>
      <c r="T1137" s="16"/>
      <c r="AA1137" s="16"/>
      <c r="AQ1137" s="3"/>
      <c r="AR1137" s="6"/>
    </row>
    <row r="1138" spans="1:44" s="2" customFormat="1" x14ac:dyDescent="0.25">
      <c r="A1138" s="5"/>
      <c r="F1138" s="16"/>
      <c r="M1138" s="16"/>
      <c r="T1138" s="16"/>
      <c r="AA1138" s="16"/>
      <c r="AQ1138" s="3"/>
      <c r="AR1138" s="6"/>
    </row>
    <row r="1139" spans="1:44" s="2" customFormat="1" x14ac:dyDescent="0.25">
      <c r="A1139" s="5"/>
      <c r="F1139" s="16"/>
      <c r="M1139" s="16"/>
      <c r="T1139" s="16"/>
      <c r="AA1139" s="16"/>
      <c r="AQ1139" s="3"/>
      <c r="AR1139" s="6"/>
    </row>
    <row r="1140" spans="1:44" s="2" customFormat="1" x14ac:dyDescent="0.25">
      <c r="A1140" s="5"/>
      <c r="F1140" s="16"/>
      <c r="M1140" s="16"/>
      <c r="T1140" s="16"/>
      <c r="AA1140" s="16"/>
      <c r="AQ1140" s="3"/>
      <c r="AR1140" s="6"/>
    </row>
    <row r="1141" spans="1:44" s="2" customFormat="1" x14ac:dyDescent="0.25">
      <c r="A1141" s="5"/>
      <c r="F1141" s="16"/>
      <c r="M1141" s="16"/>
      <c r="T1141" s="16"/>
      <c r="AA1141" s="16"/>
      <c r="AQ1141" s="3"/>
      <c r="AR1141" s="6"/>
    </row>
    <row r="1142" spans="1:44" s="2" customFormat="1" x14ac:dyDescent="0.25">
      <c r="A1142" s="5"/>
      <c r="F1142" s="16"/>
      <c r="M1142" s="16"/>
      <c r="T1142" s="16"/>
      <c r="AA1142" s="16"/>
      <c r="AQ1142" s="3"/>
      <c r="AR1142" s="6"/>
    </row>
    <row r="1143" spans="1:44" s="2" customFormat="1" x14ac:dyDescent="0.25">
      <c r="A1143" s="5"/>
      <c r="F1143" s="16"/>
      <c r="M1143" s="16"/>
      <c r="T1143" s="16"/>
      <c r="AA1143" s="16"/>
      <c r="AQ1143" s="3"/>
      <c r="AR1143" s="6"/>
    </row>
    <row r="1144" spans="1:44" s="2" customFormat="1" x14ac:dyDescent="0.25">
      <c r="A1144" s="5"/>
      <c r="F1144" s="16"/>
      <c r="M1144" s="16"/>
      <c r="T1144" s="16"/>
      <c r="AA1144" s="16"/>
      <c r="AQ1144" s="3"/>
      <c r="AR1144" s="6"/>
    </row>
    <row r="1145" spans="1:44" s="2" customFormat="1" x14ac:dyDescent="0.25">
      <c r="A1145" s="5"/>
      <c r="F1145" s="16"/>
      <c r="M1145" s="16"/>
      <c r="T1145" s="16"/>
      <c r="AA1145" s="16"/>
      <c r="AQ1145" s="3"/>
      <c r="AR1145" s="6"/>
    </row>
    <row r="1146" spans="1:44" s="2" customFormat="1" x14ac:dyDescent="0.25">
      <c r="A1146" s="5"/>
      <c r="F1146" s="16"/>
      <c r="M1146" s="16"/>
      <c r="T1146" s="16"/>
      <c r="AA1146" s="16"/>
      <c r="AQ1146" s="3"/>
      <c r="AR1146" s="6"/>
    </row>
    <row r="1147" spans="1:44" s="2" customFormat="1" x14ac:dyDescent="0.25">
      <c r="A1147" s="5"/>
      <c r="F1147" s="16"/>
      <c r="M1147" s="16"/>
      <c r="T1147" s="16"/>
      <c r="AA1147" s="16"/>
      <c r="AQ1147" s="3"/>
      <c r="AR1147" s="6"/>
    </row>
    <row r="1148" spans="1:44" s="2" customFormat="1" x14ac:dyDescent="0.25">
      <c r="A1148" s="5"/>
      <c r="F1148" s="16"/>
      <c r="M1148" s="16"/>
      <c r="T1148" s="16"/>
      <c r="AA1148" s="16"/>
      <c r="AQ1148" s="3"/>
      <c r="AR1148" s="6"/>
    </row>
    <row r="1149" spans="1:44" s="2" customFormat="1" x14ac:dyDescent="0.25">
      <c r="A1149" s="5"/>
      <c r="F1149" s="16"/>
      <c r="M1149" s="16"/>
      <c r="T1149" s="16"/>
      <c r="AA1149" s="16"/>
      <c r="AQ1149" s="3"/>
      <c r="AR1149" s="6"/>
    </row>
    <row r="1150" spans="1:44" s="2" customFormat="1" x14ac:dyDescent="0.25">
      <c r="A1150" s="5"/>
      <c r="F1150" s="16"/>
      <c r="M1150" s="16"/>
      <c r="T1150" s="16"/>
      <c r="AA1150" s="16"/>
      <c r="AQ1150" s="3"/>
      <c r="AR1150" s="6"/>
    </row>
    <row r="1151" spans="1:44" s="2" customFormat="1" x14ac:dyDescent="0.25">
      <c r="A1151" s="5"/>
      <c r="F1151" s="16"/>
      <c r="M1151" s="16"/>
      <c r="T1151" s="16"/>
      <c r="AA1151" s="16"/>
      <c r="AQ1151" s="3"/>
      <c r="AR1151" s="6"/>
    </row>
    <row r="1152" spans="1:44" s="2" customFormat="1" x14ac:dyDescent="0.25">
      <c r="A1152" s="5"/>
      <c r="F1152" s="16"/>
      <c r="M1152" s="16"/>
      <c r="T1152" s="16"/>
      <c r="AA1152" s="16"/>
      <c r="AQ1152" s="3"/>
      <c r="AR1152" s="6"/>
    </row>
    <row r="1153" spans="1:44" s="2" customFormat="1" x14ac:dyDescent="0.25">
      <c r="A1153" s="5"/>
      <c r="F1153" s="16"/>
      <c r="M1153" s="16"/>
      <c r="T1153" s="16"/>
      <c r="AA1153" s="16"/>
      <c r="AQ1153" s="3"/>
      <c r="AR1153" s="6"/>
    </row>
    <row r="1154" spans="1:44" s="2" customFormat="1" x14ac:dyDescent="0.25">
      <c r="A1154" s="5"/>
      <c r="F1154" s="16"/>
      <c r="M1154" s="16"/>
      <c r="T1154" s="16"/>
      <c r="AA1154" s="16"/>
      <c r="AQ1154" s="3"/>
      <c r="AR1154" s="6"/>
    </row>
    <row r="1155" spans="1:44" s="2" customFormat="1" x14ac:dyDescent="0.25">
      <c r="A1155" s="5"/>
      <c r="F1155" s="16"/>
      <c r="M1155" s="16"/>
      <c r="T1155" s="16"/>
      <c r="AA1155" s="16"/>
      <c r="AQ1155" s="3"/>
      <c r="AR1155" s="6"/>
    </row>
    <row r="1156" spans="1:44" s="2" customFormat="1" x14ac:dyDescent="0.25">
      <c r="A1156" s="5"/>
      <c r="F1156" s="16"/>
      <c r="M1156" s="16"/>
      <c r="T1156" s="16"/>
      <c r="AA1156" s="16"/>
      <c r="AQ1156" s="3"/>
      <c r="AR1156" s="6"/>
    </row>
    <row r="1157" spans="1:44" s="2" customFormat="1" x14ac:dyDescent="0.25">
      <c r="A1157" s="5"/>
      <c r="F1157" s="16"/>
      <c r="M1157" s="16"/>
      <c r="T1157" s="16"/>
      <c r="AA1157" s="16"/>
      <c r="AQ1157" s="3"/>
      <c r="AR1157" s="6"/>
    </row>
    <row r="1158" spans="1:44" s="2" customFormat="1" x14ac:dyDescent="0.25">
      <c r="A1158" s="5"/>
      <c r="F1158" s="16"/>
      <c r="M1158" s="16"/>
      <c r="T1158" s="16"/>
      <c r="AA1158" s="16"/>
      <c r="AQ1158" s="3"/>
      <c r="AR1158" s="6"/>
    </row>
    <row r="1159" spans="1:44" s="2" customFormat="1" x14ac:dyDescent="0.25">
      <c r="A1159" s="5"/>
      <c r="F1159" s="16"/>
      <c r="M1159" s="16"/>
      <c r="T1159" s="16"/>
      <c r="AA1159" s="16"/>
      <c r="AQ1159" s="3"/>
      <c r="AR1159" s="6"/>
    </row>
    <row r="1160" spans="1:44" s="2" customFormat="1" x14ac:dyDescent="0.25">
      <c r="A1160" s="5"/>
      <c r="F1160" s="16"/>
      <c r="M1160" s="16"/>
      <c r="T1160" s="16"/>
      <c r="AA1160" s="16"/>
      <c r="AQ1160" s="3"/>
      <c r="AR1160" s="6"/>
    </row>
    <row r="1161" spans="1:44" s="2" customFormat="1" x14ac:dyDescent="0.25">
      <c r="A1161" s="5"/>
      <c r="F1161" s="16"/>
      <c r="M1161" s="16"/>
      <c r="T1161" s="16"/>
      <c r="AA1161" s="16"/>
      <c r="AQ1161" s="3"/>
      <c r="AR1161" s="6"/>
    </row>
    <row r="1162" spans="1:44" s="2" customFormat="1" x14ac:dyDescent="0.25">
      <c r="A1162" s="5"/>
      <c r="F1162" s="16"/>
      <c r="M1162" s="16"/>
      <c r="T1162" s="16"/>
      <c r="AA1162" s="16"/>
      <c r="AQ1162" s="3"/>
      <c r="AR1162" s="6"/>
    </row>
    <row r="1163" spans="1:44" s="2" customFormat="1" x14ac:dyDescent="0.25">
      <c r="A1163" s="5"/>
      <c r="F1163" s="16"/>
      <c r="M1163" s="16"/>
      <c r="T1163" s="16"/>
      <c r="AA1163" s="16"/>
      <c r="AQ1163" s="3"/>
      <c r="AR1163" s="6"/>
    </row>
    <row r="1164" spans="1:44" s="2" customFormat="1" x14ac:dyDescent="0.25">
      <c r="A1164" s="5"/>
      <c r="F1164" s="16"/>
      <c r="M1164" s="16"/>
      <c r="T1164" s="16"/>
      <c r="AA1164" s="16"/>
      <c r="AQ1164" s="3"/>
      <c r="AR1164" s="6"/>
    </row>
    <row r="1165" spans="1:44" s="2" customFormat="1" x14ac:dyDescent="0.25">
      <c r="A1165" s="5"/>
      <c r="F1165" s="16"/>
      <c r="M1165" s="16"/>
      <c r="T1165" s="16"/>
      <c r="AA1165" s="16"/>
      <c r="AQ1165" s="3"/>
      <c r="AR1165" s="6"/>
    </row>
    <row r="1166" spans="1:44" s="2" customFormat="1" x14ac:dyDescent="0.25">
      <c r="A1166" s="5"/>
      <c r="F1166" s="16"/>
      <c r="M1166" s="16"/>
      <c r="T1166" s="16"/>
      <c r="AA1166" s="16"/>
      <c r="AQ1166" s="3"/>
      <c r="AR1166" s="6"/>
    </row>
    <row r="1167" spans="1:44" s="2" customFormat="1" x14ac:dyDescent="0.25">
      <c r="A1167" s="5"/>
      <c r="F1167" s="16"/>
      <c r="M1167" s="16"/>
      <c r="T1167" s="16"/>
      <c r="AA1167" s="16"/>
      <c r="AQ1167" s="3"/>
      <c r="AR1167" s="6"/>
    </row>
    <row r="1168" spans="1:44" s="2" customFormat="1" x14ac:dyDescent="0.25">
      <c r="A1168" s="5"/>
      <c r="F1168" s="16"/>
      <c r="M1168" s="16"/>
      <c r="T1168" s="16"/>
      <c r="AA1168" s="16"/>
      <c r="AQ1168" s="3"/>
      <c r="AR1168" s="6"/>
    </row>
    <row r="1169" spans="1:44" s="2" customFormat="1" x14ac:dyDescent="0.25">
      <c r="A1169" s="5"/>
      <c r="F1169" s="16"/>
      <c r="M1169" s="16"/>
      <c r="T1169" s="16"/>
      <c r="AA1169" s="16"/>
      <c r="AQ1169" s="3"/>
      <c r="AR1169" s="6"/>
    </row>
    <row r="1170" spans="1:44" s="2" customFormat="1" x14ac:dyDescent="0.25">
      <c r="A1170" s="5"/>
      <c r="F1170" s="16"/>
      <c r="M1170" s="16"/>
      <c r="T1170" s="16"/>
      <c r="AA1170" s="16"/>
      <c r="AQ1170" s="3"/>
      <c r="AR1170" s="6"/>
    </row>
    <row r="1171" spans="1:44" s="2" customFormat="1" x14ac:dyDescent="0.25">
      <c r="A1171" s="5"/>
      <c r="F1171" s="16"/>
      <c r="M1171" s="16"/>
      <c r="T1171" s="16"/>
      <c r="AA1171" s="16"/>
      <c r="AQ1171" s="3"/>
      <c r="AR1171" s="6"/>
    </row>
    <row r="1172" spans="1:44" s="2" customFormat="1" x14ac:dyDescent="0.25">
      <c r="A1172" s="5"/>
      <c r="F1172" s="16"/>
      <c r="M1172" s="16"/>
      <c r="T1172" s="16"/>
      <c r="AA1172" s="16"/>
      <c r="AQ1172" s="3"/>
      <c r="AR1172" s="6"/>
    </row>
    <row r="1173" spans="1:44" s="2" customFormat="1" x14ac:dyDescent="0.25">
      <c r="A1173" s="5"/>
      <c r="F1173" s="16"/>
      <c r="M1173" s="16"/>
      <c r="T1173" s="16"/>
      <c r="AA1173" s="16"/>
      <c r="AQ1173" s="3"/>
      <c r="AR1173" s="6"/>
    </row>
    <row r="1174" spans="1:44" s="2" customFormat="1" x14ac:dyDescent="0.25">
      <c r="A1174" s="5"/>
      <c r="F1174" s="16"/>
      <c r="M1174" s="16"/>
      <c r="T1174" s="16"/>
      <c r="AA1174" s="16"/>
      <c r="AQ1174" s="3"/>
      <c r="AR1174" s="6"/>
    </row>
    <row r="1175" spans="1:44" s="2" customFormat="1" x14ac:dyDescent="0.25">
      <c r="A1175" s="5"/>
      <c r="F1175" s="16"/>
      <c r="M1175" s="16"/>
      <c r="T1175" s="16"/>
      <c r="AA1175" s="16"/>
      <c r="AQ1175" s="3"/>
      <c r="AR1175" s="6"/>
    </row>
    <row r="1176" spans="1:44" s="2" customFormat="1" x14ac:dyDescent="0.25">
      <c r="A1176" s="5"/>
      <c r="F1176" s="16"/>
      <c r="M1176" s="16"/>
      <c r="T1176" s="16"/>
      <c r="AA1176" s="16"/>
      <c r="AQ1176" s="3"/>
      <c r="AR1176" s="6"/>
    </row>
    <row r="1177" spans="1:44" s="2" customFormat="1" x14ac:dyDescent="0.25">
      <c r="A1177" s="5"/>
      <c r="F1177" s="16"/>
      <c r="M1177" s="16"/>
      <c r="T1177" s="16"/>
      <c r="AA1177" s="16"/>
      <c r="AQ1177" s="3"/>
      <c r="AR1177" s="6"/>
    </row>
    <row r="1178" spans="1:44" s="2" customFormat="1" x14ac:dyDescent="0.25">
      <c r="A1178" s="5"/>
      <c r="F1178" s="16"/>
      <c r="M1178" s="16"/>
      <c r="T1178" s="16"/>
      <c r="AA1178" s="16"/>
      <c r="AQ1178" s="3"/>
      <c r="AR1178" s="6"/>
    </row>
    <row r="1179" spans="1:44" s="2" customFormat="1" x14ac:dyDescent="0.25">
      <c r="A1179" s="5"/>
      <c r="F1179" s="16"/>
      <c r="M1179" s="16"/>
      <c r="T1179" s="16"/>
      <c r="AA1179" s="16"/>
      <c r="AQ1179" s="3"/>
      <c r="AR1179" s="6"/>
    </row>
    <row r="1180" spans="1:44" s="2" customFormat="1" x14ac:dyDescent="0.25">
      <c r="A1180" s="5"/>
      <c r="F1180" s="16"/>
      <c r="M1180" s="16"/>
      <c r="T1180" s="16"/>
      <c r="AA1180" s="16"/>
      <c r="AQ1180" s="3"/>
      <c r="AR1180" s="6"/>
    </row>
    <row r="1181" spans="1:44" s="2" customFormat="1" x14ac:dyDescent="0.25">
      <c r="A1181" s="5"/>
      <c r="F1181" s="16"/>
      <c r="M1181" s="16"/>
      <c r="T1181" s="16"/>
      <c r="AA1181" s="16"/>
      <c r="AQ1181" s="3"/>
      <c r="AR1181" s="6"/>
    </row>
    <row r="1182" spans="1:44" s="2" customFormat="1" x14ac:dyDescent="0.25">
      <c r="A1182" s="5"/>
      <c r="F1182" s="16"/>
      <c r="M1182" s="16"/>
      <c r="T1182" s="16"/>
      <c r="AA1182" s="16"/>
      <c r="AQ1182" s="3"/>
      <c r="AR1182" s="6"/>
    </row>
    <row r="1183" spans="1:44" s="2" customFormat="1" x14ac:dyDescent="0.25">
      <c r="A1183" s="5"/>
      <c r="F1183" s="16"/>
      <c r="M1183" s="16"/>
      <c r="T1183" s="16"/>
      <c r="AA1183" s="16"/>
      <c r="AQ1183" s="3"/>
      <c r="AR1183" s="6"/>
    </row>
    <row r="1184" spans="1:44" s="2" customFormat="1" x14ac:dyDescent="0.25">
      <c r="A1184" s="5"/>
      <c r="F1184" s="16"/>
      <c r="M1184" s="16"/>
      <c r="T1184" s="16"/>
      <c r="AA1184" s="16"/>
      <c r="AQ1184" s="3"/>
      <c r="AR1184" s="6"/>
    </row>
    <row r="1185" spans="1:44" s="2" customFormat="1" x14ac:dyDescent="0.25">
      <c r="A1185" s="5"/>
      <c r="F1185" s="16"/>
      <c r="M1185" s="16"/>
      <c r="T1185" s="16"/>
      <c r="AA1185" s="16"/>
      <c r="AQ1185" s="3"/>
      <c r="AR1185" s="6"/>
    </row>
    <row r="1186" spans="1:44" s="2" customFormat="1" x14ac:dyDescent="0.25">
      <c r="A1186" s="5"/>
      <c r="F1186" s="16"/>
      <c r="M1186" s="16"/>
      <c r="T1186" s="16"/>
      <c r="AA1186" s="16"/>
      <c r="AQ1186" s="3"/>
      <c r="AR1186" s="6"/>
    </row>
    <row r="1187" spans="1:44" s="2" customFormat="1" x14ac:dyDescent="0.25">
      <c r="A1187" s="5"/>
      <c r="F1187" s="16"/>
      <c r="M1187" s="16"/>
      <c r="T1187" s="16"/>
      <c r="AA1187" s="16"/>
      <c r="AQ1187" s="3"/>
      <c r="AR1187" s="6"/>
    </row>
    <row r="1188" spans="1:44" s="2" customFormat="1" x14ac:dyDescent="0.25">
      <c r="A1188" s="5"/>
      <c r="F1188" s="16"/>
      <c r="M1188" s="16"/>
      <c r="T1188" s="16"/>
      <c r="AA1188" s="16"/>
      <c r="AQ1188" s="3"/>
      <c r="AR1188" s="6"/>
    </row>
    <row r="1189" spans="1:44" s="2" customFormat="1" x14ac:dyDescent="0.25">
      <c r="A1189" s="5"/>
      <c r="F1189" s="16"/>
      <c r="M1189" s="16"/>
      <c r="T1189" s="16"/>
      <c r="AA1189" s="16"/>
      <c r="AQ1189" s="3"/>
      <c r="AR1189" s="6"/>
    </row>
    <row r="1190" spans="1:44" s="2" customFormat="1" x14ac:dyDescent="0.25">
      <c r="A1190" s="5"/>
      <c r="F1190" s="16"/>
      <c r="M1190" s="16"/>
      <c r="T1190" s="16"/>
      <c r="AA1190" s="16"/>
      <c r="AQ1190" s="3"/>
      <c r="AR1190" s="6"/>
    </row>
    <row r="1191" spans="1:44" s="2" customFormat="1" x14ac:dyDescent="0.25">
      <c r="A1191" s="5"/>
      <c r="F1191" s="16"/>
      <c r="M1191" s="16"/>
      <c r="T1191" s="16"/>
      <c r="AA1191" s="16"/>
      <c r="AQ1191" s="3"/>
      <c r="AR1191" s="6"/>
    </row>
    <row r="1192" spans="1:44" s="2" customFormat="1" x14ac:dyDescent="0.25">
      <c r="A1192" s="5"/>
      <c r="F1192" s="16"/>
      <c r="M1192" s="16"/>
      <c r="T1192" s="16"/>
      <c r="AA1192" s="16"/>
      <c r="AQ1192" s="3"/>
      <c r="AR1192" s="6"/>
    </row>
    <row r="1193" spans="1:44" s="2" customFormat="1" x14ac:dyDescent="0.25">
      <c r="A1193" s="5"/>
      <c r="F1193" s="16"/>
      <c r="M1193" s="16"/>
      <c r="T1193" s="16"/>
      <c r="AA1193" s="16"/>
      <c r="AQ1193" s="3"/>
      <c r="AR1193" s="6"/>
    </row>
    <row r="1194" spans="1:44" s="2" customFormat="1" x14ac:dyDescent="0.25">
      <c r="A1194" s="5"/>
      <c r="F1194" s="16"/>
      <c r="M1194" s="16"/>
      <c r="T1194" s="16"/>
      <c r="AA1194" s="16"/>
      <c r="AQ1194" s="3"/>
      <c r="AR1194" s="6"/>
    </row>
    <row r="1195" spans="1:44" s="2" customFormat="1" x14ac:dyDescent="0.25">
      <c r="A1195" s="5"/>
      <c r="F1195" s="16"/>
      <c r="M1195" s="16"/>
      <c r="T1195" s="16"/>
      <c r="AA1195" s="16"/>
      <c r="AQ1195" s="3"/>
      <c r="AR1195" s="6"/>
    </row>
    <row r="1196" spans="1:44" s="2" customFormat="1" x14ac:dyDescent="0.25">
      <c r="A1196" s="5"/>
      <c r="F1196" s="16"/>
      <c r="M1196" s="16"/>
      <c r="T1196" s="16"/>
      <c r="AA1196" s="16"/>
      <c r="AQ1196" s="3"/>
      <c r="AR1196" s="6"/>
    </row>
    <row r="1197" spans="1:44" s="2" customFormat="1" x14ac:dyDescent="0.25">
      <c r="A1197" s="5"/>
      <c r="F1197" s="16"/>
      <c r="M1197" s="16"/>
      <c r="T1197" s="16"/>
      <c r="AA1197" s="16"/>
      <c r="AQ1197" s="3"/>
      <c r="AR1197" s="6"/>
    </row>
    <row r="1198" spans="1:44" s="2" customFormat="1" x14ac:dyDescent="0.25">
      <c r="A1198" s="5"/>
      <c r="F1198" s="16"/>
      <c r="M1198" s="16"/>
      <c r="T1198" s="16"/>
      <c r="AA1198" s="16"/>
      <c r="AQ1198" s="3"/>
      <c r="AR1198" s="6"/>
    </row>
    <row r="1199" spans="1:44" s="2" customFormat="1" x14ac:dyDescent="0.25">
      <c r="A1199" s="5"/>
      <c r="F1199" s="16"/>
      <c r="M1199" s="16"/>
      <c r="T1199" s="16"/>
      <c r="AA1199" s="16"/>
      <c r="AQ1199" s="3"/>
      <c r="AR1199" s="6"/>
    </row>
    <row r="1200" spans="1:44" s="2" customFormat="1" x14ac:dyDescent="0.25">
      <c r="A1200" s="5"/>
      <c r="F1200" s="16"/>
      <c r="M1200" s="16"/>
      <c r="T1200" s="16"/>
      <c r="AA1200" s="16"/>
      <c r="AQ1200" s="3"/>
      <c r="AR1200" s="6"/>
    </row>
    <row r="1201" spans="1:44" s="2" customFormat="1" x14ac:dyDescent="0.25">
      <c r="A1201" s="5"/>
      <c r="F1201" s="16"/>
      <c r="M1201" s="16"/>
      <c r="T1201" s="16"/>
      <c r="AA1201" s="16"/>
      <c r="AQ1201" s="3"/>
      <c r="AR1201" s="6"/>
    </row>
    <row r="1202" spans="1:44" s="2" customFormat="1" x14ac:dyDescent="0.25">
      <c r="A1202" s="5"/>
      <c r="F1202" s="16"/>
      <c r="M1202" s="16"/>
      <c r="T1202" s="16"/>
      <c r="AA1202" s="16"/>
      <c r="AQ1202" s="3"/>
      <c r="AR1202" s="6"/>
    </row>
    <row r="1203" spans="1:44" s="2" customFormat="1" x14ac:dyDescent="0.25">
      <c r="A1203" s="5"/>
      <c r="F1203" s="16"/>
      <c r="M1203" s="16"/>
      <c r="T1203" s="16"/>
      <c r="AA1203" s="16"/>
      <c r="AQ1203" s="3"/>
      <c r="AR1203" s="6"/>
    </row>
    <row r="1204" spans="1:44" s="2" customFormat="1" x14ac:dyDescent="0.25">
      <c r="A1204" s="5"/>
      <c r="F1204" s="16"/>
      <c r="M1204" s="16"/>
      <c r="T1204" s="16"/>
      <c r="AA1204" s="16"/>
      <c r="AQ1204" s="3"/>
      <c r="AR1204" s="6"/>
    </row>
    <row r="1205" spans="1:44" s="2" customFormat="1" x14ac:dyDescent="0.25">
      <c r="A1205" s="5"/>
      <c r="F1205" s="16"/>
      <c r="M1205" s="16"/>
      <c r="T1205" s="16"/>
      <c r="AA1205" s="16"/>
      <c r="AQ1205" s="3"/>
      <c r="AR1205" s="6"/>
    </row>
    <row r="1206" spans="1:44" s="2" customFormat="1" x14ac:dyDescent="0.25">
      <c r="A1206" s="5"/>
      <c r="F1206" s="16"/>
      <c r="M1206" s="16"/>
      <c r="T1206" s="16"/>
      <c r="AA1206" s="16"/>
      <c r="AQ1206" s="3"/>
      <c r="AR1206" s="6"/>
    </row>
    <row r="1207" spans="1:44" s="2" customFormat="1" x14ac:dyDescent="0.25">
      <c r="A1207" s="5"/>
      <c r="F1207" s="16"/>
      <c r="M1207" s="16"/>
      <c r="T1207" s="16"/>
      <c r="AA1207" s="16"/>
      <c r="AQ1207" s="3"/>
      <c r="AR1207" s="6"/>
    </row>
    <row r="1208" spans="1:44" s="2" customFormat="1" x14ac:dyDescent="0.25">
      <c r="A1208" s="5"/>
      <c r="F1208" s="16"/>
      <c r="M1208" s="16"/>
      <c r="T1208" s="16"/>
      <c r="AA1208" s="16"/>
      <c r="AQ1208" s="3"/>
      <c r="AR1208" s="6"/>
    </row>
    <row r="1209" spans="1:44" s="2" customFormat="1" x14ac:dyDescent="0.25">
      <c r="A1209" s="5"/>
      <c r="F1209" s="16"/>
      <c r="M1209" s="16"/>
      <c r="T1209" s="16"/>
      <c r="AA1209" s="16"/>
      <c r="AQ1209" s="3"/>
      <c r="AR1209" s="6"/>
    </row>
    <row r="1210" spans="1:44" s="2" customFormat="1" x14ac:dyDescent="0.25">
      <c r="A1210" s="5"/>
      <c r="F1210" s="16"/>
      <c r="M1210" s="16"/>
      <c r="T1210" s="16"/>
      <c r="AA1210" s="16"/>
      <c r="AQ1210" s="3"/>
      <c r="AR1210" s="6"/>
    </row>
    <row r="1211" spans="1:44" s="2" customFormat="1" x14ac:dyDescent="0.25">
      <c r="A1211" s="5"/>
      <c r="F1211" s="16"/>
      <c r="M1211" s="16"/>
      <c r="T1211" s="16"/>
      <c r="AA1211" s="16"/>
      <c r="AQ1211" s="3"/>
      <c r="AR1211" s="6"/>
    </row>
    <row r="1212" spans="1:44" s="2" customFormat="1" x14ac:dyDescent="0.25">
      <c r="A1212" s="5"/>
      <c r="F1212" s="16"/>
      <c r="M1212" s="16"/>
      <c r="T1212" s="16"/>
      <c r="AA1212" s="16"/>
      <c r="AQ1212" s="3"/>
      <c r="AR1212" s="6"/>
    </row>
    <row r="1213" spans="1:44" s="2" customFormat="1" x14ac:dyDescent="0.25">
      <c r="A1213" s="5"/>
      <c r="F1213" s="16"/>
      <c r="M1213" s="16"/>
      <c r="T1213" s="16"/>
      <c r="AA1213" s="16"/>
      <c r="AQ1213" s="3"/>
      <c r="AR1213" s="6"/>
    </row>
    <row r="1214" spans="1:44" s="2" customFormat="1" x14ac:dyDescent="0.25">
      <c r="A1214" s="5"/>
      <c r="F1214" s="16"/>
      <c r="M1214" s="16"/>
      <c r="T1214" s="16"/>
      <c r="AA1214" s="16"/>
      <c r="AQ1214" s="3"/>
      <c r="AR1214" s="6"/>
    </row>
    <row r="1215" spans="1:44" s="2" customFormat="1" x14ac:dyDescent="0.25">
      <c r="A1215" s="5"/>
      <c r="F1215" s="16"/>
      <c r="M1215" s="16"/>
      <c r="T1215" s="16"/>
      <c r="AA1215" s="16"/>
      <c r="AQ1215" s="3"/>
      <c r="AR1215" s="6"/>
    </row>
    <row r="1216" spans="1:44" s="2" customFormat="1" x14ac:dyDescent="0.25">
      <c r="A1216" s="5"/>
      <c r="F1216" s="16"/>
      <c r="M1216" s="16"/>
      <c r="T1216" s="16"/>
      <c r="AA1216" s="16"/>
      <c r="AQ1216" s="3"/>
      <c r="AR1216" s="6"/>
    </row>
    <row r="1217" spans="1:44" s="2" customFormat="1" x14ac:dyDescent="0.25">
      <c r="A1217" s="5"/>
      <c r="F1217" s="16"/>
      <c r="M1217" s="16"/>
      <c r="T1217" s="16"/>
      <c r="AA1217" s="16"/>
      <c r="AQ1217" s="3"/>
      <c r="AR1217" s="6"/>
    </row>
    <row r="1218" spans="1:44" s="2" customFormat="1" x14ac:dyDescent="0.25">
      <c r="A1218" s="5"/>
      <c r="F1218" s="16"/>
      <c r="M1218" s="16"/>
      <c r="T1218" s="16"/>
      <c r="AA1218" s="16"/>
      <c r="AQ1218" s="3"/>
      <c r="AR1218" s="6"/>
    </row>
    <row r="1219" spans="1:44" s="2" customFormat="1" x14ac:dyDescent="0.25">
      <c r="A1219" s="5"/>
      <c r="F1219" s="16"/>
      <c r="M1219" s="16"/>
      <c r="T1219" s="16"/>
      <c r="AA1219" s="16"/>
      <c r="AQ1219" s="3"/>
      <c r="AR1219" s="6"/>
    </row>
    <row r="1220" spans="1:44" s="2" customFormat="1" x14ac:dyDescent="0.25">
      <c r="A1220" s="5"/>
      <c r="F1220" s="16"/>
      <c r="M1220" s="16"/>
      <c r="T1220" s="16"/>
      <c r="AA1220" s="16"/>
      <c r="AQ1220" s="3"/>
      <c r="AR1220" s="6"/>
    </row>
    <row r="1221" spans="1:44" s="2" customFormat="1" x14ac:dyDescent="0.25">
      <c r="A1221" s="5"/>
      <c r="F1221" s="16"/>
      <c r="M1221" s="16"/>
      <c r="T1221" s="16"/>
      <c r="AA1221" s="16"/>
      <c r="AQ1221" s="3"/>
      <c r="AR1221" s="6"/>
    </row>
    <row r="1222" spans="1:44" s="2" customFormat="1" x14ac:dyDescent="0.25">
      <c r="A1222" s="5"/>
      <c r="F1222" s="16"/>
      <c r="M1222" s="16"/>
      <c r="T1222" s="16"/>
      <c r="AA1222" s="16"/>
      <c r="AQ1222" s="3"/>
      <c r="AR1222" s="6"/>
    </row>
    <row r="1223" spans="1:44" s="2" customFormat="1" x14ac:dyDescent="0.25">
      <c r="A1223" s="5"/>
      <c r="F1223" s="16"/>
      <c r="M1223" s="16"/>
      <c r="T1223" s="16"/>
      <c r="AA1223" s="16"/>
      <c r="AQ1223" s="3"/>
      <c r="AR1223" s="6"/>
    </row>
    <row r="1224" spans="1:44" s="2" customFormat="1" x14ac:dyDescent="0.25">
      <c r="A1224" s="5"/>
      <c r="F1224" s="16"/>
      <c r="M1224" s="16"/>
      <c r="T1224" s="16"/>
      <c r="AA1224" s="16"/>
      <c r="AQ1224" s="3"/>
      <c r="AR1224" s="6"/>
    </row>
    <row r="1225" spans="1:44" s="2" customFormat="1" x14ac:dyDescent="0.25">
      <c r="A1225" s="5"/>
      <c r="F1225" s="16"/>
      <c r="M1225" s="16"/>
      <c r="T1225" s="16"/>
      <c r="AA1225" s="16"/>
      <c r="AQ1225" s="3"/>
      <c r="AR1225" s="6"/>
    </row>
    <row r="1226" spans="1:44" s="2" customFormat="1" x14ac:dyDescent="0.25">
      <c r="A1226" s="5"/>
      <c r="F1226" s="16"/>
      <c r="M1226" s="16"/>
      <c r="T1226" s="16"/>
      <c r="AA1226" s="16"/>
      <c r="AQ1226" s="3"/>
      <c r="AR1226" s="6"/>
    </row>
    <row r="1227" spans="1:44" s="2" customFormat="1" x14ac:dyDescent="0.25">
      <c r="A1227" s="5"/>
      <c r="F1227" s="16"/>
      <c r="M1227" s="16"/>
      <c r="T1227" s="16"/>
      <c r="AA1227" s="16"/>
      <c r="AQ1227" s="3"/>
      <c r="AR1227" s="6"/>
    </row>
    <row r="1228" spans="1:44" s="2" customFormat="1" x14ac:dyDescent="0.25">
      <c r="A1228" s="5"/>
      <c r="F1228" s="16"/>
      <c r="M1228" s="16"/>
      <c r="T1228" s="16"/>
      <c r="AA1228" s="16"/>
      <c r="AQ1228" s="3"/>
      <c r="AR1228" s="6"/>
    </row>
    <row r="1229" spans="1:44" s="2" customFormat="1" x14ac:dyDescent="0.25">
      <c r="A1229" s="5"/>
      <c r="F1229" s="16"/>
      <c r="M1229" s="16"/>
      <c r="T1229" s="16"/>
      <c r="AA1229" s="16"/>
      <c r="AQ1229" s="3"/>
      <c r="AR1229" s="6"/>
    </row>
    <row r="1230" spans="1:44" s="2" customFormat="1" x14ac:dyDescent="0.25">
      <c r="A1230" s="5"/>
      <c r="F1230" s="16"/>
      <c r="M1230" s="16"/>
      <c r="T1230" s="16"/>
      <c r="AA1230" s="16"/>
      <c r="AQ1230" s="3"/>
      <c r="AR1230" s="6"/>
    </row>
    <row r="1231" spans="1:44" s="2" customFormat="1" x14ac:dyDescent="0.25">
      <c r="A1231" s="5"/>
      <c r="F1231" s="16"/>
      <c r="M1231" s="16"/>
      <c r="T1231" s="16"/>
      <c r="AA1231" s="16"/>
      <c r="AQ1231" s="3"/>
      <c r="AR1231" s="6"/>
    </row>
    <row r="1232" spans="1:44" s="2" customFormat="1" x14ac:dyDescent="0.25">
      <c r="A1232" s="5"/>
      <c r="F1232" s="16"/>
      <c r="M1232" s="16"/>
      <c r="T1232" s="16"/>
      <c r="AA1232" s="16"/>
      <c r="AQ1232" s="3"/>
      <c r="AR1232" s="6"/>
    </row>
    <row r="1233" spans="1:44" s="2" customFormat="1" x14ac:dyDescent="0.25">
      <c r="A1233" s="5"/>
      <c r="F1233" s="16"/>
      <c r="M1233" s="16"/>
      <c r="T1233" s="16"/>
      <c r="AA1233" s="16"/>
      <c r="AQ1233" s="3"/>
      <c r="AR1233" s="6"/>
    </row>
    <row r="1234" spans="1:44" s="2" customFormat="1" x14ac:dyDescent="0.25">
      <c r="A1234" s="5"/>
      <c r="F1234" s="16"/>
      <c r="M1234" s="16"/>
      <c r="T1234" s="16"/>
      <c r="AA1234" s="16"/>
      <c r="AQ1234" s="3"/>
      <c r="AR1234" s="6"/>
    </row>
    <row r="1235" spans="1:44" s="2" customFormat="1" x14ac:dyDescent="0.25">
      <c r="A1235" s="5"/>
      <c r="F1235" s="16"/>
      <c r="M1235" s="16"/>
      <c r="T1235" s="16"/>
      <c r="AA1235" s="16"/>
      <c r="AQ1235" s="3"/>
      <c r="AR1235" s="6"/>
    </row>
    <row r="1236" spans="1:44" s="2" customFormat="1" x14ac:dyDescent="0.25">
      <c r="A1236" s="5"/>
      <c r="F1236" s="16"/>
      <c r="M1236" s="16"/>
      <c r="T1236" s="16"/>
      <c r="AA1236" s="16"/>
      <c r="AQ1236" s="3"/>
      <c r="AR1236" s="6"/>
    </row>
    <row r="1237" spans="1:44" s="2" customFormat="1" x14ac:dyDescent="0.25">
      <c r="A1237" s="5"/>
      <c r="F1237" s="16"/>
      <c r="M1237" s="16"/>
      <c r="T1237" s="16"/>
      <c r="AA1237" s="16"/>
      <c r="AQ1237" s="3"/>
      <c r="AR1237" s="6"/>
    </row>
    <row r="1238" spans="1:44" s="2" customFormat="1" x14ac:dyDescent="0.25">
      <c r="A1238" s="5"/>
      <c r="F1238" s="16"/>
      <c r="M1238" s="16"/>
      <c r="T1238" s="16"/>
      <c r="AA1238" s="16"/>
      <c r="AQ1238" s="3"/>
      <c r="AR1238" s="6"/>
    </row>
    <row r="1239" spans="1:44" s="2" customFormat="1" x14ac:dyDescent="0.25">
      <c r="A1239" s="5"/>
      <c r="F1239" s="16"/>
      <c r="M1239" s="16"/>
      <c r="T1239" s="16"/>
      <c r="AA1239" s="16"/>
      <c r="AQ1239" s="3"/>
      <c r="AR1239" s="6"/>
    </row>
    <row r="1240" spans="1:44" s="2" customFormat="1" x14ac:dyDescent="0.25">
      <c r="A1240" s="5"/>
      <c r="F1240" s="16"/>
      <c r="M1240" s="16"/>
      <c r="T1240" s="16"/>
      <c r="AA1240" s="16"/>
      <c r="AQ1240" s="3"/>
      <c r="AR1240" s="6"/>
    </row>
    <row r="1241" spans="1:44" s="2" customFormat="1" x14ac:dyDescent="0.25">
      <c r="A1241" s="5"/>
      <c r="F1241" s="16"/>
      <c r="M1241" s="16"/>
      <c r="T1241" s="16"/>
      <c r="AA1241" s="16"/>
      <c r="AQ1241" s="3"/>
      <c r="AR1241" s="6"/>
    </row>
    <row r="1242" spans="1:44" s="2" customFormat="1" x14ac:dyDescent="0.25">
      <c r="A1242" s="5"/>
      <c r="F1242" s="16"/>
      <c r="M1242" s="16"/>
      <c r="T1242" s="16"/>
      <c r="AA1242" s="16"/>
      <c r="AQ1242" s="3"/>
      <c r="AR1242" s="6"/>
    </row>
    <row r="1243" spans="1:44" s="2" customFormat="1" x14ac:dyDescent="0.25">
      <c r="A1243" s="5"/>
      <c r="F1243" s="16"/>
      <c r="M1243" s="16"/>
      <c r="T1243" s="16"/>
      <c r="AA1243" s="16"/>
      <c r="AQ1243" s="3"/>
      <c r="AR1243" s="6"/>
    </row>
    <row r="1244" spans="1:44" s="2" customFormat="1" x14ac:dyDescent="0.25">
      <c r="A1244" s="5"/>
      <c r="F1244" s="16"/>
      <c r="M1244" s="16"/>
      <c r="T1244" s="16"/>
      <c r="AA1244" s="16"/>
      <c r="AQ1244" s="3"/>
      <c r="AR1244" s="6"/>
    </row>
    <row r="1245" spans="1:44" s="2" customFormat="1" x14ac:dyDescent="0.25">
      <c r="A1245" s="5"/>
      <c r="F1245" s="16"/>
      <c r="M1245" s="16"/>
      <c r="T1245" s="16"/>
      <c r="AA1245" s="16"/>
      <c r="AQ1245" s="3"/>
      <c r="AR1245" s="6"/>
    </row>
    <row r="1246" spans="1:44" s="2" customFormat="1" x14ac:dyDescent="0.25">
      <c r="A1246" s="5"/>
      <c r="F1246" s="16"/>
      <c r="M1246" s="16"/>
      <c r="T1246" s="16"/>
      <c r="AA1246" s="16"/>
      <c r="AQ1246" s="3"/>
      <c r="AR1246" s="6"/>
    </row>
    <row r="1247" spans="1:44" s="2" customFormat="1" x14ac:dyDescent="0.25">
      <c r="A1247" s="5"/>
      <c r="F1247" s="16"/>
      <c r="M1247" s="16"/>
      <c r="T1247" s="16"/>
      <c r="AA1247" s="16"/>
      <c r="AQ1247" s="3"/>
      <c r="AR1247" s="6"/>
    </row>
    <row r="1248" spans="1:44" s="2" customFormat="1" x14ac:dyDescent="0.25">
      <c r="A1248" s="5"/>
      <c r="F1248" s="16"/>
      <c r="M1248" s="16"/>
      <c r="T1248" s="16"/>
      <c r="AA1248" s="16"/>
      <c r="AQ1248" s="3"/>
      <c r="AR1248" s="6"/>
    </row>
    <row r="1249" spans="1:44" s="2" customFormat="1" x14ac:dyDescent="0.25">
      <c r="A1249" s="5"/>
      <c r="F1249" s="16"/>
      <c r="M1249" s="16"/>
      <c r="T1249" s="16"/>
      <c r="AA1249" s="16"/>
      <c r="AQ1249" s="3"/>
      <c r="AR1249" s="6"/>
    </row>
    <row r="1250" spans="1:44" s="2" customFormat="1" x14ac:dyDescent="0.25">
      <c r="A1250" s="5"/>
      <c r="F1250" s="16"/>
      <c r="M1250" s="16"/>
      <c r="T1250" s="16"/>
      <c r="AA1250" s="16"/>
      <c r="AQ1250" s="3"/>
      <c r="AR1250" s="6"/>
    </row>
    <row r="1251" spans="1:44" s="2" customFormat="1" x14ac:dyDescent="0.25">
      <c r="A1251" s="5"/>
      <c r="F1251" s="16"/>
      <c r="M1251" s="16"/>
      <c r="T1251" s="16"/>
      <c r="AA1251" s="16"/>
      <c r="AQ1251" s="3"/>
      <c r="AR1251" s="6"/>
    </row>
    <row r="1252" spans="1:44" s="2" customFormat="1" x14ac:dyDescent="0.25">
      <c r="A1252" s="5"/>
      <c r="F1252" s="16"/>
      <c r="M1252" s="16"/>
      <c r="T1252" s="16"/>
      <c r="AA1252" s="16"/>
      <c r="AQ1252" s="3"/>
      <c r="AR1252" s="6"/>
    </row>
    <row r="1253" spans="1:44" s="2" customFormat="1" x14ac:dyDescent="0.25">
      <c r="A1253" s="5"/>
      <c r="F1253" s="16"/>
      <c r="M1253" s="16"/>
      <c r="T1253" s="16"/>
      <c r="AA1253" s="16"/>
      <c r="AQ1253" s="3"/>
      <c r="AR1253" s="6"/>
    </row>
    <row r="1254" spans="1:44" s="2" customFormat="1" x14ac:dyDescent="0.25">
      <c r="A1254" s="5"/>
      <c r="F1254" s="16"/>
      <c r="M1254" s="16"/>
      <c r="T1254" s="16"/>
      <c r="AA1254" s="16"/>
      <c r="AQ1254" s="3"/>
      <c r="AR1254" s="6"/>
    </row>
    <row r="1255" spans="1:44" s="2" customFormat="1" x14ac:dyDescent="0.25">
      <c r="A1255" s="5"/>
      <c r="F1255" s="16"/>
      <c r="M1255" s="16"/>
      <c r="T1255" s="16"/>
      <c r="AA1255" s="16"/>
      <c r="AQ1255" s="3"/>
      <c r="AR1255" s="6"/>
    </row>
    <row r="1256" spans="1:44" s="2" customFormat="1" x14ac:dyDescent="0.25">
      <c r="A1256" s="5"/>
      <c r="F1256" s="16"/>
      <c r="M1256" s="16"/>
      <c r="T1256" s="16"/>
      <c r="AA1256" s="16"/>
      <c r="AQ1256" s="3"/>
      <c r="AR1256" s="6"/>
    </row>
    <row r="1257" spans="1:44" s="2" customFormat="1" x14ac:dyDescent="0.25">
      <c r="A1257" s="5"/>
      <c r="F1257" s="16"/>
      <c r="M1257" s="16"/>
      <c r="T1257" s="16"/>
      <c r="AA1257" s="16"/>
      <c r="AQ1257" s="3"/>
      <c r="AR1257" s="6"/>
    </row>
    <row r="1258" spans="1:44" s="2" customFormat="1" x14ac:dyDescent="0.25">
      <c r="A1258" s="5"/>
      <c r="F1258" s="16"/>
      <c r="M1258" s="16"/>
      <c r="T1258" s="16"/>
      <c r="AA1258" s="16"/>
      <c r="AQ1258" s="3"/>
      <c r="AR1258" s="6"/>
    </row>
    <row r="1259" spans="1:44" s="2" customFormat="1" x14ac:dyDescent="0.25">
      <c r="A1259" s="5"/>
      <c r="F1259" s="16"/>
      <c r="M1259" s="16"/>
      <c r="T1259" s="16"/>
      <c r="AA1259" s="16"/>
      <c r="AQ1259" s="3"/>
      <c r="AR1259" s="6"/>
    </row>
    <row r="1260" spans="1:44" s="2" customFormat="1" x14ac:dyDescent="0.25">
      <c r="A1260" s="5"/>
      <c r="F1260" s="16"/>
      <c r="M1260" s="16"/>
      <c r="T1260" s="16"/>
      <c r="AA1260" s="16"/>
      <c r="AQ1260" s="3"/>
      <c r="AR1260" s="6"/>
    </row>
    <row r="1261" spans="1:44" s="2" customFormat="1" x14ac:dyDescent="0.25">
      <c r="A1261" s="5"/>
      <c r="F1261" s="16"/>
      <c r="M1261" s="16"/>
      <c r="T1261" s="16"/>
      <c r="AA1261" s="16"/>
      <c r="AQ1261" s="3"/>
      <c r="AR1261" s="6"/>
    </row>
    <row r="1262" spans="1:44" s="2" customFormat="1" x14ac:dyDescent="0.25">
      <c r="A1262" s="5"/>
      <c r="F1262" s="16"/>
      <c r="M1262" s="16"/>
      <c r="T1262" s="16"/>
      <c r="AA1262" s="16"/>
      <c r="AQ1262" s="3"/>
      <c r="AR1262" s="6"/>
    </row>
    <row r="1263" spans="1:44" s="2" customFormat="1" x14ac:dyDescent="0.25">
      <c r="A1263" s="5"/>
      <c r="F1263" s="16"/>
      <c r="M1263" s="16"/>
      <c r="T1263" s="16"/>
      <c r="AA1263" s="16"/>
      <c r="AQ1263" s="3"/>
      <c r="AR1263" s="6"/>
    </row>
    <row r="1264" spans="1:44" s="2" customFormat="1" x14ac:dyDescent="0.25">
      <c r="A1264" s="5"/>
      <c r="F1264" s="16"/>
      <c r="M1264" s="16"/>
      <c r="T1264" s="16"/>
      <c r="AA1264" s="16"/>
      <c r="AQ1264" s="3"/>
      <c r="AR1264" s="6"/>
    </row>
    <row r="1265" spans="1:44" s="2" customFormat="1" x14ac:dyDescent="0.25">
      <c r="A1265" s="5"/>
      <c r="F1265" s="16"/>
      <c r="M1265" s="16"/>
      <c r="T1265" s="16"/>
      <c r="AA1265" s="16"/>
      <c r="AQ1265" s="3"/>
      <c r="AR1265" s="6"/>
    </row>
    <row r="1266" spans="1:44" s="2" customFormat="1" x14ac:dyDescent="0.25">
      <c r="A1266" s="5"/>
      <c r="F1266" s="16"/>
      <c r="M1266" s="16"/>
      <c r="T1266" s="16"/>
      <c r="AA1266" s="16"/>
      <c r="AQ1266" s="3"/>
      <c r="AR1266" s="6"/>
    </row>
    <row r="1267" spans="1:44" s="2" customFormat="1" x14ac:dyDescent="0.25">
      <c r="A1267" s="5"/>
      <c r="F1267" s="16"/>
      <c r="M1267" s="16"/>
      <c r="T1267" s="16"/>
      <c r="AA1267" s="16"/>
      <c r="AQ1267" s="3"/>
      <c r="AR1267" s="6"/>
    </row>
    <row r="1268" spans="1:44" s="2" customFormat="1" x14ac:dyDescent="0.25">
      <c r="A1268" s="5"/>
      <c r="F1268" s="16"/>
      <c r="M1268" s="16"/>
      <c r="T1268" s="16"/>
      <c r="AA1268" s="16"/>
      <c r="AQ1268" s="3"/>
      <c r="AR1268" s="6"/>
    </row>
    <row r="1269" spans="1:44" s="2" customFormat="1" x14ac:dyDescent="0.25">
      <c r="A1269" s="5"/>
      <c r="F1269" s="16"/>
      <c r="M1269" s="16"/>
      <c r="T1269" s="16"/>
      <c r="AA1269" s="16"/>
      <c r="AQ1269" s="3"/>
      <c r="AR1269" s="6"/>
    </row>
    <row r="1270" spans="1:44" s="2" customFormat="1" x14ac:dyDescent="0.25">
      <c r="A1270" s="5"/>
      <c r="F1270" s="16"/>
      <c r="M1270" s="16"/>
      <c r="T1270" s="16"/>
      <c r="AA1270" s="16"/>
      <c r="AQ1270" s="3"/>
      <c r="AR1270" s="6"/>
    </row>
    <row r="1271" spans="1:44" s="2" customFormat="1" x14ac:dyDescent="0.25">
      <c r="A1271" s="5"/>
      <c r="F1271" s="16"/>
      <c r="M1271" s="16"/>
      <c r="T1271" s="16"/>
      <c r="AA1271" s="16"/>
      <c r="AQ1271" s="3"/>
      <c r="AR1271" s="6"/>
    </row>
    <row r="1272" spans="1:44" s="2" customFormat="1" x14ac:dyDescent="0.25">
      <c r="A1272" s="5"/>
      <c r="F1272" s="16"/>
      <c r="M1272" s="16"/>
      <c r="T1272" s="16"/>
      <c r="AA1272" s="16"/>
      <c r="AQ1272" s="3"/>
      <c r="AR1272" s="6"/>
    </row>
    <row r="1273" spans="1:44" s="2" customFormat="1" x14ac:dyDescent="0.25">
      <c r="A1273" s="5"/>
      <c r="F1273" s="16"/>
      <c r="M1273" s="16"/>
      <c r="T1273" s="16"/>
      <c r="AA1273" s="16"/>
      <c r="AQ1273" s="3"/>
      <c r="AR1273" s="6"/>
    </row>
    <row r="1274" spans="1:44" s="2" customFormat="1" x14ac:dyDescent="0.25">
      <c r="A1274" s="5"/>
      <c r="F1274" s="16"/>
      <c r="M1274" s="16"/>
      <c r="T1274" s="16"/>
      <c r="AA1274" s="16"/>
      <c r="AQ1274" s="3"/>
      <c r="AR1274" s="6"/>
    </row>
    <row r="1275" spans="1:44" s="2" customFormat="1" x14ac:dyDescent="0.25">
      <c r="A1275" s="5"/>
      <c r="F1275" s="16"/>
      <c r="M1275" s="16"/>
      <c r="T1275" s="16"/>
      <c r="AA1275" s="16"/>
      <c r="AQ1275" s="3"/>
      <c r="AR1275" s="6"/>
    </row>
    <row r="1276" spans="1:44" s="2" customFormat="1" x14ac:dyDescent="0.25">
      <c r="A1276" s="5"/>
      <c r="F1276" s="16"/>
      <c r="M1276" s="16"/>
      <c r="T1276" s="16"/>
      <c r="AA1276" s="16"/>
      <c r="AQ1276" s="3"/>
      <c r="AR1276" s="6"/>
    </row>
    <row r="1277" spans="1:44" s="2" customFormat="1" x14ac:dyDescent="0.25">
      <c r="A1277" s="5"/>
      <c r="F1277" s="16"/>
      <c r="M1277" s="16"/>
      <c r="T1277" s="16"/>
      <c r="AA1277" s="16"/>
      <c r="AQ1277" s="3"/>
      <c r="AR1277" s="6"/>
    </row>
    <row r="1278" spans="1:44" s="2" customFormat="1" x14ac:dyDescent="0.25">
      <c r="A1278" s="5"/>
      <c r="F1278" s="16"/>
      <c r="M1278" s="16"/>
      <c r="T1278" s="16"/>
      <c r="AA1278" s="16"/>
      <c r="AQ1278" s="3"/>
      <c r="AR1278" s="6"/>
    </row>
    <row r="1279" spans="1:44" s="2" customFormat="1" x14ac:dyDescent="0.25">
      <c r="A1279" s="5"/>
      <c r="F1279" s="16"/>
      <c r="M1279" s="16"/>
      <c r="T1279" s="16"/>
      <c r="AA1279" s="16"/>
      <c r="AQ1279" s="3"/>
      <c r="AR1279" s="6"/>
    </row>
    <row r="1280" spans="1:44" s="2" customFormat="1" x14ac:dyDescent="0.25">
      <c r="A1280" s="5"/>
      <c r="F1280" s="16"/>
      <c r="M1280" s="16"/>
      <c r="T1280" s="16"/>
      <c r="AA1280" s="16"/>
      <c r="AQ1280" s="3"/>
      <c r="AR1280" s="6"/>
    </row>
    <row r="1281" spans="1:44" s="2" customFormat="1" x14ac:dyDescent="0.25">
      <c r="A1281" s="5"/>
      <c r="F1281" s="16"/>
      <c r="M1281" s="16"/>
      <c r="T1281" s="16"/>
      <c r="AA1281" s="16"/>
      <c r="AQ1281" s="3"/>
      <c r="AR1281" s="6"/>
    </row>
    <row r="1282" spans="1:44" s="2" customFormat="1" x14ac:dyDescent="0.25">
      <c r="A1282" s="5"/>
      <c r="F1282" s="16"/>
      <c r="M1282" s="16"/>
      <c r="T1282" s="16"/>
      <c r="AA1282" s="16"/>
      <c r="AQ1282" s="3"/>
      <c r="AR1282" s="6"/>
    </row>
    <row r="1283" spans="1:44" s="2" customFormat="1" x14ac:dyDescent="0.25">
      <c r="A1283" s="5"/>
      <c r="F1283" s="16"/>
      <c r="M1283" s="16"/>
      <c r="T1283" s="16"/>
      <c r="AA1283" s="16"/>
      <c r="AQ1283" s="3"/>
      <c r="AR1283" s="6"/>
    </row>
    <row r="1284" spans="1:44" s="2" customFormat="1" x14ac:dyDescent="0.25">
      <c r="A1284" s="5"/>
      <c r="F1284" s="16"/>
      <c r="M1284" s="16"/>
      <c r="T1284" s="16"/>
      <c r="AA1284" s="16"/>
      <c r="AQ1284" s="3"/>
      <c r="AR1284" s="6"/>
    </row>
    <row r="1285" spans="1:44" s="2" customFormat="1" x14ac:dyDescent="0.25">
      <c r="A1285" s="5"/>
      <c r="F1285" s="16"/>
      <c r="M1285" s="16"/>
      <c r="T1285" s="16"/>
      <c r="AA1285" s="16"/>
      <c r="AQ1285" s="3"/>
      <c r="AR1285" s="6"/>
    </row>
    <row r="1286" spans="1:44" s="2" customFormat="1" x14ac:dyDescent="0.25">
      <c r="A1286" s="5"/>
      <c r="F1286" s="16"/>
      <c r="M1286" s="16"/>
      <c r="T1286" s="16"/>
      <c r="AA1286" s="16"/>
      <c r="AQ1286" s="3"/>
      <c r="AR1286" s="6"/>
    </row>
    <row r="1287" spans="1:44" s="2" customFormat="1" x14ac:dyDescent="0.25">
      <c r="A1287" s="5"/>
      <c r="F1287" s="16"/>
      <c r="M1287" s="16"/>
      <c r="T1287" s="16"/>
      <c r="AA1287" s="16"/>
      <c r="AQ1287" s="3"/>
      <c r="AR1287" s="6"/>
    </row>
    <row r="1288" spans="1:44" s="2" customFormat="1" x14ac:dyDescent="0.25">
      <c r="A1288" s="5"/>
      <c r="F1288" s="16"/>
      <c r="M1288" s="16"/>
      <c r="T1288" s="16"/>
      <c r="AA1288" s="16"/>
      <c r="AQ1288" s="3"/>
      <c r="AR1288" s="6"/>
    </row>
    <row r="1289" spans="1:44" s="2" customFormat="1" x14ac:dyDescent="0.25">
      <c r="A1289" s="5"/>
      <c r="F1289" s="16"/>
      <c r="M1289" s="16"/>
      <c r="T1289" s="16"/>
      <c r="AA1289" s="16"/>
      <c r="AQ1289" s="3"/>
      <c r="AR1289" s="6"/>
    </row>
    <row r="1290" spans="1:44" s="2" customFormat="1" x14ac:dyDescent="0.25">
      <c r="A1290" s="5"/>
      <c r="F1290" s="16"/>
      <c r="M1290" s="16"/>
      <c r="T1290" s="16"/>
      <c r="AA1290" s="16"/>
      <c r="AQ1290" s="3"/>
      <c r="AR1290" s="6"/>
    </row>
    <row r="1291" spans="1:44" s="2" customFormat="1" x14ac:dyDescent="0.25">
      <c r="A1291" s="5"/>
      <c r="F1291" s="16"/>
      <c r="M1291" s="16"/>
      <c r="T1291" s="16"/>
      <c r="AA1291" s="16"/>
      <c r="AQ1291" s="3"/>
      <c r="AR1291" s="6"/>
    </row>
    <row r="1292" spans="1:44" s="2" customFormat="1" x14ac:dyDescent="0.25">
      <c r="A1292" s="5"/>
      <c r="F1292" s="16"/>
      <c r="M1292" s="16"/>
      <c r="T1292" s="16"/>
      <c r="AA1292" s="16"/>
      <c r="AQ1292" s="3"/>
      <c r="AR1292" s="6"/>
    </row>
    <row r="1293" spans="1:44" s="2" customFormat="1" x14ac:dyDescent="0.25">
      <c r="A1293" s="5"/>
      <c r="F1293" s="16"/>
      <c r="M1293" s="16"/>
      <c r="T1293" s="16"/>
      <c r="AA1293" s="16"/>
      <c r="AQ1293" s="3"/>
      <c r="AR1293" s="6"/>
    </row>
    <row r="1294" spans="1:44" s="2" customFormat="1" x14ac:dyDescent="0.25">
      <c r="A1294" s="5"/>
      <c r="F1294" s="16"/>
      <c r="M1294" s="16"/>
      <c r="T1294" s="16"/>
      <c r="AA1294" s="16"/>
      <c r="AQ1294" s="3"/>
      <c r="AR1294" s="6"/>
    </row>
    <row r="1295" spans="1:44" s="2" customFormat="1" x14ac:dyDescent="0.25">
      <c r="A1295" s="5"/>
      <c r="F1295" s="16"/>
      <c r="M1295" s="16"/>
      <c r="T1295" s="16"/>
      <c r="AA1295" s="16"/>
      <c r="AQ1295" s="3"/>
      <c r="AR1295" s="6"/>
    </row>
    <row r="1296" spans="1:44" s="2" customFormat="1" x14ac:dyDescent="0.25">
      <c r="A1296" s="5"/>
      <c r="F1296" s="16"/>
      <c r="M1296" s="16"/>
      <c r="T1296" s="16"/>
      <c r="AA1296" s="16"/>
      <c r="AQ1296" s="3"/>
      <c r="AR1296" s="6"/>
    </row>
    <row r="1297" spans="1:44" s="2" customFormat="1" x14ac:dyDescent="0.25">
      <c r="A1297" s="5"/>
      <c r="F1297" s="16"/>
      <c r="M1297" s="16"/>
      <c r="T1297" s="16"/>
      <c r="AA1297" s="16"/>
      <c r="AQ1297" s="3"/>
      <c r="AR1297" s="6"/>
    </row>
    <row r="1298" spans="1:44" s="2" customFormat="1" x14ac:dyDescent="0.25">
      <c r="A1298" s="5"/>
      <c r="F1298" s="16"/>
      <c r="M1298" s="16"/>
      <c r="T1298" s="16"/>
      <c r="AA1298" s="16"/>
      <c r="AQ1298" s="3"/>
      <c r="AR1298" s="6"/>
    </row>
    <row r="1299" spans="1:44" s="2" customFormat="1" x14ac:dyDescent="0.25">
      <c r="A1299" s="5"/>
      <c r="F1299" s="16"/>
      <c r="M1299" s="16"/>
      <c r="T1299" s="16"/>
      <c r="AA1299" s="16"/>
      <c r="AQ1299" s="3"/>
      <c r="AR1299" s="6"/>
    </row>
    <row r="1300" spans="1:44" s="2" customFormat="1" x14ac:dyDescent="0.25">
      <c r="A1300" s="5"/>
      <c r="F1300" s="16"/>
      <c r="M1300" s="16"/>
      <c r="T1300" s="16"/>
      <c r="AA1300" s="16"/>
      <c r="AQ1300" s="3"/>
      <c r="AR1300" s="6"/>
    </row>
    <row r="1301" spans="1:44" s="2" customFormat="1" x14ac:dyDescent="0.25">
      <c r="A1301" s="5"/>
      <c r="F1301" s="16"/>
      <c r="M1301" s="16"/>
      <c r="T1301" s="16"/>
      <c r="AA1301" s="16"/>
      <c r="AQ1301" s="3"/>
      <c r="AR1301" s="6"/>
    </row>
    <row r="1302" spans="1:44" s="2" customFormat="1" x14ac:dyDescent="0.25">
      <c r="A1302" s="5"/>
      <c r="F1302" s="16"/>
      <c r="M1302" s="16"/>
      <c r="T1302" s="16"/>
      <c r="AA1302" s="16"/>
      <c r="AQ1302" s="3"/>
      <c r="AR1302" s="6"/>
    </row>
    <row r="1303" spans="1:44" s="2" customFormat="1" x14ac:dyDescent="0.25">
      <c r="A1303" s="5"/>
      <c r="F1303" s="16"/>
      <c r="M1303" s="16"/>
      <c r="T1303" s="16"/>
      <c r="AA1303" s="16"/>
      <c r="AQ1303" s="3"/>
      <c r="AR1303" s="6"/>
    </row>
    <row r="1304" spans="1:44" s="2" customFormat="1" x14ac:dyDescent="0.25">
      <c r="A1304" s="5"/>
      <c r="F1304" s="16"/>
      <c r="M1304" s="16"/>
      <c r="T1304" s="16"/>
      <c r="AA1304" s="16"/>
      <c r="AQ1304" s="3"/>
      <c r="AR1304" s="6"/>
    </row>
    <row r="1305" spans="1:44" s="2" customFormat="1" x14ac:dyDescent="0.25">
      <c r="A1305" s="5"/>
      <c r="F1305" s="16"/>
      <c r="M1305" s="16"/>
      <c r="T1305" s="16"/>
      <c r="AA1305" s="16"/>
      <c r="AQ1305" s="3"/>
      <c r="AR1305" s="6"/>
    </row>
    <row r="1306" spans="1:44" s="2" customFormat="1" x14ac:dyDescent="0.25">
      <c r="A1306" s="5"/>
      <c r="F1306" s="16"/>
      <c r="M1306" s="16"/>
      <c r="T1306" s="16"/>
      <c r="AA1306" s="16"/>
      <c r="AQ1306" s="3"/>
      <c r="AR1306" s="6"/>
    </row>
    <row r="1307" spans="1:44" s="2" customFormat="1" x14ac:dyDescent="0.25">
      <c r="A1307" s="5"/>
      <c r="F1307" s="16"/>
      <c r="M1307" s="16"/>
      <c r="T1307" s="16"/>
      <c r="AA1307" s="16"/>
      <c r="AQ1307" s="3"/>
      <c r="AR1307" s="6"/>
    </row>
    <row r="1308" spans="1:44" s="2" customFormat="1" x14ac:dyDescent="0.25">
      <c r="A1308" s="5"/>
      <c r="F1308" s="16"/>
      <c r="M1308" s="16"/>
      <c r="T1308" s="16"/>
      <c r="AA1308" s="16"/>
      <c r="AQ1308" s="3"/>
      <c r="AR1308" s="6"/>
    </row>
    <row r="1309" spans="1:44" s="2" customFormat="1" x14ac:dyDescent="0.25">
      <c r="A1309" s="5"/>
      <c r="F1309" s="16"/>
      <c r="M1309" s="16"/>
      <c r="T1309" s="16"/>
      <c r="AA1309" s="16"/>
      <c r="AQ1309" s="3"/>
      <c r="AR1309" s="6"/>
    </row>
    <row r="1310" spans="1:44" s="2" customFormat="1" x14ac:dyDescent="0.25">
      <c r="A1310" s="5"/>
      <c r="F1310" s="16"/>
      <c r="M1310" s="16"/>
      <c r="T1310" s="16"/>
      <c r="AA1310" s="16"/>
      <c r="AQ1310" s="3"/>
      <c r="AR1310" s="6"/>
    </row>
    <row r="1311" spans="1:44" s="2" customFormat="1" x14ac:dyDescent="0.25">
      <c r="A1311" s="5"/>
      <c r="F1311" s="16"/>
      <c r="M1311" s="16"/>
      <c r="T1311" s="16"/>
      <c r="AA1311" s="16"/>
      <c r="AQ1311" s="3"/>
      <c r="AR1311" s="6"/>
    </row>
    <row r="1312" spans="1:44" s="2" customFormat="1" x14ac:dyDescent="0.25">
      <c r="A1312" s="5"/>
      <c r="F1312" s="16"/>
      <c r="M1312" s="16"/>
      <c r="T1312" s="16"/>
      <c r="AA1312" s="16"/>
      <c r="AQ1312" s="3"/>
      <c r="AR1312" s="6"/>
    </row>
    <row r="1313" spans="1:44" s="2" customFormat="1" x14ac:dyDescent="0.25">
      <c r="A1313" s="5"/>
      <c r="F1313" s="16"/>
      <c r="M1313" s="16"/>
      <c r="T1313" s="16"/>
      <c r="AA1313" s="16"/>
      <c r="AQ1313" s="3"/>
      <c r="AR1313" s="6"/>
    </row>
    <row r="1314" spans="1:44" s="2" customFormat="1" x14ac:dyDescent="0.25">
      <c r="A1314" s="5"/>
      <c r="F1314" s="16"/>
      <c r="M1314" s="16"/>
      <c r="T1314" s="16"/>
      <c r="AA1314" s="16"/>
      <c r="AQ1314" s="3"/>
      <c r="AR1314" s="6"/>
    </row>
    <row r="1315" spans="1:44" s="2" customFormat="1" x14ac:dyDescent="0.25">
      <c r="A1315" s="5"/>
      <c r="F1315" s="16"/>
      <c r="M1315" s="16"/>
      <c r="T1315" s="16"/>
      <c r="AA1315" s="16"/>
      <c r="AQ1315" s="3"/>
      <c r="AR1315" s="6"/>
    </row>
    <row r="1316" spans="1:44" s="2" customFormat="1" x14ac:dyDescent="0.25">
      <c r="A1316" s="5"/>
      <c r="F1316" s="16"/>
      <c r="M1316" s="16"/>
      <c r="T1316" s="16"/>
      <c r="AA1316" s="16"/>
      <c r="AQ1316" s="3"/>
      <c r="AR1316" s="6"/>
    </row>
    <row r="1317" spans="1:44" s="2" customFormat="1" x14ac:dyDescent="0.25">
      <c r="A1317" s="5"/>
      <c r="F1317" s="16"/>
      <c r="M1317" s="16"/>
      <c r="T1317" s="16"/>
      <c r="AA1317" s="16"/>
      <c r="AQ1317" s="3"/>
      <c r="AR1317" s="6"/>
    </row>
    <row r="1318" spans="1:44" s="2" customFormat="1" x14ac:dyDescent="0.25">
      <c r="A1318" s="5"/>
      <c r="F1318" s="16"/>
      <c r="M1318" s="16"/>
      <c r="T1318" s="16"/>
      <c r="AA1318" s="16"/>
      <c r="AQ1318" s="3"/>
      <c r="AR1318" s="6"/>
    </row>
    <row r="1319" spans="1:44" s="2" customFormat="1" x14ac:dyDescent="0.25">
      <c r="A1319" s="5"/>
      <c r="F1319" s="16"/>
      <c r="M1319" s="16"/>
      <c r="T1319" s="16"/>
      <c r="AA1319" s="16"/>
      <c r="AQ1319" s="3"/>
      <c r="AR1319" s="6"/>
    </row>
    <row r="1320" spans="1:44" s="2" customFormat="1" x14ac:dyDescent="0.25">
      <c r="A1320" s="5"/>
      <c r="F1320" s="16"/>
      <c r="M1320" s="16"/>
      <c r="T1320" s="16"/>
      <c r="AA1320" s="16"/>
      <c r="AQ1320" s="3"/>
      <c r="AR1320" s="6"/>
    </row>
    <row r="1321" spans="1:44" s="2" customFormat="1" x14ac:dyDescent="0.25">
      <c r="A1321" s="5"/>
      <c r="F1321" s="16"/>
      <c r="M1321" s="16"/>
      <c r="T1321" s="16"/>
      <c r="AA1321" s="16"/>
      <c r="AQ1321" s="3"/>
      <c r="AR1321" s="6"/>
    </row>
    <row r="1322" spans="1:44" s="2" customFormat="1" x14ac:dyDescent="0.25">
      <c r="A1322" s="5"/>
      <c r="F1322" s="16"/>
      <c r="M1322" s="16"/>
      <c r="T1322" s="16"/>
      <c r="AA1322" s="16"/>
      <c r="AQ1322" s="3"/>
      <c r="AR1322" s="6"/>
    </row>
    <row r="1323" spans="1:44" s="2" customFormat="1" x14ac:dyDescent="0.25">
      <c r="A1323" s="5"/>
      <c r="F1323" s="16"/>
      <c r="M1323" s="16"/>
      <c r="T1323" s="16"/>
      <c r="AA1323" s="16"/>
      <c r="AQ1323" s="3"/>
      <c r="AR1323" s="6"/>
    </row>
    <row r="1324" spans="1:44" s="2" customFormat="1" x14ac:dyDescent="0.25">
      <c r="A1324" s="5"/>
      <c r="F1324" s="16"/>
      <c r="M1324" s="16"/>
      <c r="T1324" s="16"/>
      <c r="AA1324" s="16"/>
      <c r="AQ1324" s="3"/>
      <c r="AR1324" s="6"/>
    </row>
    <row r="1325" spans="1:44" s="2" customFormat="1" x14ac:dyDescent="0.25">
      <c r="A1325" s="5"/>
      <c r="F1325" s="16"/>
      <c r="M1325" s="16"/>
      <c r="T1325" s="16"/>
      <c r="AA1325" s="16"/>
      <c r="AQ1325" s="3"/>
      <c r="AR1325" s="6"/>
    </row>
    <row r="1326" spans="1:44" s="2" customFormat="1" x14ac:dyDescent="0.25">
      <c r="A1326" s="5"/>
      <c r="F1326" s="16"/>
      <c r="M1326" s="16"/>
      <c r="T1326" s="16"/>
      <c r="AA1326" s="16"/>
      <c r="AQ1326" s="3"/>
      <c r="AR1326" s="6"/>
    </row>
    <row r="1327" spans="1:44" s="2" customFormat="1" x14ac:dyDescent="0.25">
      <c r="A1327" s="5"/>
      <c r="F1327" s="16"/>
      <c r="M1327" s="16"/>
      <c r="T1327" s="16"/>
      <c r="AA1327" s="16"/>
      <c r="AQ1327" s="3"/>
      <c r="AR1327" s="6"/>
    </row>
    <row r="1328" spans="1:44" s="2" customFormat="1" x14ac:dyDescent="0.25">
      <c r="A1328" s="5"/>
      <c r="F1328" s="16"/>
      <c r="M1328" s="16"/>
      <c r="T1328" s="16"/>
      <c r="AA1328" s="16"/>
      <c r="AQ1328" s="3"/>
      <c r="AR1328" s="6"/>
    </row>
    <row r="1329" spans="1:44" s="2" customFormat="1" x14ac:dyDescent="0.25">
      <c r="A1329" s="5"/>
      <c r="F1329" s="16"/>
      <c r="M1329" s="16"/>
      <c r="T1329" s="16"/>
      <c r="AA1329" s="16"/>
      <c r="AQ1329" s="3"/>
      <c r="AR1329" s="6"/>
    </row>
    <row r="1330" spans="1:44" s="2" customFormat="1" x14ac:dyDescent="0.25">
      <c r="A1330" s="5"/>
      <c r="F1330" s="16"/>
      <c r="M1330" s="16"/>
      <c r="T1330" s="16"/>
      <c r="AA1330" s="16"/>
      <c r="AQ1330" s="3"/>
      <c r="AR1330" s="6"/>
    </row>
    <row r="1331" spans="1:44" s="2" customFormat="1" x14ac:dyDescent="0.25">
      <c r="A1331" s="5"/>
      <c r="F1331" s="16"/>
      <c r="M1331" s="16"/>
      <c r="T1331" s="16"/>
      <c r="AA1331" s="16"/>
      <c r="AQ1331" s="3"/>
      <c r="AR1331" s="6"/>
    </row>
    <row r="1332" spans="1:44" s="2" customFormat="1" x14ac:dyDescent="0.25">
      <c r="A1332" s="5"/>
      <c r="F1332" s="16"/>
      <c r="M1332" s="16"/>
      <c r="T1332" s="16"/>
      <c r="AA1332" s="16"/>
      <c r="AQ1332" s="3"/>
      <c r="AR1332" s="6"/>
    </row>
    <row r="1333" spans="1:44" s="2" customFormat="1" x14ac:dyDescent="0.25">
      <c r="A1333" s="5"/>
      <c r="F1333" s="16"/>
      <c r="M1333" s="16"/>
      <c r="T1333" s="16"/>
      <c r="AA1333" s="16"/>
      <c r="AQ1333" s="3"/>
      <c r="AR1333" s="6"/>
    </row>
    <row r="1334" spans="1:44" s="2" customFormat="1" x14ac:dyDescent="0.25">
      <c r="A1334" s="5"/>
      <c r="F1334" s="16"/>
      <c r="M1334" s="16"/>
      <c r="T1334" s="16"/>
      <c r="AA1334" s="16"/>
      <c r="AQ1334" s="3"/>
      <c r="AR1334" s="6"/>
    </row>
    <row r="1335" spans="1:44" s="2" customFormat="1" x14ac:dyDescent="0.25">
      <c r="A1335" s="5"/>
      <c r="F1335" s="16"/>
      <c r="M1335" s="16"/>
      <c r="T1335" s="16"/>
      <c r="AA1335" s="16"/>
      <c r="AQ1335" s="3"/>
      <c r="AR1335" s="6"/>
    </row>
    <row r="1336" spans="1:44" s="2" customFormat="1" x14ac:dyDescent="0.25">
      <c r="A1336" s="5"/>
      <c r="F1336" s="16"/>
      <c r="M1336" s="16"/>
      <c r="T1336" s="16"/>
      <c r="AA1336" s="16"/>
      <c r="AQ1336" s="3"/>
      <c r="AR1336" s="6"/>
    </row>
    <row r="1337" spans="1:44" s="2" customFormat="1" x14ac:dyDescent="0.25">
      <c r="A1337" s="5"/>
      <c r="F1337" s="16"/>
      <c r="M1337" s="16"/>
      <c r="T1337" s="16"/>
      <c r="AA1337" s="16"/>
      <c r="AQ1337" s="3"/>
      <c r="AR1337" s="6"/>
    </row>
    <row r="1338" spans="1:44" s="2" customFormat="1" x14ac:dyDescent="0.25">
      <c r="A1338" s="5"/>
      <c r="F1338" s="16"/>
      <c r="M1338" s="16"/>
      <c r="T1338" s="16"/>
      <c r="AA1338" s="16"/>
      <c r="AQ1338" s="3"/>
      <c r="AR1338" s="6"/>
    </row>
    <row r="1339" spans="1:44" s="2" customFormat="1" x14ac:dyDescent="0.25">
      <c r="A1339" s="5"/>
      <c r="F1339" s="16"/>
      <c r="M1339" s="16"/>
      <c r="T1339" s="16"/>
      <c r="AA1339" s="16"/>
      <c r="AQ1339" s="3"/>
      <c r="AR1339" s="6"/>
    </row>
    <row r="1340" spans="1:44" s="2" customFormat="1" x14ac:dyDescent="0.25">
      <c r="A1340" s="5"/>
      <c r="F1340" s="16"/>
      <c r="M1340" s="16"/>
      <c r="T1340" s="16"/>
      <c r="AA1340" s="16"/>
      <c r="AQ1340" s="3"/>
      <c r="AR1340" s="6"/>
    </row>
    <row r="1341" spans="1:44" s="2" customFormat="1" x14ac:dyDescent="0.25">
      <c r="A1341" s="5"/>
      <c r="F1341" s="16"/>
      <c r="M1341" s="16"/>
      <c r="T1341" s="16"/>
      <c r="AA1341" s="16"/>
      <c r="AQ1341" s="3"/>
      <c r="AR1341" s="6"/>
    </row>
    <row r="1342" spans="1:44" s="2" customFormat="1" x14ac:dyDescent="0.25">
      <c r="A1342" s="5"/>
      <c r="F1342" s="16"/>
      <c r="M1342" s="16"/>
      <c r="T1342" s="16"/>
      <c r="AA1342" s="16"/>
      <c r="AQ1342" s="3"/>
      <c r="AR1342" s="6"/>
    </row>
    <row r="1343" spans="1:44" s="2" customFormat="1" x14ac:dyDescent="0.25">
      <c r="A1343" s="5"/>
      <c r="F1343" s="16"/>
      <c r="M1343" s="16"/>
      <c r="T1343" s="16"/>
      <c r="AA1343" s="16"/>
      <c r="AQ1343" s="3"/>
      <c r="AR1343" s="6"/>
    </row>
    <row r="1344" spans="1:44" s="2" customFormat="1" x14ac:dyDescent="0.25">
      <c r="A1344" s="5"/>
      <c r="F1344" s="16"/>
      <c r="M1344" s="16"/>
      <c r="T1344" s="16"/>
      <c r="AA1344" s="16"/>
      <c r="AQ1344" s="3"/>
      <c r="AR1344" s="6"/>
    </row>
    <row r="1345" spans="1:44" s="2" customFormat="1" x14ac:dyDescent="0.25">
      <c r="A1345" s="5"/>
      <c r="F1345" s="16"/>
      <c r="M1345" s="16"/>
      <c r="T1345" s="16"/>
      <c r="AA1345" s="16"/>
      <c r="AQ1345" s="3"/>
      <c r="AR1345" s="6"/>
    </row>
    <row r="1346" spans="1:44" s="2" customFormat="1" x14ac:dyDescent="0.25">
      <c r="A1346" s="5"/>
      <c r="F1346" s="16"/>
      <c r="M1346" s="16"/>
      <c r="T1346" s="16"/>
      <c r="AA1346" s="16"/>
      <c r="AQ1346" s="3"/>
      <c r="AR1346" s="6"/>
    </row>
    <row r="1347" spans="1:44" s="2" customFormat="1" x14ac:dyDescent="0.25">
      <c r="A1347" s="5"/>
      <c r="F1347" s="16"/>
      <c r="M1347" s="16"/>
      <c r="T1347" s="16"/>
      <c r="AA1347" s="16"/>
      <c r="AQ1347" s="3"/>
      <c r="AR1347" s="6"/>
    </row>
    <row r="1348" spans="1:44" s="2" customFormat="1" x14ac:dyDescent="0.25">
      <c r="A1348" s="5"/>
      <c r="F1348" s="16"/>
      <c r="M1348" s="16"/>
      <c r="T1348" s="16"/>
      <c r="AA1348" s="16"/>
      <c r="AQ1348" s="3"/>
      <c r="AR1348" s="6"/>
    </row>
    <row r="1349" spans="1:44" s="2" customFormat="1" x14ac:dyDescent="0.25">
      <c r="A1349" s="5"/>
      <c r="F1349" s="16"/>
      <c r="M1349" s="16"/>
      <c r="T1349" s="16"/>
      <c r="AA1349" s="16"/>
      <c r="AQ1349" s="3"/>
      <c r="AR1349" s="6"/>
    </row>
    <row r="1350" spans="1:44" s="2" customFormat="1" x14ac:dyDescent="0.25">
      <c r="A1350" s="5"/>
      <c r="F1350" s="16"/>
      <c r="M1350" s="16"/>
      <c r="T1350" s="16"/>
      <c r="AA1350" s="16"/>
      <c r="AQ1350" s="3"/>
      <c r="AR1350" s="6"/>
    </row>
    <row r="1351" spans="1:44" s="2" customFormat="1" x14ac:dyDescent="0.25">
      <c r="A1351" s="5"/>
      <c r="F1351" s="16"/>
      <c r="M1351" s="16"/>
      <c r="T1351" s="16"/>
      <c r="AA1351" s="16"/>
      <c r="AQ1351" s="3"/>
      <c r="AR1351" s="6"/>
    </row>
    <row r="1352" spans="1:44" s="2" customFormat="1" x14ac:dyDescent="0.25">
      <c r="A1352" s="5"/>
      <c r="F1352" s="16"/>
      <c r="M1352" s="16"/>
      <c r="T1352" s="16"/>
      <c r="AA1352" s="16"/>
      <c r="AQ1352" s="3"/>
      <c r="AR1352" s="6"/>
    </row>
    <row r="1353" spans="1:44" s="2" customFormat="1" x14ac:dyDescent="0.25">
      <c r="A1353" s="5"/>
      <c r="F1353" s="16"/>
      <c r="M1353" s="16"/>
      <c r="T1353" s="16"/>
      <c r="AA1353" s="16"/>
      <c r="AQ1353" s="3"/>
      <c r="AR1353" s="6"/>
    </row>
    <row r="1354" spans="1:44" s="2" customFormat="1" x14ac:dyDescent="0.25">
      <c r="A1354" s="5"/>
      <c r="F1354" s="16"/>
      <c r="M1354" s="16"/>
      <c r="T1354" s="16"/>
      <c r="AA1354" s="16"/>
      <c r="AQ1354" s="3"/>
      <c r="AR1354" s="6"/>
    </row>
    <row r="1355" spans="1:44" s="2" customFormat="1" x14ac:dyDescent="0.25">
      <c r="A1355" s="5"/>
      <c r="F1355" s="16"/>
      <c r="M1355" s="16"/>
      <c r="T1355" s="16"/>
      <c r="AA1355" s="16"/>
      <c r="AQ1355" s="3"/>
      <c r="AR1355" s="6"/>
    </row>
    <row r="1356" spans="1:44" s="2" customFormat="1" x14ac:dyDescent="0.25">
      <c r="A1356" s="5"/>
      <c r="F1356" s="16"/>
      <c r="M1356" s="16"/>
      <c r="T1356" s="16"/>
      <c r="AA1356" s="16"/>
      <c r="AQ1356" s="3"/>
      <c r="AR1356" s="6"/>
    </row>
    <row r="1357" spans="1:44" s="2" customFormat="1" x14ac:dyDescent="0.25">
      <c r="A1357" s="5"/>
      <c r="F1357" s="16"/>
      <c r="M1357" s="16"/>
      <c r="T1357" s="16"/>
      <c r="AA1357" s="16"/>
      <c r="AQ1357" s="3"/>
      <c r="AR1357" s="6"/>
    </row>
    <row r="1358" spans="1:44" s="2" customFormat="1" x14ac:dyDescent="0.25">
      <c r="A1358" s="5"/>
      <c r="F1358" s="16"/>
      <c r="M1358" s="16"/>
      <c r="T1358" s="16"/>
      <c r="AA1358" s="16"/>
      <c r="AQ1358" s="3"/>
      <c r="AR1358" s="6"/>
    </row>
    <row r="1359" spans="1:44" s="2" customFormat="1" x14ac:dyDescent="0.25">
      <c r="A1359" s="5"/>
      <c r="F1359" s="16"/>
      <c r="M1359" s="16"/>
      <c r="T1359" s="16"/>
      <c r="AA1359" s="16"/>
      <c r="AQ1359" s="3"/>
      <c r="AR1359" s="6"/>
    </row>
    <row r="1360" spans="1:44" s="2" customFormat="1" x14ac:dyDescent="0.25">
      <c r="A1360" s="5"/>
      <c r="F1360" s="16"/>
      <c r="M1360" s="16"/>
      <c r="T1360" s="16"/>
      <c r="AA1360" s="16"/>
      <c r="AQ1360" s="3"/>
      <c r="AR1360" s="6"/>
    </row>
    <row r="1361" spans="1:44" s="2" customFormat="1" x14ac:dyDescent="0.25">
      <c r="A1361" s="5"/>
      <c r="F1361" s="16"/>
      <c r="M1361" s="16"/>
      <c r="T1361" s="16"/>
      <c r="AA1361" s="16"/>
      <c r="AQ1361" s="3"/>
      <c r="AR1361" s="6"/>
    </row>
    <row r="1362" spans="1:44" s="2" customFormat="1" x14ac:dyDescent="0.25">
      <c r="A1362" s="5"/>
      <c r="F1362" s="16"/>
      <c r="M1362" s="16"/>
      <c r="T1362" s="16"/>
      <c r="AA1362" s="16"/>
      <c r="AQ1362" s="3"/>
      <c r="AR1362" s="6"/>
    </row>
    <row r="1363" spans="1:44" s="2" customFormat="1" x14ac:dyDescent="0.25">
      <c r="A1363" s="5"/>
      <c r="F1363" s="16"/>
      <c r="M1363" s="16"/>
      <c r="T1363" s="16"/>
      <c r="AA1363" s="16"/>
      <c r="AQ1363" s="3"/>
      <c r="AR1363" s="6"/>
    </row>
    <row r="1364" spans="1:44" s="2" customFormat="1" x14ac:dyDescent="0.25">
      <c r="A1364" s="5"/>
      <c r="F1364" s="16"/>
      <c r="M1364" s="16"/>
      <c r="T1364" s="16"/>
      <c r="AA1364" s="16"/>
      <c r="AQ1364" s="3"/>
      <c r="AR1364" s="6"/>
    </row>
    <row r="1365" spans="1:44" s="2" customFormat="1" x14ac:dyDescent="0.25">
      <c r="A1365" s="5"/>
      <c r="F1365" s="16"/>
      <c r="M1365" s="16"/>
      <c r="T1365" s="16"/>
      <c r="AA1365" s="16"/>
      <c r="AQ1365" s="3"/>
      <c r="AR1365" s="6"/>
    </row>
    <row r="1366" spans="1:44" s="2" customFormat="1" x14ac:dyDescent="0.25">
      <c r="A1366" s="5"/>
      <c r="F1366" s="16"/>
      <c r="M1366" s="16"/>
      <c r="T1366" s="16"/>
      <c r="AA1366" s="16"/>
      <c r="AQ1366" s="3"/>
      <c r="AR1366" s="6"/>
    </row>
    <row r="1367" spans="1:44" s="2" customFormat="1" x14ac:dyDescent="0.25">
      <c r="A1367" s="5"/>
      <c r="F1367" s="16"/>
      <c r="M1367" s="16"/>
      <c r="T1367" s="16"/>
      <c r="AA1367" s="16"/>
      <c r="AQ1367" s="3"/>
      <c r="AR1367" s="6"/>
    </row>
    <row r="1368" spans="1:44" s="2" customFormat="1" x14ac:dyDescent="0.25">
      <c r="A1368" s="5"/>
      <c r="F1368" s="16"/>
      <c r="M1368" s="16"/>
      <c r="T1368" s="16"/>
      <c r="AA1368" s="16"/>
      <c r="AQ1368" s="3"/>
      <c r="AR1368" s="6"/>
    </row>
    <row r="1369" spans="1:44" s="2" customFormat="1" x14ac:dyDescent="0.25">
      <c r="A1369" s="5"/>
      <c r="F1369" s="16"/>
      <c r="M1369" s="16"/>
      <c r="T1369" s="16"/>
      <c r="AA1369" s="16"/>
      <c r="AQ1369" s="3"/>
      <c r="AR1369" s="6"/>
    </row>
    <row r="1370" spans="1:44" s="2" customFormat="1" x14ac:dyDescent="0.25">
      <c r="A1370" s="5"/>
      <c r="F1370" s="16"/>
      <c r="M1370" s="16"/>
      <c r="T1370" s="16"/>
      <c r="AA1370" s="16"/>
      <c r="AQ1370" s="3"/>
      <c r="AR1370" s="6"/>
    </row>
    <row r="1371" spans="1:44" s="2" customFormat="1" x14ac:dyDescent="0.25">
      <c r="A1371" s="5"/>
      <c r="F1371" s="16"/>
      <c r="M1371" s="16"/>
      <c r="T1371" s="16"/>
      <c r="AA1371" s="16"/>
      <c r="AQ1371" s="3"/>
      <c r="AR1371" s="6"/>
    </row>
    <row r="1372" spans="1:44" s="2" customFormat="1" x14ac:dyDescent="0.25">
      <c r="A1372" s="5"/>
      <c r="F1372" s="16"/>
      <c r="M1372" s="16"/>
      <c r="T1372" s="16"/>
      <c r="AA1372" s="16"/>
      <c r="AQ1372" s="3"/>
      <c r="AR1372" s="6"/>
    </row>
    <row r="1373" spans="1:44" s="2" customFormat="1" x14ac:dyDescent="0.25">
      <c r="A1373" s="5"/>
      <c r="F1373" s="16"/>
      <c r="M1373" s="16"/>
      <c r="T1373" s="16"/>
      <c r="AA1373" s="16"/>
      <c r="AQ1373" s="3"/>
      <c r="AR1373" s="6"/>
    </row>
    <row r="1374" spans="1:44" s="2" customFormat="1" x14ac:dyDescent="0.25">
      <c r="A1374" s="5"/>
      <c r="F1374" s="16"/>
      <c r="M1374" s="16"/>
      <c r="T1374" s="16"/>
      <c r="AA1374" s="16"/>
      <c r="AQ1374" s="3"/>
      <c r="AR1374" s="6"/>
    </row>
    <row r="1375" spans="1:44" s="2" customFormat="1" x14ac:dyDescent="0.25">
      <c r="A1375" s="5"/>
      <c r="F1375" s="16"/>
      <c r="M1375" s="16"/>
      <c r="T1375" s="16"/>
      <c r="AA1375" s="16"/>
      <c r="AQ1375" s="3"/>
      <c r="AR1375" s="6"/>
    </row>
    <row r="1376" spans="1:44" s="2" customFormat="1" x14ac:dyDescent="0.25">
      <c r="A1376" s="5"/>
      <c r="F1376" s="16"/>
      <c r="M1376" s="16"/>
      <c r="T1376" s="16"/>
      <c r="AA1376" s="16"/>
      <c r="AQ1376" s="3"/>
      <c r="AR1376" s="6"/>
    </row>
    <row r="1377" spans="1:44" s="2" customFormat="1" x14ac:dyDescent="0.25">
      <c r="A1377" s="5"/>
      <c r="F1377" s="16"/>
      <c r="M1377" s="16"/>
      <c r="T1377" s="16"/>
      <c r="AA1377" s="16"/>
      <c r="AQ1377" s="3"/>
      <c r="AR1377" s="6"/>
    </row>
    <row r="1378" spans="1:44" s="2" customFormat="1" x14ac:dyDescent="0.25">
      <c r="A1378" s="5"/>
      <c r="F1378" s="16"/>
      <c r="M1378" s="16"/>
      <c r="T1378" s="16"/>
      <c r="AA1378" s="16"/>
      <c r="AQ1378" s="3"/>
      <c r="AR1378" s="6"/>
    </row>
    <row r="1379" spans="1:44" s="2" customFormat="1" x14ac:dyDescent="0.25">
      <c r="A1379" s="5"/>
      <c r="F1379" s="16"/>
      <c r="M1379" s="16"/>
      <c r="T1379" s="16"/>
      <c r="AA1379" s="16"/>
      <c r="AQ1379" s="3"/>
      <c r="AR1379" s="6"/>
    </row>
    <row r="1380" spans="1:44" s="2" customFormat="1" x14ac:dyDescent="0.25">
      <c r="A1380" s="5"/>
      <c r="F1380" s="16"/>
      <c r="M1380" s="16"/>
      <c r="T1380" s="16"/>
      <c r="AA1380" s="16"/>
      <c r="AQ1380" s="3"/>
      <c r="AR1380" s="6"/>
    </row>
    <row r="1381" spans="1:44" s="2" customFormat="1" x14ac:dyDescent="0.25">
      <c r="A1381" s="5"/>
      <c r="F1381" s="16"/>
      <c r="M1381" s="16"/>
      <c r="T1381" s="16"/>
      <c r="AA1381" s="16"/>
      <c r="AQ1381" s="3"/>
      <c r="AR1381" s="6"/>
    </row>
    <row r="1382" spans="1:44" s="2" customFormat="1" x14ac:dyDescent="0.25">
      <c r="A1382" s="5"/>
      <c r="F1382" s="16"/>
      <c r="M1382" s="16"/>
      <c r="T1382" s="16"/>
      <c r="AA1382" s="16"/>
      <c r="AQ1382" s="3"/>
      <c r="AR1382" s="6"/>
    </row>
    <row r="1383" spans="1:44" s="2" customFormat="1" x14ac:dyDescent="0.25">
      <c r="A1383" s="5"/>
      <c r="F1383" s="16"/>
      <c r="M1383" s="16"/>
      <c r="T1383" s="16"/>
      <c r="AA1383" s="16"/>
      <c r="AQ1383" s="3"/>
      <c r="AR1383" s="6"/>
    </row>
    <row r="1384" spans="1:44" s="2" customFormat="1" x14ac:dyDescent="0.25">
      <c r="A1384" s="5"/>
      <c r="F1384" s="16"/>
      <c r="M1384" s="16"/>
      <c r="T1384" s="16"/>
      <c r="AA1384" s="16"/>
      <c r="AQ1384" s="3"/>
      <c r="AR1384" s="6"/>
    </row>
    <row r="1385" spans="1:44" s="2" customFormat="1" x14ac:dyDescent="0.25">
      <c r="A1385" s="5"/>
      <c r="F1385" s="16"/>
      <c r="M1385" s="16"/>
      <c r="T1385" s="16"/>
      <c r="AA1385" s="16"/>
      <c r="AQ1385" s="3"/>
      <c r="AR1385" s="6"/>
    </row>
    <row r="1386" spans="1:44" s="2" customFormat="1" x14ac:dyDescent="0.25">
      <c r="A1386" s="5"/>
      <c r="F1386" s="16"/>
      <c r="M1386" s="16"/>
      <c r="T1386" s="16"/>
      <c r="AA1386" s="16"/>
      <c r="AQ1386" s="3"/>
      <c r="AR1386" s="6"/>
    </row>
    <row r="1387" spans="1:44" s="2" customFormat="1" x14ac:dyDescent="0.25">
      <c r="A1387" s="5"/>
      <c r="F1387" s="16"/>
      <c r="M1387" s="16"/>
      <c r="T1387" s="16"/>
      <c r="AA1387" s="16"/>
      <c r="AQ1387" s="3"/>
      <c r="AR1387" s="6"/>
    </row>
    <row r="1388" spans="1:44" s="2" customFormat="1" x14ac:dyDescent="0.25">
      <c r="A1388" s="5"/>
      <c r="F1388" s="16"/>
      <c r="M1388" s="16"/>
      <c r="T1388" s="16"/>
      <c r="AA1388" s="16"/>
      <c r="AQ1388" s="3"/>
      <c r="AR1388" s="6"/>
    </row>
    <row r="1389" spans="1:44" s="2" customFormat="1" x14ac:dyDescent="0.25">
      <c r="A1389" s="5"/>
      <c r="F1389" s="16"/>
      <c r="M1389" s="16"/>
      <c r="T1389" s="16"/>
      <c r="AA1389" s="16"/>
      <c r="AQ1389" s="3"/>
      <c r="AR1389" s="6"/>
    </row>
    <row r="1390" spans="1:44" s="2" customFormat="1" x14ac:dyDescent="0.25">
      <c r="A1390" s="5"/>
      <c r="F1390" s="16"/>
      <c r="M1390" s="16"/>
      <c r="T1390" s="16"/>
      <c r="AA1390" s="16"/>
      <c r="AQ1390" s="3"/>
      <c r="AR1390" s="6"/>
    </row>
    <row r="1391" spans="1:44" s="2" customFormat="1" x14ac:dyDescent="0.25">
      <c r="A1391" s="5"/>
      <c r="F1391" s="16"/>
      <c r="M1391" s="16"/>
      <c r="T1391" s="16"/>
      <c r="AA1391" s="16"/>
      <c r="AQ1391" s="3"/>
      <c r="AR1391" s="6"/>
    </row>
    <row r="1392" spans="1:44" s="2" customFormat="1" x14ac:dyDescent="0.25">
      <c r="A1392" s="5"/>
      <c r="F1392" s="16"/>
      <c r="M1392" s="16"/>
      <c r="T1392" s="16"/>
      <c r="AA1392" s="16"/>
      <c r="AQ1392" s="3"/>
      <c r="AR1392" s="6"/>
    </row>
    <row r="1393" spans="1:44" s="2" customFormat="1" x14ac:dyDescent="0.25">
      <c r="A1393" s="5"/>
      <c r="F1393" s="16"/>
      <c r="M1393" s="16"/>
      <c r="T1393" s="16"/>
      <c r="AA1393" s="16"/>
      <c r="AQ1393" s="3"/>
      <c r="AR1393" s="6"/>
    </row>
    <row r="1394" spans="1:44" s="2" customFormat="1" x14ac:dyDescent="0.25">
      <c r="A1394" s="5"/>
      <c r="F1394" s="16"/>
      <c r="M1394" s="16"/>
      <c r="T1394" s="16"/>
      <c r="AA1394" s="16"/>
      <c r="AQ1394" s="3"/>
      <c r="AR1394" s="6"/>
    </row>
    <row r="1395" spans="1:44" s="2" customFormat="1" x14ac:dyDescent="0.25">
      <c r="A1395" s="5"/>
      <c r="F1395" s="16"/>
      <c r="M1395" s="16"/>
      <c r="T1395" s="16"/>
      <c r="AA1395" s="16"/>
      <c r="AQ1395" s="3"/>
      <c r="AR1395" s="6"/>
    </row>
    <row r="1396" spans="1:44" s="2" customFormat="1" x14ac:dyDescent="0.25">
      <c r="A1396" s="5"/>
      <c r="F1396" s="16"/>
      <c r="M1396" s="16"/>
      <c r="T1396" s="16"/>
      <c r="AA1396" s="16"/>
      <c r="AQ1396" s="3"/>
      <c r="AR1396" s="6"/>
    </row>
    <row r="1397" spans="1:44" s="2" customFormat="1" x14ac:dyDescent="0.25">
      <c r="A1397" s="5"/>
      <c r="F1397" s="16"/>
      <c r="M1397" s="16"/>
      <c r="T1397" s="16"/>
      <c r="AA1397" s="16"/>
      <c r="AQ1397" s="3"/>
      <c r="AR1397" s="6"/>
    </row>
    <row r="1398" spans="1:44" s="2" customFormat="1" x14ac:dyDescent="0.25">
      <c r="A1398" s="5"/>
      <c r="F1398" s="16"/>
      <c r="M1398" s="16"/>
      <c r="T1398" s="16"/>
      <c r="AA1398" s="16"/>
      <c r="AQ1398" s="3"/>
      <c r="AR1398" s="6"/>
    </row>
    <row r="1399" spans="1:44" s="2" customFormat="1" x14ac:dyDescent="0.25">
      <c r="A1399" s="5"/>
      <c r="F1399" s="16"/>
      <c r="M1399" s="16"/>
      <c r="T1399" s="16"/>
      <c r="AA1399" s="16"/>
      <c r="AQ1399" s="3"/>
      <c r="AR1399" s="6"/>
    </row>
    <row r="1400" spans="1:44" s="2" customFormat="1" x14ac:dyDescent="0.25">
      <c r="A1400" s="5"/>
      <c r="F1400" s="16"/>
      <c r="M1400" s="16"/>
      <c r="T1400" s="16"/>
      <c r="AA1400" s="16"/>
      <c r="AQ1400" s="3"/>
      <c r="AR1400" s="6"/>
    </row>
    <row r="1401" spans="1:44" s="2" customFormat="1" x14ac:dyDescent="0.25">
      <c r="A1401" s="5"/>
      <c r="F1401" s="16"/>
      <c r="M1401" s="16"/>
      <c r="T1401" s="16"/>
      <c r="AA1401" s="16"/>
      <c r="AQ1401" s="3"/>
      <c r="AR1401" s="6"/>
    </row>
    <row r="1402" spans="1:44" s="2" customFormat="1" x14ac:dyDescent="0.25">
      <c r="A1402" s="5"/>
      <c r="F1402" s="16"/>
      <c r="M1402" s="16"/>
      <c r="T1402" s="16"/>
      <c r="AA1402" s="16"/>
      <c r="AQ1402" s="3"/>
      <c r="AR1402" s="6"/>
    </row>
    <row r="1403" spans="1:44" s="2" customFormat="1" x14ac:dyDescent="0.25">
      <c r="A1403" s="5"/>
      <c r="F1403" s="16"/>
      <c r="M1403" s="16"/>
      <c r="T1403" s="16"/>
      <c r="AA1403" s="16"/>
      <c r="AQ1403" s="3"/>
      <c r="AR1403" s="6"/>
    </row>
    <row r="1404" spans="1:44" s="2" customFormat="1" x14ac:dyDescent="0.25">
      <c r="A1404" s="5"/>
      <c r="F1404" s="16"/>
      <c r="M1404" s="16"/>
      <c r="T1404" s="16"/>
      <c r="AA1404" s="16"/>
      <c r="AQ1404" s="3"/>
      <c r="AR1404" s="6"/>
    </row>
    <row r="1405" spans="1:44" s="2" customFormat="1" x14ac:dyDescent="0.25">
      <c r="A1405" s="5"/>
      <c r="F1405" s="16"/>
      <c r="M1405" s="16"/>
      <c r="T1405" s="16"/>
      <c r="AA1405" s="16"/>
      <c r="AQ1405" s="3"/>
      <c r="AR1405" s="6"/>
    </row>
    <row r="1406" spans="1:44" s="2" customFormat="1" x14ac:dyDescent="0.25">
      <c r="A1406" s="5"/>
      <c r="F1406" s="16"/>
      <c r="M1406" s="16"/>
      <c r="T1406" s="16"/>
      <c r="AA1406" s="16"/>
      <c r="AQ1406" s="3"/>
      <c r="AR1406" s="6"/>
    </row>
    <row r="1407" spans="1:44" s="2" customFormat="1" x14ac:dyDescent="0.25">
      <c r="A1407" s="5"/>
      <c r="F1407" s="16"/>
      <c r="M1407" s="16"/>
      <c r="T1407" s="16"/>
      <c r="AA1407" s="16"/>
      <c r="AQ1407" s="3"/>
      <c r="AR1407" s="6"/>
    </row>
    <row r="1408" spans="1:44" s="2" customFormat="1" x14ac:dyDescent="0.25">
      <c r="A1408" s="5"/>
      <c r="F1408" s="16"/>
      <c r="M1408" s="16"/>
      <c r="T1408" s="16"/>
      <c r="AA1408" s="16"/>
      <c r="AQ1408" s="3"/>
      <c r="AR1408" s="6"/>
    </row>
    <row r="1409" spans="1:44" s="2" customFormat="1" x14ac:dyDescent="0.25">
      <c r="A1409" s="5"/>
      <c r="F1409" s="16"/>
      <c r="M1409" s="16"/>
      <c r="T1409" s="16"/>
      <c r="AA1409" s="16"/>
      <c r="AQ1409" s="3"/>
      <c r="AR1409" s="6"/>
    </row>
    <row r="1410" spans="1:44" s="2" customFormat="1" x14ac:dyDescent="0.25">
      <c r="A1410" s="5"/>
      <c r="F1410" s="16"/>
      <c r="M1410" s="16"/>
      <c r="T1410" s="16"/>
      <c r="AA1410" s="16"/>
      <c r="AQ1410" s="3"/>
      <c r="AR1410" s="6"/>
    </row>
    <row r="1411" spans="1:44" s="2" customFormat="1" x14ac:dyDescent="0.25">
      <c r="A1411" s="5"/>
      <c r="F1411" s="16"/>
      <c r="M1411" s="16"/>
      <c r="T1411" s="16"/>
      <c r="AA1411" s="16"/>
      <c r="AQ1411" s="3"/>
      <c r="AR1411" s="6"/>
    </row>
    <row r="1412" spans="1:44" s="2" customFormat="1" x14ac:dyDescent="0.25">
      <c r="A1412" s="5"/>
      <c r="F1412" s="16"/>
      <c r="M1412" s="16"/>
      <c r="T1412" s="16"/>
      <c r="AA1412" s="16"/>
      <c r="AQ1412" s="3"/>
      <c r="AR1412" s="6"/>
    </row>
    <row r="1413" spans="1:44" s="2" customFormat="1" x14ac:dyDescent="0.25">
      <c r="A1413" s="5"/>
      <c r="F1413" s="16"/>
      <c r="M1413" s="16"/>
      <c r="T1413" s="16"/>
      <c r="AA1413" s="16"/>
      <c r="AQ1413" s="3"/>
      <c r="AR1413" s="6"/>
    </row>
    <row r="1414" spans="1:44" s="2" customFormat="1" x14ac:dyDescent="0.25">
      <c r="A1414" s="5"/>
      <c r="F1414" s="16"/>
      <c r="M1414" s="16"/>
      <c r="T1414" s="16"/>
      <c r="AA1414" s="16"/>
      <c r="AQ1414" s="3"/>
      <c r="AR1414" s="6"/>
    </row>
    <row r="1415" spans="1:44" s="2" customFormat="1" x14ac:dyDescent="0.25">
      <c r="A1415" s="5"/>
      <c r="F1415" s="16"/>
      <c r="M1415" s="16"/>
      <c r="T1415" s="16"/>
      <c r="AA1415" s="16"/>
      <c r="AQ1415" s="3"/>
      <c r="AR1415" s="6"/>
    </row>
    <row r="1416" spans="1:44" s="2" customFormat="1" x14ac:dyDescent="0.25">
      <c r="A1416" s="5"/>
      <c r="F1416" s="16"/>
      <c r="M1416" s="16"/>
      <c r="T1416" s="16"/>
      <c r="AA1416" s="16"/>
      <c r="AQ1416" s="3"/>
      <c r="AR1416" s="6"/>
    </row>
    <row r="1417" spans="1:44" s="2" customFormat="1" x14ac:dyDescent="0.25">
      <c r="A1417" s="5"/>
      <c r="F1417" s="16"/>
      <c r="M1417" s="16"/>
      <c r="T1417" s="16"/>
      <c r="AA1417" s="16"/>
      <c r="AQ1417" s="3"/>
      <c r="AR1417" s="6"/>
    </row>
    <row r="1418" spans="1:44" s="2" customFormat="1" x14ac:dyDescent="0.25">
      <c r="A1418" s="5"/>
      <c r="F1418" s="16"/>
      <c r="M1418" s="16"/>
      <c r="T1418" s="16"/>
      <c r="AA1418" s="16"/>
      <c r="AQ1418" s="3"/>
      <c r="AR1418" s="6"/>
    </row>
    <row r="1419" spans="1:44" s="2" customFormat="1" x14ac:dyDescent="0.25">
      <c r="A1419" s="5"/>
      <c r="F1419" s="16"/>
      <c r="M1419" s="16"/>
      <c r="T1419" s="16"/>
      <c r="AA1419" s="16"/>
      <c r="AQ1419" s="3"/>
      <c r="AR1419" s="6"/>
    </row>
    <row r="1420" spans="1:44" s="2" customFormat="1" x14ac:dyDescent="0.25">
      <c r="A1420" s="5"/>
      <c r="F1420" s="16"/>
      <c r="M1420" s="16"/>
      <c r="T1420" s="16"/>
      <c r="AA1420" s="16"/>
      <c r="AQ1420" s="3"/>
      <c r="AR1420" s="6"/>
    </row>
    <row r="1421" spans="1:44" s="2" customFormat="1" x14ac:dyDescent="0.25">
      <c r="A1421" s="5"/>
      <c r="F1421" s="16"/>
      <c r="M1421" s="16"/>
      <c r="T1421" s="16"/>
      <c r="AA1421" s="16"/>
      <c r="AQ1421" s="3"/>
      <c r="AR1421" s="6"/>
    </row>
    <row r="1422" spans="1:44" s="2" customFormat="1" x14ac:dyDescent="0.25">
      <c r="A1422" s="5"/>
      <c r="F1422" s="16"/>
      <c r="M1422" s="16"/>
      <c r="T1422" s="16"/>
      <c r="AA1422" s="16"/>
      <c r="AQ1422" s="3"/>
      <c r="AR1422" s="6"/>
    </row>
    <row r="1423" spans="1:44" s="2" customFormat="1" x14ac:dyDescent="0.25">
      <c r="A1423" s="5"/>
      <c r="F1423" s="16"/>
      <c r="M1423" s="16"/>
      <c r="T1423" s="16"/>
      <c r="AA1423" s="16"/>
      <c r="AQ1423" s="3"/>
      <c r="AR1423" s="6"/>
    </row>
    <row r="1424" spans="1:44" s="2" customFormat="1" x14ac:dyDescent="0.25">
      <c r="A1424" s="5"/>
      <c r="F1424" s="16"/>
      <c r="M1424" s="16"/>
      <c r="T1424" s="16"/>
      <c r="AA1424" s="16"/>
      <c r="AQ1424" s="3"/>
      <c r="AR1424" s="6"/>
    </row>
    <row r="1425" spans="1:44" s="2" customFormat="1" x14ac:dyDescent="0.25">
      <c r="A1425" s="5"/>
      <c r="F1425" s="16"/>
      <c r="M1425" s="16"/>
      <c r="T1425" s="16"/>
      <c r="AA1425" s="16"/>
      <c r="AQ1425" s="3"/>
      <c r="AR1425" s="6"/>
    </row>
    <row r="1426" spans="1:44" s="2" customFormat="1" x14ac:dyDescent="0.25">
      <c r="A1426" s="5"/>
      <c r="F1426" s="16"/>
      <c r="M1426" s="16"/>
      <c r="T1426" s="16"/>
      <c r="AA1426" s="16"/>
      <c r="AQ1426" s="3"/>
      <c r="AR1426" s="6"/>
    </row>
    <row r="1427" spans="1:44" s="2" customFormat="1" x14ac:dyDescent="0.25">
      <c r="A1427" s="5"/>
      <c r="F1427" s="16"/>
      <c r="M1427" s="16"/>
      <c r="T1427" s="16"/>
      <c r="AA1427" s="16"/>
      <c r="AQ1427" s="3"/>
      <c r="AR1427" s="6"/>
    </row>
    <row r="1428" spans="1:44" s="2" customFormat="1" x14ac:dyDescent="0.25">
      <c r="A1428" s="5"/>
      <c r="F1428" s="16"/>
      <c r="M1428" s="16"/>
      <c r="T1428" s="16"/>
      <c r="AA1428" s="16"/>
      <c r="AQ1428" s="3"/>
      <c r="AR1428" s="6"/>
    </row>
    <row r="1429" spans="1:44" s="2" customFormat="1" x14ac:dyDescent="0.25">
      <c r="A1429" s="5"/>
      <c r="F1429" s="16"/>
      <c r="M1429" s="16"/>
      <c r="T1429" s="16"/>
      <c r="AA1429" s="16"/>
      <c r="AQ1429" s="3"/>
      <c r="AR1429" s="6"/>
    </row>
    <row r="1430" spans="1:44" s="2" customFormat="1" x14ac:dyDescent="0.25">
      <c r="A1430" s="5"/>
      <c r="F1430" s="16"/>
      <c r="M1430" s="16"/>
      <c r="T1430" s="16"/>
      <c r="AA1430" s="16"/>
      <c r="AQ1430" s="3"/>
      <c r="AR1430" s="6"/>
    </row>
    <row r="1431" spans="1:44" s="2" customFormat="1" x14ac:dyDescent="0.25">
      <c r="A1431" s="5"/>
      <c r="F1431" s="16"/>
      <c r="M1431" s="16"/>
      <c r="T1431" s="16"/>
      <c r="AA1431" s="16"/>
      <c r="AQ1431" s="3"/>
      <c r="AR1431" s="6"/>
    </row>
    <row r="1432" spans="1:44" s="2" customFormat="1" x14ac:dyDescent="0.25">
      <c r="A1432" s="5"/>
      <c r="F1432" s="16"/>
      <c r="M1432" s="16"/>
      <c r="T1432" s="16"/>
      <c r="AA1432" s="16"/>
      <c r="AQ1432" s="3"/>
      <c r="AR1432" s="6"/>
    </row>
    <row r="1433" spans="1:44" s="2" customFormat="1" x14ac:dyDescent="0.25">
      <c r="A1433" s="5"/>
      <c r="F1433" s="16"/>
      <c r="M1433" s="16"/>
      <c r="T1433" s="16"/>
      <c r="AA1433" s="16"/>
      <c r="AQ1433" s="3"/>
      <c r="AR1433" s="6"/>
    </row>
    <row r="1434" spans="1:44" s="2" customFormat="1" x14ac:dyDescent="0.25">
      <c r="A1434" s="5"/>
      <c r="F1434" s="16"/>
      <c r="M1434" s="16"/>
      <c r="T1434" s="16"/>
      <c r="AA1434" s="16"/>
      <c r="AQ1434" s="3"/>
      <c r="AR1434" s="6"/>
    </row>
    <row r="1435" spans="1:44" s="2" customFormat="1" x14ac:dyDescent="0.25">
      <c r="A1435" s="5"/>
      <c r="F1435" s="16"/>
      <c r="M1435" s="16"/>
      <c r="T1435" s="16"/>
      <c r="AA1435" s="16"/>
      <c r="AQ1435" s="3"/>
      <c r="AR1435" s="6"/>
    </row>
    <row r="1436" spans="1:44" s="2" customFormat="1" x14ac:dyDescent="0.25">
      <c r="A1436" s="5"/>
      <c r="F1436" s="16"/>
      <c r="M1436" s="16"/>
      <c r="T1436" s="16"/>
      <c r="AA1436" s="16"/>
      <c r="AQ1436" s="3"/>
      <c r="AR1436" s="6"/>
    </row>
    <row r="1437" spans="1:44" s="2" customFormat="1" x14ac:dyDescent="0.25">
      <c r="A1437" s="5"/>
      <c r="F1437" s="16"/>
      <c r="M1437" s="16"/>
      <c r="T1437" s="16"/>
      <c r="AA1437" s="16"/>
      <c r="AQ1437" s="3"/>
      <c r="AR1437" s="6"/>
    </row>
    <row r="1438" spans="1:44" s="2" customFormat="1" x14ac:dyDescent="0.25">
      <c r="A1438" s="5"/>
      <c r="F1438" s="16"/>
      <c r="M1438" s="16"/>
      <c r="T1438" s="16"/>
      <c r="AA1438" s="16"/>
      <c r="AQ1438" s="3"/>
      <c r="AR1438" s="6"/>
    </row>
    <row r="1439" spans="1:44" s="2" customFormat="1" x14ac:dyDescent="0.25">
      <c r="A1439" s="5"/>
      <c r="F1439" s="16"/>
      <c r="M1439" s="16"/>
      <c r="T1439" s="16"/>
      <c r="AA1439" s="16"/>
      <c r="AQ1439" s="3"/>
      <c r="AR1439" s="6"/>
    </row>
    <row r="1440" spans="1:44" s="2" customFormat="1" x14ac:dyDescent="0.25">
      <c r="A1440" s="5"/>
      <c r="F1440" s="16"/>
      <c r="M1440" s="16"/>
      <c r="T1440" s="16"/>
      <c r="AA1440" s="16"/>
      <c r="AQ1440" s="3"/>
      <c r="AR1440" s="6"/>
    </row>
    <row r="1441" spans="1:44" s="2" customFormat="1" x14ac:dyDescent="0.25">
      <c r="A1441" s="5"/>
      <c r="F1441" s="16"/>
      <c r="M1441" s="16"/>
      <c r="T1441" s="16"/>
      <c r="AA1441" s="16"/>
      <c r="AQ1441" s="3"/>
      <c r="AR1441" s="6"/>
    </row>
    <row r="1442" spans="1:44" s="2" customFormat="1" x14ac:dyDescent="0.25">
      <c r="A1442" s="5"/>
      <c r="F1442" s="16"/>
      <c r="M1442" s="16"/>
      <c r="T1442" s="16"/>
      <c r="AA1442" s="16"/>
      <c r="AQ1442" s="3"/>
      <c r="AR1442" s="6"/>
    </row>
    <row r="1443" spans="1:44" s="2" customFormat="1" x14ac:dyDescent="0.25">
      <c r="A1443" s="5"/>
      <c r="F1443" s="16"/>
      <c r="M1443" s="16"/>
      <c r="T1443" s="16"/>
      <c r="AA1443" s="16"/>
      <c r="AQ1443" s="3"/>
      <c r="AR1443" s="6"/>
    </row>
    <row r="1444" spans="1:44" s="2" customFormat="1" x14ac:dyDescent="0.25">
      <c r="A1444" s="5"/>
      <c r="F1444" s="16"/>
      <c r="M1444" s="16"/>
      <c r="T1444" s="16"/>
      <c r="AA1444" s="16"/>
      <c r="AQ1444" s="3"/>
      <c r="AR1444" s="6"/>
    </row>
    <row r="1445" spans="1:44" s="2" customFormat="1" x14ac:dyDescent="0.25">
      <c r="A1445" s="5"/>
      <c r="F1445" s="16"/>
      <c r="M1445" s="16"/>
      <c r="T1445" s="16"/>
      <c r="AA1445" s="16"/>
      <c r="AQ1445" s="3"/>
      <c r="AR1445" s="6"/>
    </row>
    <row r="1446" spans="1:44" s="2" customFormat="1" x14ac:dyDescent="0.25">
      <c r="A1446" s="5"/>
      <c r="F1446" s="16"/>
      <c r="M1446" s="16"/>
      <c r="T1446" s="16"/>
      <c r="AA1446" s="16"/>
      <c r="AQ1446" s="3"/>
      <c r="AR1446" s="6"/>
    </row>
    <row r="1447" spans="1:44" s="2" customFormat="1" x14ac:dyDescent="0.25">
      <c r="A1447" s="5"/>
      <c r="F1447" s="16"/>
      <c r="M1447" s="16"/>
      <c r="T1447" s="16"/>
      <c r="AA1447" s="16"/>
      <c r="AQ1447" s="3"/>
      <c r="AR1447" s="6"/>
    </row>
    <row r="1448" spans="1:44" s="2" customFormat="1" x14ac:dyDescent="0.25">
      <c r="A1448" s="5"/>
      <c r="F1448" s="16"/>
      <c r="M1448" s="16"/>
      <c r="T1448" s="16"/>
      <c r="AA1448" s="16"/>
      <c r="AQ1448" s="3"/>
      <c r="AR1448" s="6"/>
    </row>
    <row r="1449" spans="1:44" s="2" customFormat="1" x14ac:dyDescent="0.25">
      <c r="A1449" s="5"/>
      <c r="F1449" s="16"/>
      <c r="M1449" s="16"/>
      <c r="T1449" s="16"/>
      <c r="AA1449" s="16"/>
      <c r="AQ1449" s="3"/>
      <c r="AR1449" s="6"/>
    </row>
    <row r="1450" spans="1:44" s="2" customFormat="1" x14ac:dyDescent="0.25">
      <c r="A1450" s="5"/>
      <c r="F1450" s="16"/>
      <c r="M1450" s="16"/>
      <c r="T1450" s="16"/>
      <c r="AA1450" s="16"/>
      <c r="AQ1450" s="3"/>
      <c r="AR1450" s="6"/>
    </row>
    <row r="1451" spans="1:44" s="2" customFormat="1" x14ac:dyDescent="0.25">
      <c r="A1451" s="5"/>
      <c r="F1451" s="16"/>
      <c r="M1451" s="16"/>
      <c r="T1451" s="16"/>
      <c r="AA1451" s="16"/>
      <c r="AQ1451" s="3"/>
      <c r="AR1451" s="6"/>
    </row>
    <row r="1452" spans="1:44" s="2" customFormat="1" x14ac:dyDescent="0.25">
      <c r="A1452" s="5"/>
      <c r="F1452" s="16"/>
      <c r="M1452" s="16"/>
      <c r="T1452" s="16"/>
      <c r="AA1452" s="16"/>
      <c r="AQ1452" s="3"/>
      <c r="AR1452" s="6"/>
    </row>
    <row r="1453" spans="1:44" s="2" customFormat="1" x14ac:dyDescent="0.25">
      <c r="A1453" s="5"/>
      <c r="F1453" s="16"/>
      <c r="M1453" s="16"/>
      <c r="T1453" s="16"/>
      <c r="AA1453" s="16"/>
      <c r="AQ1453" s="3"/>
      <c r="AR1453" s="6"/>
    </row>
    <row r="1454" spans="1:44" s="2" customFormat="1" x14ac:dyDescent="0.25">
      <c r="A1454" s="5"/>
      <c r="F1454" s="16"/>
      <c r="M1454" s="16"/>
      <c r="T1454" s="16"/>
      <c r="AA1454" s="16"/>
      <c r="AQ1454" s="3"/>
      <c r="AR1454" s="6"/>
    </row>
    <row r="1455" spans="1:44" s="2" customFormat="1" x14ac:dyDescent="0.25">
      <c r="A1455" s="5"/>
      <c r="F1455" s="16"/>
      <c r="M1455" s="16"/>
      <c r="T1455" s="16"/>
      <c r="AA1455" s="16"/>
      <c r="AQ1455" s="3"/>
      <c r="AR1455" s="6"/>
    </row>
    <row r="1456" spans="1:44" s="2" customFormat="1" x14ac:dyDescent="0.25">
      <c r="A1456" s="5"/>
      <c r="F1456" s="16"/>
      <c r="M1456" s="16"/>
      <c r="T1456" s="16"/>
      <c r="AA1456" s="16"/>
      <c r="AQ1456" s="3"/>
      <c r="AR1456" s="6"/>
    </row>
    <row r="1457" spans="1:44" s="2" customFormat="1" x14ac:dyDescent="0.25">
      <c r="A1457" s="5"/>
      <c r="F1457" s="16"/>
      <c r="M1457" s="16"/>
      <c r="T1457" s="16"/>
      <c r="AA1457" s="16"/>
      <c r="AQ1457" s="3"/>
      <c r="AR1457" s="6"/>
    </row>
    <row r="1458" spans="1:44" s="2" customFormat="1" x14ac:dyDescent="0.25">
      <c r="A1458" s="5"/>
      <c r="F1458" s="16"/>
      <c r="M1458" s="16"/>
      <c r="T1458" s="16"/>
      <c r="AA1458" s="16"/>
      <c r="AQ1458" s="3"/>
      <c r="AR1458" s="6"/>
    </row>
    <row r="1459" spans="1:44" s="2" customFormat="1" x14ac:dyDescent="0.25">
      <c r="A1459" s="5"/>
      <c r="F1459" s="16"/>
      <c r="M1459" s="16"/>
      <c r="T1459" s="16"/>
      <c r="AA1459" s="16"/>
      <c r="AQ1459" s="3"/>
      <c r="AR1459" s="6"/>
    </row>
    <row r="1460" spans="1:44" s="2" customFormat="1" x14ac:dyDescent="0.25">
      <c r="A1460" s="5"/>
      <c r="F1460" s="16"/>
      <c r="M1460" s="16"/>
      <c r="T1460" s="16"/>
      <c r="AA1460" s="16"/>
      <c r="AQ1460" s="3"/>
      <c r="AR1460" s="6"/>
    </row>
    <row r="1461" spans="1:44" s="2" customFormat="1" x14ac:dyDescent="0.25">
      <c r="A1461" s="5"/>
      <c r="F1461" s="16"/>
      <c r="M1461" s="16"/>
      <c r="T1461" s="16"/>
      <c r="AA1461" s="16"/>
      <c r="AQ1461" s="3"/>
      <c r="AR1461" s="6"/>
    </row>
    <row r="1462" spans="1:44" s="2" customFormat="1" x14ac:dyDescent="0.25">
      <c r="A1462" s="5"/>
      <c r="F1462" s="16"/>
      <c r="M1462" s="16"/>
      <c r="T1462" s="16"/>
      <c r="AA1462" s="16"/>
      <c r="AQ1462" s="3"/>
      <c r="AR1462" s="6"/>
    </row>
    <row r="1463" spans="1:44" s="2" customFormat="1" x14ac:dyDescent="0.25">
      <c r="A1463" s="5"/>
      <c r="F1463" s="16"/>
      <c r="M1463" s="16"/>
      <c r="T1463" s="16"/>
      <c r="AA1463" s="16"/>
      <c r="AQ1463" s="3"/>
      <c r="AR1463" s="6"/>
    </row>
    <row r="1464" spans="1:44" s="2" customFormat="1" x14ac:dyDescent="0.25">
      <c r="A1464" s="5"/>
      <c r="F1464" s="16"/>
      <c r="M1464" s="16"/>
      <c r="T1464" s="16"/>
      <c r="AA1464" s="16"/>
      <c r="AQ1464" s="3"/>
      <c r="AR1464" s="6"/>
    </row>
    <row r="1465" spans="1:44" s="2" customFormat="1" x14ac:dyDescent="0.25">
      <c r="A1465" s="5"/>
      <c r="F1465" s="16"/>
      <c r="M1465" s="16"/>
      <c r="T1465" s="16"/>
      <c r="AA1465" s="16"/>
      <c r="AQ1465" s="3"/>
      <c r="AR1465" s="6"/>
    </row>
    <row r="1466" spans="1:44" s="2" customFormat="1" x14ac:dyDescent="0.25">
      <c r="A1466" s="5"/>
      <c r="F1466" s="16"/>
      <c r="M1466" s="16"/>
      <c r="T1466" s="16"/>
      <c r="AA1466" s="16"/>
      <c r="AQ1466" s="3"/>
      <c r="AR1466" s="6"/>
    </row>
    <row r="1467" spans="1:44" s="2" customFormat="1" x14ac:dyDescent="0.25">
      <c r="A1467" s="5"/>
      <c r="F1467" s="16"/>
      <c r="M1467" s="16"/>
      <c r="T1467" s="16"/>
      <c r="AA1467" s="16"/>
      <c r="AQ1467" s="3"/>
      <c r="AR1467" s="6"/>
    </row>
    <row r="1468" spans="1:44" s="2" customFormat="1" x14ac:dyDescent="0.25">
      <c r="A1468" s="5"/>
      <c r="F1468" s="16"/>
      <c r="M1468" s="16"/>
      <c r="T1468" s="16"/>
      <c r="AA1468" s="16"/>
      <c r="AQ1468" s="3"/>
      <c r="AR1468" s="6"/>
    </row>
    <row r="1469" spans="1:44" s="2" customFormat="1" x14ac:dyDescent="0.25">
      <c r="A1469" s="5"/>
      <c r="F1469" s="16"/>
      <c r="M1469" s="16"/>
      <c r="T1469" s="16"/>
      <c r="AA1469" s="16"/>
      <c r="AQ1469" s="3"/>
      <c r="AR1469" s="6"/>
    </row>
    <row r="1470" spans="1:44" s="2" customFormat="1" x14ac:dyDescent="0.25">
      <c r="A1470" s="5"/>
      <c r="F1470" s="16"/>
      <c r="M1470" s="16"/>
      <c r="T1470" s="16"/>
      <c r="AA1470" s="16"/>
      <c r="AQ1470" s="3"/>
      <c r="AR1470" s="6"/>
    </row>
    <row r="1471" spans="1:44" s="2" customFormat="1" x14ac:dyDescent="0.25">
      <c r="A1471" s="5"/>
      <c r="F1471" s="16"/>
      <c r="M1471" s="16"/>
      <c r="T1471" s="16"/>
      <c r="AA1471" s="16"/>
      <c r="AQ1471" s="3"/>
      <c r="AR1471" s="6"/>
    </row>
    <row r="1472" spans="1:44" s="2" customFormat="1" x14ac:dyDescent="0.25">
      <c r="A1472" s="5"/>
      <c r="F1472" s="16"/>
      <c r="M1472" s="16"/>
      <c r="T1472" s="16"/>
      <c r="AA1472" s="16"/>
      <c r="AQ1472" s="3"/>
      <c r="AR1472" s="6"/>
    </row>
    <row r="1473" spans="1:44" s="2" customFormat="1" x14ac:dyDescent="0.25">
      <c r="A1473" s="5"/>
      <c r="F1473" s="16"/>
      <c r="M1473" s="16"/>
      <c r="T1473" s="16"/>
      <c r="AA1473" s="16"/>
      <c r="AQ1473" s="3"/>
      <c r="AR1473" s="6"/>
    </row>
    <row r="1474" spans="1:44" s="2" customFormat="1" x14ac:dyDescent="0.25">
      <c r="A1474" s="5"/>
      <c r="F1474" s="16"/>
      <c r="M1474" s="16"/>
      <c r="T1474" s="16"/>
      <c r="AA1474" s="16"/>
      <c r="AQ1474" s="3"/>
      <c r="AR1474" s="6"/>
    </row>
    <row r="1475" spans="1:44" s="2" customFormat="1" x14ac:dyDescent="0.25">
      <c r="A1475" s="5"/>
      <c r="F1475" s="16"/>
      <c r="M1475" s="16"/>
      <c r="T1475" s="16"/>
      <c r="AA1475" s="16"/>
      <c r="AQ1475" s="3"/>
      <c r="AR1475" s="6"/>
    </row>
    <row r="1476" spans="1:44" s="2" customFormat="1" x14ac:dyDescent="0.25">
      <c r="A1476" s="5"/>
      <c r="F1476" s="16"/>
      <c r="M1476" s="16"/>
      <c r="T1476" s="16"/>
      <c r="AA1476" s="16"/>
      <c r="AQ1476" s="3"/>
      <c r="AR1476" s="6"/>
    </row>
    <row r="1477" spans="1:44" s="2" customFormat="1" x14ac:dyDescent="0.25">
      <c r="A1477" s="5"/>
      <c r="F1477" s="16"/>
      <c r="M1477" s="16"/>
      <c r="T1477" s="16"/>
      <c r="AA1477" s="16"/>
      <c r="AQ1477" s="3"/>
      <c r="AR1477" s="6"/>
    </row>
    <row r="1478" spans="1:44" s="2" customFormat="1" x14ac:dyDescent="0.25">
      <c r="A1478" s="5"/>
      <c r="F1478" s="16"/>
      <c r="M1478" s="16"/>
      <c r="T1478" s="16"/>
      <c r="AA1478" s="16"/>
      <c r="AQ1478" s="3"/>
      <c r="AR1478" s="6"/>
    </row>
    <row r="1479" spans="1:44" s="2" customFormat="1" x14ac:dyDescent="0.25">
      <c r="A1479" s="5"/>
      <c r="F1479" s="16"/>
      <c r="M1479" s="16"/>
      <c r="T1479" s="16"/>
      <c r="AA1479" s="16"/>
      <c r="AQ1479" s="3"/>
      <c r="AR1479" s="6"/>
    </row>
    <row r="1480" spans="1:44" s="2" customFormat="1" x14ac:dyDescent="0.25">
      <c r="A1480" s="5"/>
      <c r="F1480" s="16"/>
      <c r="M1480" s="16"/>
      <c r="T1480" s="16"/>
      <c r="AA1480" s="16"/>
      <c r="AQ1480" s="3"/>
      <c r="AR1480" s="6"/>
    </row>
    <row r="1481" spans="1:44" s="2" customFormat="1" x14ac:dyDescent="0.25">
      <c r="A1481" s="5"/>
      <c r="F1481" s="16"/>
      <c r="M1481" s="16"/>
      <c r="T1481" s="16"/>
      <c r="AA1481" s="16"/>
      <c r="AQ1481" s="3"/>
      <c r="AR1481" s="6"/>
    </row>
    <row r="1482" spans="1:44" s="2" customFormat="1" x14ac:dyDescent="0.25">
      <c r="A1482" s="5"/>
      <c r="F1482" s="16"/>
      <c r="M1482" s="16"/>
      <c r="T1482" s="16"/>
      <c r="AA1482" s="16"/>
      <c r="AQ1482" s="3"/>
      <c r="AR1482" s="6"/>
    </row>
    <row r="1483" spans="1:44" s="2" customFormat="1" x14ac:dyDescent="0.25">
      <c r="A1483" s="5"/>
      <c r="F1483" s="16"/>
      <c r="M1483" s="16"/>
      <c r="T1483" s="16"/>
      <c r="AA1483" s="16"/>
      <c r="AQ1483" s="3"/>
      <c r="AR1483" s="6"/>
    </row>
    <row r="1484" spans="1:44" s="2" customFormat="1" x14ac:dyDescent="0.25">
      <c r="A1484" s="5"/>
      <c r="F1484" s="16"/>
      <c r="M1484" s="16"/>
      <c r="T1484" s="16"/>
      <c r="AA1484" s="16"/>
      <c r="AQ1484" s="3"/>
      <c r="AR1484" s="6"/>
    </row>
    <row r="1485" spans="1:44" s="2" customFormat="1" x14ac:dyDescent="0.25">
      <c r="A1485" s="5"/>
      <c r="F1485" s="16"/>
      <c r="M1485" s="16"/>
      <c r="T1485" s="16"/>
      <c r="AA1485" s="16"/>
      <c r="AQ1485" s="3"/>
      <c r="AR1485" s="6"/>
    </row>
    <row r="1486" spans="1:44" s="2" customFormat="1" x14ac:dyDescent="0.25">
      <c r="A1486" s="5"/>
      <c r="F1486" s="16"/>
      <c r="M1486" s="16"/>
      <c r="T1486" s="16"/>
      <c r="AA1486" s="16"/>
      <c r="AQ1486" s="3"/>
      <c r="AR1486" s="6"/>
    </row>
    <row r="1487" spans="1:44" s="2" customFormat="1" x14ac:dyDescent="0.25">
      <c r="A1487" s="5"/>
      <c r="F1487" s="16"/>
      <c r="M1487" s="16"/>
      <c r="T1487" s="16"/>
      <c r="AA1487" s="16"/>
      <c r="AQ1487" s="3"/>
      <c r="AR1487" s="6"/>
    </row>
    <row r="1488" spans="1:44" s="2" customFormat="1" x14ac:dyDescent="0.25">
      <c r="A1488" s="5"/>
      <c r="F1488" s="16"/>
      <c r="M1488" s="16"/>
      <c r="T1488" s="16"/>
      <c r="AA1488" s="16"/>
      <c r="AQ1488" s="3"/>
      <c r="AR1488" s="6"/>
    </row>
    <row r="1489" spans="1:44" s="2" customFormat="1" x14ac:dyDescent="0.25">
      <c r="A1489" s="5"/>
      <c r="F1489" s="16"/>
      <c r="M1489" s="16"/>
      <c r="T1489" s="16"/>
      <c r="AA1489" s="16"/>
      <c r="AQ1489" s="3"/>
      <c r="AR1489" s="6"/>
    </row>
    <row r="1490" spans="1:44" s="2" customFormat="1" x14ac:dyDescent="0.25">
      <c r="A1490" s="5"/>
      <c r="F1490" s="16"/>
      <c r="M1490" s="16"/>
      <c r="T1490" s="16"/>
      <c r="AA1490" s="16"/>
      <c r="AQ1490" s="3"/>
      <c r="AR1490" s="6"/>
    </row>
    <row r="1491" spans="1:44" s="2" customFormat="1" x14ac:dyDescent="0.25">
      <c r="A1491" s="5"/>
      <c r="F1491" s="16"/>
      <c r="M1491" s="16"/>
      <c r="T1491" s="16"/>
      <c r="AA1491" s="16"/>
      <c r="AQ1491" s="3"/>
      <c r="AR1491" s="6"/>
    </row>
    <row r="1492" spans="1:44" s="2" customFormat="1" x14ac:dyDescent="0.25">
      <c r="A1492" s="5"/>
      <c r="F1492" s="16"/>
      <c r="M1492" s="16"/>
      <c r="T1492" s="16"/>
      <c r="AA1492" s="16"/>
      <c r="AQ1492" s="3"/>
      <c r="AR1492" s="6"/>
    </row>
    <row r="1493" spans="1:44" s="2" customFormat="1" x14ac:dyDescent="0.25">
      <c r="A1493" s="5"/>
      <c r="F1493" s="16"/>
      <c r="M1493" s="16"/>
      <c r="T1493" s="16"/>
      <c r="AA1493" s="16"/>
      <c r="AQ1493" s="3"/>
      <c r="AR1493" s="6"/>
    </row>
    <row r="1494" spans="1:44" s="2" customFormat="1" x14ac:dyDescent="0.25">
      <c r="A1494" s="5"/>
      <c r="F1494" s="16"/>
      <c r="M1494" s="16"/>
      <c r="T1494" s="16"/>
      <c r="AA1494" s="16"/>
      <c r="AQ1494" s="3"/>
      <c r="AR1494" s="6"/>
    </row>
    <row r="1495" spans="1:44" s="2" customFormat="1" x14ac:dyDescent="0.25">
      <c r="A1495" s="5"/>
      <c r="F1495" s="16"/>
      <c r="M1495" s="16"/>
      <c r="T1495" s="16"/>
      <c r="AA1495" s="16"/>
      <c r="AQ1495" s="3"/>
      <c r="AR1495" s="6"/>
    </row>
    <row r="1496" spans="1:44" s="2" customFormat="1" x14ac:dyDescent="0.25">
      <c r="A1496" s="5"/>
      <c r="F1496" s="16"/>
      <c r="M1496" s="16"/>
      <c r="T1496" s="16"/>
      <c r="AA1496" s="16"/>
      <c r="AQ1496" s="3"/>
      <c r="AR1496" s="6"/>
    </row>
    <row r="1497" spans="1:44" s="2" customFormat="1" x14ac:dyDescent="0.25">
      <c r="A1497" s="5"/>
      <c r="F1497" s="16"/>
      <c r="M1497" s="16"/>
      <c r="T1497" s="16"/>
      <c r="AA1497" s="16"/>
      <c r="AQ1497" s="3"/>
      <c r="AR1497" s="6"/>
    </row>
    <row r="1498" spans="1:44" s="2" customFormat="1" x14ac:dyDescent="0.25">
      <c r="A1498" s="5"/>
      <c r="F1498" s="16"/>
      <c r="M1498" s="16"/>
      <c r="T1498" s="16"/>
      <c r="AA1498" s="16"/>
      <c r="AQ1498" s="3"/>
      <c r="AR1498" s="6"/>
    </row>
    <row r="1499" spans="1:44" s="2" customFormat="1" x14ac:dyDescent="0.25">
      <c r="A1499" s="5"/>
      <c r="F1499" s="16"/>
      <c r="M1499" s="16"/>
      <c r="T1499" s="16"/>
      <c r="AA1499" s="16"/>
      <c r="AQ1499" s="3"/>
      <c r="AR1499" s="6"/>
    </row>
    <row r="1500" spans="1:44" s="2" customFormat="1" x14ac:dyDescent="0.25">
      <c r="A1500" s="5"/>
      <c r="F1500" s="16"/>
      <c r="M1500" s="16"/>
      <c r="T1500" s="16"/>
      <c r="AA1500" s="16"/>
      <c r="AQ1500" s="3"/>
      <c r="AR1500" s="6"/>
    </row>
    <row r="1501" spans="1:44" s="2" customFormat="1" x14ac:dyDescent="0.25">
      <c r="A1501" s="5"/>
      <c r="F1501" s="16"/>
      <c r="M1501" s="16"/>
      <c r="T1501" s="16"/>
      <c r="AA1501" s="16"/>
      <c r="AQ1501" s="3"/>
      <c r="AR1501" s="6"/>
    </row>
    <row r="1502" spans="1:44" s="2" customFormat="1" x14ac:dyDescent="0.25">
      <c r="A1502" s="5"/>
      <c r="F1502" s="16"/>
      <c r="M1502" s="16"/>
      <c r="T1502" s="16"/>
      <c r="AA1502" s="16"/>
      <c r="AQ1502" s="3"/>
      <c r="AR1502" s="6"/>
    </row>
    <row r="1503" spans="1:44" s="2" customFormat="1" x14ac:dyDescent="0.25">
      <c r="A1503" s="5"/>
      <c r="F1503" s="16"/>
      <c r="M1503" s="16"/>
      <c r="T1503" s="16"/>
      <c r="AA1503" s="16"/>
      <c r="AQ1503" s="3"/>
      <c r="AR1503" s="6"/>
    </row>
    <row r="1504" spans="1:44" s="2" customFormat="1" x14ac:dyDescent="0.25">
      <c r="A1504" s="5"/>
      <c r="F1504" s="16"/>
      <c r="M1504" s="16"/>
      <c r="T1504" s="16"/>
      <c r="AA1504" s="16"/>
      <c r="AQ1504" s="3"/>
      <c r="AR1504" s="6"/>
    </row>
    <row r="1505" spans="1:44" s="2" customFormat="1" x14ac:dyDescent="0.25">
      <c r="A1505" s="5"/>
      <c r="F1505" s="16"/>
      <c r="M1505" s="16"/>
      <c r="T1505" s="16"/>
      <c r="AA1505" s="16"/>
      <c r="AQ1505" s="3"/>
      <c r="AR1505" s="6"/>
    </row>
    <row r="1506" spans="1:44" s="2" customFormat="1" x14ac:dyDescent="0.25">
      <c r="A1506" s="5"/>
      <c r="F1506" s="16"/>
      <c r="M1506" s="16"/>
      <c r="T1506" s="16"/>
      <c r="AA1506" s="16"/>
      <c r="AQ1506" s="3"/>
      <c r="AR1506" s="6"/>
    </row>
    <row r="1507" spans="1:44" s="2" customFormat="1" x14ac:dyDescent="0.25">
      <c r="A1507" s="5"/>
      <c r="F1507" s="16"/>
      <c r="M1507" s="16"/>
      <c r="T1507" s="16"/>
      <c r="AA1507" s="16"/>
      <c r="AQ1507" s="3"/>
      <c r="AR1507" s="6"/>
    </row>
    <row r="1508" spans="1:44" s="2" customFormat="1" x14ac:dyDescent="0.25">
      <c r="A1508" s="5"/>
      <c r="F1508" s="16"/>
      <c r="M1508" s="16"/>
      <c r="T1508" s="16"/>
      <c r="AA1508" s="16"/>
      <c r="AQ1508" s="3"/>
      <c r="AR1508" s="6"/>
    </row>
    <row r="1509" spans="1:44" s="2" customFormat="1" x14ac:dyDescent="0.25">
      <c r="A1509" s="5"/>
      <c r="F1509" s="16"/>
      <c r="M1509" s="16"/>
      <c r="T1509" s="16"/>
      <c r="AA1509" s="16"/>
      <c r="AQ1509" s="3"/>
      <c r="AR1509" s="6"/>
    </row>
    <row r="1510" spans="1:44" s="2" customFormat="1" x14ac:dyDescent="0.25">
      <c r="A1510" s="5"/>
      <c r="F1510" s="16"/>
      <c r="M1510" s="16"/>
      <c r="T1510" s="16"/>
      <c r="AA1510" s="16"/>
      <c r="AQ1510" s="3"/>
      <c r="AR1510" s="6"/>
    </row>
    <row r="1511" spans="1:44" s="2" customFormat="1" x14ac:dyDescent="0.25">
      <c r="A1511" s="5"/>
      <c r="F1511" s="16"/>
      <c r="M1511" s="16"/>
      <c r="T1511" s="16"/>
      <c r="AA1511" s="16"/>
      <c r="AQ1511" s="3"/>
      <c r="AR1511" s="6"/>
    </row>
    <row r="1512" spans="1:44" s="2" customFormat="1" x14ac:dyDescent="0.25">
      <c r="A1512" s="5"/>
      <c r="F1512" s="16"/>
      <c r="M1512" s="16"/>
      <c r="T1512" s="16"/>
      <c r="AA1512" s="16"/>
      <c r="AQ1512" s="3"/>
      <c r="AR1512" s="6"/>
    </row>
    <row r="1513" spans="1:44" s="2" customFormat="1" x14ac:dyDescent="0.25">
      <c r="A1513" s="5"/>
      <c r="F1513" s="16"/>
      <c r="M1513" s="16"/>
      <c r="T1513" s="16"/>
      <c r="AA1513" s="16"/>
      <c r="AQ1513" s="3"/>
      <c r="AR1513" s="6"/>
    </row>
    <row r="1514" spans="1:44" s="2" customFormat="1" x14ac:dyDescent="0.25">
      <c r="A1514" s="5"/>
      <c r="F1514" s="16"/>
      <c r="M1514" s="16"/>
      <c r="T1514" s="16"/>
      <c r="AA1514" s="16"/>
      <c r="AQ1514" s="3"/>
      <c r="AR1514" s="6"/>
    </row>
    <row r="1515" spans="1:44" s="2" customFormat="1" x14ac:dyDescent="0.25">
      <c r="A1515" s="5"/>
      <c r="F1515" s="16"/>
      <c r="M1515" s="16"/>
      <c r="T1515" s="16"/>
      <c r="AA1515" s="16"/>
      <c r="AQ1515" s="3"/>
      <c r="AR1515" s="6"/>
    </row>
    <row r="1516" spans="1:44" s="2" customFormat="1" x14ac:dyDescent="0.25">
      <c r="A1516" s="5"/>
      <c r="F1516" s="16"/>
      <c r="M1516" s="16"/>
      <c r="T1516" s="16"/>
      <c r="AA1516" s="16"/>
      <c r="AQ1516" s="3"/>
      <c r="AR1516" s="6"/>
    </row>
    <row r="1517" spans="1:44" s="2" customFormat="1" x14ac:dyDescent="0.25">
      <c r="A1517" s="5"/>
      <c r="F1517" s="16"/>
      <c r="M1517" s="16"/>
      <c r="T1517" s="16"/>
      <c r="AA1517" s="16"/>
      <c r="AQ1517" s="3"/>
      <c r="AR1517" s="6"/>
    </row>
    <row r="1518" spans="1:44" s="2" customFormat="1" x14ac:dyDescent="0.25">
      <c r="A1518" s="5"/>
      <c r="F1518" s="16"/>
      <c r="M1518" s="16"/>
      <c r="T1518" s="16"/>
      <c r="AA1518" s="16"/>
      <c r="AQ1518" s="3"/>
      <c r="AR1518" s="6"/>
    </row>
    <row r="1519" spans="1:44" s="2" customFormat="1" x14ac:dyDescent="0.25">
      <c r="A1519" s="5"/>
      <c r="F1519" s="16"/>
      <c r="M1519" s="16"/>
      <c r="T1519" s="16"/>
      <c r="AA1519" s="16"/>
      <c r="AQ1519" s="3"/>
      <c r="AR1519" s="6"/>
    </row>
    <row r="1520" spans="1:44" s="2" customFormat="1" x14ac:dyDescent="0.25">
      <c r="A1520" s="5"/>
      <c r="F1520" s="16"/>
      <c r="M1520" s="16"/>
      <c r="T1520" s="16"/>
      <c r="AA1520" s="16"/>
      <c r="AQ1520" s="3"/>
      <c r="AR1520" s="6"/>
    </row>
    <row r="1521" spans="1:44" s="2" customFormat="1" x14ac:dyDescent="0.25">
      <c r="A1521" s="5"/>
      <c r="F1521" s="16"/>
      <c r="M1521" s="16"/>
      <c r="T1521" s="16"/>
      <c r="AA1521" s="16"/>
      <c r="AQ1521" s="3"/>
      <c r="AR1521" s="6"/>
    </row>
    <row r="1522" spans="1:44" s="2" customFormat="1" x14ac:dyDescent="0.25">
      <c r="A1522" s="5"/>
      <c r="F1522" s="16"/>
      <c r="M1522" s="16"/>
      <c r="T1522" s="16"/>
      <c r="AA1522" s="16"/>
      <c r="AQ1522" s="3"/>
      <c r="AR1522" s="6"/>
    </row>
    <row r="1523" spans="1:44" s="2" customFormat="1" x14ac:dyDescent="0.25">
      <c r="A1523" s="5"/>
      <c r="F1523" s="16"/>
      <c r="M1523" s="16"/>
      <c r="T1523" s="16"/>
      <c r="AA1523" s="16"/>
      <c r="AQ1523" s="3"/>
      <c r="AR1523" s="6"/>
    </row>
    <row r="1524" spans="1:44" s="2" customFormat="1" x14ac:dyDescent="0.25">
      <c r="A1524" s="5"/>
      <c r="F1524" s="16"/>
      <c r="M1524" s="16"/>
      <c r="T1524" s="16"/>
      <c r="AA1524" s="16"/>
      <c r="AQ1524" s="3"/>
      <c r="AR1524" s="6"/>
    </row>
    <row r="1525" spans="1:44" s="2" customFormat="1" x14ac:dyDescent="0.25">
      <c r="A1525" s="5"/>
      <c r="F1525" s="16"/>
      <c r="M1525" s="16"/>
      <c r="T1525" s="16"/>
      <c r="AA1525" s="16"/>
      <c r="AQ1525" s="3"/>
      <c r="AR1525" s="6"/>
    </row>
    <row r="1526" spans="1:44" s="2" customFormat="1" x14ac:dyDescent="0.25">
      <c r="A1526" s="5"/>
      <c r="F1526" s="16"/>
      <c r="M1526" s="16"/>
      <c r="T1526" s="16"/>
      <c r="AA1526" s="16"/>
      <c r="AQ1526" s="3"/>
      <c r="AR1526" s="6"/>
    </row>
    <row r="1527" spans="1:44" s="2" customFormat="1" x14ac:dyDescent="0.25">
      <c r="A1527" s="5"/>
      <c r="F1527" s="16"/>
      <c r="M1527" s="16"/>
      <c r="T1527" s="16"/>
      <c r="AA1527" s="16"/>
      <c r="AQ1527" s="3"/>
      <c r="AR1527" s="6"/>
    </row>
    <row r="1528" spans="1:44" s="2" customFormat="1" x14ac:dyDescent="0.25">
      <c r="A1528" s="5"/>
      <c r="F1528" s="16"/>
      <c r="M1528" s="16"/>
      <c r="T1528" s="16"/>
      <c r="AA1528" s="16"/>
      <c r="AQ1528" s="3"/>
      <c r="AR1528" s="6"/>
    </row>
    <row r="1529" spans="1:44" s="2" customFormat="1" x14ac:dyDescent="0.25">
      <c r="A1529" s="5"/>
      <c r="F1529" s="16"/>
      <c r="M1529" s="16"/>
      <c r="T1529" s="16"/>
      <c r="AA1529" s="16"/>
      <c r="AQ1529" s="3"/>
      <c r="AR1529" s="6"/>
    </row>
    <row r="1530" spans="1:44" s="2" customFormat="1" x14ac:dyDescent="0.25">
      <c r="A1530" s="5"/>
      <c r="F1530" s="16"/>
      <c r="M1530" s="16"/>
      <c r="T1530" s="16"/>
      <c r="AA1530" s="16"/>
      <c r="AQ1530" s="3"/>
      <c r="AR1530" s="6"/>
    </row>
    <row r="1531" spans="1:44" s="2" customFormat="1" x14ac:dyDescent="0.25">
      <c r="A1531" s="5"/>
      <c r="F1531" s="16"/>
      <c r="M1531" s="16"/>
      <c r="T1531" s="16"/>
      <c r="AA1531" s="16"/>
      <c r="AQ1531" s="3"/>
      <c r="AR1531" s="6"/>
    </row>
    <row r="1532" spans="1:44" s="2" customFormat="1" x14ac:dyDescent="0.25">
      <c r="A1532" s="5"/>
      <c r="F1532" s="16"/>
      <c r="M1532" s="16"/>
      <c r="T1532" s="16"/>
      <c r="AA1532" s="16"/>
      <c r="AQ1532" s="3"/>
      <c r="AR1532" s="6"/>
    </row>
    <row r="1533" spans="1:44" s="2" customFormat="1" x14ac:dyDescent="0.25">
      <c r="A1533" s="5"/>
      <c r="F1533" s="16"/>
      <c r="M1533" s="16"/>
      <c r="T1533" s="16"/>
      <c r="AA1533" s="16"/>
      <c r="AQ1533" s="3"/>
      <c r="AR1533" s="6"/>
    </row>
    <row r="1534" spans="1:44" s="2" customFormat="1" x14ac:dyDescent="0.25">
      <c r="A1534" s="5"/>
      <c r="F1534" s="16"/>
      <c r="M1534" s="16"/>
      <c r="T1534" s="16"/>
      <c r="AA1534" s="16"/>
      <c r="AQ1534" s="3"/>
      <c r="AR1534" s="6"/>
    </row>
    <row r="1535" spans="1:44" s="2" customFormat="1" x14ac:dyDescent="0.25">
      <c r="A1535" s="5"/>
      <c r="F1535" s="16"/>
      <c r="M1535" s="16"/>
      <c r="T1535" s="16"/>
      <c r="AA1535" s="16"/>
      <c r="AQ1535" s="3"/>
      <c r="AR1535" s="6"/>
    </row>
    <row r="1536" spans="1:44" s="2" customFormat="1" x14ac:dyDescent="0.25">
      <c r="A1536" s="5"/>
      <c r="F1536" s="16"/>
      <c r="M1536" s="16"/>
      <c r="T1536" s="16"/>
      <c r="AA1536" s="16"/>
      <c r="AQ1536" s="3"/>
      <c r="AR1536" s="6"/>
    </row>
    <row r="1537" spans="1:44" s="2" customFormat="1" x14ac:dyDescent="0.25">
      <c r="A1537" s="5"/>
      <c r="F1537" s="16"/>
      <c r="M1537" s="16"/>
      <c r="T1537" s="16"/>
      <c r="AA1537" s="16"/>
      <c r="AQ1537" s="3"/>
      <c r="AR1537" s="6"/>
    </row>
    <row r="1538" spans="1:44" s="2" customFormat="1" x14ac:dyDescent="0.25">
      <c r="A1538" s="5"/>
      <c r="F1538" s="16"/>
      <c r="M1538" s="16"/>
      <c r="T1538" s="16"/>
      <c r="AA1538" s="16"/>
      <c r="AQ1538" s="3"/>
      <c r="AR1538" s="6"/>
    </row>
    <row r="1539" spans="1:44" s="2" customFormat="1" x14ac:dyDescent="0.25">
      <c r="A1539" s="5"/>
      <c r="F1539" s="16"/>
      <c r="M1539" s="16"/>
      <c r="T1539" s="16"/>
      <c r="AA1539" s="16"/>
      <c r="AQ1539" s="3"/>
      <c r="AR1539" s="6"/>
    </row>
    <row r="1540" spans="1:44" s="2" customFormat="1" x14ac:dyDescent="0.25">
      <c r="A1540" s="5"/>
      <c r="F1540" s="16"/>
      <c r="M1540" s="16"/>
      <c r="T1540" s="16"/>
      <c r="AA1540" s="16"/>
      <c r="AQ1540" s="3"/>
      <c r="AR1540" s="6"/>
    </row>
    <row r="1541" spans="1:44" s="2" customFormat="1" x14ac:dyDescent="0.25">
      <c r="A1541" s="5"/>
      <c r="F1541" s="16"/>
      <c r="M1541" s="16"/>
      <c r="T1541" s="16"/>
      <c r="AA1541" s="16"/>
      <c r="AQ1541" s="3"/>
      <c r="AR1541" s="6"/>
    </row>
    <row r="1542" spans="1:44" s="2" customFormat="1" x14ac:dyDescent="0.25">
      <c r="A1542" s="5"/>
      <c r="F1542" s="16"/>
      <c r="M1542" s="16"/>
      <c r="T1542" s="16"/>
      <c r="AA1542" s="16"/>
      <c r="AQ1542" s="3"/>
      <c r="AR1542" s="6"/>
    </row>
    <row r="1543" spans="1:44" s="2" customFormat="1" x14ac:dyDescent="0.25">
      <c r="A1543" s="5"/>
      <c r="F1543" s="16"/>
      <c r="M1543" s="16"/>
      <c r="T1543" s="16"/>
      <c r="AA1543" s="16"/>
      <c r="AQ1543" s="3"/>
      <c r="AR1543" s="6"/>
    </row>
    <row r="1544" spans="1:44" s="2" customFormat="1" x14ac:dyDescent="0.25">
      <c r="A1544" s="5"/>
      <c r="F1544" s="16"/>
      <c r="M1544" s="16"/>
      <c r="T1544" s="16"/>
      <c r="AA1544" s="16"/>
      <c r="AQ1544" s="3"/>
      <c r="AR1544" s="6"/>
    </row>
    <row r="1545" spans="1:44" s="2" customFormat="1" x14ac:dyDescent="0.25">
      <c r="A1545" s="5"/>
      <c r="F1545" s="16"/>
      <c r="M1545" s="16"/>
      <c r="T1545" s="16"/>
      <c r="AA1545" s="16"/>
      <c r="AQ1545" s="3"/>
      <c r="AR1545" s="6"/>
    </row>
    <row r="1546" spans="1:44" s="2" customFormat="1" x14ac:dyDescent="0.25">
      <c r="A1546" s="5"/>
      <c r="F1546" s="16"/>
      <c r="M1546" s="16"/>
      <c r="T1546" s="16"/>
      <c r="AA1546" s="16"/>
      <c r="AQ1546" s="3"/>
      <c r="AR1546" s="6"/>
    </row>
    <row r="1547" spans="1:44" s="2" customFormat="1" x14ac:dyDescent="0.25">
      <c r="A1547" s="5"/>
      <c r="F1547" s="16"/>
      <c r="M1547" s="16"/>
      <c r="T1547" s="16"/>
      <c r="AA1547" s="16"/>
      <c r="AQ1547" s="3"/>
      <c r="AR1547" s="6"/>
    </row>
    <row r="1548" spans="1:44" s="2" customFormat="1" x14ac:dyDescent="0.25">
      <c r="A1548" s="5"/>
      <c r="F1548" s="16"/>
      <c r="M1548" s="16"/>
      <c r="T1548" s="16"/>
      <c r="AA1548" s="16"/>
      <c r="AQ1548" s="3"/>
      <c r="AR1548" s="6"/>
    </row>
    <row r="1549" spans="1:44" s="2" customFormat="1" x14ac:dyDescent="0.25">
      <c r="A1549" s="5"/>
      <c r="F1549" s="16"/>
      <c r="M1549" s="16"/>
      <c r="T1549" s="16"/>
      <c r="AA1549" s="16"/>
      <c r="AQ1549" s="3"/>
      <c r="AR1549" s="6"/>
    </row>
    <row r="1550" spans="1:44" s="2" customFormat="1" x14ac:dyDescent="0.25">
      <c r="A1550" s="5"/>
      <c r="F1550" s="16"/>
      <c r="M1550" s="16"/>
      <c r="T1550" s="16"/>
      <c r="AA1550" s="16"/>
      <c r="AQ1550" s="3"/>
      <c r="AR1550" s="6"/>
    </row>
    <row r="1551" spans="1:44" s="2" customFormat="1" x14ac:dyDescent="0.25">
      <c r="A1551" s="5"/>
      <c r="F1551" s="16"/>
      <c r="M1551" s="16"/>
      <c r="T1551" s="16"/>
      <c r="AA1551" s="16"/>
      <c r="AQ1551" s="3"/>
      <c r="AR1551" s="6"/>
    </row>
    <row r="1552" spans="1:44" s="2" customFormat="1" x14ac:dyDescent="0.25">
      <c r="A1552" s="5"/>
      <c r="F1552" s="16"/>
      <c r="M1552" s="16"/>
      <c r="T1552" s="16"/>
      <c r="AA1552" s="16"/>
      <c r="AQ1552" s="3"/>
      <c r="AR1552" s="6"/>
    </row>
    <row r="1553" spans="1:44" s="2" customFormat="1" x14ac:dyDescent="0.25">
      <c r="A1553" s="5"/>
      <c r="F1553" s="16"/>
      <c r="M1553" s="16"/>
      <c r="T1553" s="16"/>
      <c r="AA1553" s="16"/>
      <c r="AQ1553" s="3"/>
      <c r="AR1553" s="6"/>
    </row>
    <row r="1554" spans="1:44" s="2" customFormat="1" x14ac:dyDescent="0.25">
      <c r="A1554" s="5"/>
      <c r="F1554" s="16"/>
      <c r="M1554" s="16"/>
      <c r="T1554" s="16"/>
      <c r="AA1554" s="16"/>
      <c r="AQ1554" s="3"/>
      <c r="AR1554" s="6"/>
    </row>
    <row r="1555" spans="1:44" s="2" customFormat="1" x14ac:dyDescent="0.25">
      <c r="A1555" s="5"/>
      <c r="F1555" s="16"/>
      <c r="M1555" s="16"/>
      <c r="T1555" s="16"/>
      <c r="AA1555" s="16"/>
      <c r="AQ1555" s="3"/>
      <c r="AR1555" s="6"/>
    </row>
    <row r="1556" spans="1:44" s="2" customFormat="1" x14ac:dyDescent="0.25">
      <c r="A1556" s="5"/>
      <c r="F1556" s="16"/>
      <c r="M1556" s="16"/>
      <c r="T1556" s="16"/>
      <c r="AA1556" s="16"/>
      <c r="AQ1556" s="3"/>
      <c r="AR1556" s="6"/>
    </row>
    <row r="1557" spans="1:44" s="2" customFormat="1" x14ac:dyDescent="0.25">
      <c r="A1557" s="5"/>
      <c r="F1557" s="16"/>
      <c r="M1557" s="16"/>
      <c r="T1557" s="16"/>
      <c r="AA1557" s="16"/>
      <c r="AQ1557" s="3"/>
      <c r="AR1557" s="6"/>
    </row>
    <row r="1558" spans="1:44" s="2" customFormat="1" x14ac:dyDescent="0.25">
      <c r="A1558" s="5"/>
      <c r="F1558" s="16"/>
      <c r="M1558" s="16"/>
      <c r="T1558" s="16"/>
      <c r="AA1558" s="16"/>
      <c r="AQ1558" s="3"/>
      <c r="AR1558" s="6"/>
    </row>
    <row r="1559" spans="1:44" s="2" customFormat="1" x14ac:dyDescent="0.25">
      <c r="A1559" s="5"/>
      <c r="F1559" s="16"/>
      <c r="M1559" s="16"/>
      <c r="T1559" s="16"/>
      <c r="AA1559" s="16"/>
      <c r="AQ1559" s="3"/>
      <c r="AR1559" s="6"/>
    </row>
    <row r="1560" spans="1:44" s="2" customFormat="1" x14ac:dyDescent="0.25">
      <c r="A1560" s="5"/>
      <c r="F1560" s="16"/>
      <c r="M1560" s="16"/>
      <c r="T1560" s="16"/>
      <c r="AA1560" s="16"/>
      <c r="AQ1560" s="3"/>
      <c r="AR1560" s="6"/>
    </row>
    <row r="1561" spans="1:44" s="2" customFormat="1" x14ac:dyDescent="0.25">
      <c r="A1561" s="5"/>
      <c r="F1561" s="16"/>
      <c r="M1561" s="16"/>
      <c r="T1561" s="16"/>
      <c r="AA1561" s="16"/>
      <c r="AQ1561" s="3"/>
      <c r="AR1561" s="6"/>
    </row>
    <row r="1562" spans="1:44" s="2" customFormat="1" x14ac:dyDescent="0.25">
      <c r="A1562" s="5"/>
      <c r="F1562" s="16"/>
      <c r="M1562" s="16"/>
      <c r="T1562" s="16"/>
      <c r="AA1562" s="16"/>
      <c r="AQ1562" s="3"/>
      <c r="AR1562" s="6"/>
    </row>
    <row r="1563" spans="1:44" s="2" customFormat="1" x14ac:dyDescent="0.25">
      <c r="A1563" s="5"/>
      <c r="F1563" s="16"/>
      <c r="M1563" s="16"/>
      <c r="T1563" s="16"/>
      <c r="AA1563" s="16"/>
      <c r="AQ1563" s="3"/>
      <c r="AR1563" s="6"/>
    </row>
    <row r="1564" spans="1:44" s="2" customFormat="1" x14ac:dyDescent="0.25">
      <c r="A1564" s="5"/>
      <c r="F1564" s="16"/>
      <c r="M1564" s="16"/>
      <c r="T1564" s="16"/>
      <c r="AA1564" s="16"/>
      <c r="AQ1564" s="3"/>
      <c r="AR1564" s="6"/>
    </row>
    <row r="1565" spans="1:44" s="2" customFormat="1" x14ac:dyDescent="0.25">
      <c r="A1565" s="5"/>
      <c r="F1565" s="16"/>
      <c r="M1565" s="16"/>
      <c r="T1565" s="16"/>
      <c r="AA1565" s="16"/>
      <c r="AQ1565" s="3"/>
      <c r="AR1565" s="6"/>
    </row>
    <row r="1566" spans="1:44" s="2" customFormat="1" x14ac:dyDescent="0.25">
      <c r="A1566" s="5"/>
      <c r="F1566" s="16"/>
      <c r="M1566" s="16"/>
      <c r="T1566" s="16"/>
      <c r="AA1566" s="16"/>
      <c r="AQ1566" s="3"/>
      <c r="AR1566" s="6"/>
    </row>
    <row r="1567" spans="1:44" s="2" customFormat="1" x14ac:dyDescent="0.25">
      <c r="A1567" s="5"/>
      <c r="F1567" s="16"/>
      <c r="M1567" s="16"/>
      <c r="T1567" s="16"/>
      <c r="AA1567" s="16"/>
      <c r="AQ1567" s="3"/>
      <c r="AR1567" s="6"/>
    </row>
    <row r="1568" spans="1:44" s="2" customFormat="1" x14ac:dyDescent="0.25">
      <c r="A1568" s="5"/>
      <c r="F1568" s="16"/>
      <c r="M1568" s="16"/>
      <c r="T1568" s="16"/>
      <c r="AA1568" s="16"/>
      <c r="AQ1568" s="3"/>
      <c r="AR1568" s="6"/>
    </row>
    <row r="1569" spans="1:44" s="2" customFormat="1" x14ac:dyDescent="0.25">
      <c r="A1569" s="5"/>
      <c r="F1569" s="16"/>
      <c r="M1569" s="16"/>
      <c r="T1569" s="16"/>
      <c r="AA1569" s="16"/>
      <c r="AQ1569" s="3"/>
      <c r="AR1569" s="6"/>
    </row>
    <row r="1570" spans="1:44" s="2" customFormat="1" x14ac:dyDescent="0.25">
      <c r="A1570" s="5"/>
      <c r="F1570" s="16"/>
      <c r="M1570" s="16"/>
      <c r="T1570" s="16"/>
      <c r="AA1570" s="16"/>
      <c r="AQ1570" s="3"/>
      <c r="AR1570" s="6"/>
    </row>
    <row r="1571" spans="1:44" s="2" customFormat="1" x14ac:dyDescent="0.25">
      <c r="A1571" s="5"/>
      <c r="F1571" s="16"/>
      <c r="M1571" s="16"/>
      <c r="T1571" s="16"/>
      <c r="AA1571" s="16"/>
      <c r="AQ1571" s="3"/>
      <c r="AR1571" s="6"/>
    </row>
    <row r="1572" spans="1:44" s="2" customFormat="1" x14ac:dyDescent="0.25">
      <c r="A1572" s="5"/>
      <c r="F1572" s="16"/>
      <c r="M1572" s="16"/>
      <c r="T1572" s="16"/>
      <c r="AA1572" s="16"/>
      <c r="AQ1572" s="3"/>
      <c r="AR1572" s="6"/>
    </row>
    <row r="1573" spans="1:44" s="2" customFormat="1" x14ac:dyDescent="0.25">
      <c r="A1573" s="5"/>
      <c r="F1573" s="16"/>
      <c r="M1573" s="16"/>
      <c r="T1573" s="16"/>
      <c r="AA1573" s="16"/>
      <c r="AQ1573" s="3"/>
      <c r="AR1573" s="6"/>
    </row>
    <row r="1574" spans="1:44" s="2" customFormat="1" x14ac:dyDescent="0.25">
      <c r="A1574" s="5"/>
      <c r="F1574" s="16"/>
      <c r="M1574" s="16"/>
      <c r="T1574" s="16"/>
      <c r="AA1574" s="16"/>
      <c r="AQ1574" s="3"/>
      <c r="AR1574" s="6"/>
    </row>
    <row r="1575" spans="1:44" s="2" customFormat="1" x14ac:dyDescent="0.25">
      <c r="A1575" s="5"/>
      <c r="F1575" s="16"/>
      <c r="M1575" s="16"/>
      <c r="T1575" s="16"/>
      <c r="AA1575" s="16"/>
      <c r="AQ1575" s="3"/>
      <c r="AR1575" s="6"/>
    </row>
    <row r="1576" spans="1:44" s="2" customFormat="1" x14ac:dyDescent="0.25">
      <c r="A1576" s="5"/>
      <c r="F1576" s="16"/>
      <c r="M1576" s="16"/>
      <c r="T1576" s="16"/>
      <c r="AA1576" s="16"/>
      <c r="AQ1576" s="3"/>
      <c r="AR1576" s="6"/>
    </row>
    <row r="1577" spans="1:44" s="2" customFormat="1" x14ac:dyDescent="0.25">
      <c r="A1577" s="5"/>
      <c r="F1577" s="16"/>
      <c r="M1577" s="16"/>
      <c r="T1577" s="16"/>
      <c r="AA1577" s="16"/>
      <c r="AQ1577" s="3"/>
      <c r="AR1577" s="6"/>
    </row>
    <row r="1578" spans="1:44" s="2" customFormat="1" x14ac:dyDescent="0.25">
      <c r="A1578" s="5"/>
      <c r="F1578" s="16"/>
      <c r="M1578" s="16"/>
      <c r="T1578" s="16"/>
      <c r="AA1578" s="16"/>
      <c r="AQ1578" s="3"/>
      <c r="AR1578" s="6"/>
    </row>
    <row r="1579" spans="1:44" s="2" customFormat="1" x14ac:dyDescent="0.25">
      <c r="A1579" s="5"/>
      <c r="F1579" s="16"/>
      <c r="M1579" s="16"/>
      <c r="T1579" s="16"/>
      <c r="AA1579" s="16"/>
      <c r="AQ1579" s="3"/>
      <c r="AR1579" s="6"/>
    </row>
    <row r="1580" spans="1:44" s="2" customFormat="1" x14ac:dyDescent="0.25">
      <c r="A1580" s="5"/>
      <c r="F1580" s="16"/>
      <c r="M1580" s="16"/>
      <c r="T1580" s="16"/>
      <c r="AA1580" s="16"/>
      <c r="AQ1580" s="3"/>
      <c r="AR1580" s="6"/>
    </row>
    <row r="1581" spans="1:44" s="2" customFormat="1" x14ac:dyDescent="0.25">
      <c r="A1581" s="5"/>
      <c r="F1581" s="16"/>
      <c r="M1581" s="16"/>
      <c r="T1581" s="16"/>
      <c r="AA1581" s="16"/>
      <c r="AQ1581" s="3"/>
      <c r="AR1581" s="6"/>
    </row>
    <row r="1582" spans="1:44" s="2" customFormat="1" x14ac:dyDescent="0.25">
      <c r="A1582" s="5"/>
      <c r="F1582" s="16"/>
      <c r="M1582" s="16"/>
      <c r="T1582" s="16"/>
      <c r="AA1582" s="16"/>
      <c r="AQ1582" s="3"/>
      <c r="AR1582" s="6"/>
    </row>
    <row r="1583" spans="1:44" s="2" customFormat="1" x14ac:dyDescent="0.25">
      <c r="A1583" s="5"/>
      <c r="F1583" s="16"/>
      <c r="M1583" s="16"/>
      <c r="T1583" s="16"/>
      <c r="AA1583" s="16"/>
      <c r="AQ1583" s="3"/>
      <c r="AR1583" s="6"/>
    </row>
    <row r="1584" spans="1:44" s="2" customFormat="1" x14ac:dyDescent="0.25">
      <c r="A1584" s="5"/>
      <c r="F1584" s="16"/>
      <c r="M1584" s="16"/>
      <c r="T1584" s="16"/>
      <c r="AA1584" s="16"/>
      <c r="AQ1584" s="3"/>
      <c r="AR1584" s="6"/>
    </row>
    <row r="1585" spans="1:44" s="2" customFormat="1" x14ac:dyDescent="0.25">
      <c r="A1585" s="5"/>
      <c r="F1585" s="16"/>
      <c r="M1585" s="16"/>
      <c r="T1585" s="16"/>
      <c r="AA1585" s="16"/>
      <c r="AQ1585" s="3"/>
      <c r="AR1585" s="6"/>
    </row>
    <row r="1586" spans="1:44" s="2" customFormat="1" x14ac:dyDescent="0.25">
      <c r="A1586" s="5"/>
      <c r="F1586" s="16"/>
      <c r="M1586" s="16"/>
      <c r="T1586" s="16"/>
      <c r="AA1586" s="16"/>
      <c r="AQ1586" s="3"/>
      <c r="AR1586" s="6"/>
    </row>
    <row r="1587" spans="1:44" s="2" customFormat="1" x14ac:dyDescent="0.25">
      <c r="A1587" s="5"/>
      <c r="F1587" s="16"/>
      <c r="M1587" s="16"/>
      <c r="T1587" s="16"/>
      <c r="AA1587" s="16"/>
      <c r="AQ1587" s="3"/>
      <c r="AR1587" s="6"/>
    </row>
    <row r="1588" spans="1:44" s="2" customFormat="1" x14ac:dyDescent="0.25">
      <c r="A1588" s="5"/>
      <c r="F1588" s="16"/>
      <c r="M1588" s="16"/>
      <c r="T1588" s="16"/>
      <c r="AA1588" s="16"/>
      <c r="AQ1588" s="3"/>
      <c r="AR1588" s="6"/>
    </row>
    <row r="1589" spans="1:44" s="2" customFormat="1" x14ac:dyDescent="0.25">
      <c r="A1589" s="5"/>
      <c r="F1589" s="16"/>
      <c r="M1589" s="16"/>
      <c r="T1589" s="16"/>
      <c r="AA1589" s="16"/>
      <c r="AQ1589" s="3"/>
      <c r="AR1589" s="6"/>
    </row>
    <row r="1590" spans="1:44" s="2" customFormat="1" x14ac:dyDescent="0.25">
      <c r="A1590" s="5"/>
      <c r="F1590" s="16"/>
      <c r="M1590" s="16"/>
      <c r="T1590" s="16"/>
      <c r="AA1590" s="16"/>
      <c r="AQ1590" s="3"/>
      <c r="AR1590" s="6"/>
    </row>
    <row r="1591" spans="1:44" s="2" customFormat="1" x14ac:dyDescent="0.25">
      <c r="A1591" s="5"/>
      <c r="F1591" s="16"/>
      <c r="M1591" s="16"/>
      <c r="T1591" s="16"/>
      <c r="AA1591" s="16"/>
      <c r="AQ1591" s="3"/>
      <c r="AR1591" s="6"/>
    </row>
    <row r="1592" spans="1:44" s="2" customFormat="1" x14ac:dyDescent="0.25">
      <c r="A1592" s="5"/>
      <c r="F1592" s="16"/>
      <c r="M1592" s="16"/>
      <c r="T1592" s="16"/>
      <c r="AA1592" s="16"/>
      <c r="AQ1592" s="3"/>
      <c r="AR1592" s="6"/>
    </row>
    <row r="1593" spans="1:44" s="2" customFormat="1" x14ac:dyDescent="0.25">
      <c r="A1593" s="5"/>
      <c r="F1593" s="16"/>
      <c r="M1593" s="16"/>
      <c r="T1593" s="16"/>
      <c r="AA1593" s="16"/>
      <c r="AQ1593" s="3"/>
      <c r="AR1593" s="6"/>
    </row>
    <row r="1594" spans="1:44" s="2" customFormat="1" x14ac:dyDescent="0.25">
      <c r="A1594" s="5"/>
      <c r="F1594" s="16"/>
      <c r="M1594" s="16"/>
      <c r="T1594" s="16"/>
      <c r="AA1594" s="16"/>
      <c r="AQ1594" s="3"/>
      <c r="AR1594" s="6"/>
    </row>
    <row r="1595" spans="1:44" s="2" customFormat="1" x14ac:dyDescent="0.25">
      <c r="A1595" s="5"/>
      <c r="F1595" s="16"/>
      <c r="M1595" s="16"/>
      <c r="T1595" s="16"/>
      <c r="AA1595" s="16"/>
      <c r="AQ1595" s="3"/>
      <c r="AR1595" s="6"/>
    </row>
    <row r="1596" spans="1:44" s="2" customFormat="1" x14ac:dyDescent="0.25">
      <c r="A1596" s="5"/>
      <c r="F1596" s="16"/>
      <c r="M1596" s="16"/>
      <c r="T1596" s="16"/>
      <c r="AA1596" s="16"/>
      <c r="AQ1596" s="3"/>
      <c r="AR1596" s="6"/>
    </row>
    <row r="1597" spans="1:44" s="2" customFormat="1" x14ac:dyDescent="0.25">
      <c r="A1597" s="5"/>
      <c r="F1597" s="16"/>
      <c r="M1597" s="16"/>
      <c r="T1597" s="16"/>
      <c r="AA1597" s="16"/>
      <c r="AQ1597" s="3"/>
      <c r="AR1597" s="6"/>
    </row>
    <row r="1598" spans="1:44" s="2" customFormat="1" x14ac:dyDescent="0.25">
      <c r="A1598" s="5"/>
      <c r="F1598" s="16"/>
      <c r="M1598" s="16"/>
      <c r="T1598" s="16"/>
      <c r="AA1598" s="16"/>
      <c r="AQ1598" s="3"/>
      <c r="AR1598" s="6"/>
    </row>
    <row r="1599" spans="1:44" s="2" customFormat="1" x14ac:dyDescent="0.25">
      <c r="A1599" s="5"/>
      <c r="F1599" s="16"/>
      <c r="M1599" s="16"/>
      <c r="T1599" s="16"/>
      <c r="AA1599" s="16"/>
      <c r="AQ1599" s="3"/>
      <c r="AR1599" s="6"/>
    </row>
    <row r="1600" spans="1:44" s="2" customFormat="1" x14ac:dyDescent="0.25">
      <c r="A1600" s="5"/>
      <c r="F1600" s="16"/>
      <c r="M1600" s="16"/>
      <c r="T1600" s="16"/>
      <c r="AA1600" s="16"/>
      <c r="AQ1600" s="3"/>
      <c r="AR1600" s="6"/>
    </row>
    <row r="1601" spans="1:44" s="2" customFormat="1" x14ac:dyDescent="0.25">
      <c r="A1601" s="5"/>
      <c r="F1601" s="16"/>
      <c r="M1601" s="16"/>
      <c r="T1601" s="16"/>
      <c r="AA1601" s="16"/>
      <c r="AQ1601" s="3"/>
      <c r="AR1601" s="6"/>
    </row>
    <row r="1602" spans="1:44" s="2" customFormat="1" x14ac:dyDescent="0.25">
      <c r="A1602" s="5"/>
      <c r="F1602" s="16"/>
      <c r="M1602" s="16"/>
      <c r="T1602" s="16"/>
      <c r="AA1602" s="16"/>
      <c r="AQ1602" s="3"/>
      <c r="AR1602" s="6"/>
    </row>
    <row r="1603" spans="1:44" s="2" customFormat="1" x14ac:dyDescent="0.25">
      <c r="A1603" s="5"/>
      <c r="F1603" s="16"/>
      <c r="M1603" s="16"/>
      <c r="T1603" s="16"/>
      <c r="AA1603" s="16"/>
      <c r="AQ1603" s="3"/>
      <c r="AR1603" s="6"/>
    </row>
    <row r="1604" spans="1:44" s="2" customFormat="1" x14ac:dyDescent="0.25">
      <c r="A1604" s="5"/>
      <c r="F1604" s="16"/>
      <c r="M1604" s="16"/>
      <c r="T1604" s="16"/>
      <c r="AA1604" s="16"/>
      <c r="AQ1604" s="3"/>
      <c r="AR1604" s="6"/>
    </row>
    <row r="1605" spans="1:44" s="2" customFormat="1" x14ac:dyDescent="0.25">
      <c r="A1605" s="5"/>
      <c r="F1605" s="16"/>
      <c r="M1605" s="16"/>
      <c r="T1605" s="16"/>
      <c r="AA1605" s="16"/>
      <c r="AQ1605" s="3"/>
      <c r="AR1605" s="6"/>
    </row>
    <row r="1606" spans="1:44" s="2" customFormat="1" x14ac:dyDescent="0.25">
      <c r="A1606" s="5"/>
      <c r="F1606" s="16"/>
      <c r="M1606" s="16"/>
      <c r="T1606" s="16"/>
      <c r="AA1606" s="16"/>
      <c r="AQ1606" s="3"/>
      <c r="AR1606" s="6"/>
    </row>
    <row r="1607" spans="1:44" s="2" customFormat="1" x14ac:dyDescent="0.25">
      <c r="A1607" s="5"/>
      <c r="F1607" s="16"/>
      <c r="M1607" s="16"/>
      <c r="T1607" s="16"/>
      <c r="AA1607" s="16"/>
      <c r="AQ1607" s="3"/>
      <c r="AR1607" s="6"/>
    </row>
    <row r="1608" spans="1:44" s="2" customFormat="1" x14ac:dyDescent="0.25">
      <c r="A1608" s="5"/>
      <c r="F1608" s="16"/>
      <c r="M1608" s="16"/>
      <c r="T1608" s="16"/>
      <c r="AA1608" s="16"/>
      <c r="AQ1608" s="3"/>
      <c r="AR1608" s="6"/>
    </row>
    <row r="1609" spans="1:44" s="2" customFormat="1" x14ac:dyDescent="0.25">
      <c r="A1609" s="5"/>
      <c r="F1609" s="16"/>
      <c r="M1609" s="16"/>
      <c r="T1609" s="16"/>
      <c r="AA1609" s="16"/>
      <c r="AQ1609" s="3"/>
      <c r="AR1609" s="6"/>
    </row>
    <row r="1610" spans="1:44" s="2" customFormat="1" x14ac:dyDescent="0.25">
      <c r="A1610" s="5"/>
      <c r="F1610" s="16"/>
      <c r="M1610" s="16"/>
      <c r="T1610" s="16"/>
      <c r="AA1610" s="16"/>
      <c r="AQ1610" s="3"/>
      <c r="AR1610" s="6"/>
    </row>
    <row r="1611" spans="1:44" s="2" customFormat="1" x14ac:dyDescent="0.25">
      <c r="A1611" s="5"/>
      <c r="F1611" s="16"/>
      <c r="M1611" s="16"/>
      <c r="T1611" s="16"/>
      <c r="AA1611" s="16"/>
      <c r="AQ1611" s="3"/>
      <c r="AR1611" s="6"/>
    </row>
    <row r="1612" spans="1:44" s="2" customFormat="1" x14ac:dyDescent="0.25">
      <c r="A1612" s="5"/>
      <c r="F1612" s="16"/>
      <c r="M1612" s="16"/>
      <c r="T1612" s="16"/>
      <c r="AA1612" s="16"/>
      <c r="AQ1612" s="3"/>
      <c r="AR1612" s="6"/>
    </row>
    <row r="1613" spans="1:44" s="2" customFormat="1" x14ac:dyDescent="0.25">
      <c r="A1613" s="5"/>
      <c r="F1613" s="16"/>
      <c r="M1613" s="16"/>
      <c r="T1613" s="16"/>
      <c r="AA1613" s="16"/>
      <c r="AQ1613" s="3"/>
      <c r="AR1613" s="6"/>
    </row>
    <row r="1614" spans="1:44" s="2" customFormat="1" x14ac:dyDescent="0.25">
      <c r="A1614" s="5"/>
      <c r="F1614" s="16"/>
      <c r="M1614" s="16"/>
      <c r="T1614" s="16"/>
      <c r="AA1614" s="16"/>
      <c r="AQ1614" s="3"/>
      <c r="AR1614" s="6"/>
    </row>
    <row r="1615" spans="1:44" s="2" customFormat="1" x14ac:dyDescent="0.25">
      <c r="A1615" s="5"/>
      <c r="F1615" s="16"/>
      <c r="M1615" s="16"/>
      <c r="T1615" s="16"/>
      <c r="AA1615" s="16"/>
      <c r="AQ1615" s="3"/>
      <c r="AR1615" s="6"/>
    </row>
    <row r="1616" spans="1:44" s="2" customFormat="1" x14ac:dyDescent="0.25">
      <c r="A1616" s="5"/>
      <c r="F1616" s="16"/>
      <c r="M1616" s="16"/>
      <c r="T1616" s="16"/>
      <c r="AA1616" s="16"/>
      <c r="AQ1616" s="3"/>
      <c r="AR1616" s="6"/>
    </row>
    <row r="1617" spans="1:44" s="2" customFormat="1" x14ac:dyDescent="0.25">
      <c r="A1617" s="5"/>
      <c r="F1617" s="16"/>
      <c r="M1617" s="16"/>
      <c r="T1617" s="16"/>
      <c r="AA1617" s="16"/>
      <c r="AQ1617" s="3"/>
      <c r="AR1617" s="6"/>
    </row>
    <row r="1618" spans="1:44" s="2" customFormat="1" x14ac:dyDescent="0.25">
      <c r="A1618" s="5"/>
      <c r="F1618" s="16"/>
      <c r="M1618" s="16"/>
      <c r="T1618" s="16"/>
      <c r="AA1618" s="16"/>
      <c r="AQ1618" s="3"/>
      <c r="AR1618" s="6"/>
    </row>
    <row r="1619" spans="1:44" s="2" customFormat="1" x14ac:dyDescent="0.25">
      <c r="A1619" s="5"/>
      <c r="F1619" s="16"/>
      <c r="M1619" s="16"/>
      <c r="T1619" s="16"/>
      <c r="AA1619" s="16"/>
      <c r="AQ1619" s="3"/>
      <c r="AR1619" s="6"/>
    </row>
    <row r="1620" spans="1:44" s="2" customFormat="1" x14ac:dyDescent="0.25">
      <c r="A1620" s="5"/>
      <c r="F1620" s="16"/>
      <c r="M1620" s="16"/>
      <c r="T1620" s="16"/>
      <c r="AA1620" s="16"/>
      <c r="AQ1620" s="3"/>
      <c r="AR1620" s="6"/>
    </row>
    <row r="1621" spans="1:44" s="2" customFormat="1" x14ac:dyDescent="0.25">
      <c r="A1621" s="5"/>
      <c r="F1621" s="16"/>
      <c r="M1621" s="16"/>
      <c r="T1621" s="16"/>
      <c r="AA1621" s="16"/>
      <c r="AQ1621" s="3"/>
      <c r="AR1621" s="6"/>
    </row>
    <row r="1622" spans="1:44" s="2" customFormat="1" x14ac:dyDescent="0.25">
      <c r="A1622" s="5"/>
      <c r="F1622" s="16"/>
      <c r="M1622" s="16"/>
      <c r="T1622" s="16"/>
      <c r="AA1622" s="16"/>
      <c r="AQ1622" s="3"/>
      <c r="AR1622" s="6"/>
    </row>
    <row r="1623" spans="1:44" s="2" customFormat="1" x14ac:dyDescent="0.25">
      <c r="A1623" s="5"/>
      <c r="F1623" s="16"/>
      <c r="M1623" s="16"/>
      <c r="T1623" s="16"/>
      <c r="AA1623" s="16"/>
      <c r="AQ1623" s="3"/>
      <c r="AR1623" s="6"/>
    </row>
    <row r="1624" spans="1:44" s="2" customFormat="1" x14ac:dyDescent="0.25">
      <c r="A1624" s="5"/>
      <c r="F1624" s="16"/>
      <c r="M1624" s="16"/>
      <c r="T1624" s="16"/>
      <c r="AA1624" s="16"/>
      <c r="AQ1624" s="3"/>
      <c r="AR1624" s="6"/>
    </row>
    <row r="1625" spans="1:44" s="2" customFormat="1" x14ac:dyDescent="0.25">
      <c r="A1625" s="5"/>
      <c r="F1625" s="16"/>
      <c r="M1625" s="16"/>
      <c r="T1625" s="16"/>
      <c r="AA1625" s="16"/>
      <c r="AQ1625" s="3"/>
      <c r="AR1625" s="6"/>
    </row>
    <row r="1626" spans="1:44" s="2" customFormat="1" x14ac:dyDescent="0.25">
      <c r="A1626" s="5"/>
      <c r="F1626" s="16"/>
      <c r="M1626" s="16"/>
      <c r="T1626" s="16"/>
      <c r="AA1626" s="16"/>
      <c r="AQ1626" s="3"/>
      <c r="AR1626" s="6"/>
    </row>
    <row r="1627" spans="1:44" s="2" customFormat="1" x14ac:dyDescent="0.25">
      <c r="A1627" s="5"/>
      <c r="F1627" s="16"/>
      <c r="M1627" s="16"/>
      <c r="T1627" s="16"/>
      <c r="AA1627" s="16"/>
      <c r="AQ1627" s="3"/>
      <c r="AR1627" s="6"/>
    </row>
    <row r="1628" spans="1:44" s="2" customFormat="1" x14ac:dyDescent="0.25">
      <c r="A1628" s="5"/>
      <c r="F1628" s="16"/>
      <c r="M1628" s="16"/>
      <c r="T1628" s="16"/>
      <c r="AA1628" s="16"/>
      <c r="AQ1628" s="3"/>
      <c r="AR1628" s="6"/>
    </row>
    <row r="1629" spans="1:44" s="2" customFormat="1" x14ac:dyDescent="0.25">
      <c r="A1629" s="5"/>
      <c r="F1629" s="16"/>
      <c r="M1629" s="16"/>
      <c r="T1629" s="16"/>
      <c r="AA1629" s="16"/>
      <c r="AQ1629" s="3"/>
      <c r="AR1629" s="6"/>
    </row>
    <row r="1630" spans="1:44" s="2" customFormat="1" x14ac:dyDescent="0.25">
      <c r="A1630" s="5"/>
      <c r="F1630" s="16"/>
      <c r="M1630" s="16"/>
      <c r="T1630" s="16"/>
      <c r="AA1630" s="16"/>
      <c r="AQ1630" s="3"/>
      <c r="AR1630" s="6"/>
    </row>
    <row r="1631" spans="1:44" s="2" customFormat="1" x14ac:dyDescent="0.25">
      <c r="A1631" s="5"/>
      <c r="F1631" s="16"/>
      <c r="M1631" s="16"/>
      <c r="T1631" s="16"/>
      <c r="AA1631" s="16"/>
      <c r="AQ1631" s="3"/>
      <c r="AR1631" s="6"/>
    </row>
    <row r="1632" spans="1:44" s="2" customFormat="1" x14ac:dyDescent="0.25">
      <c r="A1632" s="5"/>
      <c r="F1632" s="16"/>
      <c r="M1632" s="16"/>
      <c r="T1632" s="16"/>
      <c r="AA1632" s="16"/>
      <c r="AQ1632" s="3"/>
      <c r="AR1632" s="6"/>
    </row>
    <row r="1633" spans="1:44" s="2" customFormat="1" x14ac:dyDescent="0.25">
      <c r="A1633" s="5"/>
      <c r="F1633" s="16"/>
      <c r="M1633" s="16"/>
      <c r="T1633" s="16"/>
      <c r="AA1633" s="16"/>
      <c r="AQ1633" s="3"/>
      <c r="AR1633" s="6"/>
    </row>
    <row r="1634" spans="1:44" s="2" customFormat="1" x14ac:dyDescent="0.25">
      <c r="A1634" s="5"/>
      <c r="F1634" s="16"/>
      <c r="M1634" s="16"/>
      <c r="T1634" s="16"/>
      <c r="AA1634" s="16"/>
      <c r="AQ1634" s="3"/>
      <c r="AR1634" s="6"/>
    </row>
    <row r="1635" spans="1:44" s="2" customFormat="1" x14ac:dyDescent="0.25">
      <c r="A1635" s="5"/>
      <c r="F1635" s="16"/>
      <c r="M1635" s="16"/>
      <c r="T1635" s="16"/>
      <c r="AA1635" s="16"/>
      <c r="AQ1635" s="3"/>
      <c r="AR1635" s="6"/>
    </row>
    <row r="1636" spans="1:44" s="2" customFormat="1" x14ac:dyDescent="0.25">
      <c r="A1636" s="5"/>
      <c r="F1636" s="16"/>
      <c r="M1636" s="16"/>
      <c r="T1636" s="16"/>
      <c r="AA1636" s="16"/>
      <c r="AQ1636" s="3"/>
      <c r="AR1636" s="6"/>
    </row>
    <row r="1637" spans="1:44" s="2" customFormat="1" x14ac:dyDescent="0.25">
      <c r="A1637" s="5"/>
      <c r="F1637" s="16"/>
      <c r="M1637" s="16"/>
      <c r="T1637" s="16"/>
      <c r="AA1637" s="16"/>
      <c r="AQ1637" s="3"/>
      <c r="AR1637" s="6"/>
    </row>
    <row r="1638" spans="1:44" s="2" customFormat="1" x14ac:dyDescent="0.25">
      <c r="A1638" s="5"/>
      <c r="F1638" s="16"/>
      <c r="M1638" s="16"/>
      <c r="T1638" s="16"/>
      <c r="AA1638" s="16"/>
      <c r="AQ1638" s="3"/>
      <c r="AR1638" s="6"/>
    </row>
    <row r="1639" spans="1:44" s="2" customFormat="1" x14ac:dyDescent="0.25">
      <c r="A1639" s="5"/>
      <c r="F1639" s="16"/>
      <c r="M1639" s="16"/>
      <c r="T1639" s="16"/>
      <c r="AA1639" s="16"/>
      <c r="AQ1639" s="3"/>
      <c r="AR1639" s="6"/>
    </row>
    <row r="1640" spans="1:44" s="2" customFormat="1" x14ac:dyDescent="0.25">
      <c r="A1640" s="5"/>
      <c r="F1640" s="16"/>
      <c r="M1640" s="16"/>
      <c r="T1640" s="16"/>
      <c r="AA1640" s="16"/>
      <c r="AQ1640" s="3"/>
      <c r="AR1640" s="6"/>
    </row>
    <row r="1641" spans="1:44" s="2" customFormat="1" x14ac:dyDescent="0.25">
      <c r="A1641" s="5"/>
      <c r="F1641" s="16"/>
      <c r="M1641" s="16"/>
      <c r="T1641" s="16"/>
      <c r="AA1641" s="16"/>
      <c r="AQ1641" s="3"/>
      <c r="AR1641" s="6"/>
    </row>
    <row r="1642" spans="1:44" s="2" customFormat="1" x14ac:dyDescent="0.25">
      <c r="A1642" s="5"/>
      <c r="F1642" s="16"/>
      <c r="M1642" s="16"/>
      <c r="T1642" s="16"/>
      <c r="AA1642" s="16"/>
      <c r="AQ1642" s="3"/>
      <c r="AR1642" s="6"/>
    </row>
    <row r="1643" spans="1:44" s="2" customFormat="1" x14ac:dyDescent="0.25">
      <c r="A1643" s="5"/>
      <c r="F1643" s="16"/>
      <c r="M1643" s="16"/>
      <c r="T1643" s="16"/>
      <c r="AA1643" s="16"/>
      <c r="AQ1643" s="3"/>
      <c r="AR1643" s="6"/>
    </row>
    <row r="1644" spans="1:44" s="2" customFormat="1" x14ac:dyDescent="0.25">
      <c r="A1644" s="5"/>
      <c r="F1644" s="16"/>
      <c r="M1644" s="16"/>
      <c r="T1644" s="16"/>
      <c r="AA1644" s="16"/>
      <c r="AQ1644" s="3"/>
      <c r="AR1644" s="6"/>
    </row>
    <row r="1645" spans="1:44" s="2" customFormat="1" x14ac:dyDescent="0.25">
      <c r="A1645" s="5"/>
      <c r="F1645" s="16"/>
      <c r="M1645" s="16"/>
      <c r="T1645" s="16"/>
      <c r="AA1645" s="16"/>
      <c r="AQ1645" s="3"/>
      <c r="AR1645" s="6"/>
    </row>
    <row r="1646" spans="1:44" s="2" customFormat="1" x14ac:dyDescent="0.25">
      <c r="A1646" s="5"/>
      <c r="F1646" s="16"/>
      <c r="M1646" s="16"/>
      <c r="T1646" s="16"/>
      <c r="AA1646" s="16"/>
      <c r="AQ1646" s="3"/>
      <c r="AR1646" s="6"/>
    </row>
    <row r="1647" spans="1:44" s="2" customFormat="1" x14ac:dyDescent="0.25">
      <c r="A1647" s="5"/>
      <c r="F1647" s="16"/>
      <c r="M1647" s="16"/>
      <c r="T1647" s="16"/>
      <c r="AA1647" s="16"/>
      <c r="AQ1647" s="3"/>
      <c r="AR1647" s="6"/>
    </row>
    <row r="1648" spans="1:44" s="2" customFormat="1" x14ac:dyDescent="0.25">
      <c r="A1648" s="5"/>
      <c r="F1648" s="16"/>
      <c r="M1648" s="16"/>
      <c r="T1648" s="16"/>
      <c r="AA1648" s="16"/>
      <c r="AQ1648" s="3"/>
      <c r="AR1648" s="6"/>
    </row>
    <row r="1649" spans="1:44" s="2" customFormat="1" x14ac:dyDescent="0.25">
      <c r="A1649" s="5"/>
      <c r="F1649" s="16"/>
      <c r="M1649" s="16"/>
      <c r="T1649" s="16"/>
      <c r="AA1649" s="16"/>
      <c r="AQ1649" s="3"/>
      <c r="AR1649" s="6"/>
    </row>
    <row r="1650" spans="1:44" s="2" customFormat="1" x14ac:dyDescent="0.25">
      <c r="A1650" s="5"/>
      <c r="F1650" s="16"/>
      <c r="M1650" s="16"/>
      <c r="T1650" s="16"/>
      <c r="AA1650" s="16"/>
      <c r="AQ1650" s="3"/>
      <c r="AR1650" s="6"/>
    </row>
    <row r="1651" spans="1:44" s="2" customFormat="1" x14ac:dyDescent="0.25">
      <c r="A1651" s="5"/>
      <c r="F1651" s="16"/>
      <c r="M1651" s="16"/>
      <c r="T1651" s="16"/>
      <c r="AA1651" s="16"/>
      <c r="AQ1651" s="3"/>
      <c r="AR1651" s="6"/>
    </row>
    <row r="1652" spans="1:44" s="2" customFormat="1" x14ac:dyDescent="0.25">
      <c r="A1652" s="5"/>
      <c r="F1652" s="16"/>
      <c r="M1652" s="16"/>
      <c r="T1652" s="16"/>
      <c r="AA1652" s="16"/>
      <c r="AQ1652" s="3"/>
      <c r="AR1652" s="6"/>
    </row>
    <row r="1653" spans="1:44" s="2" customFormat="1" x14ac:dyDescent="0.25">
      <c r="A1653" s="5"/>
      <c r="F1653" s="16"/>
      <c r="M1653" s="16"/>
      <c r="T1653" s="16"/>
      <c r="AA1653" s="16"/>
      <c r="AQ1653" s="3"/>
      <c r="AR1653" s="6"/>
    </row>
    <row r="1654" spans="1:44" s="2" customFormat="1" x14ac:dyDescent="0.25">
      <c r="A1654" s="5"/>
      <c r="F1654" s="16"/>
      <c r="M1654" s="16"/>
      <c r="T1654" s="16"/>
      <c r="AA1654" s="16"/>
      <c r="AQ1654" s="3"/>
      <c r="AR1654" s="6"/>
    </row>
    <row r="1655" spans="1:44" s="2" customFormat="1" x14ac:dyDescent="0.25">
      <c r="A1655" s="5"/>
      <c r="F1655" s="16"/>
      <c r="M1655" s="16"/>
      <c r="T1655" s="16"/>
      <c r="AA1655" s="16"/>
      <c r="AQ1655" s="3"/>
      <c r="AR1655" s="6"/>
    </row>
    <row r="1656" spans="1:44" s="2" customFormat="1" x14ac:dyDescent="0.25">
      <c r="A1656" s="5"/>
      <c r="F1656" s="16"/>
      <c r="M1656" s="16"/>
      <c r="T1656" s="16"/>
      <c r="AA1656" s="16"/>
      <c r="AQ1656" s="3"/>
      <c r="AR1656" s="6"/>
    </row>
    <row r="1657" spans="1:44" s="2" customFormat="1" x14ac:dyDescent="0.25">
      <c r="A1657" s="5"/>
      <c r="F1657" s="16"/>
      <c r="M1657" s="16"/>
      <c r="T1657" s="16"/>
      <c r="AA1657" s="16"/>
      <c r="AQ1657" s="3"/>
      <c r="AR1657" s="6"/>
    </row>
    <row r="1658" spans="1:44" s="2" customFormat="1" x14ac:dyDescent="0.25">
      <c r="A1658" s="5"/>
      <c r="F1658" s="16"/>
      <c r="M1658" s="16"/>
      <c r="T1658" s="16"/>
      <c r="AA1658" s="16"/>
      <c r="AQ1658" s="3"/>
      <c r="AR1658" s="6"/>
    </row>
    <row r="1659" spans="1:44" s="2" customFormat="1" x14ac:dyDescent="0.25">
      <c r="A1659" s="5"/>
      <c r="F1659" s="16"/>
      <c r="M1659" s="16"/>
      <c r="T1659" s="16"/>
      <c r="AA1659" s="16"/>
      <c r="AQ1659" s="3"/>
      <c r="AR1659" s="6"/>
    </row>
    <row r="1660" spans="1:44" s="2" customFormat="1" x14ac:dyDescent="0.25">
      <c r="A1660" s="5"/>
      <c r="F1660" s="16"/>
      <c r="M1660" s="16"/>
      <c r="T1660" s="16"/>
      <c r="AA1660" s="16"/>
      <c r="AQ1660" s="3"/>
      <c r="AR1660" s="6"/>
    </row>
    <row r="1661" spans="1:44" s="2" customFormat="1" x14ac:dyDescent="0.25">
      <c r="A1661" s="5"/>
      <c r="F1661" s="16"/>
      <c r="M1661" s="16"/>
      <c r="T1661" s="16"/>
      <c r="AA1661" s="16"/>
      <c r="AQ1661" s="3"/>
      <c r="AR1661" s="6"/>
    </row>
    <row r="1662" spans="1:44" s="2" customFormat="1" x14ac:dyDescent="0.25">
      <c r="A1662" s="5"/>
      <c r="F1662" s="16"/>
      <c r="M1662" s="16"/>
      <c r="T1662" s="16"/>
      <c r="AA1662" s="16"/>
      <c r="AQ1662" s="3"/>
      <c r="AR1662" s="6"/>
    </row>
    <row r="1663" spans="1:44" s="2" customFormat="1" x14ac:dyDescent="0.25">
      <c r="A1663" s="5"/>
      <c r="F1663" s="16"/>
      <c r="M1663" s="16"/>
      <c r="T1663" s="16"/>
      <c r="AA1663" s="16"/>
      <c r="AQ1663" s="3"/>
      <c r="AR1663" s="6"/>
    </row>
    <row r="1664" spans="1:44" s="2" customFormat="1" x14ac:dyDescent="0.25">
      <c r="A1664" s="5"/>
      <c r="F1664" s="16"/>
      <c r="M1664" s="16"/>
      <c r="T1664" s="16"/>
      <c r="AA1664" s="16"/>
      <c r="AQ1664" s="3"/>
      <c r="AR1664" s="6"/>
    </row>
    <row r="1665" spans="1:44" s="2" customFormat="1" x14ac:dyDescent="0.25">
      <c r="A1665" s="5"/>
      <c r="F1665" s="16"/>
      <c r="M1665" s="16"/>
      <c r="T1665" s="16"/>
      <c r="AA1665" s="16"/>
      <c r="AQ1665" s="3"/>
      <c r="AR1665" s="6"/>
    </row>
    <row r="1666" spans="1:44" s="2" customFormat="1" x14ac:dyDescent="0.25">
      <c r="A1666" s="5"/>
      <c r="F1666" s="16"/>
      <c r="M1666" s="16"/>
      <c r="T1666" s="16"/>
      <c r="AA1666" s="16"/>
      <c r="AQ1666" s="3"/>
      <c r="AR1666" s="6"/>
    </row>
    <row r="1667" spans="1:44" s="2" customFormat="1" x14ac:dyDescent="0.25">
      <c r="A1667" s="5"/>
      <c r="F1667" s="16"/>
      <c r="M1667" s="16"/>
      <c r="T1667" s="16"/>
      <c r="AA1667" s="16"/>
      <c r="AQ1667" s="3"/>
      <c r="AR1667" s="6"/>
    </row>
    <row r="1668" spans="1:44" s="2" customFormat="1" x14ac:dyDescent="0.25">
      <c r="A1668" s="5"/>
      <c r="F1668" s="16"/>
      <c r="M1668" s="16"/>
      <c r="T1668" s="16"/>
      <c r="AA1668" s="16"/>
      <c r="AQ1668" s="3"/>
      <c r="AR1668" s="6"/>
    </row>
    <row r="1669" spans="1:44" s="2" customFormat="1" x14ac:dyDescent="0.25">
      <c r="A1669" s="5"/>
      <c r="F1669" s="16"/>
      <c r="M1669" s="16"/>
      <c r="T1669" s="16"/>
      <c r="AA1669" s="16"/>
      <c r="AQ1669" s="3"/>
      <c r="AR1669" s="6"/>
    </row>
    <row r="1670" spans="1:44" s="2" customFormat="1" x14ac:dyDescent="0.25">
      <c r="A1670" s="5"/>
      <c r="F1670" s="16"/>
      <c r="M1670" s="16"/>
      <c r="T1670" s="16"/>
      <c r="AA1670" s="16"/>
      <c r="AQ1670" s="3"/>
      <c r="AR1670" s="6"/>
    </row>
    <row r="1671" spans="1:44" s="2" customFormat="1" x14ac:dyDescent="0.25">
      <c r="A1671" s="5"/>
      <c r="F1671" s="16"/>
      <c r="M1671" s="16"/>
      <c r="T1671" s="16"/>
      <c r="AA1671" s="16"/>
      <c r="AQ1671" s="3"/>
      <c r="AR1671" s="6"/>
    </row>
    <row r="1672" spans="1:44" s="2" customFormat="1" x14ac:dyDescent="0.25">
      <c r="A1672" s="5"/>
      <c r="F1672" s="16"/>
      <c r="M1672" s="16"/>
      <c r="T1672" s="16"/>
      <c r="AA1672" s="16"/>
      <c r="AQ1672" s="3"/>
      <c r="AR1672" s="6"/>
    </row>
    <row r="1673" spans="1:44" s="2" customFormat="1" x14ac:dyDescent="0.25">
      <c r="A1673" s="5"/>
      <c r="F1673" s="16"/>
      <c r="M1673" s="16"/>
      <c r="T1673" s="16"/>
      <c r="AA1673" s="16"/>
      <c r="AQ1673" s="3"/>
      <c r="AR1673" s="6"/>
    </row>
    <row r="1674" spans="1:44" s="2" customFormat="1" x14ac:dyDescent="0.25">
      <c r="A1674" s="5"/>
      <c r="F1674" s="16"/>
      <c r="M1674" s="16"/>
      <c r="T1674" s="16"/>
      <c r="AA1674" s="16"/>
      <c r="AQ1674" s="3"/>
      <c r="AR1674" s="6"/>
    </row>
    <row r="1675" spans="1:44" s="2" customFormat="1" x14ac:dyDescent="0.25">
      <c r="A1675" s="5"/>
      <c r="F1675" s="16"/>
      <c r="M1675" s="16"/>
      <c r="T1675" s="16"/>
      <c r="AA1675" s="16"/>
      <c r="AQ1675" s="3"/>
      <c r="AR1675" s="6"/>
    </row>
    <row r="1676" spans="1:44" s="2" customFormat="1" x14ac:dyDescent="0.25">
      <c r="A1676" s="5"/>
      <c r="F1676" s="16"/>
      <c r="M1676" s="16"/>
      <c r="T1676" s="16"/>
      <c r="AA1676" s="16"/>
      <c r="AQ1676" s="3"/>
      <c r="AR1676" s="6"/>
    </row>
    <row r="1677" spans="1:44" s="2" customFormat="1" x14ac:dyDescent="0.25">
      <c r="A1677" s="5"/>
      <c r="F1677" s="16"/>
      <c r="M1677" s="16"/>
      <c r="T1677" s="16"/>
      <c r="AA1677" s="16"/>
      <c r="AQ1677" s="3"/>
      <c r="AR1677" s="6"/>
    </row>
    <row r="1678" spans="1:44" s="2" customFormat="1" x14ac:dyDescent="0.25">
      <c r="A1678" s="5"/>
      <c r="F1678" s="16"/>
      <c r="M1678" s="16"/>
      <c r="T1678" s="16"/>
      <c r="AA1678" s="16"/>
      <c r="AQ1678" s="3"/>
      <c r="AR1678" s="6"/>
    </row>
    <row r="1679" spans="1:44" s="2" customFormat="1" x14ac:dyDescent="0.25">
      <c r="A1679" s="5"/>
      <c r="F1679" s="16"/>
      <c r="M1679" s="16"/>
      <c r="T1679" s="16"/>
      <c r="AA1679" s="16"/>
      <c r="AQ1679" s="3"/>
      <c r="AR1679" s="6"/>
    </row>
    <row r="1680" spans="1:44" s="2" customFormat="1" x14ac:dyDescent="0.25">
      <c r="A1680" s="5"/>
      <c r="F1680" s="16"/>
      <c r="M1680" s="16"/>
      <c r="T1680" s="16"/>
      <c r="AA1680" s="16"/>
      <c r="AQ1680" s="3"/>
      <c r="AR1680" s="6"/>
    </row>
    <row r="1681" spans="1:44" s="2" customFormat="1" x14ac:dyDescent="0.25">
      <c r="A1681" s="5"/>
      <c r="F1681" s="16"/>
      <c r="M1681" s="16"/>
      <c r="T1681" s="16"/>
      <c r="AA1681" s="16"/>
      <c r="AQ1681" s="3"/>
      <c r="AR1681" s="6"/>
    </row>
    <row r="1682" spans="1:44" s="2" customFormat="1" x14ac:dyDescent="0.25">
      <c r="A1682" s="5"/>
      <c r="F1682" s="16"/>
      <c r="M1682" s="16"/>
      <c r="T1682" s="16"/>
      <c r="AA1682" s="16"/>
      <c r="AQ1682" s="3"/>
      <c r="AR1682" s="6"/>
    </row>
    <row r="1683" spans="1:44" s="2" customFormat="1" x14ac:dyDescent="0.25">
      <c r="A1683" s="5"/>
      <c r="F1683" s="16"/>
      <c r="M1683" s="16"/>
      <c r="T1683" s="16"/>
      <c r="AA1683" s="16"/>
      <c r="AQ1683" s="3"/>
      <c r="AR1683" s="6"/>
    </row>
    <row r="1684" spans="1:44" s="2" customFormat="1" x14ac:dyDescent="0.25">
      <c r="A1684" s="5"/>
      <c r="F1684" s="16"/>
      <c r="M1684" s="16"/>
      <c r="T1684" s="16"/>
      <c r="AA1684" s="16"/>
      <c r="AQ1684" s="3"/>
      <c r="AR1684" s="6"/>
    </row>
    <row r="1685" spans="1:44" s="2" customFormat="1" x14ac:dyDescent="0.25">
      <c r="A1685" s="5"/>
      <c r="F1685" s="16"/>
      <c r="M1685" s="16"/>
      <c r="T1685" s="16"/>
      <c r="AA1685" s="16"/>
      <c r="AQ1685" s="3"/>
      <c r="AR1685" s="6"/>
    </row>
    <row r="1686" spans="1:44" s="2" customFormat="1" x14ac:dyDescent="0.25">
      <c r="A1686" s="5"/>
      <c r="F1686" s="16"/>
      <c r="M1686" s="16"/>
      <c r="T1686" s="16"/>
      <c r="AA1686" s="16"/>
      <c r="AQ1686" s="3"/>
      <c r="AR1686" s="6"/>
    </row>
    <row r="1687" spans="1:44" s="2" customFormat="1" x14ac:dyDescent="0.25">
      <c r="A1687" s="5"/>
      <c r="F1687" s="16"/>
      <c r="M1687" s="16"/>
      <c r="T1687" s="16"/>
      <c r="AA1687" s="16"/>
      <c r="AQ1687" s="3"/>
      <c r="AR1687" s="6"/>
    </row>
    <row r="1688" spans="1:44" s="2" customFormat="1" x14ac:dyDescent="0.25">
      <c r="A1688" s="5"/>
      <c r="F1688" s="16"/>
      <c r="M1688" s="16"/>
      <c r="T1688" s="16"/>
      <c r="AA1688" s="16"/>
      <c r="AQ1688" s="3"/>
      <c r="AR1688" s="6"/>
    </row>
    <row r="1689" spans="1:44" s="2" customFormat="1" x14ac:dyDescent="0.25">
      <c r="A1689" s="5"/>
      <c r="F1689" s="16"/>
      <c r="M1689" s="16"/>
      <c r="T1689" s="16"/>
      <c r="AA1689" s="16"/>
      <c r="AQ1689" s="3"/>
      <c r="AR1689" s="6"/>
    </row>
    <row r="1690" spans="1:44" s="2" customFormat="1" x14ac:dyDescent="0.25">
      <c r="A1690" s="5"/>
      <c r="F1690" s="16"/>
      <c r="M1690" s="16"/>
      <c r="T1690" s="16"/>
      <c r="AA1690" s="16"/>
      <c r="AQ1690" s="3"/>
      <c r="AR1690" s="6"/>
    </row>
    <row r="1691" spans="1:44" s="2" customFormat="1" x14ac:dyDescent="0.25">
      <c r="A1691" s="5"/>
      <c r="F1691" s="16"/>
      <c r="M1691" s="16"/>
      <c r="T1691" s="16"/>
      <c r="AA1691" s="16"/>
      <c r="AQ1691" s="3"/>
      <c r="AR1691" s="6"/>
    </row>
    <row r="1692" spans="1:44" s="2" customFormat="1" x14ac:dyDescent="0.25">
      <c r="A1692" s="5"/>
      <c r="F1692" s="16"/>
      <c r="M1692" s="16"/>
      <c r="T1692" s="16"/>
      <c r="AA1692" s="16"/>
      <c r="AQ1692" s="3"/>
      <c r="AR1692" s="6"/>
    </row>
    <row r="1693" spans="1:44" s="2" customFormat="1" x14ac:dyDescent="0.25">
      <c r="A1693" s="5"/>
      <c r="F1693" s="16"/>
      <c r="M1693" s="16"/>
      <c r="T1693" s="16"/>
      <c r="AA1693" s="16"/>
      <c r="AQ1693" s="3"/>
      <c r="AR1693" s="6"/>
    </row>
    <row r="1694" spans="1:44" s="2" customFormat="1" x14ac:dyDescent="0.25">
      <c r="A1694" s="5"/>
      <c r="F1694" s="16"/>
      <c r="M1694" s="16"/>
      <c r="T1694" s="16"/>
      <c r="AA1694" s="16"/>
      <c r="AQ1694" s="3"/>
      <c r="AR1694" s="6"/>
    </row>
    <row r="1695" spans="1:44" s="2" customFormat="1" x14ac:dyDescent="0.25">
      <c r="A1695" s="5"/>
      <c r="F1695" s="16"/>
      <c r="M1695" s="16"/>
      <c r="T1695" s="16"/>
      <c r="AA1695" s="16"/>
      <c r="AQ1695" s="3"/>
      <c r="AR1695" s="6"/>
    </row>
    <row r="1696" spans="1:44" s="2" customFormat="1" x14ac:dyDescent="0.25">
      <c r="A1696" s="5"/>
      <c r="F1696" s="16"/>
      <c r="M1696" s="16"/>
      <c r="T1696" s="16"/>
      <c r="AA1696" s="16"/>
      <c r="AQ1696" s="3"/>
      <c r="AR1696" s="6"/>
    </row>
    <row r="1697" spans="1:44" s="2" customFormat="1" x14ac:dyDescent="0.25">
      <c r="A1697" s="5"/>
      <c r="F1697" s="16"/>
      <c r="M1697" s="16"/>
      <c r="T1697" s="16"/>
      <c r="AA1697" s="16"/>
      <c r="AQ1697" s="3"/>
      <c r="AR1697" s="6"/>
    </row>
    <row r="1698" spans="1:44" s="2" customFormat="1" x14ac:dyDescent="0.25">
      <c r="A1698" s="5"/>
      <c r="F1698" s="16"/>
      <c r="M1698" s="16"/>
      <c r="T1698" s="16"/>
      <c r="AA1698" s="16"/>
      <c r="AQ1698" s="3"/>
      <c r="AR1698" s="6"/>
    </row>
    <row r="1699" spans="1:44" s="2" customFormat="1" x14ac:dyDescent="0.25">
      <c r="A1699" s="5"/>
      <c r="F1699" s="16"/>
      <c r="M1699" s="16"/>
      <c r="T1699" s="16"/>
      <c r="AA1699" s="16"/>
      <c r="AQ1699" s="3"/>
      <c r="AR1699" s="6"/>
    </row>
    <row r="1700" spans="1:44" s="2" customFormat="1" x14ac:dyDescent="0.25">
      <c r="A1700" s="5"/>
      <c r="F1700" s="16"/>
      <c r="M1700" s="16"/>
      <c r="T1700" s="16"/>
      <c r="AA1700" s="16"/>
      <c r="AQ1700" s="3"/>
      <c r="AR1700" s="6"/>
    </row>
    <row r="1701" spans="1:44" s="2" customFormat="1" x14ac:dyDescent="0.25">
      <c r="A1701" s="5"/>
      <c r="F1701" s="16"/>
      <c r="M1701" s="16"/>
      <c r="T1701" s="16"/>
      <c r="AA1701" s="16"/>
      <c r="AQ1701" s="3"/>
      <c r="AR1701" s="6"/>
    </row>
    <row r="1702" spans="1:44" s="2" customFormat="1" x14ac:dyDescent="0.25">
      <c r="A1702" s="5"/>
      <c r="F1702" s="16"/>
      <c r="M1702" s="16"/>
      <c r="T1702" s="16"/>
      <c r="AA1702" s="16"/>
      <c r="AQ1702" s="3"/>
      <c r="AR1702" s="6"/>
    </row>
    <row r="1703" spans="1:44" s="2" customFormat="1" x14ac:dyDescent="0.25">
      <c r="A1703" s="5"/>
      <c r="F1703" s="16"/>
      <c r="M1703" s="16"/>
      <c r="T1703" s="16"/>
      <c r="AA1703" s="16"/>
      <c r="AQ1703" s="3"/>
      <c r="AR1703" s="6"/>
    </row>
    <row r="1704" spans="1:44" s="2" customFormat="1" x14ac:dyDescent="0.25">
      <c r="A1704" s="5"/>
      <c r="F1704" s="16"/>
      <c r="M1704" s="16"/>
      <c r="T1704" s="16"/>
      <c r="AA1704" s="16"/>
      <c r="AQ1704" s="3"/>
      <c r="AR1704" s="6"/>
    </row>
    <row r="1705" spans="1:44" s="2" customFormat="1" x14ac:dyDescent="0.25">
      <c r="A1705" s="5"/>
      <c r="F1705" s="16"/>
      <c r="M1705" s="16"/>
      <c r="T1705" s="16"/>
      <c r="AA1705" s="16"/>
      <c r="AQ1705" s="3"/>
      <c r="AR1705" s="6"/>
    </row>
    <row r="1706" spans="1:44" s="2" customFormat="1" x14ac:dyDescent="0.25">
      <c r="A1706" s="5"/>
      <c r="F1706" s="16"/>
      <c r="M1706" s="16"/>
      <c r="T1706" s="16"/>
      <c r="AA1706" s="16"/>
      <c r="AQ1706" s="3"/>
      <c r="AR1706" s="6"/>
    </row>
    <row r="1707" spans="1:44" s="2" customFormat="1" x14ac:dyDescent="0.25">
      <c r="A1707" s="5"/>
      <c r="F1707" s="16"/>
      <c r="M1707" s="16"/>
      <c r="T1707" s="16"/>
      <c r="AA1707" s="16"/>
      <c r="AQ1707" s="3"/>
      <c r="AR1707" s="6"/>
    </row>
    <row r="1708" spans="1:44" s="2" customFormat="1" x14ac:dyDescent="0.25">
      <c r="A1708" s="5"/>
      <c r="F1708" s="16"/>
      <c r="M1708" s="16"/>
      <c r="T1708" s="16"/>
      <c r="AA1708" s="16"/>
      <c r="AQ1708" s="3"/>
      <c r="AR1708" s="6"/>
    </row>
    <row r="1709" spans="1:44" s="2" customFormat="1" x14ac:dyDescent="0.25">
      <c r="A1709" s="5"/>
      <c r="F1709" s="16"/>
      <c r="M1709" s="16"/>
      <c r="T1709" s="16"/>
      <c r="AA1709" s="16"/>
      <c r="AQ1709" s="3"/>
      <c r="AR1709" s="6"/>
    </row>
    <row r="1710" spans="1:44" s="2" customFormat="1" x14ac:dyDescent="0.25">
      <c r="A1710" s="5"/>
      <c r="F1710" s="16"/>
      <c r="M1710" s="16"/>
      <c r="T1710" s="16"/>
      <c r="AA1710" s="16"/>
      <c r="AQ1710" s="3"/>
      <c r="AR1710" s="6"/>
    </row>
    <row r="1711" spans="1:44" s="2" customFormat="1" x14ac:dyDescent="0.25">
      <c r="A1711" s="5"/>
      <c r="F1711" s="16"/>
      <c r="M1711" s="16"/>
      <c r="T1711" s="16"/>
      <c r="AA1711" s="16"/>
      <c r="AQ1711" s="3"/>
      <c r="AR1711" s="6"/>
    </row>
    <row r="1712" spans="1:44" s="2" customFormat="1" x14ac:dyDescent="0.25">
      <c r="A1712" s="5"/>
      <c r="F1712" s="16"/>
      <c r="M1712" s="16"/>
      <c r="T1712" s="16"/>
      <c r="AA1712" s="16"/>
      <c r="AQ1712" s="3"/>
      <c r="AR1712" s="6"/>
    </row>
    <row r="1713" spans="1:44" s="2" customFormat="1" x14ac:dyDescent="0.25">
      <c r="A1713" s="5"/>
      <c r="F1713" s="16"/>
      <c r="M1713" s="16"/>
      <c r="T1713" s="16"/>
      <c r="AA1713" s="16"/>
      <c r="AQ1713" s="3"/>
      <c r="AR1713" s="6"/>
    </row>
    <row r="1714" spans="1:44" s="2" customFormat="1" x14ac:dyDescent="0.25">
      <c r="A1714" s="5"/>
      <c r="F1714" s="16"/>
      <c r="M1714" s="16"/>
      <c r="T1714" s="16"/>
      <c r="AA1714" s="16"/>
      <c r="AQ1714" s="3"/>
      <c r="AR1714" s="6"/>
    </row>
    <row r="1715" spans="1:44" s="2" customFormat="1" x14ac:dyDescent="0.25">
      <c r="A1715" s="5"/>
      <c r="F1715" s="16"/>
      <c r="M1715" s="16"/>
      <c r="T1715" s="16"/>
      <c r="AA1715" s="16"/>
      <c r="AQ1715" s="3"/>
      <c r="AR1715" s="6"/>
    </row>
    <row r="1716" spans="1:44" s="2" customFormat="1" x14ac:dyDescent="0.25">
      <c r="A1716" s="5"/>
      <c r="F1716" s="16"/>
      <c r="M1716" s="16"/>
      <c r="T1716" s="16"/>
      <c r="AA1716" s="16"/>
      <c r="AQ1716" s="3"/>
      <c r="AR1716" s="6"/>
    </row>
    <row r="1717" spans="1:44" s="2" customFormat="1" x14ac:dyDescent="0.25">
      <c r="A1717" s="5"/>
      <c r="F1717" s="16"/>
      <c r="M1717" s="16"/>
      <c r="T1717" s="16"/>
      <c r="AA1717" s="16"/>
      <c r="AQ1717" s="3"/>
      <c r="AR1717" s="6"/>
    </row>
    <row r="1718" spans="1:44" s="2" customFormat="1" x14ac:dyDescent="0.25">
      <c r="A1718" s="5"/>
      <c r="F1718" s="16"/>
      <c r="M1718" s="16"/>
      <c r="T1718" s="16"/>
      <c r="AA1718" s="16"/>
      <c r="AQ1718" s="3"/>
      <c r="AR1718" s="6"/>
    </row>
    <row r="1719" spans="1:44" s="2" customFormat="1" x14ac:dyDescent="0.25">
      <c r="A1719" s="5"/>
      <c r="F1719" s="16"/>
      <c r="M1719" s="16"/>
      <c r="T1719" s="16"/>
      <c r="AA1719" s="16"/>
      <c r="AQ1719" s="3"/>
      <c r="AR1719" s="6"/>
    </row>
    <row r="1720" spans="1:44" s="2" customFormat="1" x14ac:dyDescent="0.25">
      <c r="A1720" s="5"/>
      <c r="F1720" s="16"/>
      <c r="M1720" s="16"/>
      <c r="T1720" s="16"/>
      <c r="AA1720" s="16"/>
      <c r="AQ1720" s="3"/>
      <c r="AR1720" s="6"/>
    </row>
    <row r="1721" spans="1:44" s="2" customFormat="1" x14ac:dyDescent="0.25">
      <c r="A1721" s="5"/>
      <c r="F1721" s="16"/>
      <c r="M1721" s="16"/>
      <c r="T1721" s="16"/>
      <c r="AA1721" s="16"/>
      <c r="AQ1721" s="3"/>
      <c r="AR1721" s="6"/>
    </row>
    <row r="1722" spans="1:44" s="2" customFormat="1" x14ac:dyDescent="0.25">
      <c r="A1722" s="5"/>
      <c r="F1722" s="16"/>
      <c r="M1722" s="16"/>
      <c r="T1722" s="16"/>
      <c r="AA1722" s="16"/>
      <c r="AQ1722" s="3"/>
      <c r="AR1722" s="6"/>
    </row>
    <row r="1723" spans="1:44" s="2" customFormat="1" x14ac:dyDescent="0.25">
      <c r="A1723" s="5"/>
      <c r="F1723" s="16"/>
      <c r="M1723" s="16"/>
      <c r="T1723" s="16"/>
      <c r="AA1723" s="16"/>
      <c r="AQ1723" s="3"/>
      <c r="AR1723" s="6"/>
    </row>
    <row r="1724" spans="1:44" s="2" customFormat="1" x14ac:dyDescent="0.25">
      <c r="A1724" s="5"/>
      <c r="F1724" s="16"/>
      <c r="M1724" s="16"/>
      <c r="T1724" s="16"/>
      <c r="AA1724" s="16"/>
      <c r="AQ1724" s="3"/>
      <c r="AR1724" s="6"/>
    </row>
    <row r="1725" spans="1:44" s="2" customFormat="1" x14ac:dyDescent="0.25">
      <c r="A1725" s="5"/>
      <c r="F1725" s="16"/>
      <c r="M1725" s="16"/>
      <c r="T1725" s="16"/>
      <c r="AA1725" s="16"/>
      <c r="AQ1725" s="3"/>
      <c r="AR1725" s="6"/>
    </row>
    <row r="1726" spans="1:44" s="2" customFormat="1" x14ac:dyDescent="0.25">
      <c r="A1726" s="5"/>
      <c r="F1726" s="16"/>
      <c r="M1726" s="16"/>
      <c r="T1726" s="16"/>
      <c r="AA1726" s="16"/>
      <c r="AQ1726" s="3"/>
      <c r="AR1726" s="6"/>
    </row>
    <row r="1727" spans="1:44" s="2" customFormat="1" x14ac:dyDescent="0.25">
      <c r="A1727" s="5"/>
      <c r="F1727" s="16"/>
      <c r="M1727" s="16"/>
      <c r="T1727" s="16"/>
      <c r="AA1727" s="16"/>
      <c r="AQ1727" s="3"/>
      <c r="AR1727" s="6"/>
    </row>
    <row r="1728" spans="1:44" s="2" customFormat="1" x14ac:dyDescent="0.25">
      <c r="A1728" s="5"/>
      <c r="F1728" s="16"/>
      <c r="M1728" s="16"/>
      <c r="T1728" s="16"/>
      <c r="AA1728" s="16"/>
      <c r="AQ1728" s="3"/>
      <c r="AR1728" s="6"/>
    </row>
    <row r="1729" spans="1:44" s="2" customFormat="1" x14ac:dyDescent="0.25">
      <c r="A1729" s="5"/>
      <c r="F1729" s="16"/>
      <c r="M1729" s="16"/>
      <c r="T1729" s="16"/>
      <c r="AA1729" s="16"/>
      <c r="AQ1729" s="3"/>
      <c r="AR1729" s="6"/>
    </row>
    <row r="1730" spans="1:44" s="2" customFormat="1" x14ac:dyDescent="0.25">
      <c r="A1730" s="5"/>
      <c r="F1730" s="16"/>
      <c r="M1730" s="16"/>
      <c r="T1730" s="16"/>
      <c r="AA1730" s="16"/>
      <c r="AQ1730" s="3"/>
      <c r="AR1730" s="6"/>
    </row>
    <row r="1731" spans="1:44" s="2" customFormat="1" x14ac:dyDescent="0.25">
      <c r="A1731" s="5"/>
      <c r="F1731" s="16"/>
      <c r="M1731" s="16"/>
      <c r="T1731" s="16"/>
      <c r="AA1731" s="16"/>
      <c r="AQ1731" s="3"/>
      <c r="AR1731" s="6"/>
    </row>
    <row r="1732" spans="1:44" s="2" customFormat="1" x14ac:dyDescent="0.25">
      <c r="A1732" s="5"/>
      <c r="F1732" s="16"/>
      <c r="M1732" s="16"/>
      <c r="T1732" s="16"/>
      <c r="AA1732" s="16"/>
      <c r="AQ1732" s="3"/>
      <c r="AR1732" s="6"/>
    </row>
    <row r="1733" spans="1:44" s="2" customFormat="1" x14ac:dyDescent="0.25">
      <c r="A1733" s="5"/>
      <c r="F1733" s="16"/>
      <c r="M1733" s="16"/>
      <c r="T1733" s="16"/>
      <c r="AA1733" s="16"/>
      <c r="AQ1733" s="3"/>
      <c r="AR1733" s="6"/>
    </row>
    <row r="1734" spans="1:44" s="2" customFormat="1" x14ac:dyDescent="0.25">
      <c r="A1734" s="5"/>
      <c r="F1734" s="16"/>
      <c r="M1734" s="16"/>
      <c r="T1734" s="16"/>
      <c r="AA1734" s="16"/>
      <c r="AQ1734" s="3"/>
      <c r="AR1734" s="6"/>
    </row>
    <row r="1735" spans="1:44" s="2" customFormat="1" x14ac:dyDescent="0.25">
      <c r="A1735" s="5"/>
      <c r="F1735" s="16"/>
      <c r="M1735" s="16"/>
      <c r="T1735" s="16"/>
      <c r="AA1735" s="16"/>
      <c r="AQ1735" s="3"/>
      <c r="AR1735" s="6"/>
    </row>
    <row r="1736" spans="1:44" s="2" customFormat="1" x14ac:dyDescent="0.25">
      <c r="A1736" s="5"/>
      <c r="F1736" s="16"/>
      <c r="M1736" s="16"/>
      <c r="T1736" s="16"/>
      <c r="AA1736" s="16"/>
      <c r="AQ1736" s="3"/>
      <c r="AR1736" s="6"/>
    </row>
    <row r="1737" spans="1:44" s="2" customFormat="1" x14ac:dyDescent="0.25">
      <c r="A1737" s="5"/>
      <c r="F1737" s="16"/>
      <c r="M1737" s="16"/>
      <c r="T1737" s="16"/>
      <c r="AA1737" s="16"/>
      <c r="AQ1737" s="3"/>
      <c r="AR1737" s="6"/>
    </row>
    <row r="1738" spans="1:44" s="2" customFormat="1" x14ac:dyDescent="0.25">
      <c r="A1738" s="5"/>
      <c r="F1738" s="16"/>
      <c r="M1738" s="16"/>
      <c r="T1738" s="16"/>
      <c r="AA1738" s="16"/>
      <c r="AQ1738" s="3"/>
      <c r="AR1738" s="6"/>
    </row>
    <row r="1739" spans="1:44" s="2" customFormat="1" x14ac:dyDescent="0.25">
      <c r="A1739" s="5"/>
      <c r="F1739" s="16"/>
      <c r="M1739" s="16"/>
      <c r="T1739" s="16"/>
      <c r="AA1739" s="16"/>
      <c r="AQ1739" s="3"/>
      <c r="AR1739" s="6"/>
    </row>
    <row r="1740" spans="1:44" s="2" customFormat="1" x14ac:dyDescent="0.25">
      <c r="A1740" s="5"/>
      <c r="F1740" s="16"/>
      <c r="M1740" s="16"/>
      <c r="T1740" s="16"/>
      <c r="AA1740" s="16"/>
      <c r="AQ1740" s="3"/>
      <c r="AR1740" s="6"/>
    </row>
  </sheetData>
  <sheetProtection formatCells="0" insertColumns="0"/>
  <mergeCells count="16">
    <mergeCell ref="AC5:AE5"/>
    <mergeCell ref="B28:I28"/>
    <mergeCell ref="J28:Q28"/>
    <mergeCell ref="R28:Y28"/>
    <mergeCell ref="Z28:AG28"/>
    <mergeCell ref="AI28:AX28"/>
    <mergeCell ref="X1:AV1"/>
    <mergeCell ref="X2:AV2"/>
    <mergeCell ref="A5:A6"/>
    <mergeCell ref="B5:D5"/>
    <mergeCell ref="E5:G5"/>
    <mergeCell ref="J5:L5"/>
    <mergeCell ref="M5:O5"/>
    <mergeCell ref="R5:T5"/>
    <mergeCell ref="U5:W5"/>
    <mergeCell ref="Z5:AB5"/>
  </mergeCells>
  <dataValidations count="1">
    <dataValidation type="list" allowBlank="1" showInputMessage="1" showErrorMessage="1" sqref="AL31:AL53 M31:M53 U31:U53 AC31:AC53 E31:E53">
      <formula1>$AI$11:$AI$13</formula1>
    </dataValidation>
  </dataValidations>
  <pageMargins left="0.15748031496062992" right="0.19685039370078741" top="0.62992125984251968" bottom="0.31496062992125984" header="0.31496062992125984" footer="0.31496062992125984"/>
  <pageSetup paperSize="9" scale="10" orientation="landscape" r:id="rId1"/>
  <headerFooter>
    <oddHeader>&amp;CRecrutements FY14
Advisory</oddHead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'NE PAS SUPPRIMER Données TM1'!$R$2:$R$28</xm:f>
          </x14:formula1>
          <xm:sqref>A2</xm:sqref>
        </x14:dataValidation>
        <x14:dataValidation type="list" allowBlank="1" showInputMessage="1" showErrorMessage="1">
          <x14:formula1>
            <xm:f>'NE PAS SUPPRIMER Données TM1'!$R$42:$R$43</xm:f>
          </x14:formula1>
          <xm:sqref>AO31:AO53</xm:sqref>
        </x14:dataValidation>
        <x14:dataValidation type="list" allowBlank="1" showInputMessage="1" showErrorMessage="1">
          <x14:formula1>
            <xm:f>'NE PAS SUPPRIMER Données TM1'!$O$2:$O$20</xm:f>
          </x14:formula1>
          <xm:sqref>T31:T53 AK31:AK53 AB31:AB53 L31:L53 D31:D53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BC1733"/>
  <sheetViews>
    <sheetView topLeftCell="A10" zoomScale="70" zoomScaleNormal="70" zoomScaleSheetLayoutView="50" workbookViewId="0">
      <selection activeCell="I45" sqref="A30:I45"/>
    </sheetView>
  </sheetViews>
  <sheetFormatPr defaultColWidth="14.77734375" defaultRowHeight="13.2" outlineLevelRow="1" outlineLevelCol="1" x14ac:dyDescent="0.25"/>
  <cols>
    <col min="1" max="1" width="19.109375" style="1" bestFit="1" customWidth="1"/>
    <col min="2" max="2" width="22.21875" style="2" customWidth="1" outlineLevel="1"/>
    <col min="3" max="3" width="25.33203125" style="2" customWidth="1" outlineLevel="1"/>
    <col min="4" max="4" width="17.109375" style="2" customWidth="1" outlineLevel="1"/>
    <col min="5" max="5" width="15.77734375" style="2" customWidth="1" outlineLevel="1"/>
    <col min="6" max="6" width="20" style="16" customWidth="1" outlineLevel="1"/>
    <col min="7" max="7" width="21.5546875" style="2" customWidth="1" outlineLevel="1"/>
    <col min="8" max="8" width="24.6640625" style="2" customWidth="1" outlineLevel="1"/>
    <col min="9" max="9" width="15.21875" style="2" customWidth="1" outlineLevel="1"/>
    <col min="10" max="10" width="22.21875" style="2" customWidth="1" outlineLevel="1"/>
    <col min="11" max="11" width="25.33203125" style="2" customWidth="1" outlineLevel="1"/>
    <col min="12" max="12" width="17.109375" style="2" customWidth="1" outlineLevel="1"/>
    <col min="13" max="13" width="15.77734375" style="16" customWidth="1" outlineLevel="1"/>
    <col min="14" max="14" width="20" style="2" customWidth="1" outlineLevel="1"/>
    <col min="15" max="15" width="21.5546875" style="2" customWidth="1" outlineLevel="1"/>
    <col min="16" max="16" width="24.6640625" style="2" customWidth="1" outlineLevel="1"/>
    <col min="17" max="17" width="15.21875" style="2" customWidth="1" outlineLevel="1"/>
    <col min="18" max="18" width="21.88671875" style="2" bestFit="1" customWidth="1"/>
    <col min="19" max="19" width="25" style="2" bestFit="1" customWidth="1"/>
    <col min="20" max="20" width="17.109375" style="16" bestFit="1" customWidth="1"/>
    <col min="21" max="21" width="15.5546875" style="2" bestFit="1" customWidth="1"/>
    <col min="22" max="22" width="19.6640625" style="2" bestFit="1" customWidth="1"/>
    <col min="23" max="23" width="21.21875" style="2" customWidth="1"/>
    <col min="24" max="24" width="24.6640625" style="2" customWidth="1"/>
    <col min="25" max="25" width="14.88671875" style="2" customWidth="1"/>
    <col min="26" max="26" width="26.77734375" style="2" hidden="1" customWidth="1" outlineLevel="1"/>
    <col min="27" max="27" width="22" style="16" hidden="1" customWidth="1" outlineLevel="1"/>
    <col min="28" max="28" width="21.33203125" style="2" hidden="1" customWidth="1" outlineLevel="1"/>
    <col min="29" max="29" width="20.44140625" style="2" hidden="1" customWidth="1" outlineLevel="1"/>
    <col min="30" max="30" width="24.5546875" style="2" hidden="1" customWidth="1" outlineLevel="1"/>
    <col min="31" max="31" width="26.109375" style="2" hidden="1" customWidth="1" outlineLevel="1"/>
    <col min="32" max="32" width="24.6640625" style="2" hidden="1" customWidth="1" outlineLevel="1"/>
    <col min="33" max="33" width="19.77734375" style="2" hidden="1" customWidth="1" outlineLevel="1"/>
    <col min="34" max="34" width="1.6640625" style="2" customWidth="1" collapsed="1"/>
    <col min="35" max="35" width="19.77734375" style="2" bestFit="1" customWidth="1"/>
    <col min="36" max="36" width="16.109375" style="2" bestFit="1" customWidth="1"/>
    <col min="37" max="37" width="12.6640625" style="2" bestFit="1" customWidth="1"/>
    <col min="38" max="38" width="20.88671875" style="2" bestFit="1" customWidth="1"/>
    <col min="39" max="39" width="16.77734375" style="2" bestFit="1" customWidth="1"/>
    <col min="40" max="40" width="12.44140625" style="2" bestFit="1" customWidth="1"/>
    <col min="41" max="41" width="27.109375" style="2" bestFit="1" customWidth="1"/>
    <col min="42" max="42" width="21.5546875" style="2" bestFit="1" customWidth="1"/>
    <col min="43" max="43" width="21.88671875" style="3" bestFit="1" customWidth="1"/>
    <col min="44" max="44" width="27.109375" style="4" bestFit="1" customWidth="1"/>
    <col min="45" max="45" width="25" style="1" bestFit="1" customWidth="1"/>
    <col min="46" max="47" width="21.6640625" style="1" bestFit="1" customWidth="1"/>
    <col min="48" max="48" width="11.21875" style="1" bestFit="1" customWidth="1"/>
    <col min="49" max="49" width="15.5546875" style="1" customWidth="1"/>
    <col min="50" max="50" width="14.6640625" style="1" customWidth="1"/>
    <col min="51" max="51" width="2.44140625" style="1" hidden="1" customWidth="1" outlineLevel="1"/>
    <col min="52" max="52" width="26.77734375" style="1" hidden="1" customWidth="1" outlineLevel="1"/>
    <col min="53" max="53" width="23.33203125" style="1" hidden="1" customWidth="1" outlineLevel="1"/>
    <col min="54" max="54" width="14.77734375" style="1" hidden="1" customWidth="1" outlineLevel="1"/>
    <col min="55" max="55" width="14.77734375" style="1" collapsed="1"/>
    <col min="56" max="16384" width="14.77734375" style="1"/>
  </cols>
  <sheetData>
    <row r="1" spans="1:50" s="19" customFormat="1" ht="26.25" customHeight="1" x14ac:dyDescent="0.3">
      <c r="A1" s="59" t="s">
        <v>39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152" t="s">
        <v>62</v>
      </c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32"/>
      <c r="AX1" s="132"/>
    </row>
    <row r="2" spans="1:50" ht="23.4" x14ac:dyDescent="0.25">
      <c r="A2" s="56" t="s">
        <v>190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153">
        <f>IFERROR(VLOOKUP(A2,'NE PAS SUPPRIMER Données TM1'!$R$1:$S$28,2,FALSE),"")</f>
        <v>0</v>
      </c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33"/>
      <c r="AX2" s="133"/>
    </row>
    <row r="3" spans="1:50" s="19" customFormat="1" x14ac:dyDescent="0.25">
      <c r="D3" s="20"/>
      <c r="E3" s="20"/>
      <c r="F3" s="20"/>
      <c r="G3" s="20"/>
      <c r="H3" s="20"/>
      <c r="K3" s="20"/>
      <c r="L3" s="20"/>
      <c r="M3" s="20"/>
      <c r="N3" s="20"/>
      <c r="O3" s="20"/>
      <c r="R3" s="20"/>
      <c r="S3" s="20"/>
      <c r="T3" s="20"/>
      <c r="U3" s="20"/>
      <c r="V3" s="20"/>
      <c r="Y3" s="20"/>
      <c r="Z3" s="20"/>
      <c r="AA3" s="20"/>
      <c r="AB3" s="20"/>
      <c r="AC3" s="20"/>
      <c r="AD3" s="20"/>
      <c r="AE3" s="21" t="s">
        <v>57</v>
      </c>
      <c r="AF3" s="21" t="s">
        <v>52</v>
      </c>
      <c r="AG3" s="21" t="s">
        <v>53</v>
      </c>
      <c r="AH3" s="22"/>
      <c r="AI3" s="21" t="s">
        <v>57</v>
      </c>
      <c r="AJ3" s="21" t="s">
        <v>52</v>
      </c>
      <c r="AK3" s="21" t="s">
        <v>53</v>
      </c>
      <c r="AL3" s="109"/>
      <c r="AM3" s="20"/>
      <c r="AN3" s="23"/>
      <c r="AO3" s="20"/>
    </row>
    <row r="4" spans="1:50" s="19" customFormat="1" x14ac:dyDescent="0.25">
      <c r="D4" s="20"/>
      <c r="E4" s="25"/>
      <c r="F4" s="26"/>
      <c r="G4" s="25"/>
      <c r="H4" s="20"/>
      <c r="K4" s="20"/>
      <c r="L4" s="25"/>
      <c r="M4" s="26"/>
      <c r="N4" s="25"/>
      <c r="O4" s="25"/>
      <c r="R4" s="20"/>
      <c r="S4" s="25"/>
      <c r="T4" s="26"/>
      <c r="U4" s="25"/>
      <c r="V4" s="20"/>
      <c r="Y4" s="20"/>
      <c r="Z4" s="25"/>
      <c r="AA4" s="26"/>
      <c r="AB4" s="25"/>
      <c r="AC4" s="20"/>
      <c r="AD4" s="25"/>
      <c r="AE4" s="27" t="s">
        <v>56</v>
      </c>
      <c r="AF4" s="28">
        <f>COUNTIF($AO$30:$AO$45,AF3)</f>
        <v>0</v>
      </c>
      <c r="AG4" s="28">
        <f>COUNTIF($AO$30:$AO$45,AG3)</f>
        <v>0</v>
      </c>
      <c r="AH4" s="22"/>
      <c r="AI4" s="27" t="s">
        <v>56</v>
      </c>
      <c r="AJ4" s="28">
        <f>COUNTIF($AO$30:$AO$45,AJ3)</f>
        <v>0</v>
      </c>
      <c r="AK4" s="28">
        <f>COUNTIF($AO$30:$AO$45,AK3)</f>
        <v>0</v>
      </c>
      <c r="AL4" s="109"/>
      <c r="AM4" s="20"/>
      <c r="AO4" s="20"/>
      <c r="AQ4" s="29"/>
    </row>
    <row r="5" spans="1:50" s="19" customFormat="1" ht="16.5" customHeight="1" x14ac:dyDescent="0.3">
      <c r="A5" s="144" t="s">
        <v>0</v>
      </c>
      <c r="B5" s="146" t="s">
        <v>82</v>
      </c>
      <c r="C5" s="147"/>
      <c r="D5" s="148"/>
      <c r="E5" s="149" t="s">
        <v>48</v>
      </c>
      <c r="F5" s="150"/>
      <c r="G5" s="151"/>
      <c r="H5" s="20"/>
      <c r="I5" s="20"/>
      <c r="J5" s="146" t="s">
        <v>83</v>
      </c>
      <c r="K5" s="147"/>
      <c r="L5" s="148"/>
      <c r="M5" s="149" t="s">
        <v>48</v>
      </c>
      <c r="N5" s="150"/>
      <c r="O5" s="151"/>
      <c r="P5" s="20"/>
      <c r="Q5" s="20"/>
      <c r="R5" s="146" t="s">
        <v>81</v>
      </c>
      <c r="S5" s="147"/>
      <c r="T5" s="148"/>
      <c r="U5" s="149" t="s">
        <v>48</v>
      </c>
      <c r="V5" s="150"/>
      <c r="W5" s="151"/>
      <c r="X5" s="20"/>
      <c r="Y5" s="20"/>
      <c r="Z5" s="146" t="s">
        <v>14</v>
      </c>
      <c r="AA5" s="147"/>
      <c r="AB5" s="148"/>
      <c r="AC5" s="149" t="s">
        <v>48</v>
      </c>
      <c r="AD5" s="150"/>
      <c r="AE5" s="151"/>
      <c r="AF5" s="20"/>
      <c r="AG5" s="20"/>
      <c r="AH5" s="30"/>
      <c r="AI5" s="22"/>
      <c r="AJ5" s="22"/>
      <c r="AK5" s="22"/>
      <c r="AL5" s="22"/>
      <c r="AM5" s="22"/>
      <c r="AN5" s="22"/>
      <c r="AO5" s="20"/>
      <c r="AP5" s="20"/>
      <c r="AQ5" s="20"/>
      <c r="AS5" s="29"/>
      <c r="AT5" s="29"/>
    </row>
    <row r="6" spans="1:50" s="19" customFormat="1" ht="30.75" customHeight="1" thickBot="1" x14ac:dyDescent="0.35">
      <c r="A6" s="145"/>
      <c r="B6" s="31" t="s">
        <v>47</v>
      </c>
      <c r="C6" s="32" t="s">
        <v>60</v>
      </c>
      <c r="D6" s="33" t="s">
        <v>1</v>
      </c>
      <c r="E6" s="31" t="s">
        <v>47</v>
      </c>
      <c r="F6" s="32" t="s">
        <v>60</v>
      </c>
      <c r="G6" s="33" t="s">
        <v>1</v>
      </c>
      <c r="H6" s="20"/>
      <c r="I6" s="20"/>
      <c r="J6" s="31" t="s">
        <v>47</v>
      </c>
      <c r="K6" s="32" t="s">
        <v>60</v>
      </c>
      <c r="L6" s="33" t="s">
        <v>1</v>
      </c>
      <c r="M6" s="31" t="s">
        <v>47</v>
      </c>
      <c r="N6" s="32" t="s">
        <v>60</v>
      </c>
      <c r="O6" s="33" t="s">
        <v>1</v>
      </c>
      <c r="P6" s="25"/>
      <c r="Q6" s="25"/>
      <c r="R6" s="31" t="s">
        <v>47</v>
      </c>
      <c r="S6" s="32" t="s">
        <v>60</v>
      </c>
      <c r="T6" s="33" t="s">
        <v>1</v>
      </c>
      <c r="U6" s="31" t="s">
        <v>47</v>
      </c>
      <c r="V6" s="32" t="s">
        <v>60</v>
      </c>
      <c r="W6" s="33" t="s">
        <v>1</v>
      </c>
      <c r="X6" s="20"/>
      <c r="Y6" s="20"/>
      <c r="Z6" s="31" t="s">
        <v>47</v>
      </c>
      <c r="AA6" s="32" t="s">
        <v>60</v>
      </c>
      <c r="AB6" s="33" t="s">
        <v>1</v>
      </c>
      <c r="AC6" s="31" t="s">
        <v>47</v>
      </c>
      <c r="AD6" s="32" t="s">
        <v>60</v>
      </c>
      <c r="AE6" s="33" t="s">
        <v>1</v>
      </c>
      <c r="AF6" s="20"/>
      <c r="AG6" s="20"/>
      <c r="AH6" s="30"/>
      <c r="AI6" s="131" t="s">
        <v>58</v>
      </c>
      <c r="AJ6" s="34" t="s">
        <v>59</v>
      </c>
      <c r="AK6" s="20"/>
      <c r="AL6" s="20"/>
      <c r="AM6" s="20"/>
      <c r="AN6" s="20"/>
      <c r="AO6" s="20"/>
      <c r="AP6" s="20"/>
      <c r="AQ6" s="20"/>
      <c r="AS6" s="29"/>
      <c r="AT6" s="29"/>
    </row>
    <row r="7" spans="1:50" s="19" customFormat="1" ht="18.75" customHeight="1" thickTop="1" thickBot="1" x14ac:dyDescent="0.35">
      <c r="A7" s="35" t="s">
        <v>2</v>
      </c>
      <c r="B7" s="36">
        <f>+SUM(B8:B19)</f>
        <v>16</v>
      </c>
      <c r="C7" s="37">
        <f>+SUM(C8:C19)</f>
        <v>10.6</v>
      </c>
      <c r="D7" s="38">
        <f>SUM(D8:D19)</f>
        <v>1198838</v>
      </c>
      <c r="E7" s="36">
        <f>+SUM(E8:E19)</f>
        <v>0</v>
      </c>
      <c r="F7" s="37">
        <f>+SUM(F8:F19)</f>
        <v>0</v>
      </c>
      <c r="G7" s="38">
        <f>SUM(G8:G19)</f>
        <v>0</v>
      </c>
      <c r="H7" s="20"/>
      <c r="I7" s="20"/>
      <c r="J7" s="36">
        <f>+SUM(J8:J19)</f>
        <v>0</v>
      </c>
      <c r="K7" s="37">
        <f>+SUM(K8:K19)</f>
        <v>0</v>
      </c>
      <c r="L7" s="38">
        <f>SUM(L8:L19)</f>
        <v>0</v>
      </c>
      <c r="M7" s="36">
        <f>+SUM(M8:M19)</f>
        <v>0</v>
      </c>
      <c r="N7" s="37">
        <f>+SUM(N8:N19)</f>
        <v>0</v>
      </c>
      <c r="O7" s="38">
        <f>SUM(O8:O19)</f>
        <v>0</v>
      </c>
      <c r="P7" s="20"/>
      <c r="Q7" s="20"/>
      <c r="R7" s="36">
        <f>+SUM(R8:R19)</f>
        <v>0</v>
      </c>
      <c r="S7" s="37">
        <f>+SUM(S8:S19)</f>
        <v>0</v>
      </c>
      <c r="T7" s="38">
        <f>SUM(T8:T19)</f>
        <v>0</v>
      </c>
      <c r="U7" s="36">
        <f>+SUM(U8:U19)</f>
        <v>0</v>
      </c>
      <c r="V7" s="37">
        <f>+SUM(V8:V19)</f>
        <v>0</v>
      </c>
      <c r="W7" s="38">
        <f>SUM(W8:W19)</f>
        <v>0</v>
      </c>
      <c r="X7" s="20"/>
      <c r="Y7" s="20"/>
      <c r="Z7" s="36">
        <f>+SUM(Z8:Z19)</f>
        <v>0</v>
      </c>
      <c r="AA7" s="37">
        <f>+SUM(AA8:AA19)</f>
        <v>0</v>
      </c>
      <c r="AB7" s="38">
        <f>SUM(AB8:AB19)</f>
        <v>0</v>
      </c>
      <c r="AC7" s="36">
        <f>+SUM(AC8:AC19)</f>
        <v>0</v>
      </c>
      <c r="AD7" s="37">
        <f>+SUM(AD8:AD19)</f>
        <v>0</v>
      </c>
      <c r="AE7" s="38">
        <f>SUM(AE8:AE19)</f>
        <v>0</v>
      </c>
      <c r="AF7" s="20"/>
      <c r="AG7" s="20"/>
      <c r="AH7" s="30"/>
      <c r="AI7" s="130" t="str">
        <f>IFERROR(W7/T7,"")</f>
        <v/>
      </c>
      <c r="AJ7" s="57" t="str">
        <f>IF(W7&gt;T7,T7-W7,"")</f>
        <v/>
      </c>
      <c r="AK7" s="20"/>
      <c r="AL7" s="20"/>
      <c r="AM7" s="20"/>
      <c r="AN7" s="20"/>
      <c r="AO7" s="20"/>
      <c r="AP7" s="20"/>
      <c r="AQ7" s="20"/>
      <c r="AS7" s="29"/>
      <c r="AT7" s="29"/>
    </row>
    <row r="8" spans="1:50" s="19" customFormat="1" ht="15" thickTop="1" x14ac:dyDescent="0.3">
      <c r="A8" s="39" t="s">
        <v>234</v>
      </c>
      <c r="B8" s="40">
        <f>COUNTIF($C$30:$C$45,A8)</f>
        <v>0</v>
      </c>
      <c r="C8" s="41">
        <f>SUMIF($C$30:$C$45,A8,$G$30:$G$45)</f>
        <v>0</v>
      </c>
      <c r="D8" s="42">
        <f>SUMIF($C$30:$C$45,A8,$H$30:$H$45)</f>
        <v>0</v>
      </c>
      <c r="E8" s="43">
        <f>COUNTIF($AJ$30:$AJ$45,#REF!)</f>
        <v>0</v>
      </c>
      <c r="F8" s="41">
        <f>SUMIF($AJ$30:$AJ$45,#REF!,$AR$30:$AR$45)</f>
        <v>0</v>
      </c>
      <c r="G8" s="44">
        <f t="shared" ref="G8:G19" si="0">SUMIF($AJ$30:$AJ$45,$A8,$AU$30:$AU$45)</f>
        <v>0</v>
      </c>
      <c r="H8" s="20"/>
      <c r="I8" s="20"/>
      <c r="J8" s="40">
        <f>COUNTIF($K$30:$K$45,A8)</f>
        <v>0</v>
      </c>
      <c r="K8" s="41">
        <f>SUMIF($K$30:$K$45,A8,$O$30:$O$45)</f>
        <v>0</v>
      </c>
      <c r="L8" s="42">
        <f>SUMIF($K$30:$K$45,A8,$P$30:$P$45)</f>
        <v>0</v>
      </c>
      <c r="M8" s="43">
        <f>COUNTIF($AJ$30:$AJ$45,#REF!)</f>
        <v>0</v>
      </c>
      <c r="N8" s="41">
        <f>SUMIF($AJ$30:$AJ$45,#REF!,$AR$30:$AR$45)</f>
        <v>0</v>
      </c>
      <c r="O8" s="44">
        <f t="shared" ref="O8:O19" si="1">SUMIF($AJ$30:$AJ$45,$A8,$AU$30:$AU$45)</f>
        <v>0</v>
      </c>
      <c r="P8" s="25"/>
      <c r="Q8" s="25"/>
      <c r="R8" s="40">
        <f>COUNTIF($S$30:$S$45,A8)</f>
        <v>0</v>
      </c>
      <c r="S8" s="41">
        <f>SUMIF($S$30:$S$45,A8,$W$30:$W$45)</f>
        <v>0</v>
      </c>
      <c r="T8" s="42">
        <f>SUMIF($S$30:$S$45,A8,$X$30:$X$45)</f>
        <v>0</v>
      </c>
      <c r="U8" s="43">
        <f>COUNTIF($AJ$30:$AJ$45,#REF!)</f>
        <v>0</v>
      </c>
      <c r="V8" s="41">
        <f>SUMIF($AJ$30:$AJ$45,#REF!,$AR$30:$AR$45)</f>
        <v>0</v>
      </c>
      <c r="W8" s="44">
        <f t="shared" ref="W8:W19" si="2">SUMIF($AJ$30:$AJ$45,$A8,$AU$30:$AU$45)</f>
        <v>0</v>
      </c>
      <c r="X8" s="20"/>
      <c r="Y8" s="20"/>
      <c r="Z8" s="40">
        <f>COUNTIF($AA$30:$AA$45,A8)</f>
        <v>0</v>
      </c>
      <c r="AA8" s="41">
        <f>SUMIF($AA$30:$AA$45,A8,$AE$30:$AE$45)</f>
        <v>0</v>
      </c>
      <c r="AB8" s="42">
        <f t="shared" ref="AB8:AB19" si="3">SUMIF($AA$30:$AA$45,A8,$AF$30:$AF$45)</f>
        <v>0</v>
      </c>
      <c r="AC8" s="43">
        <f>COUNTIF($AJ$30:$AJ$45,A8)</f>
        <v>0</v>
      </c>
      <c r="AD8" s="41">
        <f t="shared" ref="AD8:AD19" si="4">SUMIF($AJ$30:$AJ$45,A8,$AR$30:$AR$45)</f>
        <v>0</v>
      </c>
      <c r="AE8" s="44">
        <f t="shared" ref="AE8:AE19" si="5">SUMIF($AJ$30:$AJ$45,$A8,$AU$30:$AU$45)</f>
        <v>0</v>
      </c>
      <c r="AF8" s="20"/>
      <c r="AG8" s="20"/>
      <c r="AH8" s="30"/>
      <c r="AI8" s="20"/>
      <c r="AJ8" s="20"/>
      <c r="AK8" s="20"/>
      <c r="AL8" s="20"/>
      <c r="AM8" s="20"/>
      <c r="AN8" s="20"/>
      <c r="AO8" s="20"/>
      <c r="AP8" s="20"/>
      <c r="AQ8" s="20"/>
      <c r="AS8" s="29"/>
      <c r="AT8" s="29"/>
    </row>
    <row r="9" spans="1:50" s="19" customFormat="1" ht="14.4" x14ac:dyDescent="0.3">
      <c r="A9" s="39" t="s">
        <v>235</v>
      </c>
      <c r="B9" s="40">
        <f t="shared" ref="B9:B19" si="6">COUNTIF($C$30:$C$45,A9)</f>
        <v>2</v>
      </c>
      <c r="C9" s="41">
        <f t="shared" ref="C9:C19" si="7">SUMIF($C$30:$C$45,A9,$G$30:$G$45)</f>
        <v>0.8</v>
      </c>
      <c r="D9" s="42">
        <f t="shared" ref="D9:D19" si="8">SUMIF($C$30:$C$45,A9,$H$30:$H$45)</f>
        <v>798776</v>
      </c>
      <c r="E9" s="43">
        <f>COUNTIF($AJ$30:$AJ$45,#REF!)</f>
        <v>0</v>
      </c>
      <c r="F9" s="41">
        <f>SUMIF($AJ$30:$AJ$45,#REF!,$AR$30:$AR$45)</f>
        <v>0</v>
      </c>
      <c r="G9" s="44">
        <f t="shared" si="0"/>
        <v>0</v>
      </c>
      <c r="H9" s="20"/>
      <c r="I9" s="20"/>
      <c r="J9" s="40">
        <f t="shared" ref="J9:J19" si="9">COUNTIF($K$30:$K$45,A9)</f>
        <v>0</v>
      </c>
      <c r="K9" s="41">
        <f t="shared" ref="K9:K19" si="10">SUMIF($K$30:$K$45,A9,$O$30:$O$45)</f>
        <v>0</v>
      </c>
      <c r="L9" s="42">
        <f t="shared" ref="L9:L19" si="11">SUMIF($K$30:$K$45,A9,$P$30:$P$45)</f>
        <v>0</v>
      </c>
      <c r="M9" s="43">
        <f>COUNTIF($AJ$30:$AJ$45,#REF!)</f>
        <v>0</v>
      </c>
      <c r="N9" s="41">
        <f>SUMIF($AJ$30:$AJ$45,#REF!,$AR$30:$AR$45)</f>
        <v>0</v>
      </c>
      <c r="O9" s="44">
        <f t="shared" si="1"/>
        <v>0</v>
      </c>
      <c r="P9" s="20"/>
      <c r="Q9" s="20"/>
      <c r="R9" s="40">
        <f t="shared" ref="R9:R19" si="12">COUNTIF($S$30:$S$45,A9)</f>
        <v>0</v>
      </c>
      <c r="S9" s="41">
        <f t="shared" ref="S9:S19" si="13">SUMIF($S$30:$S$45,A9,$W$30:$W$45)</f>
        <v>0</v>
      </c>
      <c r="T9" s="42">
        <f t="shared" ref="T9:T19" si="14">SUMIF($S$30:$S$45,A9,$X$30:$X$45)</f>
        <v>0</v>
      </c>
      <c r="U9" s="43">
        <f>COUNTIF($AJ$30:$AJ$45,#REF!)</f>
        <v>0</v>
      </c>
      <c r="V9" s="41">
        <f>SUMIF($AJ$30:$AJ$45,#REF!,$AR$30:$AR$45)</f>
        <v>0</v>
      </c>
      <c r="W9" s="44">
        <f t="shared" si="2"/>
        <v>0</v>
      </c>
      <c r="X9" s="20"/>
      <c r="Y9" s="20"/>
      <c r="Z9" s="40">
        <f t="shared" ref="Z9:Z19" si="15">COUNTIF($AA$30:$AA$45,A9)</f>
        <v>0</v>
      </c>
      <c r="AA9" s="41">
        <f t="shared" ref="AA9:AA19" si="16">SUMIF($AA$30:$AA$45,A9,$AE$30:$AE$45)</f>
        <v>0</v>
      </c>
      <c r="AB9" s="42">
        <f t="shared" si="3"/>
        <v>0</v>
      </c>
      <c r="AC9" s="43">
        <f t="shared" ref="AC9:AC19" si="17">COUNTIF($AJ$30:$AJ$45,A9)</f>
        <v>0</v>
      </c>
      <c r="AD9" s="41">
        <f t="shared" si="4"/>
        <v>0</v>
      </c>
      <c r="AE9" s="44">
        <f t="shared" si="5"/>
        <v>0</v>
      </c>
      <c r="AF9" s="20"/>
      <c r="AG9" s="20"/>
      <c r="AH9" s="30"/>
      <c r="AI9" s="20"/>
      <c r="AJ9" s="20"/>
      <c r="AK9" s="20"/>
      <c r="AL9" s="20"/>
      <c r="AM9" s="20"/>
      <c r="AN9" s="20"/>
      <c r="AO9" s="20"/>
      <c r="AP9" s="20"/>
      <c r="AQ9" s="20"/>
      <c r="AS9" s="29"/>
      <c r="AT9" s="29"/>
    </row>
    <row r="10" spans="1:50" s="19" customFormat="1" ht="15" thickBot="1" x14ac:dyDescent="0.35">
      <c r="A10" s="39" t="s">
        <v>236</v>
      </c>
      <c r="B10" s="40">
        <f t="shared" si="6"/>
        <v>3</v>
      </c>
      <c r="C10" s="41">
        <f t="shared" si="7"/>
        <v>2.2000000000000002</v>
      </c>
      <c r="D10" s="42">
        <f t="shared" si="8"/>
        <v>55019</v>
      </c>
      <c r="E10" s="43">
        <f>COUNTIF($AJ$30:$AJ$45,#REF!)</f>
        <v>0</v>
      </c>
      <c r="F10" s="41">
        <f>SUMIF($AJ$30:$AJ$45,#REF!,$AR$30:$AR$45)</f>
        <v>0</v>
      </c>
      <c r="G10" s="44">
        <f t="shared" si="0"/>
        <v>0</v>
      </c>
      <c r="H10" s="20"/>
      <c r="I10" s="20"/>
      <c r="J10" s="40">
        <f t="shared" si="9"/>
        <v>0</v>
      </c>
      <c r="K10" s="41">
        <f t="shared" si="10"/>
        <v>0</v>
      </c>
      <c r="L10" s="42">
        <f t="shared" si="11"/>
        <v>0</v>
      </c>
      <c r="M10" s="43">
        <f>COUNTIF($AJ$30:$AJ$45,#REF!)</f>
        <v>0</v>
      </c>
      <c r="N10" s="41">
        <f>SUMIF($AJ$30:$AJ$45,#REF!,$AR$30:$AR$45)</f>
        <v>0</v>
      </c>
      <c r="O10" s="44">
        <f t="shared" si="1"/>
        <v>0</v>
      </c>
      <c r="P10" s="25"/>
      <c r="Q10" s="25"/>
      <c r="R10" s="40">
        <f t="shared" si="12"/>
        <v>0</v>
      </c>
      <c r="S10" s="41">
        <f t="shared" si="13"/>
        <v>0</v>
      </c>
      <c r="T10" s="42">
        <f t="shared" si="14"/>
        <v>0</v>
      </c>
      <c r="U10" s="43">
        <f>COUNTIF($AJ$30:$AJ$45,#REF!)</f>
        <v>0</v>
      </c>
      <c r="V10" s="41">
        <f>SUMIF($AJ$30:$AJ$45,#REF!,$AR$30:$AR$45)</f>
        <v>0</v>
      </c>
      <c r="W10" s="44">
        <f t="shared" si="2"/>
        <v>0</v>
      </c>
      <c r="X10" s="20"/>
      <c r="Y10" s="20"/>
      <c r="Z10" s="40">
        <f t="shared" si="15"/>
        <v>0</v>
      </c>
      <c r="AA10" s="41">
        <f t="shared" si="16"/>
        <v>0</v>
      </c>
      <c r="AB10" s="42">
        <f t="shared" si="3"/>
        <v>0</v>
      </c>
      <c r="AC10" s="43">
        <f t="shared" si="17"/>
        <v>0</v>
      </c>
      <c r="AD10" s="41">
        <f t="shared" si="4"/>
        <v>0</v>
      </c>
      <c r="AE10" s="44">
        <f t="shared" si="5"/>
        <v>0</v>
      </c>
      <c r="AF10" s="20"/>
      <c r="AG10" s="20"/>
      <c r="AH10" s="30"/>
      <c r="AI10" s="58" t="s">
        <v>13</v>
      </c>
      <c r="AJ10" s="46" t="str">
        <f>R5</f>
        <v>Estimé 1</v>
      </c>
      <c r="AK10" s="47" t="s">
        <v>48</v>
      </c>
      <c r="AL10" s="20"/>
      <c r="AM10" s="20"/>
      <c r="AN10" s="20"/>
      <c r="AO10" s="20"/>
      <c r="AP10" s="20"/>
      <c r="AQ10" s="45"/>
      <c r="AS10" s="29"/>
      <c r="AT10" s="29"/>
    </row>
    <row r="11" spans="1:50" s="19" customFormat="1" ht="15" thickTop="1" x14ac:dyDescent="0.3">
      <c r="A11" s="39" t="s">
        <v>237</v>
      </c>
      <c r="B11" s="40">
        <f t="shared" si="6"/>
        <v>7</v>
      </c>
      <c r="C11" s="41">
        <f t="shared" si="7"/>
        <v>5.6</v>
      </c>
      <c r="D11" s="42">
        <f t="shared" si="8"/>
        <v>265223</v>
      </c>
      <c r="E11" s="43">
        <f>COUNTIF($AJ$30:$AJ$45,#REF!)</f>
        <v>0</v>
      </c>
      <c r="F11" s="41">
        <f>SUMIF($AJ$30:$AJ$45,#REF!,$AR$30:$AR$45)</f>
        <v>0</v>
      </c>
      <c r="G11" s="44">
        <f t="shared" si="0"/>
        <v>0</v>
      </c>
      <c r="H11" s="20"/>
      <c r="I11" s="20"/>
      <c r="J11" s="40">
        <f t="shared" si="9"/>
        <v>0</v>
      </c>
      <c r="K11" s="41">
        <f t="shared" si="10"/>
        <v>0</v>
      </c>
      <c r="L11" s="42">
        <f t="shared" si="11"/>
        <v>0</v>
      </c>
      <c r="M11" s="43">
        <f>COUNTIF($AJ$30:$AJ$45,#REF!)</f>
        <v>0</v>
      </c>
      <c r="N11" s="41">
        <f>SUMIF($AJ$30:$AJ$45,#REF!,$AR$30:$AR$45)</f>
        <v>0</v>
      </c>
      <c r="O11" s="44">
        <f t="shared" si="1"/>
        <v>0</v>
      </c>
      <c r="P11" s="20"/>
      <c r="Q11" s="20"/>
      <c r="R11" s="40">
        <f t="shared" si="12"/>
        <v>0</v>
      </c>
      <c r="S11" s="41">
        <f t="shared" si="13"/>
        <v>0</v>
      </c>
      <c r="T11" s="42">
        <f t="shared" si="14"/>
        <v>0</v>
      </c>
      <c r="U11" s="43">
        <f>COUNTIF($AJ$30:$AJ$45,#REF!)</f>
        <v>0</v>
      </c>
      <c r="V11" s="41">
        <f>SUMIF($AJ$30:$AJ$45,#REF!,$AR$30:$AR$45)</f>
        <v>0</v>
      </c>
      <c r="W11" s="44">
        <f t="shared" si="2"/>
        <v>0</v>
      </c>
      <c r="X11" s="20"/>
      <c r="Y11" s="20"/>
      <c r="Z11" s="40">
        <f t="shared" si="15"/>
        <v>0</v>
      </c>
      <c r="AA11" s="41">
        <f t="shared" si="16"/>
        <v>0</v>
      </c>
      <c r="AB11" s="42">
        <f t="shared" si="3"/>
        <v>0</v>
      </c>
      <c r="AC11" s="43">
        <f t="shared" si="17"/>
        <v>0</v>
      </c>
      <c r="AD11" s="41">
        <f t="shared" si="4"/>
        <v>0</v>
      </c>
      <c r="AE11" s="44">
        <f t="shared" si="5"/>
        <v>0</v>
      </c>
      <c r="AF11" s="20"/>
      <c r="AG11" s="20"/>
      <c r="AH11" s="30"/>
      <c r="AI11" s="39" t="s">
        <v>49</v>
      </c>
      <c r="AJ11" s="110">
        <f>COUNTIF($U$30:$U$45,AI11)</f>
        <v>0</v>
      </c>
      <c r="AK11" s="48">
        <f>COUNTIF($AL$30:$AL$45,AI11)</f>
        <v>0</v>
      </c>
      <c r="AL11" s="20"/>
      <c r="AM11" s="20"/>
      <c r="AN11" s="20"/>
      <c r="AO11" s="20"/>
      <c r="AP11" s="20"/>
      <c r="AQ11" s="20"/>
      <c r="AS11" s="29"/>
      <c r="AT11" s="29"/>
    </row>
    <row r="12" spans="1:50" s="19" customFormat="1" ht="14.4" x14ac:dyDescent="0.3">
      <c r="A12" s="39" t="s">
        <v>238</v>
      </c>
      <c r="B12" s="40">
        <f t="shared" si="6"/>
        <v>4</v>
      </c>
      <c r="C12" s="41">
        <f t="shared" si="7"/>
        <v>2</v>
      </c>
      <c r="D12" s="42">
        <f t="shared" si="8"/>
        <v>79820</v>
      </c>
      <c r="E12" s="43">
        <f>COUNTIF($AJ$30:$AJ$45,#REF!)</f>
        <v>0</v>
      </c>
      <c r="F12" s="41">
        <f>SUMIF($AJ$30:$AJ$45,#REF!,$AR$30:$AR$45)</f>
        <v>0</v>
      </c>
      <c r="G12" s="44">
        <f t="shared" si="0"/>
        <v>0</v>
      </c>
      <c r="H12" s="20"/>
      <c r="I12" s="20"/>
      <c r="J12" s="40">
        <f t="shared" si="9"/>
        <v>0</v>
      </c>
      <c r="K12" s="41">
        <f t="shared" si="10"/>
        <v>0</v>
      </c>
      <c r="L12" s="42">
        <f t="shared" si="11"/>
        <v>0</v>
      </c>
      <c r="M12" s="43">
        <f>COUNTIF($AJ$30:$AJ$45,#REF!)</f>
        <v>0</v>
      </c>
      <c r="N12" s="41">
        <f>SUMIF($AJ$30:$AJ$45,#REF!,$AR$30:$AR$45)</f>
        <v>0</v>
      </c>
      <c r="O12" s="44">
        <f t="shared" si="1"/>
        <v>0</v>
      </c>
      <c r="P12" s="25"/>
      <c r="Q12" s="25"/>
      <c r="R12" s="40">
        <f t="shared" si="12"/>
        <v>0</v>
      </c>
      <c r="S12" s="41">
        <f t="shared" si="13"/>
        <v>0</v>
      </c>
      <c r="T12" s="42">
        <f t="shared" si="14"/>
        <v>0</v>
      </c>
      <c r="U12" s="43">
        <f>COUNTIF($AJ$30:$AJ$45,#REF!)</f>
        <v>0</v>
      </c>
      <c r="V12" s="41">
        <f>SUMIF($AJ$30:$AJ$45,#REF!,$AR$30:$AR$45)</f>
        <v>0</v>
      </c>
      <c r="W12" s="44">
        <f t="shared" si="2"/>
        <v>0</v>
      </c>
      <c r="X12" s="20"/>
      <c r="Y12" s="20"/>
      <c r="Z12" s="40">
        <f t="shared" si="15"/>
        <v>0</v>
      </c>
      <c r="AA12" s="41">
        <f t="shared" si="16"/>
        <v>0</v>
      </c>
      <c r="AB12" s="42">
        <f t="shared" si="3"/>
        <v>0</v>
      </c>
      <c r="AC12" s="43">
        <f t="shared" si="17"/>
        <v>0</v>
      </c>
      <c r="AD12" s="41">
        <f t="shared" si="4"/>
        <v>0</v>
      </c>
      <c r="AE12" s="44">
        <f t="shared" si="5"/>
        <v>0</v>
      </c>
      <c r="AF12" s="20"/>
      <c r="AG12" s="20"/>
      <c r="AH12" s="30"/>
      <c r="AI12" s="39" t="s">
        <v>50</v>
      </c>
      <c r="AJ12" s="110">
        <f>COUNTIF($U$30:$U$45,AI12)</f>
        <v>0</v>
      </c>
      <c r="AK12" s="48">
        <f>COUNTIF($AL$30:$AL$45,AI12)</f>
        <v>0</v>
      </c>
      <c r="AL12" s="20"/>
      <c r="AM12" s="20"/>
      <c r="AN12" s="20"/>
      <c r="AO12" s="20"/>
      <c r="AP12" s="20"/>
      <c r="AQ12" s="20"/>
      <c r="AS12" s="29"/>
      <c r="AT12" s="29"/>
    </row>
    <row r="13" spans="1:50" s="19" customFormat="1" ht="14.4" x14ac:dyDescent="0.3">
      <c r="A13" s="49" t="s">
        <v>239</v>
      </c>
      <c r="B13" s="40">
        <f t="shared" si="6"/>
        <v>0</v>
      </c>
      <c r="C13" s="41">
        <f t="shared" si="7"/>
        <v>0</v>
      </c>
      <c r="D13" s="42">
        <f t="shared" si="8"/>
        <v>0</v>
      </c>
      <c r="E13" s="43">
        <f>COUNTIF($AJ$30:$AJ$45,#REF!)</f>
        <v>0</v>
      </c>
      <c r="F13" s="41">
        <f>SUMIF($AJ$30:$AJ$45,#REF!,$AR$30:$AR$45)</f>
        <v>0</v>
      </c>
      <c r="G13" s="44">
        <f t="shared" si="0"/>
        <v>0</v>
      </c>
      <c r="H13" s="20"/>
      <c r="I13" s="20"/>
      <c r="J13" s="40">
        <f t="shared" si="9"/>
        <v>0</v>
      </c>
      <c r="K13" s="41">
        <f t="shared" si="10"/>
        <v>0</v>
      </c>
      <c r="L13" s="42">
        <f t="shared" si="11"/>
        <v>0</v>
      </c>
      <c r="M13" s="43">
        <f>COUNTIF($AJ$30:$AJ$45,#REF!)</f>
        <v>0</v>
      </c>
      <c r="N13" s="41">
        <f>SUMIF($AJ$30:$AJ$45,#REF!,$AR$30:$AR$45)</f>
        <v>0</v>
      </c>
      <c r="O13" s="44">
        <f t="shared" si="1"/>
        <v>0</v>
      </c>
      <c r="P13" s="20"/>
      <c r="Q13" s="20"/>
      <c r="R13" s="40">
        <f t="shared" si="12"/>
        <v>0</v>
      </c>
      <c r="S13" s="41">
        <f t="shared" si="13"/>
        <v>0</v>
      </c>
      <c r="T13" s="42">
        <f t="shared" si="14"/>
        <v>0</v>
      </c>
      <c r="U13" s="43">
        <f>COUNTIF($AJ$30:$AJ$45,#REF!)</f>
        <v>0</v>
      </c>
      <c r="V13" s="41">
        <f>SUMIF($AJ$30:$AJ$45,#REF!,$AR$30:$AR$45)</f>
        <v>0</v>
      </c>
      <c r="W13" s="44">
        <f t="shared" si="2"/>
        <v>0</v>
      </c>
      <c r="X13" s="20"/>
      <c r="Y13" s="20"/>
      <c r="Z13" s="40">
        <f t="shared" si="15"/>
        <v>0</v>
      </c>
      <c r="AA13" s="41">
        <f t="shared" si="16"/>
        <v>0</v>
      </c>
      <c r="AB13" s="42">
        <f t="shared" si="3"/>
        <v>0</v>
      </c>
      <c r="AC13" s="43">
        <f t="shared" si="17"/>
        <v>0</v>
      </c>
      <c r="AD13" s="41">
        <f t="shared" si="4"/>
        <v>0</v>
      </c>
      <c r="AE13" s="44">
        <f t="shared" si="5"/>
        <v>0</v>
      </c>
      <c r="AF13" s="20"/>
      <c r="AG13" s="20"/>
      <c r="AH13" s="30"/>
      <c r="AI13" s="135" t="s">
        <v>64</v>
      </c>
      <c r="AJ13" s="134">
        <f>COUNTIF($U$30:$U$45,AI13)</f>
        <v>0</v>
      </c>
      <c r="AK13" s="136">
        <f>COUNTIF($AL$30:$AL$45,AI13)</f>
        <v>0</v>
      </c>
      <c r="AL13" s="20"/>
      <c r="AM13" s="20"/>
      <c r="AN13" s="20"/>
      <c r="AO13" s="20"/>
      <c r="AP13" s="45"/>
      <c r="AQ13" s="45"/>
      <c r="AS13" s="29"/>
      <c r="AT13" s="29"/>
    </row>
    <row r="14" spans="1:50" s="19" customFormat="1" ht="14.4" x14ac:dyDescent="0.3">
      <c r="A14" s="49" t="s">
        <v>240</v>
      </c>
      <c r="B14" s="40">
        <f t="shared" si="6"/>
        <v>0</v>
      </c>
      <c r="C14" s="41">
        <f t="shared" si="7"/>
        <v>0</v>
      </c>
      <c r="D14" s="42">
        <f t="shared" si="8"/>
        <v>0</v>
      </c>
      <c r="E14" s="43">
        <f>COUNTIF($AJ$30:$AJ$45,#REF!)</f>
        <v>0</v>
      </c>
      <c r="F14" s="41">
        <f>SUMIF($AJ$30:$AJ$45,#REF!,$AR$30:$AR$45)</f>
        <v>0</v>
      </c>
      <c r="G14" s="44">
        <f t="shared" si="0"/>
        <v>0</v>
      </c>
      <c r="H14" s="20"/>
      <c r="I14" s="20"/>
      <c r="J14" s="40">
        <f t="shared" si="9"/>
        <v>0</v>
      </c>
      <c r="K14" s="41">
        <f t="shared" si="10"/>
        <v>0</v>
      </c>
      <c r="L14" s="42">
        <f t="shared" si="11"/>
        <v>0</v>
      </c>
      <c r="M14" s="43">
        <f>COUNTIF($AJ$30:$AJ$45,#REF!)</f>
        <v>0</v>
      </c>
      <c r="N14" s="41">
        <f>SUMIF($AJ$30:$AJ$45,#REF!,$AR$30:$AR$45)</f>
        <v>0</v>
      </c>
      <c r="O14" s="44">
        <f t="shared" si="1"/>
        <v>0</v>
      </c>
      <c r="P14" s="25"/>
      <c r="Q14" s="25"/>
      <c r="R14" s="40">
        <f t="shared" si="12"/>
        <v>0</v>
      </c>
      <c r="S14" s="41">
        <f t="shared" si="13"/>
        <v>0</v>
      </c>
      <c r="T14" s="42">
        <f t="shared" si="14"/>
        <v>0</v>
      </c>
      <c r="U14" s="43">
        <f>COUNTIF($AJ$30:$AJ$45,#REF!)</f>
        <v>0</v>
      </c>
      <c r="V14" s="41">
        <f>SUMIF($AJ$30:$AJ$45,#REF!,$AR$30:$AR$45)</f>
        <v>0</v>
      </c>
      <c r="W14" s="44">
        <f t="shared" si="2"/>
        <v>0</v>
      </c>
      <c r="X14" s="20"/>
      <c r="Y14" s="20"/>
      <c r="Z14" s="40">
        <f t="shared" si="15"/>
        <v>0</v>
      </c>
      <c r="AA14" s="41">
        <f t="shared" si="16"/>
        <v>0</v>
      </c>
      <c r="AB14" s="42">
        <f t="shared" si="3"/>
        <v>0</v>
      </c>
      <c r="AC14" s="43">
        <f t="shared" si="17"/>
        <v>0</v>
      </c>
      <c r="AD14" s="41">
        <f t="shared" si="4"/>
        <v>0</v>
      </c>
      <c r="AE14" s="44">
        <f t="shared" si="5"/>
        <v>0</v>
      </c>
      <c r="AF14" s="20"/>
      <c r="AG14" s="20"/>
      <c r="AH14" s="30"/>
      <c r="AI14" s="25"/>
      <c r="AJ14" s="20"/>
      <c r="AK14" s="20"/>
      <c r="AL14" s="20"/>
      <c r="AM14" s="20"/>
      <c r="AN14" s="20"/>
      <c r="AO14" s="20"/>
      <c r="AP14" s="20"/>
      <c r="AQ14" s="20"/>
      <c r="AS14" s="29"/>
      <c r="AT14" s="29"/>
    </row>
    <row r="15" spans="1:50" s="19" customFormat="1" ht="14.4" x14ac:dyDescent="0.3">
      <c r="A15" s="49" t="s">
        <v>241</v>
      </c>
      <c r="B15" s="40">
        <f t="shared" si="6"/>
        <v>0</v>
      </c>
      <c r="C15" s="41">
        <f t="shared" si="7"/>
        <v>0</v>
      </c>
      <c r="D15" s="42">
        <f t="shared" si="8"/>
        <v>0</v>
      </c>
      <c r="E15" s="43">
        <f>COUNTIF($AJ$30:$AJ$45,#REF!)</f>
        <v>0</v>
      </c>
      <c r="F15" s="41">
        <f>SUMIF($AJ$30:$AJ$45,#REF!,$AR$30:$AR$45)</f>
        <v>0</v>
      </c>
      <c r="G15" s="44">
        <f t="shared" si="0"/>
        <v>0</v>
      </c>
      <c r="H15" s="20"/>
      <c r="I15" s="20"/>
      <c r="J15" s="40">
        <f t="shared" si="9"/>
        <v>0</v>
      </c>
      <c r="K15" s="41">
        <f t="shared" si="10"/>
        <v>0</v>
      </c>
      <c r="L15" s="42">
        <f t="shared" si="11"/>
        <v>0</v>
      </c>
      <c r="M15" s="43">
        <f>COUNTIF($AJ$30:$AJ$45,#REF!)</f>
        <v>0</v>
      </c>
      <c r="N15" s="41">
        <f>SUMIF($AJ$30:$AJ$45,#REF!,$AR$30:$AR$45)</f>
        <v>0</v>
      </c>
      <c r="O15" s="44">
        <f t="shared" si="1"/>
        <v>0</v>
      </c>
      <c r="P15" s="20"/>
      <c r="Q15" s="20"/>
      <c r="R15" s="40">
        <f t="shared" si="12"/>
        <v>0</v>
      </c>
      <c r="S15" s="41">
        <f t="shared" si="13"/>
        <v>0</v>
      </c>
      <c r="T15" s="42">
        <f t="shared" si="14"/>
        <v>0</v>
      </c>
      <c r="U15" s="43">
        <f>COUNTIF($AJ$30:$AJ$45,#REF!)</f>
        <v>0</v>
      </c>
      <c r="V15" s="41">
        <f>SUMIF($AJ$30:$AJ$45,#REF!,$AR$30:$AR$45)</f>
        <v>0</v>
      </c>
      <c r="W15" s="44">
        <f t="shared" si="2"/>
        <v>0</v>
      </c>
      <c r="X15" s="20"/>
      <c r="Y15" s="20"/>
      <c r="Z15" s="40">
        <f t="shared" si="15"/>
        <v>0</v>
      </c>
      <c r="AA15" s="41">
        <f t="shared" si="16"/>
        <v>0</v>
      </c>
      <c r="AB15" s="42">
        <f t="shared" si="3"/>
        <v>0</v>
      </c>
      <c r="AC15" s="43">
        <f t="shared" si="17"/>
        <v>0</v>
      </c>
      <c r="AD15" s="41">
        <f t="shared" si="4"/>
        <v>0</v>
      </c>
      <c r="AE15" s="44">
        <f t="shared" si="5"/>
        <v>0</v>
      </c>
      <c r="AF15" s="20"/>
      <c r="AG15" s="20"/>
      <c r="AH15" s="30"/>
      <c r="AI15" s="25"/>
      <c r="AJ15" s="20"/>
      <c r="AK15" s="20"/>
      <c r="AL15" s="20"/>
      <c r="AM15" s="20"/>
      <c r="AN15" s="20"/>
      <c r="AO15" s="20"/>
      <c r="AP15" s="20"/>
      <c r="AQ15" s="20"/>
      <c r="AS15" s="29"/>
      <c r="AT15" s="29"/>
    </row>
    <row r="16" spans="1:50" s="19" customFormat="1" ht="14.4" x14ac:dyDescent="0.3">
      <c r="A16" s="50" t="s">
        <v>232</v>
      </c>
      <c r="B16" s="51">
        <f t="shared" si="6"/>
        <v>0</v>
      </c>
      <c r="C16" s="52">
        <f t="shared" si="7"/>
        <v>0</v>
      </c>
      <c r="D16" s="53">
        <f t="shared" si="8"/>
        <v>0</v>
      </c>
      <c r="E16" s="54">
        <f>COUNTIF($AJ$30:$AJ$45,#REF!)</f>
        <v>0</v>
      </c>
      <c r="F16" s="52">
        <f>SUMIF($AJ$30:$AJ$45,#REF!,$AR$30:$AR$45)</f>
        <v>0</v>
      </c>
      <c r="G16" s="55">
        <f t="shared" si="0"/>
        <v>0</v>
      </c>
      <c r="H16" s="20"/>
      <c r="I16" s="20"/>
      <c r="J16" s="51">
        <f t="shared" si="9"/>
        <v>0</v>
      </c>
      <c r="K16" s="52">
        <f t="shared" si="10"/>
        <v>0</v>
      </c>
      <c r="L16" s="53">
        <f t="shared" si="11"/>
        <v>0</v>
      </c>
      <c r="M16" s="54">
        <f>COUNTIF($AJ$30:$AJ$45,#REF!)</f>
        <v>0</v>
      </c>
      <c r="N16" s="52">
        <f>SUMIF($AJ$30:$AJ$45,#REF!,$AR$30:$AR$45)</f>
        <v>0</v>
      </c>
      <c r="O16" s="55">
        <f t="shared" si="1"/>
        <v>0</v>
      </c>
      <c r="P16" s="25"/>
      <c r="Q16" s="25"/>
      <c r="R16" s="51">
        <f t="shared" si="12"/>
        <v>0</v>
      </c>
      <c r="S16" s="52">
        <f t="shared" si="13"/>
        <v>0</v>
      </c>
      <c r="T16" s="53">
        <f t="shared" si="14"/>
        <v>0</v>
      </c>
      <c r="U16" s="54">
        <f>COUNTIF($AJ$30:$AJ$45,#REF!)</f>
        <v>0</v>
      </c>
      <c r="V16" s="52">
        <f>SUMIF($AJ$30:$AJ$45,#REF!,$AR$30:$AR$45)</f>
        <v>0</v>
      </c>
      <c r="W16" s="55">
        <f t="shared" si="2"/>
        <v>0</v>
      </c>
      <c r="X16" s="20"/>
      <c r="Y16" s="20"/>
      <c r="Z16" s="51">
        <f t="shared" si="15"/>
        <v>0</v>
      </c>
      <c r="AA16" s="52">
        <f t="shared" si="16"/>
        <v>0</v>
      </c>
      <c r="AB16" s="53">
        <f t="shared" si="3"/>
        <v>0</v>
      </c>
      <c r="AC16" s="54">
        <f t="shared" si="17"/>
        <v>0</v>
      </c>
      <c r="AD16" s="52">
        <f t="shared" si="4"/>
        <v>0</v>
      </c>
      <c r="AE16" s="55">
        <f t="shared" si="5"/>
        <v>0</v>
      </c>
      <c r="AF16" s="20"/>
      <c r="AG16" s="20"/>
      <c r="AH16" s="30"/>
      <c r="AI16" s="25"/>
      <c r="AJ16" s="20"/>
      <c r="AK16" s="20"/>
      <c r="AL16" s="20"/>
      <c r="AM16" s="20"/>
      <c r="AN16" s="20"/>
      <c r="AO16" s="20"/>
      <c r="AP16" s="20"/>
      <c r="AQ16" s="45"/>
      <c r="AS16" s="29"/>
      <c r="AT16" s="29"/>
    </row>
    <row r="17" spans="1:54" s="19" customFormat="1" ht="14.4" hidden="1" outlineLevel="1" x14ac:dyDescent="0.3">
      <c r="A17" s="139" t="s">
        <v>42</v>
      </c>
      <c r="B17" s="137">
        <f t="shared" si="6"/>
        <v>0</v>
      </c>
      <c r="C17" s="138">
        <f t="shared" si="7"/>
        <v>0</v>
      </c>
      <c r="D17" s="42">
        <f t="shared" si="8"/>
        <v>0</v>
      </c>
      <c r="E17" s="43">
        <f>COUNTIF($AJ$30:$AJ$45,#REF!)</f>
        <v>0</v>
      </c>
      <c r="F17" s="138">
        <f>SUMIF($AJ$30:$AJ$45,#REF!,$AR$30:$AR$45)</f>
        <v>0</v>
      </c>
      <c r="G17" s="44">
        <f t="shared" si="0"/>
        <v>0</v>
      </c>
      <c r="H17" s="20"/>
      <c r="I17" s="20"/>
      <c r="J17" s="137">
        <f t="shared" si="9"/>
        <v>0</v>
      </c>
      <c r="K17" s="138">
        <f t="shared" si="10"/>
        <v>0</v>
      </c>
      <c r="L17" s="42">
        <f t="shared" si="11"/>
        <v>0</v>
      </c>
      <c r="M17" s="43">
        <f>COUNTIF($AJ$30:$AJ$45,#REF!)</f>
        <v>0</v>
      </c>
      <c r="N17" s="138">
        <f>SUMIF($AJ$30:$AJ$45,#REF!,$AR$30:$AR$45)</f>
        <v>0</v>
      </c>
      <c r="O17" s="44">
        <f t="shared" si="1"/>
        <v>0</v>
      </c>
      <c r="P17" s="20"/>
      <c r="Q17" s="20"/>
      <c r="R17" s="137">
        <f t="shared" si="12"/>
        <v>0</v>
      </c>
      <c r="S17" s="138">
        <f t="shared" si="13"/>
        <v>0</v>
      </c>
      <c r="T17" s="42">
        <f t="shared" si="14"/>
        <v>0</v>
      </c>
      <c r="U17" s="43">
        <f>COUNTIF($AJ$30:$AJ$45,#REF!)</f>
        <v>0</v>
      </c>
      <c r="V17" s="138">
        <f>SUMIF($AJ$30:$AJ$45,#REF!,$AR$30:$AR$45)</f>
        <v>0</v>
      </c>
      <c r="W17" s="44">
        <f t="shared" si="2"/>
        <v>0</v>
      </c>
      <c r="X17" s="20"/>
      <c r="Y17" s="20"/>
      <c r="Z17" s="137">
        <f t="shared" si="15"/>
        <v>0</v>
      </c>
      <c r="AA17" s="138">
        <f t="shared" si="16"/>
        <v>0</v>
      </c>
      <c r="AB17" s="42">
        <f t="shared" si="3"/>
        <v>0</v>
      </c>
      <c r="AC17" s="43">
        <f t="shared" si="17"/>
        <v>0</v>
      </c>
      <c r="AD17" s="138">
        <f t="shared" si="4"/>
        <v>0</v>
      </c>
      <c r="AE17" s="44">
        <f t="shared" si="5"/>
        <v>0</v>
      </c>
      <c r="AF17" s="20"/>
      <c r="AG17" s="20"/>
      <c r="AH17" s="30"/>
      <c r="AI17" s="25"/>
      <c r="AJ17" s="20"/>
      <c r="AK17" s="20"/>
      <c r="AL17" s="20"/>
      <c r="AM17" s="20"/>
      <c r="AN17" s="20"/>
      <c r="AO17" s="20"/>
      <c r="AP17" s="20"/>
      <c r="AQ17" s="45"/>
      <c r="AS17" s="29"/>
      <c r="AT17" s="29"/>
    </row>
    <row r="18" spans="1:54" s="19" customFormat="1" ht="14.4" hidden="1" outlineLevel="1" x14ac:dyDescent="0.3">
      <c r="A18" s="49" t="s">
        <v>165</v>
      </c>
      <c r="B18" s="40">
        <f t="shared" si="6"/>
        <v>0</v>
      </c>
      <c r="C18" s="41">
        <f t="shared" si="7"/>
        <v>0</v>
      </c>
      <c r="D18" s="42">
        <f t="shared" si="8"/>
        <v>0</v>
      </c>
      <c r="E18" s="43">
        <f>COUNTIF($AJ$30:$AJ$45,#REF!)</f>
        <v>0</v>
      </c>
      <c r="F18" s="41">
        <f>SUMIF($AJ$30:$AJ$45,#REF!,$AR$30:$AR$45)</f>
        <v>0</v>
      </c>
      <c r="G18" s="44">
        <f t="shared" si="0"/>
        <v>0</v>
      </c>
      <c r="H18" s="20"/>
      <c r="I18" s="20"/>
      <c r="J18" s="40">
        <f t="shared" si="9"/>
        <v>0</v>
      </c>
      <c r="K18" s="41">
        <f t="shared" si="10"/>
        <v>0</v>
      </c>
      <c r="L18" s="42">
        <f t="shared" si="11"/>
        <v>0</v>
      </c>
      <c r="M18" s="43">
        <f>COUNTIF($AJ$30:$AJ$45,#REF!)</f>
        <v>0</v>
      </c>
      <c r="N18" s="41">
        <f>SUMIF($AJ$30:$AJ$45,#REF!,$AR$30:$AR$45)</f>
        <v>0</v>
      </c>
      <c r="O18" s="44">
        <f t="shared" si="1"/>
        <v>0</v>
      </c>
      <c r="P18" s="25"/>
      <c r="Q18" s="25"/>
      <c r="R18" s="40">
        <f t="shared" si="12"/>
        <v>0</v>
      </c>
      <c r="S18" s="41">
        <f t="shared" si="13"/>
        <v>0</v>
      </c>
      <c r="T18" s="42">
        <f t="shared" si="14"/>
        <v>0</v>
      </c>
      <c r="U18" s="43">
        <f>COUNTIF($AJ$30:$AJ$45,#REF!)</f>
        <v>0</v>
      </c>
      <c r="V18" s="41">
        <f>SUMIF($AJ$30:$AJ$45,#REF!,$AR$30:$AR$45)</f>
        <v>0</v>
      </c>
      <c r="W18" s="44">
        <f t="shared" si="2"/>
        <v>0</v>
      </c>
      <c r="X18" s="20"/>
      <c r="Y18" s="20"/>
      <c r="Z18" s="40">
        <f t="shared" si="15"/>
        <v>0</v>
      </c>
      <c r="AA18" s="41">
        <f t="shared" si="16"/>
        <v>0</v>
      </c>
      <c r="AB18" s="42">
        <f t="shared" si="3"/>
        <v>0</v>
      </c>
      <c r="AC18" s="43">
        <f t="shared" si="17"/>
        <v>0</v>
      </c>
      <c r="AD18" s="41">
        <f t="shared" si="4"/>
        <v>0</v>
      </c>
      <c r="AE18" s="44">
        <f t="shared" si="5"/>
        <v>0</v>
      </c>
      <c r="AF18" s="20"/>
      <c r="AG18" s="20"/>
      <c r="AH18" s="30"/>
      <c r="AI18" s="25"/>
      <c r="AJ18" s="20"/>
      <c r="AK18" s="20"/>
      <c r="AL18" s="20"/>
      <c r="AM18" s="20"/>
      <c r="AN18" s="20"/>
      <c r="AO18" s="20"/>
      <c r="AP18" s="20"/>
      <c r="AQ18" s="45"/>
      <c r="AS18" s="29"/>
      <c r="AT18" s="29"/>
    </row>
    <row r="19" spans="1:54" s="19" customFormat="1" ht="14.4" hidden="1" outlineLevel="1" x14ac:dyDescent="0.3">
      <c r="A19" s="50" t="s">
        <v>166</v>
      </c>
      <c r="B19" s="51">
        <f t="shared" si="6"/>
        <v>0</v>
      </c>
      <c r="C19" s="52">
        <f t="shared" si="7"/>
        <v>0</v>
      </c>
      <c r="D19" s="53">
        <f t="shared" si="8"/>
        <v>0</v>
      </c>
      <c r="E19" s="54">
        <f>COUNTIF($AJ$30:$AJ$45,#REF!)</f>
        <v>0</v>
      </c>
      <c r="F19" s="52">
        <f>SUMIF($AJ$30:$AJ$45,#REF!,$AR$30:$AR$45)</f>
        <v>0</v>
      </c>
      <c r="G19" s="55">
        <f t="shared" si="0"/>
        <v>0</v>
      </c>
      <c r="H19" s="20"/>
      <c r="I19" s="20"/>
      <c r="J19" s="51">
        <f t="shared" si="9"/>
        <v>0</v>
      </c>
      <c r="K19" s="52">
        <f t="shared" si="10"/>
        <v>0</v>
      </c>
      <c r="L19" s="53">
        <f t="shared" si="11"/>
        <v>0</v>
      </c>
      <c r="M19" s="54">
        <f>COUNTIF($AJ$30:$AJ$45,#REF!)</f>
        <v>0</v>
      </c>
      <c r="N19" s="52">
        <f>SUMIF($AJ$30:$AJ$45,#REF!,$AR$30:$AR$45)</f>
        <v>0</v>
      </c>
      <c r="O19" s="55">
        <f t="shared" si="1"/>
        <v>0</v>
      </c>
      <c r="P19" s="20"/>
      <c r="Q19" s="20"/>
      <c r="R19" s="51">
        <f t="shared" si="12"/>
        <v>0</v>
      </c>
      <c r="S19" s="52">
        <f t="shared" si="13"/>
        <v>0</v>
      </c>
      <c r="T19" s="53">
        <f t="shared" si="14"/>
        <v>0</v>
      </c>
      <c r="U19" s="54">
        <f>COUNTIF($AJ$30:$AJ$45,#REF!)</f>
        <v>0</v>
      </c>
      <c r="V19" s="52">
        <f>SUMIF($AJ$30:$AJ$45,#REF!,$AR$30:$AR$45)</f>
        <v>0</v>
      </c>
      <c r="W19" s="55">
        <f t="shared" si="2"/>
        <v>0</v>
      </c>
      <c r="X19" s="20"/>
      <c r="Y19" s="20"/>
      <c r="Z19" s="51">
        <f t="shared" si="15"/>
        <v>0</v>
      </c>
      <c r="AA19" s="52">
        <f t="shared" si="16"/>
        <v>0</v>
      </c>
      <c r="AB19" s="53">
        <f t="shared" si="3"/>
        <v>0</v>
      </c>
      <c r="AC19" s="54">
        <f t="shared" si="17"/>
        <v>0</v>
      </c>
      <c r="AD19" s="52">
        <f t="shared" si="4"/>
        <v>0</v>
      </c>
      <c r="AE19" s="55">
        <f t="shared" si="5"/>
        <v>0</v>
      </c>
      <c r="AF19" s="20"/>
      <c r="AG19" s="20"/>
      <c r="AH19" s="30"/>
      <c r="AI19" s="25"/>
      <c r="AJ19" s="20"/>
      <c r="AK19" s="20"/>
      <c r="AL19" s="20"/>
      <c r="AM19" s="20"/>
      <c r="AN19" s="20"/>
      <c r="AO19" s="20"/>
      <c r="AP19" s="20"/>
      <c r="AQ19" s="45"/>
      <c r="AS19" s="29"/>
      <c r="AT19" s="29"/>
    </row>
    <row r="20" spans="1:54" s="19" customFormat="1" collapsed="1" x14ac:dyDescent="0.25">
      <c r="B20" s="20"/>
      <c r="C20" s="20"/>
      <c r="D20" s="20"/>
      <c r="E20" s="20"/>
      <c r="F20" s="30"/>
      <c r="G20" s="20"/>
      <c r="H20" s="20"/>
      <c r="I20" s="20"/>
      <c r="J20" s="20"/>
      <c r="K20" s="20"/>
      <c r="L20" s="20"/>
      <c r="M20" s="30"/>
      <c r="N20" s="20"/>
      <c r="O20" s="20"/>
      <c r="P20" s="20"/>
      <c r="Q20" s="20"/>
      <c r="R20" s="20"/>
      <c r="S20" s="20"/>
      <c r="T20" s="30"/>
      <c r="U20" s="20"/>
      <c r="V20" s="20"/>
      <c r="W20" s="20"/>
      <c r="X20" s="20"/>
      <c r="Y20" s="20"/>
      <c r="Z20" s="20"/>
      <c r="AA20" s="3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4"/>
      <c r="AO20" s="29"/>
      <c r="AP20" s="29"/>
    </row>
    <row r="21" spans="1:54" s="19" customFormat="1" x14ac:dyDescent="0.25">
      <c r="B21" s="20"/>
      <c r="C21" s="20"/>
      <c r="D21" s="20"/>
      <c r="E21" s="20"/>
      <c r="F21" s="30"/>
      <c r="G21" s="20"/>
      <c r="H21" s="20"/>
      <c r="I21" s="20"/>
      <c r="J21" s="20"/>
      <c r="K21" s="20"/>
      <c r="L21" s="20"/>
      <c r="M21" s="30"/>
      <c r="N21" s="20"/>
      <c r="O21" s="25"/>
      <c r="P21" s="20"/>
      <c r="Q21" s="20"/>
      <c r="R21" s="20"/>
      <c r="S21" s="20"/>
      <c r="T21" s="30"/>
      <c r="U21" s="20"/>
      <c r="V21" s="20"/>
      <c r="W21" s="20"/>
      <c r="X21" s="20"/>
      <c r="Y21" s="20"/>
      <c r="Z21" s="20"/>
      <c r="AA21" s="3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4"/>
      <c r="AO21" s="29"/>
      <c r="AP21" s="29"/>
    </row>
    <row r="22" spans="1:54" s="19" customFormat="1" x14ac:dyDescent="0.25">
      <c r="B22" s="20"/>
      <c r="C22" s="20"/>
      <c r="D22" s="20"/>
      <c r="E22" s="20"/>
      <c r="F22" s="30"/>
      <c r="G22" s="20"/>
      <c r="H22" s="20"/>
      <c r="I22" s="20"/>
      <c r="J22" s="20"/>
      <c r="K22" s="20"/>
      <c r="L22" s="20"/>
      <c r="M22" s="30"/>
      <c r="N22" s="20"/>
      <c r="O22" s="25"/>
      <c r="P22" s="20"/>
      <c r="Q22" s="20"/>
      <c r="R22" s="20"/>
      <c r="S22" s="20"/>
      <c r="T22" s="30"/>
      <c r="U22" s="20"/>
      <c r="V22" s="20"/>
      <c r="W22" s="20"/>
      <c r="X22" s="20"/>
      <c r="Y22" s="20"/>
      <c r="Z22" s="20"/>
      <c r="AA22" s="3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4"/>
      <c r="AO22" s="29"/>
      <c r="AP22" s="29"/>
    </row>
    <row r="23" spans="1:54" s="19" customFormat="1" x14ac:dyDescent="0.25">
      <c r="B23" s="20"/>
      <c r="C23" s="20"/>
      <c r="D23" s="20"/>
      <c r="E23" s="20"/>
      <c r="F23" s="30"/>
      <c r="G23" s="20"/>
      <c r="H23" s="20"/>
      <c r="I23" s="20"/>
      <c r="J23" s="20"/>
      <c r="K23" s="20"/>
      <c r="L23" s="20"/>
      <c r="M23" s="30"/>
      <c r="N23" s="20"/>
      <c r="O23" s="25"/>
      <c r="P23" s="20"/>
      <c r="Q23" s="20"/>
      <c r="R23" s="20"/>
      <c r="S23" s="20"/>
      <c r="T23" s="30"/>
      <c r="U23" s="20"/>
      <c r="V23" s="20"/>
      <c r="W23" s="20"/>
      <c r="X23" s="20"/>
      <c r="Y23" s="20"/>
      <c r="Z23" s="20"/>
      <c r="AA23" s="3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4"/>
      <c r="AO23" s="29"/>
      <c r="AP23" s="29"/>
    </row>
    <row r="24" spans="1:54" s="19" customFormat="1" x14ac:dyDescent="0.25">
      <c r="B24" s="20"/>
      <c r="C24" s="20"/>
      <c r="D24" s="20"/>
      <c r="E24" s="20"/>
      <c r="F24" s="30"/>
      <c r="G24" s="20"/>
      <c r="H24" s="20"/>
      <c r="I24" s="20"/>
      <c r="J24" s="20"/>
      <c r="K24" s="20"/>
      <c r="L24" s="20"/>
      <c r="M24" s="30"/>
      <c r="N24" s="20"/>
      <c r="O24" s="25"/>
      <c r="P24" s="20"/>
      <c r="Q24" s="20"/>
      <c r="R24" s="20"/>
      <c r="S24" s="20"/>
      <c r="T24" s="30"/>
      <c r="U24" s="20"/>
      <c r="V24" s="20"/>
      <c r="W24" s="20"/>
      <c r="X24" s="20"/>
      <c r="Y24" s="20"/>
      <c r="Z24" s="20"/>
      <c r="AA24" s="3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4"/>
      <c r="AO24" s="29"/>
      <c r="AP24" s="29"/>
    </row>
    <row r="25" spans="1:54" s="19" customFormat="1" x14ac:dyDescent="0.25">
      <c r="B25" s="20"/>
      <c r="C25" s="20"/>
      <c r="D25" s="20"/>
      <c r="E25" s="20"/>
      <c r="F25" s="30"/>
      <c r="G25" s="20"/>
      <c r="H25" s="20"/>
      <c r="I25" s="20"/>
      <c r="J25" s="20"/>
      <c r="K25" s="20"/>
      <c r="L25" s="20"/>
      <c r="M25" s="30"/>
      <c r="N25" s="20"/>
      <c r="O25" s="25"/>
      <c r="P25" s="20"/>
      <c r="Q25" s="20"/>
      <c r="R25" s="20"/>
      <c r="S25" s="20"/>
      <c r="T25" s="30"/>
      <c r="U25" s="20"/>
      <c r="V25" s="20"/>
      <c r="W25" s="20"/>
      <c r="X25" s="20"/>
      <c r="Y25" s="20"/>
      <c r="Z25" s="20"/>
      <c r="AA25" s="3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4"/>
      <c r="AO25" s="29"/>
      <c r="AP25" s="29"/>
    </row>
    <row r="26" spans="1:54" s="19" customFormat="1" x14ac:dyDescent="0.25">
      <c r="B26" s="20"/>
      <c r="C26" s="20"/>
      <c r="D26" s="20"/>
      <c r="E26" s="20"/>
      <c r="F26" s="30"/>
      <c r="G26" s="20"/>
      <c r="H26" s="20"/>
      <c r="I26" s="20"/>
      <c r="J26" s="20"/>
      <c r="K26" s="20"/>
      <c r="L26" s="20"/>
      <c r="M26" s="30"/>
      <c r="N26" s="20"/>
      <c r="O26" s="25"/>
      <c r="P26" s="20"/>
      <c r="Q26" s="20"/>
      <c r="R26" s="20"/>
      <c r="S26" s="20"/>
      <c r="T26" s="30"/>
      <c r="U26" s="20"/>
      <c r="V26" s="20"/>
      <c r="W26" s="20"/>
      <c r="X26" s="20"/>
      <c r="Y26" s="20"/>
      <c r="Z26" s="20"/>
      <c r="AA26" s="3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4"/>
      <c r="AO26" s="29"/>
      <c r="AP26" s="29"/>
    </row>
    <row r="27" spans="1:54" s="19" customFormat="1" x14ac:dyDescent="0.25">
      <c r="B27" s="20"/>
      <c r="C27" s="20"/>
      <c r="D27" s="20"/>
      <c r="E27" s="20"/>
      <c r="F27" s="30"/>
      <c r="G27" s="20"/>
      <c r="H27" s="20"/>
      <c r="I27" s="20"/>
      <c r="J27" s="20"/>
      <c r="K27" s="20"/>
      <c r="L27" s="20"/>
      <c r="M27" s="30"/>
      <c r="N27" s="20"/>
      <c r="O27" s="25"/>
      <c r="P27" s="20"/>
      <c r="Q27" s="20"/>
      <c r="R27" s="20"/>
      <c r="S27" s="20"/>
      <c r="T27" s="30"/>
      <c r="U27" s="20"/>
      <c r="V27" s="20"/>
      <c r="W27" s="20"/>
      <c r="X27" s="20"/>
      <c r="Y27" s="20"/>
      <c r="Z27" s="20"/>
      <c r="AA27" s="3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4"/>
      <c r="AO27" s="29"/>
      <c r="AP27" s="29"/>
    </row>
    <row r="28" spans="1:54" s="19" customFormat="1" ht="15" customHeight="1" x14ac:dyDescent="0.3">
      <c r="B28" s="154" t="str">
        <f>B5</f>
        <v>Estimé 3</v>
      </c>
      <c r="C28" s="154"/>
      <c r="D28" s="154"/>
      <c r="E28" s="154"/>
      <c r="F28" s="154"/>
      <c r="G28" s="154"/>
      <c r="H28" s="154"/>
      <c r="I28" s="154"/>
      <c r="J28" s="154" t="str">
        <f>J5</f>
        <v>Estimé 2</v>
      </c>
      <c r="K28" s="154"/>
      <c r="L28" s="154"/>
      <c r="M28" s="154"/>
      <c r="N28" s="154"/>
      <c r="O28" s="154"/>
      <c r="P28" s="154"/>
      <c r="Q28" s="154"/>
      <c r="R28" s="154" t="str">
        <f>R5</f>
        <v>Estimé 1</v>
      </c>
      <c r="S28" s="154"/>
      <c r="T28" s="154"/>
      <c r="U28" s="154"/>
      <c r="V28" s="154"/>
      <c r="W28" s="154"/>
      <c r="X28" s="154"/>
      <c r="Y28" s="154"/>
      <c r="Z28" s="155" t="str">
        <f>Z5</f>
        <v>Budget</v>
      </c>
      <c r="AA28" s="156"/>
      <c r="AB28" s="156"/>
      <c r="AC28" s="156"/>
      <c r="AD28" s="156"/>
      <c r="AE28" s="156"/>
      <c r="AF28" s="156"/>
      <c r="AG28" s="157"/>
      <c r="AI28" s="158" t="s">
        <v>48</v>
      </c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</row>
    <row r="29" spans="1:54" s="61" customFormat="1" ht="67.2" customHeight="1" x14ac:dyDescent="0.25">
      <c r="A29" s="93" t="s">
        <v>11</v>
      </c>
      <c r="B29" s="94" t="s">
        <v>87</v>
      </c>
      <c r="C29" s="95" t="s">
        <v>242</v>
      </c>
      <c r="D29" s="95" t="s">
        <v>88</v>
      </c>
      <c r="E29" s="95" t="s">
        <v>89</v>
      </c>
      <c r="F29" s="95" t="s">
        <v>90</v>
      </c>
      <c r="G29" s="96" t="s">
        <v>257</v>
      </c>
      <c r="H29" s="96" t="s">
        <v>91</v>
      </c>
      <c r="I29" s="97" t="s">
        <v>92</v>
      </c>
      <c r="J29" s="94" t="s">
        <v>93</v>
      </c>
      <c r="K29" s="95" t="s">
        <v>243</v>
      </c>
      <c r="L29" s="95" t="s">
        <v>94</v>
      </c>
      <c r="M29" s="95" t="s">
        <v>95</v>
      </c>
      <c r="N29" s="95" t="s">
        <v>96</v>
      </c>
      <c r="O29" s="96" t="s">
        <v>256</v>
      </c>
      <c r="P29" s="96" t="s">
        <v>97</v>
      </c>
      <c r="Q29" s="97" t="s">
        <v>98</v>
      </c>
      <c r="R29" s="94" t="s">
        <v>99</v>
      </c>
      <c r="S29" s="95" t="s">
        <v>244</v>
      </c>
      <c r="T29" s="95" t="s">
        <v>100</v>
      </c>
      <c r="U29" s="95" t="s">
        <v>101</v>
      </c>
      <c r="V29" s="95" t="s">
        <v>102</v>
      </c>
      <c r="W29" s="96" t="s">
        <v>255</v>
      </c>
      <c r="X29" s="96" t="s">
        <v>103</v>
      </c>
      <c r="Y29" s="97" t="s">
        <v>104</v>
      </c>
      <c r="Z29" s="94" t="s">
        <v>110</v>
      </c>
      <c r="AA29" s="95" t="s">
        <v>245</v>
      </c>
      <c r="AB29" s="95" t="s">
        <v>105</v>
      </c>
      <c r="AC29" s="95" t="s">
        <v>106</v>
      </c>
      <c r="AD29" s="95" t="s">
        <v>107</v>
      </c>
      <c r="AE29" s="96" t="s">
        <v>254</v>
      </c>
      <c r="AF29" s="96" t="s">
        <v>108</v>
      </c>
      <c r="AG29" s="97" t="s">
        <v>109</v>
      </c>
      <c r="AH29" s="98" t="s">
        <v>84</v>
      </c>
      <c r="AI29" s="102" t="s">
        <v>12</v>
      </c>
      <c r="AJ29" s="96" t="s">
        <v>246</v>
      </c>
      <c r="AK29" s="96" t="s">
        <v>0</v>
      </c>
      <c r="AL29" s="96" t="s">
        <v>13</v>
      </c>
      <c r="AM29" s="96" t="s">
        <v>247</v>
      </c>
      <c r="AN29" s="96" t="s">
        <v>61</v>
      </c>
      <c r="AO29" s="96" t="s">
        <v>54</v>
      </c>
      <c r="AP29" s="96" t="s">
        <v>248</v>
      </c>
      <c r="AQ29" s="96" t="s">
        <v>249</v>
      </c>
      <c r="AR29" s="96" t="s">
        <v>250</v>
      </c>
      <c r="AS29" s="103" t="s">
        <v>79</v>
      </c>
      <c r="AT29" s="103" t="s">
        <v>80</v>
      </c>
      <c r="AU29" s="96" t="s">
        <v>251</v>
      </c>
      <c r="AV29" s="96" t="s">
        <v>10</v>
      </c>
      <c r="AW29" s="96" t="s">
        <v>252</v>
      </c>
      <c r="AX29" s="97" t="s">
        <v>253</v>
      </c>
      <c r="AY29" s="109" t="s">
        <v>85</v>
      </c>
      <c r="AZ29" s="107" t="s">
        <v>45</v>
      </c>
      <c r="BA29" s="103" t="s">
        <v>43</v>
      </c>
      <c r="BB29" s="108" t="s">
        <v>46</v>
      </c>
    </row>
    <row r="30" spans="1:54" s="18" customFormat="1" ht="14.4" x14ac:dyDescent="0.3">
      <c r="A30" s="80">
        <f t="shared" ref="A30:A45" si="18">$X$2</f>
        <v>0</v>
      </c>
      <c r="B30" s="82">
        <f>IFERROR(VLOOKUP(D30,'NE PAS SUPPRIMER Données TM1'!$O:$P,2,FALSE),"")</f>
        <v>22</v>
      </c>
      <c r="C30" s="115" t="str">
        <f>IFERROR(VLOOKUP(Table42[[#This Row],[Grade E3]],'NE PAS SUPPRIMER Données TM1'!$O:$Q,3,0),"")</f>
        <v>Senior Manager</v>
      </c>
      <c r="D30" s="63" t="s">
        <v>4</v>
      </c>
      <c r="E30" s="89" t="s">
        <v>49</v>
      </c>
      <c r="F30" s="167">
        <v>43070</v>
      </c>
      <c r="G30" s="88">
        <v>0.8</v>
      </c>
      <c r="H30" s="64">
        <v>9655</v>
      </c>
      <c r="I30" s="75"/>
      <c r="J30" s="82" t="str">
        <f>IFERROR(VLOOKUP(L30,'NE PAS SUPPRIMER Données TM1'!$O:$P,2,FALSE),"")</f>
        <v/>
      </c>
      <c r="K30" s="115" t="str">
        <f>IFERROR(VLOOKUP(L30,'NE PAS SUPPRIMER Données TM1'!$O:$Q,3,0),"")</f>
        <v/>
      </c>
      <c r="L30" s="72"/>
      <c r="M30" s="111"/>
      <c r="N30" s="112"/>
      <c r="O30" s="113"/>
      <c r="P30" s="73"/>
      <c r="Q30" s="74"/>
      <c r="R30" s="82" t="str">
        <f>IFERROR(VLOOKUP(T30,'NE PAS SUPPRIMER Données TM1'!$O:$P,2,FALSE),"")</f>
        <v/>
      </c>
      <c r="S30" s="115" t="str">
        <f>IFERROR(VLOOKUP(T30,'NE PAS SUPPRIMER Données TM1'!$O:$Q,3,0),"")</f>
        <v/>
      </c>
      <c r="T30" s="72"/>
      <c r="U30" s="111"/>
      <c r="V30" s="112"/>
      <c r="W30" s="113"/>
      <c r="X30" s="73"/>
      <c r="Y30" s="74"/>
      <c r="Z30" s="82" t="str">
        <f>IFERROR(VLOOKUP(AB30,'NE PAS SUPPRIMER Données TM1'!$O:$P,2,FALSE),"")</f>
        <v/>
      </c>
      <c r="AA30" s="115" t="str">
        <f>IFERROR(VLOOKUP(AB30,'NE PAS SUPPRIMER Données TM1'!$O:$Q,3,0),"")</f>
        <v/>
      </c>
      <c r="AB30" s="72"/>
      <c r="AC30" s="111"/>
      <c r="AD30" s="112"/>
      <c r="AE30" s="113"/>
      <c r="AF30" s="73"/>
      <c r="AG30" s="74"/>
      <c r="AH30" s="62"/>
      <c r="AI30" s="84" t="str">
        <f>IFERROR(VLOOKUP(AK30,'NE PAS SUPPRIMER Données TM1'!$O:$P,2,FALSE),"")</f>
        <v/>
      </c>
      <c r="AJ30" s="65" t="str">
        <f>IFERROR(VLOOKUP(AK30,'NE PAS SUPPRIMER Données TM1'!$O:$Q,3,0),"")</f>
        <v/>
      </c>
      <c r="AK30" s="63"/>
      <c r="AL30" s="89"/>
      <c r="AM30" s="69"/>
      <c r="AN30" s="69"/>
      <c r="AO30" s="69"/>
      <c r="AP30" s="70"/>
      <c r="AQ30" s="70" t="str">
        <f t="shared" ref="AQ30:AQ45" si="19">IF(AP30=0," ",AP30+90)</f>
        <v xml:space="preserve"> </v>
      </c>
      <c r="AR30" s="83" t="str">
        <f>IF(AND(AQ30&lt;&gt;"",AQ30&lt;=DATE(2018,5,30)),(AQ30-AP30)/365,IF(AND(DATE(2017,6,1)&lt;=AP30,DATE(2018,5,30)&gt;=AP30),(DATE(2018,5,31)-AP30)/365,""))</f>
        <v/>
      </c>
      <c r="AS30" s="68"/>
      <c r="AT30" s="68"/>
      <c r="AU30" s="83" t="str">
        <f>IFERROR((((AS30+(AT30*(BA30)))*(1+BB30)*AR30)/1000),"")</f>
        <v/>
      </c>
      <c r="AV30" s="142"/>
      <c r="AW30" s="142"/>
      <c r="AX30" s="99"/>
      <c r="AY30" s="71"/>
      <c r="AZ30" s="114" t="str">
        <f t="shared" ref="AZ30:AZ45" si="20">CONCATENATE($A$2,AI30)</f>
        <v/>
      </c>
      <c r="BA30" s="115" t="str">
        <f>IFERROR(VLOOKUP(AZ30,'NE PAS SUPPRIMER Données TM1'!$H$2:$K$490,4,FALSE),"")</f>
        <v/>
      </c>
      <c r="BB30" s="116" t="str">
        <f>IFERROR(VLOOKUP(AZ30,'NE PAS SUPPRIMER Données TM1'!$H$2:$I$490,2,FALSE),"")</f>
        <v/>
      </c>
    </row>
    <row r="31" spans="1:54" s="18" customFormat="1" ht="14.4" x14ac:dyDescent="0.3">
      <c r="A31" s="80">
        <f t="shared" si="18"/>
        <v>0</v>
      </c>
      <c r="B31" s="84">
        <f>IFERROR(VLOOKUP(D31,'NE PAS SUPPRIMER Données TM1'!$O:$P,2,FALSE),"")</f>
        <v>22</v>
      </c>
      <c r="C31" s="65" t="str">
        <f>IFERROR(VLOOKUP(Table42[[#This Row],[Grade E3]],'NE PAS SUPPRIMER Données TM1'!$O:$Q,3,0),"")</f>
        <v>Senior Manager</v>
      </c>
      <c r="D31" s="63" t="s">
        <v>4</v>
      </c>
      <c r="E31" s="89" t="s">
        <v>49</v>
      </c>
      <c r="F31" s="167">
        <v>43070</v>
      </c>
      <c r="G31" s="88">
        <v>0.8</v>
      </c>
      <c r="H31" s="64">
        <v>9655</v>
      </c>
      <c r="I31" s="75"/>
      <c r="J31" s="84" t="str">
        <f>IFERROR(VLOOKUP(L31,'NE PAS SUPPRIMER Données TM1'!$O:$P,2,FALSE),"")</f>
        <v/>
      </c>
      <c r="K31" s="65" t="str">
        <f>IFERROR(VLOOKUP(L31,'NE PAS SUPPRIMER Données TM1'!$O:$Q,3,0),"")</f>
        <v/>
      </c>
      <c r="L31" s="63"/>
      <c r="M31" s="89"/>
      <c r="N31" s="87"/>
      <c r="O31" s="88"/>
      <c r="P31" s="64"/>
      <c r="Q31" s="75"/>
      <c r="R31" s="84" t="str">
        <f>IFERROR(VLOOKUP(T31,'NE PAS SUPPRIMER Données TM1'!$O:$P,2,FALSE),"")</f>
        <v/>
      </c>
      <c r="S31" s="65" t="str">
        <f>IFERROR(VLOOKUP(T31,'NE PAS SUPPRIMER Données TM1'!$O:$Q,3,0),"")</f>
        <v/>
      </c>
      <c r="T31" s="63"/>
      <c r="U31" s="89"/>
      <c r="V31" s="87"/>
      <c r="W31" s="88"/>
      <c r="X31" s="64"/>
      <c r="Y31" s="75"/>
      <c r="Z31" s="84" t="str">
        <f>IFERROR(VLOOKUP(AB31,'NE PAS SUPPRIMER Données TM1'!$O:$P,2,FALSE),"")</f>
        <v/>
      </c>
      <c r="AA31" s="65" t="str">
        <f>IFERROR(VLOOKUP(AB31,'NE PAS SUPPRIMER Données TM1'!$O:$Q,3,0),"")</f>
        <v/>
      </c>
      <c r="AB31" s="63"/>
      <c r="AC31" s="89"/>
      <c r="AD31" s="87"/>
      <c r="AE31" s="88"/>
      <c r="AF31" s="64"/>
      <c r="AG31" s="75"/>
      <c r="AH31" s="62"/>
      <c r="AI31" s="84" t="str">
        <f>IFERROR(VLOOKUP(AK31,'NE PAS SUPPRIMER Données TM1'!$O:$P,2,FALSE),"")</f>
        <v/>
      </c>
      <c r="AJ31" s="65" t="str">
        <f>IFERROR(VLOOKUP(AK31,'NE PAS SUPPRIMER Données TM1'!$O:$Q,3,0),"")</f>
        <v/>
      </c>
      <c r="AK31" s="63"/>
      <c r="AL31" s="89"/>
      <c r="AM31" s="69"/>
      <c r="AN31" s="69"/>
      <c r="AO31" s="69"/>
      <c r="AP31" s="66"/>
      <c r="AQ31" s="66" t="str">
        <f t="shared" si="19"/>
        <v xml:space="preserve"> </v>
      </c>
      <c r="AR31" s="67" t="str">
        <f>IF(AND(AQ31&lt;&gt;"",AQ31&lt;=DATE(2018,5,30)),(AQ31-AP31)/365,IF(AND(DATE(2017,6,1)&lt;=AP31,DATE(2018,5,30)&gt;=AP31),(DATE(2018,5,31)-AP31)/365,""))</f>
        <v/>
      </c>
      <c r="AS31" s="68"/>
      <c r="AT31" s="68"/>
      <c r="AU31" s="67" t="str">
        <f>IFERROR((((AS31+(AT31*(BA31)))*(1+BB31)*AR31)/1000),"")</f>
        <v/>
      </c>
      <c r="AV31" s="142"/>
      <c r="AW31" s="142"/>
      <c r="AX31" s="99"/>
      <c r="AY31" s="71"/>
      <c r="AZ31" s="105" t="str">
        <f t="shared" si="20"/>
        <v/>
      </c>
      <c r="BA31" s="65" t="str">
        <f>IFERROR(VLOOKUP(AZ31,'NE PAS SUPPRIMER Données TM1'!$H$2:$K$490,4,FALSE),"")</f>
        <v/>
      </c>
      <c r="BB31" s="104" t="str">
        <f>IFERROR(VLOOKUP(AZ31,'NE PAS SUPPRIMER Données TM1'!$H$2:$I$490,2,FALSE),"")</f>
        <v/>
      </c>
    </row>
    <row r="32" spans="1:54" s="18" customFormat="1" ht="14.4" x14ac:dyDescent="0.3">
      <c r="A32" s="80">
        <f t="shared" si="18"/>
        <v>0</v>
      </c>
      <c r="B32" s="84">
        <f>IFERROR(VLOOKUP(D32,'NE PAS SUPPRIMER Données TM1'!$O:$P,2,FALSE),"")</f>
        <v>24</v>
      </c>
      <c r="C32" s="65" t="str">
        <f>IFERROR(VLOOKUP(Table42[[#This Row],[Grade E3]],'NE PAS SUPPRIMER Données TM1'!$O:$Q,3,0),"")</f>
        <v>Manager</v>
      </c>
      <c r="D32" s="63" t="s">
        <v>6</v>
      </c>
      <c r="E32" s="89" t="s">
        <v>64</v>
      </c>
      <c r="F32" s="167">
        <v>42979</v>
      </c>
      <c r="G32" s="88">
        <v>0.8</v>
      </c>
      <c r="H32" s="64">
        <v>37889</v>
      </c>
      <c r="I32" s="75" t="s">
        <v>258</v>
      </c>
      <c r="J32" s="84" t="str">
        <f>IFERROR(VLOOKUP(L32,'NE PAS SUPPRIMER Données TM1'!$O:$P,2,FALSE),"")</f>
        <v/>
      </c>
      <c r="K32" s="65" t="str">
        <f>IFERROR(VLOOKUP(L32,'NE PAS SUPPRIMER Données TM1'!$O:$Q,3,0),"")</f>
        <v/>
      </c>
      <c r="L32" s="63"/>
      <c r="M32" s="89"/>
      <c r="N32" s="87"/>
      <c r="O32" s="88"/>
      <c r="P32" s="64"/>
      <c r="Q32" s="75"/>
      <c r="R32" s="84" t="str">
        <f>IFERROR(VLOOKUP(T32,'NE PAS SUPPRIMER Données TM1'!$O:$P,2,FALSE),"")</f>
        <v/>
      </c>
      <c r="S32" s="65" t="str">
        <f>IFERROR(VLOOKUP(T32,'NE PAS SUPPRIMER Données TM1'!$O:$Q,3,0),"")</f>
        <v/>
      </c>
      <c r="T32" s="63"/>
      <c r="U32" s="89"/>
      <c r="V32" s="87"/>
      <c r="W32" s="88"/>
      <c r="X32" s="64"/>
      <c r="Y32" s="75"/>
      <c r="Z32" s="84" t="str">
        <f>IFERROR(VLOOKUP(AB32,'NE PAS SUPPRIMER Données TM1'!$O:$P,2,FALSE),"")</f>
        <v/>
      </c>
      <c r="AA32" s="65" t="str">
        <f>IFERROR(VLOOKUP(AB32,'NE PAS SUPPRIMER Données TM1'!$O:$Q,3,0),"")</f>
        <v/>
      </c>
      <c r="AB32" s="63"/>
      <c r="AC32" s="89"/>
      <c r="AD32" s="87"/>
      <c r="AE32" s="88"/>
      <c r="AF32" s="64"/>
      <c r="AG32" s="75"/>
      <c r="AH32" s="62"/>
      <c r="AI32" s="84" t="str">
        <f>IFERROR(VLOOKUP(AK32,'NE PAS SUPPRIMER Données TM1'!$O:$P,2,FALSE),"")</f>
        <v/>
      </c>
      <c r="AJ32" s="65" t="str">
        <f>IFERROR(VLOOKUP(AK32,'NE PAS SUPPRIMER Données TM1'!$O:$Q,3,0),"")</f>
        <v/>
      </c>
      <c r="AK32" s="63"/>
      <c r="AL32" s="89"/>
      <c r="AM32" s="69"/>
      <c r="AN32" s="69"/>
      <c r="AO32" s="69"/>
      <c r="AP32" s="66"/>
      <c r="AQ32" s="66" t="str">
        <f t="shared" si="19"/>
        <v xml:space="preserve"> </v>
      </c>
      <c r="AR32" s="67" t="str">
        <f t="shared" ref="AR32:AR45" si="21">IF(AND(AQ32&lt;&gt;"",AQ32&lt;=DATE(2018,5,30)),(AQ32-AP32)/365,IF(AND(DATE(2017,6,1)&lt;=AP32,DATE(2018,5,30)&gt;=AP32),(DATE(2018,5,31)-AP32)/365,""))</f>
        <v/>
      </c>
      <c r="AS32" s="68"/>
      <c r="AT32" s="68"/>
      <c r="AU32" s="67" t="str">
        <f t="shared" ref="AU32:AU45" si="22">IFERROR((((AS32+(AT32*(BA32)))*(1+BB32)*AR32)/1000),"")</f>
        <v/>
      </c>
      <c r="AV32" s="142"/>
      <c r="AW32" s="142"/>
      <c r="AX32" s="99"/>
      <c r="AY32" s="71"/>
      <c r="AZ32" s="105" t="str">
        <f t="shared" si="20"/>
        <v/>
      </c>
      <c r="BA32" s="65" t="str">
        <f>IFERROR(VLOOKUP(AZ32,'NE PAS SUPPRIMER Données TM1'!$H$2:$K$490,4,FALSE),"")</f>
        <v/>
      </c>
      <c r="BB32" s="104" t="str">
        <f>IFERROR(VLOOKUP(AZ32,'NE PAS SUPPRIMER Données TM1'!$H$2:$I$490,2,FALSE),"")</f>
        <v/>
      </c>
    </row>
    <row r="33" spans="1:54" s="18" customFormat="1" ht="14.4" x14ac:dyDescent="0.3">
      <c r="A33" s="80">
        <f t="shared" si="18"/>
        <v>0</v>
      </c>
      <c r="B33" s="84">
        <f>IFERROR(VLOOKUP(D33,'NE PAS SUPPRIMER Données TM1'!$O:$P,2,FALSE),"")</f>
        <v>24</v>
      </c>
      <c r="C33" s="65" t="str">
        <f>IFERROR(VLOOKUP(Table42[[#This Row],[Grade E3]],'NE PAS SUPPRIMER Données TM1'!$O:$Q,3,0),"")</f>
        <v>Manager</v>
      </c>
      <c r="D33" s="63" t="s">
        <v>6</v>
      </c>
      <c r="E33" s="89" t="s">
        <v>64</v>
      </c>
      <c r="F33" s="167">
        <v>42979</v>
      </c>
      <c r="G33" s="88">
        <v>0.8</v>
      </c>
      <c r="H33" s="64">
        <v>37889</v>
      </c>
      <c r="I33" s="75" t="s">
        <v>258</v>
      </c>
      <c r="J33" s="84"/>
      <c r="K33" s="65" t="str">
        <f>IFERROR(VLOOKUP(L33,'NE PAS SUPPRIMER Données TM1'!$O:$Q,3,0),"")</f>
        <v/>
      </c>
      <c r="L33" s="63"/>
      <c r="M33" s="89"/>
      <c r="N33" s="87"/>
      <c r="O33" s="88"/>
      <c r="P33" s="64"/>
      <c r="Q33" s="75"/>
      <c r="R33" s="84"/>
      <c r="S33" s="65" t="str">
        <f>IFERROR(VLOOKUP(T33,'NE PAS SUPPRIMER Données TM1'!$O:$Q,3,0),"")</f>
        <v/>
      </c>
      <c r="T33" s="63"/>
      <c r="U33" s="89"/>
      <c r="V33" s="87"/>
      <c r="W33" s="88"/>
      <c r="X33" s="64"/>
      <c r="Y33" s="75"/>
      <c r="Z33" s="84"/>
      <c r="AA33" s="65" t="str">
        <f>IFERROR(VLOOKUP(AB33,'NE PAS SUPPRIMER Données TM1'!$O:$Q,3,0),"")</f>
        <v/>
      </c>
      <c r="AB33" s="63"/>
      <c r="AC33" s="89"/>
      <c r="AD33" s="87"/>
      <c r="AE33" s="88"/>
      <c r="AF33" s="64"/>
      <c r="AG33" s="75"/>
      <c r="AH33" s="62"/>
      <c r="AI33" s="84"/>
      <c r="AJ33" s="65" t="str">
        <f>IFERROR(VLOOKUP(AK33,'NE PAS SUPPRIMER Données TM1'!$O:$Q,3,0),"")</f>
        <v/>
      </c>
      <c r="AK33" s="63"/>
      <c r="AL33" s="89"/>
      <c r="AM33" s="69"/>
      <c r="AN33" s="69"/>
      <c r="AO33" s="69"/>
      <c r="AP33" s="66"/>
      <c r="AQ33" s="66" t="str">
        <f t="shared" si="19"/>
        <v xml:space="preserve"> </v>
      </c>
      <c r="AR33" s="67" t="str">
        <f t="shared" si="21"/>
        <v/>
      </c>
      <c r="AS33" s="68"/>
      <c r="AT33" s="68"/>
      <c r="AU33" s="67" t="str">
        <f t="shared" si="22"/>
        <v/>
      </c>
      <c r="AV33" s="142"/>
      <c r="AW33" s="142"/>
      <c r="AX33" s="99"/>
      <c r="AY33" s="71"/>
      <c r="AZ33" s="105" t="str">
        <f t="shared" si="20"/>
        <v/>
      </c>
      <c r="BA33" s="65" t="str">
        <f>IFERROR(VLOOKUP(AZ33,'NE PAS SUPPRIMER Données TM1'!$H$2:$K$490,4,FALSE),"")</f>
        <v/>
      </c>
      <c r="BB33" s="104" t="str">
        <f>IFERROR(VLOOKUP(AZ33,'NE PAS SUPPRIMER Données TM1'!$H$2:$I$490,2,FALSE),"")</f>
        <v/>
      </c>
    </row>
    <row r="34" spans="1:54" s="18" customFormat="1" ht="14.4" x14ac:dyDescent="0.3">
      <c r="A34" s="80">
        <f t="shared" si="18"/>
        <v>0</v>
      </c>
      <c r="B34" s="84">
        <f>IFERROR(VLOOKUP(D34,'NE PAS SUPPRIMER Données TM1'!$O:$P,2,FALSE),"")</f>
        <v>24</v>
      </c>
      <c r="C34" s="65" t="str">
        <f>IFERROR(VLOOKUP(Table42[[#This Row],[Grade E3]],'NE PAS SUPPRIMER Données TM1'!$O:$Q,3,0),"")</f>
        <v>Manager</v>
      </c>
      <c r="D34" s="63" t="s">
        <v>6</v>
      </c>
      <c r="E34" s="89" t="s">
        <v>64</v>
      </c>
      <c r="F34" s="167">
        <v>42979</v>
      </c>
      <c r="G34" s="88">
        <v>0.8</v>
      </c>
      <c r="H34" s="64">
        <v>37889</v>
      </c>
      <c r="I34" s="75" t="s">
        <v>258</v>
      </c>
      <c r="J34" s="84" t="str">
        <f>IFERROR(VLOOKUP(L34,'NE PAS SUPPRIMER Données TM1'!$O:$P,2,FALSE),"")</f>
        <v/>
      </c>
      <c r="K34" s="65" t="str">
        <f>IFERROR(VLOOKUP(L34,'NE PAS SUPPRIMER Données TM1'!$O:$Q,3,0),"")</f>
        <v/>
      </c>
      <c r="L34" s="63"/>
      <c r="M34" s="89"/>
      <c r="N34" s="87"/>
      <c r="O34" s="88"/>
      <c r="P34" s="64"/>
      <c r="Q34" s="75"/>
      <c r="R34" s="84" t="str">
        <f>IFERROR(VLOOKUP(T34,'NE PAS SUPPRIMER Données TM1'!$O:$P,2,FALSE),"")</f>
        <v/>
      </c>
      <c r="S34" s="65" t="str">
        <f>IFERROR(VLOOKUP(T34,'NE PAS SUPPRIMER Données TM1'!$O:$Q,3,0),"")</f>
        <v/>
      </c>
      <c r="T34" s="63"/>
      <c r="U34" s="89"/>
      <c r="V34" s="87"/>
      <c r="W34" s="88"/>
      <c r="X34" s="64"/>
      <c r="Y34" s="75"/>
      <c r="Z34" s="84" t="str">
        <f>IFERROR(VLOOKUP(AB34,'NE PAS SUPPRIMER Données TM1'!$O:$P,2,FALSE),"")</f>
        <v/>
      </c>
      <c r="AA34" s="65" t="str">
        <f>IFERROR(VLOOKUP(AB34,'NE PAS SUPPRIMER Données TM1'!$O:$Q,3,0),"")</f>
        <v/>
      </c>
      <c r="AB34" s="63"/>
      <c r="AC34" s="89"/>
      <c r="AD34" s="87"/>
      <c r="AE34" s="88"/>
      <c r="AF34" s="64"/>
      <c r="AG34" s="75"/>
      <c r="AH34" s="62"/>
      <c r="AI34" s="84" t="str">
        <f>IFERROR(VLOOKUP(AK34,'NE PAS SUPPRIMER Données TM1'!$O:$P,2,FALSE),"")</f>
        <v/>
      </c>
      <c r="AJ34" s="65" t="str">
        <f>IFERROR(VLOOKUP(AK34,'NE PAS SUPPRIMER Données TM1'!$O:$Q,3,0),"")</f>
        <v/>
      </c>
      <c r="AK34" s="63"/>
      <c r="AL34" s="89"/>
      <c r="AM34" s="69"/>
      <c r="AN34" s="69"/>
      <c r="AO34" s="69"/>
      <c r="AP34" s="66"/>
      <c r="AQ34" s="66" t="str">
        <f t="shared" si="19"/>
        <v xml:space="preserve"> </v>
      </c>
      <c r="AR34" s="67" t="str">
        <f t="shared" si="21"/>
        <v/>
      </c>
      <c r="AS34" s="68"/>
      <c r="AT34" s="68"/>
      <c r="AU34" s="67" t="str">
        <f t="shared" si="22"/>
        <v/>
      </c>
      <c r="AV34" s="142"/>
      <c r="AW34" s="142"/>
      <c r="AX34" s="99"/>
      <c r="AY34" s="71"/>
      <c r="AZ34" s="105" t="str">
        <f t="shared" si="20"/>
        <v/>
      </c>
      <c r="BA34" s="65" t="str">
        <f>IFERROR(VLOOKUP(AZ34,'NE PAS SUPPRIMER Données TM1'!$H$2:$K$490,4,FALSE),"")</f>
        <v/>
      </c>
      <c r="BB34" s="104" t="str">
        <f>IFERROR(VLOOKUP(AZ34,'NE PAS SUPPRIMER Données TM1'!$H$2:$I$490,2,FALSE),"")</f>
        <v/>
      </c>
    </row>
    <row r="35" spans="1:54" s="18" customFormat="1" ht="14.4" x14ac:dyDescent="0.3">
      <c r="A35" s="80">
        <f t="shared" si="18"/>
        <v>0</v>
      </c>
      <c r="B35" s="84">
        <f>IFERROR(VLOOKUP(D35,'NE PAS SUPPRIMER Données TM1'!$O:$P,2,FALSE),"")</f>
        <v>24</v>
      </c>
      <c r="C35" s="65" t="str">
        <f>IFERROR(VLOOKUP(Table42[[#This Row],[Grade E3]],'NE PAS SUPPRIMER Données TM1'!$O:$Q,3,0),"")</f>
        <v>Manager</v>
      </c>
      <c r="D35" s="63" t="s">
        <v>6</v>
      </c>
      <c r="E35" s="89" t="s">
        <v>64</v>
      </c>
      <c r="F35" s="167">
        <v>42979</v>
      </c>
      <c r="G35" s="88">
        <v>0.8</v>
      </c>
      <c r="H35" s="64">
        <v>37889</v>
      </c>
      <c r="I35" s="75" t="s">
        <v>258</v>
      </c>
      <c r="J35" s="84" t="str">
        <f>IFERROR(VLOOKUP(L35,'NE PAS SUPPRIMER Données TM1'!$O:$P,2,FALSE),"")</f>
        <v/>
      </c>
      <c r="K35" s="65" t="str">
        <f>IFERROR(VLOOKUP(L35,'NE PAS SUPPRIMER Données TM1'!$O:$Q,3,0),"")</f>
        <v/>
      </c>
      <c r="L35" s="63"/>
      <c r="M35" s="89"/>
      <c r="N35" s="87"/>
      <c r="O35" s="88"/>
      <c r="P35" s="64"/>
      <c r="Q35" s="75"/>
      <c r="R35" s="84" t="str">
        <f>IFERROR(VLOOKUP(T35,'NE PAS SUPPRIMER Données TM1'!$O:$P,2,FALSE),"")</f>
        <v/>
      </c>
      <c r="S35" s="65" t="str">
        <f>IFERROR(VLOOKUP(T35,'NE PAS SUPPRIMER Données TM1'!$O:$Q,3,0),"")</f>
        <v/>
      </c>
      <c r="T35" s="63"/>
      <c r="U35" s="89"/>
      <c r="V35" s="87"/>
      <c r="W35" s="88"/>
      <c r="X35" s="64"/>
      <c r="Y35" s="75"/>
      <c r="Z35" s="84" t="str">
        <f>IFERROR(VLOOKUP(AB35,'NE PAS SUPPRIMER Données TM1'!$O:$P,2,FALSE),"")</f>
        <v/>
      </c>
      <c r="AA35" s="65" t="str">
        <f>IFERROR(VLOOKUP(AB35,'NE PAS SUPPRIMER Données TM1'!$O:$Q,3,0),"")</f>
        <v/>
      </c>
      <c r="AB35" s="63"/>
      <c r="AC35" s="89"/>
      <c r="AD35" s="87"/>
      <c r="AE35" s="88"/>
      <c r="AF35" s="64"/>
      <c r="AG35" s="75"/>
      <c r="AH35" s="62"/>
      <c r="AI35" s="84" t="str">
        <f>IFERROR(VLOOKUP(AK35,'NE PAS SUPPRIMER Données TM1'!$O:$P,2,FALSE),"")</f>
        <v/>
      </c>
      <c r="AJ35" s="65" t="str">
        <f>IFERROR(VLOOKUP(AK35,'NE PAS SUPPRIMER Données TM1'!$O:$Q,3,0),"")</f>
        <v/>
      </c>
      <c r="AK35" s="63"/>
      <c r="AL35" s="89"/>
      <c r="AM35" s="69"/>
      <c r="AN35" s="69"/>
      <c r="AO35" s="69"/>
      <c r="AP35" s="70"/>
      <c r="AQ35" s="70" t="str">
        <f t="shared" si="19"/>
        <v xml:space="preserve"> </v>
      </c>
      <c r="AR35" s="67" t="str">
        <f t="shared" si="21"/>
        <v/>
      </c>
      <c r="AS35" s="68"/>
      <c r="AT35" s="68"/>
      <c r="AU35" s="67" t="str">
        <f t="shared" si="22"/>
        <v/>
      </c>
      <c r="AV35" s="142"/>
      <c r="AW35" s="142"/>
      <c r="AX35" s="99"/>
      <c r="AY35" s="71"/>
      <c r="AZ35" s="105" t="str">
        <f t="shared" si="20"/>
        <v/>
      </c>
      <c r="BA35" s="65" t="str">
        <f>IFERROR(VLOOKUP(AZ35,'NE PAS SUPPRIMER Données TM1'!$H$2:$K$490,4,FALSE),"")</f>
        <v/>
      </c>
      <c r="BB35" s="104" t="str">
        <f>IFERROR(VLOOKUP(AZ35,'NE PAS SUPPRIMER Données TM1'!$H$2:$I$490,2,FALSE),"")</f>
        <v/>
      </c>
    </row>
    <row r="36" spans="1:54" s="18" customFormat="1" ht="14.4" x14ac:dyDescent="0.3">
      <c r="A36" s="80">
        <f t="shared" si="18"/>
        <v>0</v>
      </c>
      <c r="B36" s="84">
        <f>IFERROR(VLOOKUP(D36,'NE PAS SUPPRIMER Données TM1'!$O:$P,2,FALSE),"")</f>
        <v>27</v>
      </c>
      <c r="C36" s="65" t="str">
        <f>IFERROR(VLOOKUP(Table42[[#This Row],[Grade E3]],'NE PAS SUPPRIMER Données TM1'!$O:$Q,3,0),"")</f>
        <v>Senior Consultant</v>
      </c>
      <c r="D36" s="63" t="s">
        <v>159</v>
      </c>
      <c r="E36" s="89" t="s">
        <v>50</v>
      </c>
      <c r="F36" s="167">
        <v>42979</v>
      </c>
      <c r="G36" s="88">
        <v>0.6</v>
      </c>
      <c r="H36" s="64">
        <v>37890</v>
      </c>
      <c r="I36" s="168" t="s">
        <v>259</v>
      </c>
      <c r="J36" s="84" t="str">
        <f>IFERROR(VLOOKUP(L36,'NE PAS SUPPRIMER Données TM1'!$O:$P,2,FALSE),"")</f>
        <v/>
      </c>
      <c r="K36" s="65" t="str">
        <f>IFERROR(VLOOKUP(L36,'NE PAS SUPPRIMER Données TM1'!$O:$Q,3,0),"")</f>
        <v/>
      </c>
      <c r="L36" s="63"/>
      <c r="M36" s="89"/>
      <c r="N36" s="87"/>
      <c r="O36" s="88"/>
      <c r="P36" s="64"/>
      <c r="Q36" s="75"/>
      <c r="R36" s="84" t="str">
        <f>IFERROR(VLOOKUP(T36,'NE PAS SUPPRIMER Données TM1'!$O:$P,2,FALSE),"")</f>
        <v/>
      </c>
      <c r="S36" s="65" t="str">
        <f>IFERROR(VLOOKUP(T36,'NE PAS SUPPRIMER Données TM1'!$O:$Q,3,0),"")</f>
        <v/>
      </c>
      <c r="T36" s="63"/>
      <c r="U36" s="89"/>
      <c r="V36" s="87"/>
      <c r="W36" s="88"/>
      <c r="X36" s="64"/>
      <c r="Y36" s="75"/>
      <c r="Z36" s="84" t="str">
        <f>IFERROR(VLOOKUP(AB36,'NE PAS SUPPRIMER Données TM1'!$O:$P,2,FALSE),"")</f>
        <v/>
      </c>
      <c r="AA36" s="65" t="str">
        <f>IFERROR(VLOOKUP(AB36,'NE PAS SUPPRIMER Données TM1'!$O:$Q,3,0),"")</f>
        <v/>
      </c>
      <c r="AB36" s="63"/>
      <c r="AC36" s="89"/>
      <c r="AD36" s="87"/>
      <c r="AE36" s="88"/>
      <c r="AF36" s="64"/>
      <c r="AG36" s="75"/>
      <c r="AH36" s="62"/>
      <c r="AI36" s="84" t="str">
        <f>IFERROR(VLOOKUP(AK36,'NE PAS SUPPRIMER Données TM1'!$O:$P,2,FALSE),"")</f>
        <v/>
      </c>
      <c r="AJ36" s="65" t="str">
        <f>IFERROR(VLOOKUP(AK36,'NE PAS SUPPRIMER Données TM1'!$O:$Q,3,0),"")</f>
        <v/>
      </c>
      <c r="AK36" s="63"/>
      <c r="AL36" s="89"/>
      <c r="AM36" s="69"/>
      <c r="AN36" s="69"/>
      <c r="AO36" s="69"/>
      <c r="AP36" s="66"/>
      <c r="AQ36" s="66" t="str">
        <f t="shared" si="19"/>
        <v xml:space="preserve"> </v>
      </c>
      <c r="AR36" s="67" t="str">
        <f t="shared" si="21"/>
        <v/>
      </c>
      <c r="AS36" s="68"/>
      <c r="AT36" s="68"/>
      <c r="AU36" s="67" t="str">
        <f t="shared" si="22"/>
        <v/>
      </c>
      <c r="AV36" s="142"/>
      <c r="AW36" s="142"/>
      <c r="AX36" s="99"/>
      <c r="AY36" s="71"/>
      <c r="AZ36" s="105" t="str">
        <f t="shared" si="20"/>
        <v/>
      </c>
      <c r="BA36" s="65" t="str">
        <f>IFERROR(VLOOKUP(AZ36,'NE PAS SUPPRIMER Données TM1'!$H$2:$K$490,4,FALSE),"")</f>
        <v/>
      </c>
      <c r="BB36" s="104" t="str">
        <f>IFERROR(VLOOKUP(AZ36,'NE PAS SUPPRIMER Données TM1'!$H$2:$I$490,2,FALSE),"")</f>
        <v/>
      </c>
    </row>
    <row r="37" spans="1:54" s="18" customFormat="1" ht="14.4" x14ac:dyDescent="0.3">
      <c r="A37" s="80">
        <f t="shared" si="18"/>
        <v>0</v>
      </c>
      <c r="B37" s="84">
        <f>IFERROR(VLOOKUP(D37,'NE PAS SUPPRIMER Données TM1'!$O:$P,2,FALSE),"")</f>
        <v>27</v>
      </c>
      <c r="C37" s="65" t="str">
        <f>IFERROR(VLOOKUP(Table42[[#This Row],[Grade E3]],'NE PAS SUPPRIMER Données TM1'!$O:$Q,3,0),"")</f>
        <v>Senior Consultant</v>
      </c>
      <c r="D37" s="63" t="s">
        <v>159</v>
      </c>
      <c r="E37" s="89" t="s">
        <v>50</v>
      </c>
      <c r="F37" s="167">
        <v>43070</v>
      </c>
      <c r="G37" s="88">
        <v>0.4</v>
      </c>
      <c r="H37" s="64">
        <v>2020</v>
      </c>
      <c r="I37" s="75" t="s">
        <v>260</v>
      </c>
      <c r="J37" s="84" t="str">
        <f>IFERROR(VLOOKUP(L37,'NE PAS SUPPRIMER Données TM1'!$O:$P,2,FALSE),"")</f>
        <v/>
      </c>
      <c r="K37" s="65" t="str">
        <f>IFERROR(VLOOKUP(L37,'NE PAS SUPPRIMER Données TM1'!$O:$Q,3,0),"")</f>
        <v/>
      </c>
      <c r="L37" s="63"/>
      <c r="M37" s="89"/>
      <c r="N37" s="87"/>
      <c r="O37" s="88"/>
      <c r="P37" s="64"/>
      <c r="Q37" s="75"/>
      <c r="R37" s="84" t="str">
        <f>IFERROR(VLOOKUP(T37,'NE PAS SUPPRIMER Données TM1'!$O:$P,2,FALSE),"")</f>
        <v/>
      </c>
      <c r="S37" s="65" t="str">
        <f>IFERROR(VLOOKUP(T37,'NE PAS SUPPRIMER Données TM1'!$O:$Q,3,0),"")</f>
        <v/>
      </c>
      <c r="T37" s="63"/>
      <c r="U37" s="89"/>
      <c r="V37" s="87"/>
      <c r="W37" s="88"/>
      <c r="X37" s="64"/>
      <c r="Y37" s="75"/>
      <c r="Z37" s="84" t="str">
        <f>IFERROR(VLOOKUP(AB37,'NE PAS SUPPRIMER Données TM1'!$O:$P,2,FALSE),"")</f>
        <v/>
      </c>
      <c r="AA37" s="65" t="str">
        <f>IFERROR(VLOOKUP(AB37,'NE PAS SUPPRIMER Données TM1'!$O:$Q,3,0),"")</f>
        <v/>
      </c>
      <c r="AB37" s="63"/>
      <c r="AC37" s="89"/>
      <c r="AD37" s="87"/>
      <c r="AE37" s="88"/>
      <c r="AF37" s="64"/>
      <c r="AG37" s="75"/>
      <c r="AH37" s="62"/>
      <c r="AI37" s="84" t="str">
        <f>IFERROR(VLOOKUP(AK37,'NE PAS SUPPRIMER Données TM1'!$O:$P,2,FALSE),"")</f>
        <v/>
      </c>
      <c r="AJ37" s="65" t="str">
        <f>IFERROR(VLOOKUP(AK37,'NE PAS SUPPRIMER Données TM1'!$O:$Q,3,0),"")</f>
        <v/>
      </c>
      <c r="AK37" s="63"/>
      <c r="AL37" s="89"/>
      <c r="AM37" s="69"/>
      <c r="AN37" s="69"/>
      <c r="AO37" s="69"/>
      <c r="AP37" s="66"/>
      <c r="AQ37" s="66" t="str">
        <f t="shared" si="19"/>
        <v xml:space="preserve"> </v>
      </c>
      <c r="AR37" s="67" t="str">
        <f t="shared" si="21"/>
        <v/>
      </c>
      <c r="AS37" s="68"/>
      <c r="AT37" s="68"/>
      <c r="AU37" s="67" t="str">
        <f t="shared" si="22"/>
        <v/>
      </c>
      <c r="AV37" s="142"/>
      <c r="AW37" s="142"/>
      <c r="AX37" s="99"/>
      <c r="AY37" s="71"/>
      <c r="AZ37" s="105" t="str">
        <f t="shared" si="20"/>
        <v/>
      </c>
      <c r="BA37" s="65" t="str">
        <f>IFERROR(VLOOKUP(AZ37,'NE PAS SUPPRIMER Données TM1'!$H$2:$K$490,4,FALSE),"")</f>
        <v/>
      </c>
      <c r="BB37" s="104" t="str">
        <f>IFERROR(VLOOKUP(AZ37,'NE PAS SUPPRIMER Données TM1'!$H$2:$I$490,2,FALSE),"")</f>
        <v/>
      </c>
    </row>
    <row r="38" spans="1:54" s="18" customFormat="1" ht="14.4" x14ac:dyDescent="0.3">
      <c r="A38" s="80">
        <f t="shared" si="18"/>
        <v>0</v>
      </c>
      <c r="B38" s="84">
        <f>IFERROR(VLOOKUP(D38,'NE PAS SUPPRIMER Données TM1'!$O:$P,2,FALSE),"")</f>
        <v>21</v>
      </c>
      <c r="C38" s="65" t="str">
        <f>IFERROR(VLOOKUP(Table42[[#This Row],[Grade E3]],'NE PAS SUPPRIMER Données TM1'!$O:$Q,3,0),"")</f>
        <v>Directeur</v>
      </c>
      <c r="D38" s="63" t="s">
        <v>3</v>
      </c>
      <c r="E38" s="89" t="s">
        <v>64</v>
      </c>
      <c r="F38" s="167">
        <v>43070</v>
      </c>
      <c r="G38" s="88">
        <v>0.4</v>
      </c>
      <c r="H38" s="64">
        <v>399388</v>
      </c>
      <c r="I38" s="75"/>
      <c r="J38" s="84" t="str">
        <f>IFERROR(VLOOKUP(L38,'NE PAS SUPPRIMER Données TM1'!$O:$P,2,FALSE),"")</f>
        <v/>
      </c>
      <c r="K38" s="65" t="str">
        <f>IFERROR(VLOOKUP(L38,'NE PAS SUPPRIMER Données TM1'!$O:$Q,3,0),"")</f>
        <v/>
      </c>
      <c r="L38" s="63"/>
      <c r="M38" s="89"/>
      <c r="N38" s="87"/>
      <c r="O38" s="88"/>
      <c r="P38" s="64"/>
      <c r="Q38" s="75"/>
      <c r="R38" s="84" t="str">
        <f>IFERROR(VLOOKUP(T38,'NE PAS SUPPRIMER Données TM1'!$O:$P,2,FALSE),"")</f>
        <v/>
      </c>
      <c r="S38" s="65" t="str">
        <f>IFERROR(VLOOKUP(T38,'NE PAS SUPPRIMER Données TM1'!$O:$Q,3,0),"")</f>
        <v/>
      </c>
      <c r="T38" s="63"/>
      <c r="U38" s="89"/>
      <c r="V38" s="87"/>
      <c r="W38" s="88"/>
      <c r="X38" s="64"/>
      <c r="Y38" s="75"/>
      <c r="Z38" s="84" t="str">
        <f>IFERROR(VLOOKUP(AB38,'NE PAS SUPPRIMER Données TM1'!$O:$P,2,FALSE),"")</f>
        <v/>
      </c>
      <c r="AA38" s="65" t="str">
        <f>IFERROR(VLOOKUP(AB38,'NE PAS SUPPRIMER Données TM1'!$O:$Q,3,0),"")</f>
        <v/>
      </c>
      <c r="AB38" s="63"/>
      <c r="AC38" s="89"/>
      <c r="AD38" s="87"/>
      <c r="AE38" s="88"/>
      <c r="AF38" s="64"/>
      <c r="AG38" s="75"/>
      <c r="AH38" s="62"/>
      <c r="AI38" s="84" t="str">
        <f>IFERROR(VLOOKUP(AK38,'NE PAS SUPPRIMER Données TM1'!$O:$P,2,FALSE),"")</f>
        <v/>
      </c>
      <c r="AJ38" s="65" t="str">
        <f>IFERROR(VLOOKUP(AK38,'NE PAS SUPPRIMER Données TM1'!$O:$Q,3,0),"")</f>
        <v/>
      </c>
      <c r="AK38" s="63"/>
      <c r="AL38" s="89"/>
      <c r="AM38" s="69"/>
      <c r="AN38" s="69"/>
      <c r="AO38" s="69"/>
      <c r="AP38" s="66"/>
      <c r="AQ38" s="66" t="str">
        <f t="shared" si="19"/>
        <v xml:space="preserve"> </v>
      </c>
      <c r="AR38" s="67" t="str">
        <f t="shared" si="21"/>
        <v/>
      </c>
      <c r="AS38" s="68"/>
      <c r="AT38" s="68"/>
      <c r="AU38" s="67" t="str">
        <f t="shared" si="22"/>
        <v/>
      </c>
      <c r="AV38" s="142"/>
      <c r="AW38" s="142"/>
      <c r="AX38" s="99"/>
      <c r="AY38" s="71"/>
      <c r="AZ38" s="105" t="str">
        <f t="shared" si="20"/>
        <v/>
      </c>
      <c r="BA38" s="65" t="str">
        <f>IFERROR(VLOOKUP(AZ38,'NE PAS SUPPRIMER Données TM1'!$H$2:$K$490,4,FALSE),"")</f>
        <v/>
      </c>
      <c r="BB38" s="104" t="str">
        <f>IFERROR(VLOOKUP(AZ38,'NE PAS SUPPRIMER Données TM1'!$H$2:$I$490,2,FALSE),"")</f>
        <v/>
      </c>
    </row>
    <row r="39" spans="1:54" s="18" customFormat="1" ht="14.4" x14ac:dyDescent="0.3">
      <c r="A39" s="80">
        <f t="shared" si="18"/>
        <v>0</v>
      </c>
      <c r="B39" s="84">
        <f>IFERROR(VLOOKUP(D39,'NE PAS SUPPRIMER Données TM1'!$O:$P,2,FALSE),"")</f>
        <v>22</v>
      </c>
      <c r="C39" s="65" t="str">
        <f>IFERROR(VLOOKUP(Table42[[#This Row],[Grade E3]],'NE PAS SUPPRIMER Données TM1'!$O:$Q,3,0),"")</f>
        <v>Senior Manager</v>
      </c>
      <c r="D39" s="63" t="s">
        <v>4</v>
      </c>
      <c r="E39" s="89" t="s">
        <v>49</v>
      </c>
      <c r="F39" s="167">
        <v>43070</v>
      </c>
      <c r="G39" s="88">
        <v>0.6</v>
      </c>
      <c r="H39" s="64">
        <v>35709</v>
      </c>
      <c r="I39" s="75"/>
      <c r="J39" s="84" t="str">
        <f>IFERROR(VLOOKUP(L39,'NE PAS SUPPRIMER Données TM1'!$O:$P,2,FALSE),"")</f>
        <v/>
      </c>
      <c r="K39" s="65" t="str">
        <f>IFERROR(VLOOKUP(L39,'NE PAS SUPPRIMER Données TM1'!$O:$Q,3,0),"")</f>
        <v/>
      </c>
      <c r="L39" s="63"/>
      <c r="M39" s="89"/>
      <c r="N39" s="87"/>
      <c r="O39" s="88"/>
      <c r="P39" s="64"/>
      <c r="Q39" s="75"/>
      <c r="R39" s="84" t="str">
        <f>IFERROR(VLOOKUP(T39,'NE PAS SUPPRIMER Données TM1'!$O:$P,2,FALSE),"")</f>
        <v/>
      </c>
      <c r="S39" s="65" t="str">
        <f>IFERROR(VLOOKUP(T39,'NE PAS SUPPRIMER Données TM1'!$O:$Q,3,0),"")</f>
        <v/>
      </c>
      <c r="T39" s="63"/>
      <c r="U39" s="89"/>
      <c r="V39" s="87"/>
      <c r="W39" s="88"/>
      <c r="X39" s="64"/>
      <c r="Y39" s="75"/>
      <c r="Z39" s="84" t="str">
        <f>IFERROR(VLOOKUP(AB39,'NE PAS SUPPRIMER Données TM1'!$O:$P,2,FALSE),"")</f>
        <v/>
      </c>
      <c r="AA39" s="65" t="str">
        <f>IFERROR(VLOOKUP(AB39,'NE PAS SUPPRIMER Données TM1'!$O:$Q,3,0),"")</f>
        <v/>
      </c>
      <c r="AB39" s="63"/>
      <c r="AC39" s="89"/>
      <c r="AD39" s="87"/>
      <c r="AE39" s="88"/>
      <c r="AF39" s="64"/>
      <c r="AG39" s="75"/>
      <c r="AH39" s="62"/>
      <c r="AI39" s="84" t="str">
        <f>IFERROR(VLOOKUP(AK39,'NE PAS SUPPRIMER Données TM1'!$O:$P,2,FALSE),"")</f>
        <v/>
      </c>
      <c r="AJ39" s="65" t="str">
        <f>IFERROR(VLOOKUP(AK39,'NE PAS SUPPRIMER Données TM1'!$O:$Q,3,0),"")</f>
        <v/>
      </c>
      <c r="AK39" s="63"/>
      <c r="AL39" s="89"/>
      <c r="AM39" s="69"/>
      <c r="AN39" s="69"/>
      <c r="AO39" s="69"/>
      <c r="AP39" s="66"/>
      <c r="AQ39" s="66" t="str">
        <f t="shared" si="19"/>
        <v xml:space="preserve"> </v>
      </c>
      <c r="AR39" s="67" t="str">
        <f t="shared" si="21"/>
        <v/>
      </c>
      <c r="AS39" s="68"/>
      <c r="AT39" s="68"/>
      <c r="AU39" s="67" t="str">
        <f t="shared" si="22"/>
        <v/>
      </c>
      <c r="AV39" s="142"/>
      <c r="AW39" s="142"/>
      <c r="AX39" s="99"/>
      <c r="AY39" s="71"/>
      <c r="AZ39" s="105" t="str">
        <f t="shared" si="20"/>
        <v/>
      </c>
      <c r="BA39" s="65" t="str">
        <f>IFERROR(VLOOKUP(AZ39,'NE PAS SUPPRIMER Données TM1'!$H$2:$K$490,4,FALSE),"")</f>
        <v/>
      </c>
      <c r="BB39" s="104" t="str">
        <f>IFERROR(VLOOKUP(AZ39,'NE PAS SUPPRIMER Données TM1'!$H$2:$I$490,2,FALSE),"")</f>
        <v/>
      </c>
    </row>
    <row r="40" spans="1:54" s="18" customFormat="1" ht="14.4" x14ac:dyDescent="0.3">
      <c r="A40" s="80">
        <f t="shared" si="18"/>
        <v>0</v>
      </c>
      <c r="B40" s="84">
        <f>IFERROR(VLOOKUP(D40,'NE PAS SUPPRIMER Données TM1'!$O:$P,2,FALSE),"")</f>
        <v>27</v>
      </c>
      <c r="C40" s="65" t="str">
        <f>IFERROR(VLOOKUP(Table42[[#This Row],[Grade E3]],'NE PAS SUPPRIMER Données TM1'!$O:$Q,3,0),"")</f>
        <v>Senior Consultant</v>
      </c>
      <c r="D40" s="63" t="s">
        <v>159</v>
      </c>
      <c r="E40" s="89" t="s">
        <v>50</v>
      </c>
      <c r="F40" s="167">
        <v>42979</v>
      </c>
      <c r="G40" s="88">
        <v>0.6</v>
      </c>
      <c r="H40" s="64">
        <v>37890</v>
      </c>
      <c r="I40" s="168" t="s">
        <v>259</v>
      </c>
      <c r="J40" s="84" t="str">
        <f>IFERROR(VLOOKUP(L40,'NE PAS SUPPRIMER Données TM1'!$O:$P,2,FALSE),"")</f>
        <v/>
      </c>
      <c r="K40" s="65" t="str">
        <f>IFERROR(VLOOKUP(L40,'NE PAS SUPPRIMER Données TM1'!$O:$Q,3,0),"")</f>
        <v/>
      </c>
      <c r="L40" s="63"/>
      <c r="M40" s="89"/>
      <c r="N40" s="87"/>
      <c r="O40" s="88"/>
      <c r="P40" s="64"/>
      <c r="Q40" s="75"/>
      <c r="R40" s="84" t="str">
        <f>IFERROR(VLOOKUP(T40,'NE PAS SUPPRIMER Données TM1'!$O:$P,2,FALSE),"")</f>
        <v/>
      </c>
      <c r="S40" s="65" t="str">
        <f>IFERROR(VLOOKUP(T40,'NE PAS SUPPRIMER Données TM1'!$O:$Q,3,0),"")</f>
        <v/>
      </c>
      <c r="T40" s="63"/>
      <c r="U40" s="89"/>
      <c r="V40" s="87"/>
      <c r="W40" s="88"/>
      <c r="X40" s="64"/>
      <c r="Y40" s="75"/>
      <c r="Z40" s="84" t="str">
        <f>IFERROR(VLOOKUP(AB40,'NE PAS SUPPRIMER Données TM1'!$O:$P,2,FALSE),"")</f>
        <v/>
      </c>
      <c r="AA40" s="65" t="str">
        <f>IFERROR(VLOOKUP(AB40,'NE PAS SUPPRIMER Données TM1'!$O:$Q,3,0),"")</f>
        <v/>
      </c>
      <c r="AB40" s="63"/>
      <c r="AC40" s="89"/>
      <c r="AD40" s="87"/>
      <c r="AE40" s="88"/>
      <c r="AF40" s="64"/>
      <c r="AG40" s="75"/>
      <c r="AH40" s="62"/>
      <c r="AI40" s="84" t="str">
        <f>IFERROR(VLOOKUP(AK40,'NE PAS SUPPRIMER Données TM1'!$O:$P,2,FALSE),"")</f>
        <v/>
      </c>
      <c r="AJ40" s="65" t="str">
        <f>IFERROR(VLOOKUP(AK40,'NE PAS SUPPRIMER Données TM1'!$O:$Q,3,0),"")</f>
        <v/>
      </c>
      <c r="AK40" s="63"/>
      <c r="AL40" s="89"/>
      <c r="AM40" s="69"/>
      <c r="AN40" s="69"/>
      <c r="AO40" s="69"/>
      <c r="AP40" s="70"/>
      <c r="AQ40" s="70" t="str">
        <f t="shared" si="19"/>
        <v xml:space="preserve"> </v>
      </c>
      <c r="AR40" s="67" t="str">
        <f t="shared" si="21"/>
        <v/>
      </c>
      <c r="AS40" s="68"/>
      <c r="AT40" s="68"/>
      <c r="AU40" s="67" t="str">
        <f t="shared" si="22"/>
        <v/>
      </c>
      <c r="AV40" s="142"/>
      <c r="AW40" s="142"/>
      <c r="AX40" s="99"/>
      <c r="AY40" s="71"/>
      <c r="AZ40" s="105" t="str">
        <f t="shared" si="20"/>
        <v/>
      </c>
      <c r="BA40" s="65" t="str">
        <f>IFERROR(VLOOKUP(AZ40,'NE PAS SUPPRIMER Données TM1'!$H$2:$K$490,4,FALSE),"")</f>
        <v/>
      </c>
      <c r="BB40" s="104" t="str">
        <f>IFERROR(VLOOKUP(AZ40,'NE PAS SUPPRIMER Données TM1'!$H$2:$I$490,2,FALSE),"")</f>
        <v/>
      </c>
    </row>
    <row r="41" spans="1:54" s="18" customFormat="1" ht="14.4" x14ac:dyDescent="0.3">
      <c r="A41" s="80">
        <f t="shared" si="18"/>
        <v>0</v>
      </c>
      <c r="B41" s="84">
        <f>IFERROR(VLOOKUP(D41,'NE PAS SUPPRIMER Données TM1'!$O:$P,2,FALSE),"")</f>
        <v>27</v>
      </c>
      <c r="C41" s="65" t="str">
        <f>IFERROR(VLOOKUP(Table42[[#This Row],[Grade E3]],'NE PAS SUPPRIMER Données TM1'!$O:$Q,3,0),"")</f>
        <v>Senior Consultant</v>
      </c>
      <c r="D41" s="63" t="s">
        <v>159</v>
      </c>
      <c r="E41" s="89" t="s">
        <v>50</v>
      </c>
      <c r="F41" s="167">
        <v>43070</v>
      </c>
      <c r="G41" s="88">
        <v>0.4</v>
      </c>
      <c r="H41" s="64">
        <v>2020</v>
      </c>
      <c r="I41" s="75" t="s">
        <v>260</v>
      </c>
      <c r="J41" s="84" t="str">
        <f>IFERROR(VLOOKUP(L41,'NE PAS SUPPRIMER Données TM1'!$O:$P,2,FALSE),"")</f>
        <v/>
      </c>
      <c r="K41" s="65" t="str">
        <f>IFERROR(VLOOKUP(L41,'NE PAS SUPPRIMER Données TM1'!$O:$Q,3,0),"")</f>
        <v/>
      </c>
      <c r="L41" s="63"/>
      <c r="M41" s="89"/>
      <c r="N41" s="87"/>
      <c r="O41" s="88"/>
      <c r="P41" s="64"/>
      <c r="Q41" s="75"/>
      <c r="R41" s="84" t="str">
        <f>IFERROR(VLOOKUP(T41,'NE PAS SUPPRIMER Données TM1'!$O:$P,2,FALSE),"")</f>
        <v/>
      </c>
      <c r="S41" s="65" t="str">
        <f>IFERROR(VLOOKUP(T41,'NE PAS SUPPRIMER Données TM1'!$O:$Q,3,0),"")</f>
        <v/>
      </c>
      <c r="T41" s="63"/>
      <c r="U41" s="89"/>
      <c r="V41" s="87"/>
      <c r="W41" s="88"/>
      <c r="X41" s="64"/>
      <c r="Y41" s="75"/>
      <c r="Z41" s="84" t="str">
        <f>IFERROR(VLOOKUP(AB41,'NE PAS SUPPRIMER Données TM1'!$O:$P,2,FALSE),"")</f>
        <v/>
      </c>
      <c r="AA41" s="65" t="str">
        <f>IFERROR(VLOOKUP(AB41,'NE PAS SUPPRIMER Données TM1'!$O:$Q,3,0),"")</f>
        <v/>
      </c>
      <c r="AB41" s="63"/>
      <c r="AC41" s="89"/>
      <c r="AD41" s="87"/>
      <c r="AE41" s="88"/>
      <c r="AF41" s="64"/>
      <c r="AG41" s="75"/>
      <c r="AH41" s="62"/>
      <c r="AI41" s="84" t="str">
        <f>IFERROR(VLOOKUP(AK41,'NE PAS SUPPRIMER Données TM1'!$O:$P,2,FALSE),"")</f>
        <v/>
      </c>
      <c r="AJ41" s="65" t="str">
        <f>IFERROR(VLOOKUP(AK41,'NE PAS SUPPRIMER Données TM1'!$O:$Q,3,0),"")</f>
        <v/>
      </c>
      <c r="AK41" s="63"/>
      <c r="AL41" s="89"/>
      <c r="AM41" s="69"/>
      <c r="AN41" s="69"/>
      <c r="AO41" s="69"/>
      <c r="AP41" s="66"/>
      <c r="AQ41" s="66" t="str">
        <f>IF(AP41=0," ",AP41+90)</f>
        <v xml:space="preserve"> </v>
      </c>
      <c r="AR41" s="67" t="str">
        <f t="shared" si="21"/>
        <v/>
      </c>
      <c r="AS41" s="68"/>
      <c r="AT41" s="68"/>
      <c r="AU41" s="67" t="str">
        <f t="shared" si="22"/>
        <v/>
      </c>
      <c r="AV41" s="142"/>
      <c r="AW41" s="142"/>
      <c r="AX41" s="99"/>
      <c r="AY41" s="71"/>
      <c r="AZ41" s="105" t="str">
        <f t="shared" si="20"/>
        <v/>
      </c>
      <c r="BA41" s="65" t="str">
        <f>IFERROR(VLOOKUP(AZ41,'NE PAS SUPPRIMER Données TM1'!$H$2:$K$490,4,FALSE),"")</f>
        <v/>
      </c>
      <c r="BB41" s="104" t="str">
        <f>IFERROR(VLOOKUP(AZ41,'NE PAS SUPPRIMER Données TM1'!$H$2:$I$490,2,FALSE),"")</f>
        <v/>
      </c>
    </row>
    <row r="42" spans="1:54" s="18" customFormat="1" ht="14.4" x14ac:dyDescent="0.3">
      <c r="A42" s="80">
        <f t="shared" si="18"/>
        <v>0</v>
      </c>
      <c r="B42" s="84">
        <f>IFERROR(VLOOKUP(D42,'NE PAS SUPPRIMER Données TM1'!$O:$P,2,FALSE),"")</f>
        <v>21</v>
      </c>
      <c r="C42" s="65" t="str">
        <f>IFERROR(VLOOKUP(Table42[[#This Row],[Grade E3]],'NE PAS SUPPRIMER Données TM1'!$O:$Q,3,0),"")</f>
        <v>Directeur</v>
      </c>
      <c r="D42" s="63" t="s">
        <v>3</v>
      </c>
      <c r="E42" s="89" t="s">
        <v>64</v>
      </c>
      <c r="F42" s="167">
        <v>43070</v>
      </c>
      <c r="G42" s="88">
        <v>0.4</v>
      </c>
      <c r="H42" s="64">
        <v>399388</v>
      </c>
      <c r="I42" s="75"/>
      <c r="J42" s="84" t="str">
        <f>IFERROR(VLOOKUP(L42,'NE PAS SUPPRIMER Données TM1'!$O:$P,2,FALSE),"")</f>
        <v/>
      </c>
      <c r="K42" s="65" t="str">
        <f>IFERROR(VLOOKUP(L42,'NE PAS SUPPRIMER Données TM1'!$O:$Q,3,0),"")</f>
        <v/>
      </c>
      <c r="L42" s="63"/>
      <c r="M42" s="89"/>
      <c r="N42" s="87"/>
      <c r="O42" s="88"/>
      <c r="P42" s="64"/>
      <c r="Q42" s="75"/>
      <c r="R42" s="84" t="str">
        <f>IFERROR(VLOOKUP(T42,'NE PAS SUPPRIMER Données TM1'!$O:$P,2,FALSE),"")</f>
        <v/>
      </c>
      <c r="S42" s="65" t="str">
        <f>IFERROR(VLOOKUP(T42,'NE PAS SUPPRIMER Données TM1'!$O:$Q,3,0),"")</f>
        <v/>
      </c>
      <c r="T42" s="63"/>
      <c r="U42" s="89"/>
      <c r="V42" s="87"/>
      <c r="W42" s="88"/>
      <c r="X42" s="64"/>
      <c r="Y42" s="75"/>
      <c r="Z42" s="84" t="str">
        <f>IFERROR(VLOOKUP(AB42,'NE PAS SUPPRIMER Données TM1'!$O:$P,2,FALSE),"")</f>
        <v/>
      </c>
      <c r="AA42" s="65" t="str">
        <f>IFERROR(VLOOKUP(AB42,'NE PAS SUPPRIMER Données TM1'!$O:$Q,3,0),"")</f>
        <v/>
      </c>
      <c r="AB42" s="63"/>
      <c r="AC42" s="89"/>
      <c r="AD42" s="87"/>
      <c r="AE42" s="88"/>
      <c r="AF42" s="64"/>
      <c r="AG42" s="75"/>
      <c r="AH42" s="62"/>
      <c r="AI42" s="84" t="str">
        <f>IFERROR(VLOOKUP(AK42,'NE PAS SUPPRIMER Données TM1'!$O:$P,2,FALSE),"")</f>
        <v/>
      </c>
      <c r="AJ42" s="65" t="str">
        <f>IFERROR(VLOOKUP(AK42,'NE PAS SUPPRIMER Données TM1'!$O:$Q,3,0),"")</f>
        <v/>
      </c>
      <c r="AK42" s="63"/>
      <c r="AL42" s="89"/>
      <c r="AM42" s="69"/>
      <c r="AN42" s="69"/>
      <c r="AO42" s="69"/>
      <c r="AP42" s="66"/>
      <c r="AQ42" s="66" t="str">
        <f>IF(AP42=0," ",AP42+90)</f>
        <v xml:space="preserve"> </v>
      </c>
      <c r="AR42" s="67" t="str">
        <f t="shared" si="21"/>
        <v/>
      </c>
      <c r="AS42" s="68"/>
      <c r="AT42" s="68"/>
      <c r="AU42" s="67" t="str">
        <f t="shared" si="22"/>
        <v/>
      </c>
      <c r="AV42" s="142"/>
      <c r="AW42" s="142"/>
      <c r="AX42" s="99"/>
      <c r="AY42" s="71"/>
      <c r="AZ42" s="105" t="str">
        <f t="shared" si="20"/>
        <v/>
      </c>
      <c r="BA42" s="65" t="str">
        <f>IFERROR(VLOOKUP(AZ42,'NE PAS SUPPRIMER Données TM1'!$H$2:$K$490,4,FALSE),"")</f>
        <v/>
      </c>
      <c r="BB42" s="104" t="str">
        <f>IFERROR(VLOOKUP(AZ42,'NE PAS SUPPRIMER Données TM1'!$H$2:$I$490,2,FALSE),"")</f>
        <v/>
      </c>
    </row>
    <row r="43" spans="1:54" s="18" customFormat="1" ht="14.4" x14ac:dyDescent="0.3">
      <c r="A43" s="80">
        <f t="shared" si="18"/>
        <v>0</v>
      </c>
      <c r="B43" s="84">
        <f>IFERROR(VLOOKUP(D43,'NE PAS SUPPRIMER Données TM1'!$O:$P,2,FALSE),"")</f>
        <v>24</v>
      </c>
      <c r="C43" s="65" t="str">
        <f>IFERROR(VLOOKUP(Table42[[#This Row],[Grade E3]],'NE PAS SUPPRIMER Données TM1'!$O:$Q,3,0),"")</f>
        <v>Manager</v>
      </c>
      <c r="D43" s="63" t="s">
        <v>6</v>
      </c>
      <c r="E43" s="89" t="s">
        <v>64</v>
      </c>
      <c r="F43" s="167">
        <v>42979</v>
      </c>
      <c r="G43" s="88">
        <v>0.8</v>
      </c>
      <c r="H43" s="64">
        <v>37889</v>
      </c>
      <c r="I43" s="75" t="s">
        <v>258</v>
      </c>
      <c r="J43" s="84" t="str">
        <f>IFERROR(VLOOKUP(L43,'NE PAS SUPPRIMER Données TM1'!$O:$P,2,FALSE),"")</f>
        <v/>
      </c>
      <c r="K43" s="65" t="str">
        <f>IFERROR(VLOOKUP(L43,'NE PAS SUPPRIMER Données TM1'!$O:$Q,3,0),"")</f>
        <v/>
      </c>
      <c r="L43" s="63"/>
      <c r="M43" s="89"/>
      <c r="N43" s="87"/>
      <c r="O43" s="88"/>
      <c r="P43" s="64"/>
      <c r="Q43" s="75"/>
      <c r="R43" s="84" t="str">
        <f>IFERROR(VLOOKUP(T43,'NE PAS SUPPRIMER Données TM1'!$O:$P,2,FALSE),"")</f>
        <v/>
      </c>
      <c r="S43" s="65" t="str">
        <f>IFERROR(VLOOKUP(T43,'NE PAS SUPPRIMER Données TM1'!$O:$Q,3,0),"")</f>
        <v/>
      </c>
      <c r="T43" s="63"/>
      <c r="U43" s="89"/>
      <c r="V43" s="87"/>
      <c r="W43" s="88"/>
      <c r="X43" s="64"/>
      <c r="Y43" s="75"/>
      <c r="Z43" s="84" t="str">
        <f>IFERROR(VLOOKUP(AB43,'NE PAS SUPPRIMER Données TM1'!$O:$P,2,FALSE),"")</f>
        <v/>
      </c>
      <c r="AA43" s="65" t="str">
        <f>IFERROR(VLOOKUP(AB43,'NE PAS SUPPRIMER Données TM1'!$O:$Q,3,0),"")</f>
        <v/>
      </c>
      <c r="AB43" s="63"/>
      <c r="AC43" s="89"/>
      <c r="AD43" s="87"/>
      <c r="AE43" s="88"/>
      <c r="AF43" s="64"/>
      <c r="AG43" s="75"/>
      <c r="AH43" s="62"/>
      <c r="AI43" s="84" t="str">
        <f>IFERROR(VLOOKUP(AK43,'NE PAS SUPPRIMER Données TM1'!$O:$P,2,FALSE),"")</f>
        <v/>
      </c>
      <c r="AJ43" s="65" t="str">
        <f>IFERROR(VLOOKUP(AK43,'NE PAS SUPPRIMER Données TM1'!$O:$Q,3,0),"")</f>
        <v/>
      </c>
      <c r="AK43" s="63"/>
      <c r="AL43" s="89"/>
      <c r="AM43" s="69"/>
      <c r="AN43" s="69"/>
      <c r="AO43" s="69"/>
      <c r="AP43" s="66"/>
      <c r="AQ43" s="66" t="str">
        <f t="shared" si="19"/>
        <v xml:space="preserve"> </v>
      </c>
      <c r="AR43" s="67" t="str">
        <f t="shared" si="21"/>
        <v/>
      </c>
      <c r="AS43" s="68"/>
      <c r="AT43" s="68"/>
      <c r="AU43" s="67" t="str">
        <f t="shared" si="22"/>
        <v/>
      </c>
      <c r="AV43" s="142"/>
      <c r="AW43" s="142"/>
      <c r="AX43" s="99"/>
      <c r="AY43" s="71"/>
      <c r="AZ43" s="105" t="str">
        <f t="shared" si="20"/>
        <v/>
      </c>
      <c r="BA43" s="65" t="str">
        <f>IFERROR(VLOOKUP(AZ43,'NE PAS SUPPRIMER Données TM1'!$H$2:$K$490,4,FALSE),"")</f>
        <v/>
      </c>
      <c r="BB43" s="104" t="str">
        <f>IFERROR(VLOOKUP(AZ43,'NE PAS SUPPRIMER Données TM1'!$H$2:$I$490,2,FALSE),"")</f>
        <v/>
      </c>
    </row>
    <row r="44" spans="1:54" s="18" customFormat="1" ht="14.4" x14ac:dyDescent="0.3">
      <c r="A44" s="80">
        <f t="shared" si="18"/>
        <v>0</v>
      </c>
      <c r="B44" s="84">
        <f>IFERROR(VLOOKUP(D44,'NE PAS SUPPRIMER Données TM1'!$O:$P,2,FALSE),"")</f>
        <v>24</v>
      </c>
      <c r="C44" s="65" t="str">
        <f>IFERROR(VLOOKUP(Table42[[#This Row],[Grade E3]],'NE PAS SUPPRIMER Données TM1'!$O:$Q,3,0),"")</f>
        <v>Manager</v>
      </c>
      <c r="D44" s="63" t="s">
        <v>6</v>
      </c>
      <c r="E44" s="89" t="s">
        <v>64</v>
      </c>
      <c r="F44" s="167">
        <v>42979</v>
      </c>
      <c r="G44" s="88">
        <v>0.8</v>
      </c>
      <c r="H44" s="64">
        <v>37889</v>
      </c>
      <c r="I44" s="75" t="s">
        <v>258</v>
      </c>
      <c r="J44" s="84" t="str">
        <f>IFERROR(VLOOKUP(L44,'NE PAS SUPPRIMER Données TM1'!$O:$P,2,FALSE),"")</f>
        <v/>
      </c>
      <c r="K44" s="65" t="str">
        <f>IFERROR(VLOOKUP(L44,'NE PAS SUPPRIMER Données TM1'!$O:$Q,3,0),"")</f>
        <v/>
      </c>
      <c r="L44" s="63"/>
      <c r="M44" s="89"/>
      <c r="N44" s="87"/>
      <c r="O44" s="88"/>
      <c r="P44" s="64"/>
      <c r="Q44" s="75"/>
      <c r="R44" s="84" t="str">
        <f>IFERROR(VLOOKUP(T44,'NE PAS SUPPRIMER Données TM1'!$O:$P,2,FALSE),"")</f>
        <v/>
      </c>
      <c r="S44" s="65" t="str">
        <f>IFERROR(VLOOKUP(T44,'NE PAS SUPPRIMER Données TM1'!$O:$Q,3,0),"")</f>
        <v/>
      </c>
      <c r="T44" s="63"/>
      <c r="U44" s="89"/>
      <c r="V44" s="87"/>
      <c r="W44" s="88"/>
      <c r="X44" s="64"/>
      <c r="Y44" s="75"/>
      <c r="Z44" s="84" t="str">
        <f>IFERROR(VLOOKUP(AB44,'NE PAS SUPPRIMER Données TM1'!$O:$P,2,FALSE),"")</f>
        <v/>
      </c>
      <c r="AA44" s="65" t="str">
        <f>IFERROR(VLOOKUP(AB44,'NE PAS SUPPRIMER Données TM1'!$O:$Q,3,0),"")</f>
        <v/>
      </c>
      <c r="AB44" s="63"/>
      <c r="AC44" s="89"/>
      <c r="AD44" s="87"/>
      <c r="AE44" s="88"/>
      <c r="AF44" s="64"/>
      <c r="AG44" s="75"/>
      <c r="AH44" s="62"/>
      <c r="AI44" s="84" t="str">
        <f>IFERROR(VLOOKUP(AK44,'NE PAS SUPPRIMER Données TM1'!$O:$P,2,FALSE),"")</f>
        <v/>
      </c>
      <c r="AJ44" s="65" t="str">
        <f>IFERROR(VLOOKUP(AK44,'NE PAS SUPPRIMER Données TM1'!$O:$Q,3,0),"")</f>
        <v/>
      </c>
      <c r="AK44" s="63"/>
      <c r="AL44" s="89"/>
      <c r="AM44" s="69"/>
      <c r="AN44" s="69"/>
      <c r="AO44" s="69"/>
      <c r="AP44" s="66"/>
      <c r="AQ44" s="66" t="str">
        <f t="shared" si="19"/>
        <v xml:space="preserve"> </v>
      </c>
      <c r="AR44" s="67" t="str">
        <f t="shared" si="21"/>
        <v/>
      </c>
      <c r="AS44" s="68"/>
      <c r="AT44" s="68"/>
      <c r="AU44" s="67" t="str">
        <f t="shared" si="22"/>
        <v/>
      </c>
      <c r="AV44" s="142"/>
      <c r="AW44" s="142"/>
      <c r="AX44" s="99"/>
      <c r="AY44" s="71"/>
      <c r="AZ44" s="105" t="str">
        <f t="shared" si="20"/>
        <v/>
      </c>
      <c r="BA44" s="65" t="str">
        <f>IFERROR(VLOOKUP(AZ44,'NE PAS SUPPRIMER Données TM1'!$H$2:$K$490,4,FALSE),"")</f>
        <v/>
      </c>
      <c r="BB44" s="104" t="str">
        <f>IFERROR(VLOOKUP(AZ44,'NE PAS SUPPRIMER Données TM1'!$H$2:$I$490,2,FALSE),"")</f>
        <v/>
      </c>
    </row>
    <row r="45" spans="1:54" s="18" customFormat="1" ht="14.4" x14ac:dyDescent="0.3">
      <c r="A45" s="81">
        <f t="shared" si="18"/>
        <v>0</v>
      </c>
      <c r="B45" s="85">
        <f>IFERROR(VLOOKUP(D45,'NE PAS SUPPRIMER Données TM1'!$O:$P,2,FALSE),"")</f>
        <v>24</v>
      </c>
      <c r="C45" s="117" t="str">
        <f>IFERROR(VLOOKUP(Table42[[#This Row],[Grade E3]],'NE PAS SUPPRIMER Données TM1'!$O:$Q,3,0),"")</f>
        <v>Manager</v>
      </c>
      <c r="D45" s="63" t="s">
        <v>6</v>
      </c>
      <c r="E45" s="89" t="s">
        <v>64</v>
      </c>
      <c r="F45" s="167">
        <v>42979</v>
      </c>
      <c r="G45" s="88">
        <v>0.8</v>
      </c>
      <c r="H45" s="64">
        <v>37889</v>
      </c>
      <c r="I45" s="75" t="s">
        <v>258</v>
      </c>
      <c r="J45" s="85" t="str">
        <f>IFERROR(VLOOKUP(L45,'NE PAS SUPPRIMER Données TM1'!$O:$P,2,FALSE),"")</f>
        <v/>
      </c>
      <c r="K45" s="117" t="str">
        <f>IFERROR(VLOOKUP(L45,'NE PAS SUPPRIMER Données TM1'!$O:$Q,3,0),"")</f>
        <v/>
      </c>
      <c r="L45" s="76"/>
      <c r="M45" s="90"/>
      <c r="N45" s="91"/>
      <c r="O45" s="92"/>
      <c r="P45" s="78"/>
      <c r="Q45" s="79"/>
      <c r="R45" s="85" t="str">
        <f>IFERROR(VLOOKUP(T45,'NE PAS SUPPRIMER Données TM1'!$O:$P,2,FALSE),"")</f>
        <v/>
      </c>
      <c r="S45" s="117" t="str">
        <f>IFERROR(VLOOKUP(T45,'NE PAS SUPPRIMER Données TM1'!$O:$Q,3,0),"")</f>
        <v/>
      </c>
      <c r="T45" s="76"/>
      <c r="U45" s="90"/>
      <c r="V45" s="91"/>
      <c r="W45" s="92"/>
      <c r="X45" s="78"/>
      <c r="Y45" s="79"/>
      <c r="Z45" s="85" t="str">
        <f>IFERROR(VLOOKUP(AB45,'NE PAS SUPPRIMER Données TM1'!$O:$P,2,FALSE),"")</f>
        <v/>
      </c>
      <c r="AA45" s="117" t="str">
        <f>IFERROR(VLOOKUP(AB45,'NE PAS SUPPRIMER Données TM1'!$O:$Q,3,0),"")</f>
        <v/>
      </c>
      <c r="AB45" s="76"/>
      <c r="AC45" s="90"/>
      <c r="AD45" s="91"/>
      <c r="AE45" s="92"/>
      <c r="AF45" s="78"/>
      <c r="AG45" s="79"/>
      <c r="AH45" s="62"/>
      <c r="AI45" s="85" t="str">
        <f>IFERROR(VLOOKUP(AK45,'NE PAS SUPPRIMER Données TM1'!$O:$P,2,FALSE),"")</f>
        <v/>
      </c>
      <c r="AJ45" s="117" t="str">
        <f>IFERROR(VLOOKUP(AK45,'NE PAS SUPPRIMER Données TM1'!$O:$Q,3,0),"")</f>
        <v/>
      </c>
      <c r="AK45" s="76"/>
      <c r="AL45" s="90"/>
      <c r="AM45" s="77"/>
      <c r="AN45" s="77"/>
      <c r="AO45" s="77"/>
      <c r="AP45" s="100"/>
      <c r="AQ45" s="100" t="str">
        <f t="shared" si="19"/>
        <v xml:space="preserve"> </v>
      </c>
      <c r="AR45" s="67" t="str">
        <f t="shared" si="21"/>
        <v/>
      </c>
      <c r="AS45" s="86"/>
      <c r="AT45" s="86"/>
      <c r="AU45" s="67" t="str">
        <f t="shared" si="22"/>
        <v/>
      </c>
      <c r="AV45" s="143"/>
      <c r="AW45" s="143"/>
      <c r="AX45" s="101"/>
      <c r="AY45" s="71"/>
      <c r="AZ45" s="106" t="str">
        <f t="shared" si="20"/>
        <v/>
      </c>
      <c r="BA45" s="117" t="str">
        <f>IFERROR(VLOOKUP(AZ45,'NE PAS SUPPRIMER Données TM1'!$H$2:$K$490,4,FALSE),"")</f>
        <v/>
      </c>
      <c r="BB45" s="118" t="str">
        <f>IFERROR(VLOOKUP(AZ45,'NE PAS SUPPRIMER Données TM1'!$H$2:$I$490,2,FALSE),"")</f>
        <v/>
      </c>
    </row>
    <row r="46" spans="1:54" s="9" customFormat="1" ht="14.4" customHeight="1" x14ac:dyDescent="0.25">
      <c r="A46" s="7"/>
      <c r="B46" s="7"/>
      <c r="C46" s="7"/>
      <c r="D46" s="7"/>
      <c r="E46" s="7"/>
      <c r="F46" s="17"/>
      <c r="G46" s="7"/>
      <c r="H46" s="7"/>
      <c r="I46" s="7"/>
      <c r="J46" s="7"/>
      <c r="K46" s="7"/>
      <c r="L46" s="7"/>
      <c r="M46" s="17"/>
      <c r="N46" s="7"/>
      <c r="O46" s="7"/>
      <c r="P46" s="7"/>
      <c r="Q46" s="7"/>
      <c r="R46" s="7"/>
      <c r="S46" s="7"/>
      <c r="T46" s="17"/>
      <c r="U46" s="7"/>
      <c r="V46" s="7"/>
      <c r="W46" s="7"/>
      <c r="X46" s="7"/>
      <c r="Y46" s="7"/>
      <c r="Z46" s="7"/>
      <c r="AA46" s="1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8"/>
    </row>
    <row r="47" spans="1:54" s="2" customFormat="1" x14ac:dyDescent="0.25">
      <c r="A47" s="5"/>
      <c r="F47" s="16"/>
      <c r="M47" s="16"/>
      <c r="T47" s="16"/>
      <c r="AA47" s="16"/>
      <c r="AQ47" s="3"/>
      <c r="AR47" s="6"/>
    </row>
    <row r="48" spans="1:54" s="2" customFormat="1" x14ac:dyDescent="0.25">
      <c r="A48" s="5"/>
      <c r="F48" s="16"/>
      <c r="M48" s="16"/>
      <c r="T48" s="16"/>
      <c r="AA48" s="16"/>
      <c r="AQ48" s="3"/>
      <c r="AR48" s="6"/>
    </row>
    <row r="49" spans="1:44" s="2" customFormat="1" x14ac:dyDescent="0.25">
      <c r="A49" s="5"/>
      <c r="F49" s="16"/>
      <c r="M49" s="16"/>
      <c r="T49" s="16"/>
      <c r="AA49" s="16"/>
      <c r="AQ49" s="3"/>
      <c r="AR49" s="6"/>
    </row>
    <row r="50" spans="1:44" s="2" customFormat="1" x14ac:dyDescent="0.25">
      <c r="A50" s="5"/>
      <c r="F50" s="16"/>
      <c r="M50" s="16"/>
      <c r="T50" s="16"/>
      <c r="AA50" s="16"/>
      <c r="AQ50" s="3"/>
      <c r="AR50" s="6"/>
    </row>
    <row r="51" spans="1:44" s="2" customFormat="1" x14ac:dyDescent="0.25">
      <c r="A51" s="5"/>
      <c r="F51" s="16"/>
      <c r="M51" s="16"/>
      <c r="T51" s="16"/>
      <c r="AA51" s="16"/>
      <c r="AQ51" s="3"/>
      <c r="AR51" s="6"/>
    </row>
    <row r="52" spans="1:44" s="2" customFormat="1" x14ac:dyDescent="0.25">
      <c r="A52" s="5"/>
      <c r="F52" s="16"/>
      <c r="M52" s="16"/>
      <c r="T52" s="16"/>
      <c r="AA52" s="16"/>
      <c r="AQ52" s="3"/>
      <c r="AR52" s="6"/>
    </row>
    <row r="53" spans="1:44" s="2" customFormat="1" x14ac:dyDescent="0.25">
      <c r="A53" s="5"/>
      <c r="F53" s="16"/>
      <c r="M53" s="16"/>
      <c r="T53" s="16"/>
      <c r="AA53" s="16"/>
      <c r="AQ53" s="3"/>
      <c r="AR53" s="6"/>
    </row>
    <row r="54" spans="1:44" s="2" customFormat="1" x14ac:dyDescent="0.25">
      <c r="A54" s="5"/>
      <c r="F54" s="16"/>
      <c r="M54" s="16"/>
      <c r="T54" s="16"/>
      <c r="AA54" s="16"/>
      <c r="AQ54" s="3"/>
      <c r="AR54" s="6"/>
    </row>
    <row r="55" spans="1:44" s="2" customFormat="1" x14ac:dyDescent="0.25">
      <c r="A55" s="5"/>
      <c r="F55" s="16"/>
      <c r="M55" s="16"/>
      <c r="T55" s="16"/>
      <c r="AA55" s="16"/>
      <c r="AQ55" s="3"/>
      <c r="AR55" s="6"/>
    </row>
    <row r="56" spans="1:44" s="2" customFormat="1" x14ac:dyDescent="0.25">
      <c r="A56" s="5"/>
      <c r="F56" s="16"/>
      <c r="M56" s="16"/>
      <c r="T56" s="16"/>
      <c r="AA56" s="16"/>
      <c r="AQ56" s="3"/>
      <c r="AR56" s="6"/>
    </row>
    <row r="57" spans="1:44" s="2" customFormat="1" x14ac:dyDescent="0.25">
      <c r="A57" s="5"/>
      <c r="F57" s="16"/>
      <c r="M57" s="16"/>
      <c r="T57" s="16"/>
      <c r="AA57" s="16"/>
      <c r="AQ57" s="3"/>
      <c r="AR57" s="6"/>
    </row>
    <row r="58" spans="1:44" s="2" customFormat="1" x14ac:dyDescent="0.25">
      <c r="A58" s="5"/>
      <c r="F58" s="16"/>
      <c r="M58" s="16"/>
      <c r="T58" s="16"/>
      <c r="AA58" s="16"/>
      <c r="AQ58" s="3"/>
      <c r="AR58" s="6"/>
    </row>
    <row r="59" spans="1:44" s="2" customFormat="1" x14ac:dyDescent="0.25">
      <c r="A59" s="5"/>
      <c r="F59" s="16"/>
      <c r="M59" s="16"/>
      <c r="T59" s="16"/>
      <c r="AA59" s="16"/>
      <c r="AQ59" s="3"/>
      <c r="AR59" s="6"/>
    </row>
    <row r="60" spans="1:44" s="2" customFormat="1" x14ac:dyDescent="0.25">
      <c r="A60" s="5"/>
      <c r="F60" s="16"/>
      <c r="M60" s="16"/>
      <c r="T60" s="16"/>
      <c r="AA60" s="16"/>
      <c r="AQ60" s="3"/>
      <c r="AR60" s="6"/>
    </row>
    <row r="61" spans="1:44" s="2" customFormat="1" x14ac:dyDescent="0.25">
      <c r="A61" s="5"/>
      <c r="F61" s="16"/>
      <c r="M61" s="16"/>
      <c r="T61" s="16"/>
      <c r="AA61" s="16"/>
      <c r="AQ61" s="3"/>
      <c r="AR61" s="6"/>
    </row>
    <row r="62" spans="1:44" s="2" customFormat="1" x14ac:dyDescent="0.25">
      <c r="A62" s="5"/>
      <c r="F62" s="16"/>
      <c r="M62" s="16"/>
      <c r="T62" s="16"/>
      <c r="AA62" s="16"/>
      <c r="AQ62" s="3"/>
      <c r="AR62" s="6"/>
    </row>
    <row r="63" spans="1:44" s="2" customFormat="1" x14ac:dyDescent="0.25">
      <c r="A63" s="5"/>
      <c r="F63" s="16"/>
      <c r="M63" s="16"/>
      <c r="T63" s="16"/>
      <c r="AA63" s="16"/>
      <c r="AQ63" s="3"/>
      <c r="AR63" s="6"/>
    </row>
    <row r="64" spans="1:44" s="2" customFormat="1" x14ac:dyDescent="0.25">
      <c r="A64" s="5"/>
      <c r="F64" s="16"/>
      <c r="M64" s="16"/>
      <c r="T64" s="16"/>
      <c r="AA64" s="16"/>
      <c r="AQ64" s="3"/>
      <c r="AR64" s="6"/>
    </row>
    <row r="65" spans="1:44" s="2" customFormat="1" x14ac:dyDescent="0.25">
      <c r="A65" s="5"/>
      <c r="F65" s="16"/>
      <c r="M65" s="16"/>
      <c r="T65" s="16"/>
      <c r="AA65" s="16"/>
      <c r="AQ65" s="3"/>
      <c r="AR65" s="6"/>
    </row>
    <row r="66" spans="1:44" s="2" customFormat="1" x14ac:dyDescent="0.25">
      <c r="A66" s="5"/>
      <c r="F66" s="16"/>
      <c r="M66" s="16"/>
      <c r="T66" s="16"/>
      <c r="AA66" s="16"/>
      <c r="AQ66" s="3"/>
      <c r="AR66" s="6"/>
    </row>
    <row r="67" spans="1:44" s="2" customFormat="1" x14ac:dyDescent="0.25">
      <c r="A67" s="5"/>
      <c r="F67" s="16"/>
      <c r="M67" s="16"/>
      <c r="T67" s="16"/>
      <c r="AA67" s="16"/>
      <c r="AQ67" s="3"/>
      <c r="AR67" s="6"/>
    </row>
    <row r="68" spans="1:44" s="2" customFormat="1" x14ac:dyDescent="0.25">
      <c r="A68" s="5"/>
      <c r="F68" s="16"/>
      <c r="M68" s="16"/>
      <c r="T68" s="16"/>
      <c r="AA68" s="16"/>
      <c r="AQ68" s="3"/>
      <c r="AR68" s="6"/>
    </row>
    <row r="69" spans="1:44" s="2" customFormat="1" x14ac:dyDescent="0.25">
      <c r="A69" s="5"/>
      <c r="F69" s="16"/>
      <c r="M69" s="16"/>
      <c r="T69" s="16"/>
      <c r="AA69" s="16"/>
      <c r="AQ69" s="3"/>
      <c r="AR69" s="6"/>
    </row>
    <row r="70" spans="1:44" s="2" customFormat="1" x14ac:dyDescent="0.25">
      <c r="A70" s="5"/>
      <c r="F70" s="16"/>
      <c r="M70" s="16"/>
      <c r="T70" s="16"/>
      <c r="AA70" s="16"/>
      <c r="AQ70" s="3"/>
      <c r="AR70" s="6"/>
    </row>
    <row r="71" spans="1:44" s="2" customFormat="1" x14ac:dyDescent="0.25">
      <c r="A71" s="5"/>
      <c r="F71" s="16"/>
      <c r="M71" s="16"/>
      <c r="T71" s="16"/>
      <c r="AA71" s="16"/>
      <c r="AQ71" s="3"/>
      <c r="AR71" s="6"/>
    </row>
    <row r="72" spans="1:44" s="2" customFormat="1" x14ac:dyDescent="0.25">
      <c r="A72" s="5"/>
      <c r="F72" s="16"/>
      <c r="M72" s="16"/>
      <c r="T72" s="16"/>
      <c r="AA72" s="16"/>
      <c r="AQ72" s="3"/>
      <c r="AR72" s="6"/>
    </row>
    <row r="73" spans="1:44" s="2" customFormat="1" x14ac:dyDescent="0.25">
      <c r="A73" s="5"/>
      <c r="F73" s="16"/>
      <c r="M73" s="16"/>
      <c r="T73" s="16"/>
      <c r="AA73" s="16"/>
      <c r="AQ73" s="3"/>
      <c r="AR73" s="6"/>
    </row>
    <row r="74" spans="1:44" s="2" customFormat="1" x14ac:dyDescent="0.25">
      <c r="A74" s="5"/>
      <c r="F74" s="16"/>
      <c r="M74" s="16"/>
      <c r="T74" s="16"/>
      <c r="AA74" s="16"/>
      <c r="AQ74" s="3"/>
      <c r="AR74" s="6"/>
    </row>
    <row r="75" spans="1:44" s="2" customFormat="1" x14ac:dyDescent="0.25">
      <c r="A75" s="5"/>
      <c r="F75" s="16"/>
      <c r="M75" s="16"/>
      <c r="T75" s="16"/>
      <c r="AA75" s="16"/>
      <c r="AQ75" s="3"/>
      <c r="AR75" s="6"/>
    </row>
    <row r="76" spans="1:44" s="2" customFormat="1" x14ac:dyDescent="0.25">
      <c r="A76" s="5"/>
      <c r="F76" s="16"/>
      <c r="M76" s="16"/>
      <c r="T76" s="16"/>
      <c r="AA76" s="16"/>
      <c r="AQ76" s="3"/>
      <c r="AR76" s="6"/>
    </row>
    <row r="77" spans="1:44" s="2" customFormat="1" x14ac:dyDescent="0.25">
      <c r="A77" s="5"/>
      <c r="F77" s="16"/>
      <c r="M77" s="16"/>
      <c r="T77" s="16"/>
      <c r="AA77" s="16"/>
      <c r="AQ77" s="3"/>
      <c r="AR77" s="6"/>
    </row>
    <row r="78" spans="1:44" s="2" customFormat="1" x14ac:dyDescent="0.25">
      <c r="A78" s="5"/>
      <c r="F78" s="16"/>
      <c r="M78" s="16"/>
      <c r="T78" s="16"/>
      <c r="AA78" s="16"/>
      <c r="AQ78" s="3"/>
      <c r="AR78" s="6"/>
    </row>
    <row r="79" spans="1:44" s="2" customFormat="1" x14ac:dyDescent="0.25">
      <c r="A79" s="5"/>
      <c r="F79" s="16"/>
      <c r="M79" s="16"/>
      <c r="T79" s="16"/>
      <c r="AA79" s="16"/>
      <c r="AQ79" s="3"/>
      <c r="AR79" s="6"/>
    </row>
    <row r="80" spans="1:44" s="2" customFormat="1" x14ac:dyDescent="0.25">
      <c r="A80" s="5"/>
      <c r="F80" s="16"/>
      <c r="M80" s="16"/>
      <c r="T80" s="16"/>
      <c r="AA80" s="16"/>
      <c r="AQ80" s="3"/>
      <c r="AR80" s="6"/>
    </row>
    <row r="81" spans="1:44" s="2" customFormat="1" x14ac:dyDescent="0.25">
      <c r="A81" s="5"/>
      <c r="F81" s="16"/>
      <c r="M81" s="16"/>
      <c r="T81" s="16"/>
      <c r="AA81" s="16"/>
      <c r="AQ81" s="3"/>
      <c r="AR81" s="6"/>
    </row>
    <row r="82" spans="1:44" s="2" customFormat="1" x14ac:dyDescent="0.25">
      <c r="A82" s="5"/>
      <c r="F82" s="16"/>
      <c r="M82" s="16"/>
      <c r="T82" s="16"/>
      <c r="AA82" s="16"/>
      <c r="AQ82" s="3"/>
      <c r="AR82" s="6"/>
    </row>
    <row r="83" spans="1:44" s="2" customFormat="1" x14ac:dyDescent="0.25">
      <c r="A83" s="5"/>
      <c r="F83" s="16"/>
      <c r="M83" s="16"/>
      <c r="T83" s="16"/>
      <c r="AA83" s="16"/>
      <c r="AQ83" s="3"/>
      <c r="AR83" s="6"/>
    </row>
    <row r="84" spans="1:44" s="2" customFormat="1" x14ac:dyDescent="0.25">
      <c r="A84" s="5"/>
      <c r="F84" s="16"/>
      <c r="M84" s="16"/>
      <c r="T84" s="16"/>
      <c r="AA84" s="16"/>
      <c r="AQ84" s="3"/>
      <c r="AR84" s="6"/>
    </row>
    <row r="85" spans="1:44" s="2" customFormat="1" x14ac:dyDescent="0.25">
      <c r="A85" s="5"/>
      <c r="F85" s="16"/>
      <c r="M85" s="16"/>
      <c r="T85" s="16"/>
      <c r="AA85" s="16"/>
      <c r="AQ85" s="3"/>
      <c r="AR85" s="6"/>
    </row>
    <row r="86" spans="1:44" s="2" customFormat="1" x14ac:dyDescent="0.25">
      <c r="A86" s="5"/>
      <c r="F86" s="16"/>
      <c r="M86" s="16"/>
      <c r="T86" s="16"/>
      <c r="AA86" s="16"/>
      <c r="AQ86" s="3"/>
      <c r="AR86" s="6"/>
    </row>
    <row r="87" spans="1:44" s="2" customFormat="1" x14ac:dyDescent="0.25">
      <c r="A87" s="5"/>
      <c r="F87" s="16"/>
      <c r="M87" s="16"/>
      <c r="T87" s="16"/>
      <c r="AA87" s="16"/>
      <c r="AQ87" s="3"/>
      <c r="AR87" s="6"/>
    </row>
    <row r="88" spans="1:44" s="2" customFormat="1" x14ac:dyDescent="0.25">
      <c r="A88" s="5"/>
      <c r="F88" s="16"/>
      <c r="M88" s="16"/>
      <c r="T88" s="16"/>
      <c r="AA88" s="16"/>
      <c r="AQ88" s="3"/>
      <c r="AR88" s="6"/>
    </row>
    <row r="89" spans="1:44" s="2" customFormat="1" x14ac:dyDescent="0.25">
      <c r="A89" s="5"/>
      <c r="F89" s="16"/>
      <c r="M89" s="16"/>
      <c r="T89" s="16"/>
      <c r="AA89" s="16"/>
      <c r="AQ89" s="3"/>
      <c r="AR89" s="6"/>
    </row>
    <row r="90" spans="1:44" s="2" customFormat="1" x14ac:dyDescent="0.25">
      <c r="A90" s="5"/>
      <c r="F90" s="16"/>
      <c r="M90" s="16"/>
      <c r="T90" s="16"/>
      <c r="AA90" s="16"/>
      <c r="AQ90" s="3"/>
      <c r="AR90" s="6"/>
    </row>
    <row r="91" spans="1:44" s="2" customFormat="1" x14ac:dyDescent="0.25">
      <c r="A91" s="5"/>
      <c r="F91" s="16"/>
      <c r="M91" s="16"/>
      <c r="T91" s="16"/>
      <c r="AA91" s="16"/>
      <c r="AQ91" s="3"/>
      <c r="AR91" s="6"/>
    </row>
    <row r="92" spans="1:44" s="2" customFormat="1" x14ac:dyDescent="0.25">
      <c r="A92" s="5"/>
      <c r="F92" s="16"/>
      <c r="M92" s="16"/>
      <c r="T92" s="16"/>
      <c r="AA92" s="16"/>
      <c r="AQ92" s="3"/>
      <c r="AR92" s="6"/>
    </row>
    <row r="93" spans="1:44" s="2" customFormat="1" x14ac:dyDescent="0.25">
      <c r="A93" s="5"/>
      <c r="F93" s="16"/>
      <c r="M93" s="16"/>
      <c r="T93" s="16"/>
      <c r="AA93" s="16"/>
      <c r="AQ93" s="3"/>
      <c r="AR93" s="6"/>
    </row>
    <row r="94" spans="1:44" s="2" customFormat="1" x14ac:dyDescent="0.25">
      <c r="A94" s="5"/>
      <c r="F94" s="16"/>
      <c r="M94" s="16"/>
      <c r="T94" s="16"/>
      <c r="AA94" s="16"/>
      <c r="AQ94" s="3"/>
      <c r="AR94" s="6"/>
    </row>
    <row r="95" spans="1:44" s="2" customFormat="1" x14ac:dyDescent="0.25">
      <c r="A95" s="5"/>
      <c r="F95" s="16"/>
      <c r="M95" s="16"/>
      <c r="T95" s="16"/>
      <c r="AA95" s="16"/>
      <c r="AQ95" s="3"/>
      <c r="AR95" s="6"/>
    </row>
    <row r="96" spans="1:44" s="2" customFormat="1" x14ac:dyDescent="0.25">
      <c r="A96" s="5"/>
      <c r="F96" s="16"/>
      <c r="M96" s="16"/>
      <c r="T96" s="16"/>
      <c r="AA96" s="16"/>
      <c r="AQ96" s="3"/>
      <c r="AR96" s="6"/>
    </row>
    <row r="97" spans="1:44" s="2" customFormat="1" x14ac:dyDescent="0.25">
      <c r="A97" s="5"/>
      <c r="F97" s="16"/>
      <c r="M97" s="16"/>
      <c r="T97" s="16"/>
      <c r="AA97" s="16"/>
      <c r="AQ97" s="3"/>
      <c r="AR97" s="6"/>
    </row>
    <row r="98" spans="1:44" s="2" customFormat="1" x14ac:dyDescent="0.25">
      <c r="A98" s="5"/>
      <c r="F98" s="16"/>
      <c r="M98" s="16"/>
      <c r="T98" s="16"/>
      <c r="AA98" s="16"/>
      <c r="AQ98" s="3"/>
      <c r="AR98" s="6"/>
    </row>
    <row r="99" spans="1:44" s="2" customFormat="1" x14ac:dyDescent="0.25">
      <c r="A99" s="5"/>
      <c r="F99" s="16"/>
      <c r="M99" s="16"/>
      <c r="T99" s="16"/>
      <c r="AA99" s="16"/>
      <c r="AQ99" s="3"/>
      <c r="AR99" s="6"/>
    </row>
    <row r="100" spans="1:44" s="2" customFormat="1" x14ac:dyDescent="0.25">
      <c r="A100" s="5"/>
      <c r="F100" s="16"/>
      <c r="M100" s="16"/>
      <c r="T100" s="16"/>
      <c r="AA100" s="16"/>
      <c r="AQ100" s="3"/>
      <c r="AR100" s="6"/>
    </row>
    <row r="101" spans="1:44" s="2" customFormat="1" x14ac:dyDescent="0.25">
      <c r="A101" s="5"/>
      <c r="F101" s="16"/>
      <c r="M101" s="16"/>
      <c r="T101" s="16"/>
      <c r="AA101" s="16"/>
      <c r="AQ101" s="3"/>
      <c r="AR101" s="6"/>
    </row>
    <row r="102" spans="1:44" s="2" customFormat="1" x14ac:dyDescent="0.25">
      <c r="A102" s="5"/>
      <c r="F102" s="16"/>
      <c r="M102" s="16"/>
      <c r="T102" s="16"/>
      <c r="AA102" s="16"/>
      <c r="AQ102" s="3"/>
      <c r="AR102" s="6"/>
    </row>
    <row r="103" spans="1:44" s="2" customFormat="1" x14ac:dyDescent="0.25">
      <c r="A103" s="5"/>
      <c r="F103" s="16"/>
      <c r="M103" s="16"/>
      <c r="T103" s="16"/>
      <c r="AA103" s="16"/>
      <c r="AQ103" s="3"/>
      <c r="AR103" s="6"/>
    </row>
    <row r="104" spans="1:44" s="2" customFormat="1" x14ac:dyDescent="0.25">
      <c r="A104" s="5"/>
      <c r="F104" s="16"/>
      <c r="M104" s="16"/>
      <c r="T104" s="16"/>
      <c r="AA104" s="16"/>
      <c r="AQ104" s="3"/>
      <c r="AR104" s="6"/>
    </row>
    <row r="105" spans="1:44" s="2" customFormat="1" x14ac:dyDescent="0.25">
      <c r="A105" s="5"/>
      <c r="F105" s="16"/>
      <c r="M105" s="16"/>
      <c r="T105" s="16"/>
      <c r="AA105" s="16"/>
      <c r="AQ105" s="3"/>
      <c r="AR105" s="6"/>
    </row>
    <row r="106" spans="1:44" s="2" customFormat="1" x14ac:dyDescent="0.25">
      <c r="A106" s="5"/>
      <c r="F106" s="16"/>
      <c r="M106" s="16"/>
      <c r="T106" s="16"/>
      <c r="AA106" s="16"/>
      <c r="AQ106" s="3"/>
      <c r="AR106" s="6"/>
    </row>
    <row r="107" spans="1:44" s="2" customFormat="1" x14ac:dyDescent="0.25">
      <c r="A107" s="5"/>
      <c r="F107" s="16"/>
      <c r="M107" s="16"/>
      <c r="T107" s="16"/>
      <c r="AA107" s="16"/>
      <c r="AQ107" s="3"/>
      <c r="AR107" s="6"/>
    </row>
    <row r="108" spans="1:44" s="2" customFormat="1" x14ac:dyDescent="0.25">
      <c r="A108" s="5"/>
      <c r="F108" s="16"/>
      <c r="M108" s="16"/>
      <c r="T108" s="16"/>
      <c r="AA108" s="16"/>
      <c r="AQ108" s="3"/>
      <c r="AR108" s="6"/>
    </row>
    <row r="109" spans="1:44" s="2" customFormat="1" x14ac:dyDescent="0.25">
      <c r="A109" s="5"/>
      <c r="F109" s="16"/>
      <c r="M109" s="16"/>
      <c r="T109" s="16"/>
      <c r="AA109" s="16"/>
      <c r="AQ109" s="3"/>
      <c r="AR109" s="6"/>
    </row>
    <row r="110" spans="1:44" s="2" customFormat="1" x14ac:dyDescent="0.25">
      <c r="A110" s="5"/>
      <c r="F110" s="16"/>
      <c r="M110" s="16"/>
      <c r="T110" s="16"/>
      <c r="AA110" s="16"/>
      <c r="AQ110" s="3"/>
      <c r="AR110" s="6"/>
    </row>
    <row r="111" spans="1:44" s="2" customFormat="1" x14ac:dyDescent="0.25">
      <c r="A111" s="5"/>
      <c r="F111" s="16"/>
      <c r="M111" s="16"/>
      <c r="T111" s="16"/>
      <c r="AA111" s="16"/>
      <c r="AQ111" s="3"/>
      <c r="AR111" s="6"/>
    </row>
    <row r="112" spans="1:44" s="2" customFormat="1" x14ac:dyDescent="0.25">
      <c r="A112" s="5"/>
      <c r="F112" s="16"/>
      <c r="M112" s="16"/>
      <c r="T112" s="16"/>
      <c r="AA112" s="16"/>
      <c r="AQ112" s="3"/>
      <c r="AR112" s="6"/>
    </row>
    <row r="113" spans="1:44" s="2" customFormat="1" x14ac:dyDescent="0.25">
      <c r="A113" s="5"/>
      <c r="F113" s="16"/>
      <c r="M113" s="16"/>
      <c r="T113" s="16"/>
      <c r="AA113" s="16"/>
      <c r="AQ113" s="3"/>
      <c r="AR113" s="6"/>
    </row>
    <row r="114" spans="1:44" s="2" customFormat="1" x14ac:dyDescent="0.25">
      <c r="A114" s="5"/>
      <c r="F114" s="16"/>
      <c r="M114" s="16"/>
      <c r="T114" s="16"/>
      <c r="AA114" s="16"/>
      <c r="AQ114" s="3"/>
      <c r="AR114" s="6"/>
    </row>
    <row r="115" spans="1:44" s="2" customFormat="1" x14ac:dyDescent="0.25">
      <c r="A115" s="5"/>
      <c r="F115" s="16"/>
      <c r="M115" s="16"/>
      <c r="T115" s="16"/>
      <c r="AA115" s="16"/>
      <c r="AQ115" s="3"/>
      <c r="AR115" s="6"/>
    </row>
    <row r="116" spans="1:44" s="2" customFormat="1" x14ac:dyDescent="0.25">
      <c r="A116" s="5"/>
      <c r="F116" s="16"/>
      <c r="M116" s="16"/>
      <c r="T116" s="16"/>
      <c r="AA116" s="16"/>
      <c r="AQ116" s="3"/>
      <c r="AR116" s="6"/>
    </row>
    <row r="117" spans="1:44" s="2" customFormat="1" x14ac:dyDescent="0.25">
      <c r="A117" s="5"/>
      <c r="F117" s="16"/>
      <c r="M117" s="16"/>
      <c r="T117" s="16"/>
      <c r="AA117" s="16"/>
      <c r="AQ117" s="3"/>
      <c r="AR117" s="6"/>
    </row>
    <row r="118" spans="1:44" s="2" customFormat="1" x14ac:dyDescent="0.25">
      <c r="A118" s="5"/>
      <c r="F118" s="16"/>
      <c r="M118" s="16"/>
      <c r="T118" s="16"/>
      <c r="AA118" s="16"/>
      <c r="AQ118" s="3"/>
      <c r="AR118" s="6"/>
    </row>
    <row r="119" spans="1:44" s="2" customFormat="1" x14ac:dyDescent="0.25">
      <c r="A119" s="5"/>
      <c r="F119" s="16"/>
      <c r="M119" s="16"/>
      <c r="T119" s="16"/>
      <c r="AA119" s="16"/>
      <c r="AQ119" s="3"/>
      <c r="AR119" s="6"/>
    </row>
    <row r="120" spans="1:44" s="2" customFormat="1" x14ac:dyDescent="0.25">
      <c r="A120" s="5"/>
      <c r="F120" s="16"/>
      <c r="M120" s="16"/>
      <c r="T120" s="16"/>
      <c r="AA120" s="16"/>
      <c r="AQ120" s="3"/>
      <c r="AR120" s="6"/>
    </row>
    <row r="121" spans="1:44" s="2" customFormat="1" x14ac:dyDescent="0.25">
      <c r="A121" s="5"/>
      <c r="F121" s="16"/>
      <c r="M121" s="16"/>
      <c r="T121" s="16"/>
      <c r="AA121" s="16"/>
      <c r="AQ121" s="3"/>
      <c r="AR121" s="6"/>
    </row>
    <row r="122" spans="1:44" s="2" customFormat="1" x14ac:dyDescent="0.25">
      <c r="A122" s="5"/>
      <c r="F122" s="16"/>
      <c r="M122" s="16"/>
      <c r="T122" s="16"/>
      <c r="AA122" s="16"/>
      <c r="AQ122" s="3"/>
      <c r="AR122" s="6"/>
    </row>
    <row r="123" spans="1:44" s="2" customFormat="1" x14ac:dyDescent="0.25">
      <c r="A123" s="5"/>
      <c r="F123" s="16"/>
      <c r="M123" s="16"/>
      <c r="T123" s="16"/>
      <c r="AA123" s="16"/>
      <c r="AQ123" s="3"/>
      <c r="AR123" s="6"/>
    </row>
    <row r="124" spans="1:44" s="2" customFormat="1" x14ac:dyDescent="0.25">
      <c r="A124" s="5"/>
      <c r="F124" s="16"/>
      <c r="M124" s="16"/>
      <c r="T124" s="16"/>
      <c r="AA124" s="16"/>
      <c r="AQ124" s="3"/>
      <c r="AR124" s="6"/>
    </row>
    <row r="125" spans="1:44" s="2" customFormat="1" x14ac:dyDescent="0.25">
      <c r="A125" s="5"/>
      <c r="F125" s="16"/>
      <c r="M125" s="16"/>
      <c r="T125" s="16"/>
      <c r="AA125" s="16"/>
      <c r="AQ125" s="3"/>
      <c r="AR125" s="6"/>
    </row>
    <row r="126" spans="1:44" s="2" customFormat="1" x14ac:dyDescent="0.25">
      <c r="A126" s="5"/>
      <c r="F126" s="16"/>
      <c r="M126" s="16"/>
      <c r="T126" s="16"/>
      <c r="AA126" s="16"/>
      <c r="AQ126" s="3"/>
      <c r="AR126" s="6"/>
    </row>
    <row r="127" spans="1:44" s="2" customFormat="1" x14ac:dyDescent="0.25">
      <c r="A127" s="5"/>
      <c r="F127" s="16"/>
      <c r="M127" s="16"/>
      <c r="T127" s="16"/>
      <c r="AA127" s="16"/>
      <c r="AQ127" s="3"/>
      <c r="AR127" s="6"/>
    </row>
    <row r="128" spans="1:44" s="2" customFormat="1" x14ac:dyDescent="0.25">
      <c r="A128" s="5"/>
      <c r="F128" s="16"/>
      <c r="M128" s="16"/>
      <c r="T128" s="16"/>
      <c r="AA128" s="16"/>
      <c r="AQ128" s="3"/>
      <c r="AR128" s="6"/>
    </row>
    <row r="129" spans="1:44" s="2" customFormat="1" x14ac:dyDescent="0.25">
      <c r="A129" s="5"/>
      <c r="F129" s="16"/>
      <c r="M129" s="16"/>
      <c r="T129" s="16"/>
      <c r="AA129" s="16"/>
      <c r="AQ129" s="3"/>
      <c r="AR129" s="6"/>
    </row>
    <row r="130" spans="1:44" s="2" customFormat="1" x14ac:dyDescent="0.25">
      <c r="A130" s="5"/>
      <c r="F130" s="16"/>
      <c r="M130" s="16"/>
      <c r="T130" s="16"/>
      <c r="AA130" s="16"/>
      <c r="AQ130" s="3"/>
      <c r="AR130" s="6"/>
    </row>
    <row r="131" spans="1:44" s="2" customFormat="1" x14ac:dyDescent="0.25">
      <c r="A131" s="5"/>
      <c r="F131" s="16"/>
      <c r="M131" s="16"/>
      <c r="T131" s="16"/>
      <c r="AA131" s="16"/>
      <c r="AQ131" s="3"/>
      <c r="AR131" s="6"/>
    </row>
    <row r="132" spans="1:44" s="2" customFormat="1" x14ac:dyDescent="0.25">
      <c r="A132" s="5"/>
      <c r="F132" s="16"/>
      <c r="M132" s="16"/>
      <c r="T132" s="16"/>
      <c r="AA132" s="16"/>
      <c r="AQ132" s="3"/>
      <c r="AR132" s="6"/>
    </row>
    <row r="133" spans="1:44" s="2" customFormat="1" x14ac:dyDescent="0.25">
      <c r="A133" s="5"/>
      <c r="F133" s="16"/>
      <c r="M133" s="16"/>
      <c r="T133" s="16"/>
      <c r="AA133" s="16"/>
      <c r="AQ133" s="3"/>
      <c r="AR133" s="6"/>
    </row>
    <row r="134" spans="1:44" s="2" customFormat="1" x14ac:dyDescent="0.25">
      <c r="A134" s="5"/>
      <c r="F134" s="16"/>
      <c r="M134" s="16"/>
      <c r="T134" s="16"/>
      <c r="AA134" s="16"/>
      <c r="AQ134" s="3"/>
      <c r="AR134" s="6"/>
    </row>
    <row r="135" spans="1:44" s="2" customFormat="1" x14ac:dyDescent="0.25">
      <c r="A135" s="5"/>
      <c r="F135" s="16"/>
      <c r="M135" s="16"/>
      <c r="T135" s="16"/>
      <c r="AA135" s="16"/>
      <c r="AQ135" s="3"/>
      <c r="AR135" s="6"/>
    </row>
    <row r="136" spans="1:44" s="2" customFormat="1" x14ac:dyDescent="0.25">
      <c r="A136" s="5"/>
      <c r="F136" s="16"/>
      <c r="M136" s="16"/>
      <c r="T136" s="16"/>
      <c r="AA136" s="16"/>
      <c r="AQ136" s="3"/>
      <c r="AR136" s="6"/>
    </row>
    <row r="137" spans="1:44" s="2" customFormat="1" x14ac:dyDescent="0.25">
      <c r="A137" s="5"/>
      <c r="F137" s="16"/>
      <c r="M137" s="16"/>
      <c r="T137" s="16"/>
      <c r="AA137" s="16"/>
      <c r="AQ137" s="3"/>
      <c r="AR137" s="6"/>
    </row>
    <row r="138" spans="1:44" s="2" customFormat="1" x14ac:dyDescent="0.25">
      <c r="A138" s="5"/>
      <c r="F138" s="16"/>
      <c r="M138" s="16"/>
      <c r="T138" s="16"/>
      <c r="AA138" s="16"/>
      <c r="AQ138" s="3"/>
      <c r="AR138" s="6"/>
    </row>
    <row r="139" spans="1:44" s="2" customFormat="1" x14ac:dyDescent="0.25">
      <c r="A139" s="5"/>
      <c r="F139" s="16"/>
      <c r="M139" s="16"/>
      <c r="T139" s="16"/>
      <c r="AA139" s="16"/>
      <c r="AQ139" s="3"/>
      <c r="AR139" s="6"/>
    </row>
    <row r="140" spans="1:44" s="2" customFormat="1" x14ac:dyDescent="0.25">
      <c r="A140" s="5"/>
      <c r="F140" s="16"/>
      <c r="M140" s="16"/>
      <c r="T140" s="16"/>
      <c r="AA140" s="16"/>
      <c r="AQ140" s="3"/>
      <c r="AR140" s="6"/>
    </row>
    <row r="141" spans="1:44" s="2" customFormat="1" x14ac:dyDescent="0.25">
      <c r="A141" s="5"/>
      <c r="F141" s="16"/>
      <c r="M141" s="16"/>
      <c r="T141" s="16"/>
      <c r="AA141" s="16"/>
      <c r="AQ141" s="3"/>
      <c r="AR141" s="6"/>
    </row>
    <row r="142" spans="1:44" s="2" customFormat="1" x14ac:dyDescent="0.25">
      <c r="A142" s="5"/>
      <c r="F142" s="16"/>
      <c r="M142" s="16"/>
      <c r="T142" s="16"/>
      <c r="AA142" s="16"/>
      <c r="AQ142" s="3"/>
      <c r="AR142" s="6"/>
    </row>
    <row r="143" spans="1:44" s="2" customFormat="1" x14ac:dyDescent="0.25">
      <c r="A143" s="5"/>
      <c r="F143" s="16"/>
      <c r="M143" s="16"/>
      <c r="T143" s="16"/>
      <c r="AA143" s="16"/>
      <c r="AQ143" s="3"/>
      <c r="AR143" s="6"/>
    </row>
    <row r="144" spans="1:44" s="2" customFormat="1" x14ac:dyDescent="0.25">
      <c r="A144" s="5"/>
      <c r="F144" s="16"/>
      <c r="M144" s="16"/>
      <c r="T144" s="16"/>
      <c r="AA144" s="16"/>
      <c r="AQ144" s="3"/>
      <c r="AR144" s="6"/>
    </row>
    <row r="145" spans="1:44" s="2" customFormat="1" x14ac:dyDescent="0.25">
      <c r="A145" s="5"/>
      <c r="F145" s="16"/>
      <c r="M145" s="16"/>
      <c r="T145" s="16"/>
      <c r="AA145" s="16"/>
      <c r="AQ145" s="3"/>
      <c r="AR145" s="6"/>
    </row>
    <row r="146" spans="1:44" s="2" customFormat="1" x14ac:dyDescent="0.25">
      <c r="A146" s="5"/>
      <c r="F146" s="16"/>
      <c r="M146" s="16"/>
      <c r="T146" s="16"/>
      <c r="AA146" s="16"/>
      <c r="AQ146" s="3"/>
      <c r="AR146" s="6"/>
    </row>
    <row r="147" spans="1:44" s="2" customFormat="1" x14ac:dyDescent="0.25">
      <c r="A147" s="5"/>
      <c r="F147" s="16"/>
      <c r="M147" s="16"/>
      <c r="T147" s="16"/>
      <c r="AA147" s="16"/>
      <c r="AQ147" s="3"/>
      <c r="AR147" s="6"/>
    </row>
    <row r="148" spans="1:44" s="2" customFormat="1" x14ac:dyDescent="0.25">
      <c r="A148" s="5"/>
      <c r="F148" s="16"/>
      <c r="M148" s="16"/>
      <c r="T148" s="16"/>
      <c r="AA148" s="16"/>
      <c r="AQ148" s="3"/>
      <c r="AR148" s="6"/>
    </row>
    <row r="149" spans="1:44" s="2" customFormat="1" x14ac:dyDescent="0.25">
      <c r="A149" s="5"/>
      <c r="F149" s="16"/>
      <c r="M149" s="16"/>
      <c r="T149" s="16"/>
      <c r="AA149" s="16"/>
      <c r="AQ149" s="3"/>
      <c r="AR149" s="6"/>
    </row>
    <row r="150" spans="1:44" s="2" customFormat="1" x14ac:dyDescent="0.25">
      <c r="A150" s="5"/>
      <c r="F150" s="16"/>
      <c r="M150" s="16"/>
      <c r="T150" s="16"/>
      <c r="AA150" s="16"/>
      <c r="AQ150" s="3"/>
      <c r="AR150" s="6"/>
    </row>
    <row r="151" spans="1:44" s="2" customFormat="1" x14ac:dyDescent="0.25">
      <c r="A151" s="5"/>
      <c r="F151" s="16"/>
      <c r="M151" s="16"/>
      <c r="T151" s="16"/>
      <c r="AA151" s="16"/>
      <c r="AQ151" s="3"/>
      <c r="AR151" s="6"/>
    </row>
    <row r="152" spans="1:44" s="2" customFormat="1" x14ac:dyDescent="0.25">
      <c r="A152" s="5"/>
      <c r="F152" s="16"/>
      <c r="M152" s="16"/>
      <c r="T152" s="16"/>
      <c r="AA152" s="16"/>
      <c r="AQ152" s="3"/>
      <c r="AR152" s="6"/>
    </row>
    <row r="153" spans="1:44" s="2" customFormat="1" x14ac:dyDescent="0.25">
      <c r="A153" s="5"/>
      <c r="F153" s="16"/>
      <c r="M153" s="16"/>
      <c r="T153" s="16"/>
      <c r="AA153" s="16"/>
      <c r="AQ153" s="3"/>
      <c r="AR153" s="6"/>
    </row>
    <row r="154" spans="1:44" s="2" customFormat="1" x14ac:dyDescent="0.25">
      <c r="A154" s="5"/>
      <c r="F154" s="16"/>
      <c r="M154" s="16"/>
      <c r="T154" s="16"/>
      <c r="AA154" s="16"/>
      <c r="AQ154" s="3"/>
      <c r="AR154" s="6"/>
    </row>
    <row r="155" spans="1:44" s="2" customFormat="1" x14ac:dyDescent="0.25">
      <c r="A155" s="5"/>
      <c r="F155" s="16"/>
      <c r="M155" s="16"/>
      <c r="T155" s="16"/>
      <c r="AA155" s="16"/>
      <c r="AQ155" s="3"/>
      <c r="AR155" s="6"/>
    </row>
    <row r="156" spans="1:44" s="2" customFormat="1" x14ac:dyDescent="0.25">
      <c r="A156" s="5"/>
      <c r="F156" s="16"/>
      <c r="M156" s="16"/>
      <c r="T156" s="16"/>
      <c r="AA156" s="16"/>
      <c r="AQ156" s="3"/>
      <c r="AR156" s="6"/>
    </row>
    <row r="157" spans="1:44" s="2" customFormat="1" x14ac:dyDescent="0.25">
      <c r="A157" s="5"/>
      <c r="F157" s="16"/>
      <c r="M157" s="16"/>
      <c r="T157" s="16"/>
      <c r="AA157" s="16"/>
      <c r="AQ157" s="3"/>
      <c r="AR157" s="6"/>
    </row>
    <row r="158" spans="1:44" s="2" customFormat="1" x14ac:dyDescent="0.25">
      <c r="A158" s="5"/>
      <c r="F158" s="16"/>
      <c r="M158" s="16"/>
      <c r="T158" s="16"/>
      <c r="AA158" s="16"/>
      <c r="AQ158" s="3"/>
      <c r="AR158" s="6"/>
    </row>
    <row r="159" spans="1:44" s="2" customFormat="1" x14ac:dyDescent="0.25">
      <c r="A159" s="5"/>
      <c r="F159" s="16"/>
      <c r="M159" s="16"/>
      <c r="T159" s="16"/>
      <c r="AA159" s="16"/>
      <c r="AQ159" s="3"/>
      <c r="AR159" s="6"/>
    </row>
    <row r="160" spans="1:44" s="2" customFormat="1" x14ac:dyDescent="0.25">
      <c r="A160" s="5"/>
      <c r="F160" s="16"/>
      <c r="M160" s="16"/>
      <c r="T160" s="16"/>
      <c r="AA160" s="16"/>
      <c r="AQ160" s="3"/>
      <c r="AR160" s="6"/>
    </row>
    <row r="161" spans="1:44" s="2" customFormat="1" x14ac:dyDescent="0.25">
      <c r="A161" s="5"/>
      <c r="F161" s="16"/>
      <c r="M161" s="16"/>
      <c r="T161" s="16"/>
      <c r="AA161" s="16"/>
      <c r="AQ161" s="3"/>
      <c r="AR161" s="6"/>
    </row>
    <row r="162" spans="1:44" s="2" customFormat="1" x14ac:dyDescent="0.25">
      <c r="A162" s="5"/>
      <c r="F162" s="16"/>
      <c r="M162" s="16"/>
      <c r="T162" s="16"/>
      <c r="AA162" s="16"/>
      <c r="AQ162" s="3"/>
      <c r="AR162" s="6"/>
    </row>
    <row r="163" spans="1:44" s="2" customFormat="1" x14ac:dyDescent="0.25">
      <c r="A163" s="5"/>
      <c r="F163" s="16"/>
      <c r="M163" s="16"/>
      <c r="T163" s="16"/>
      <c r="AA163" s="16"/>
      <c r="AQ163" s="3"/>
      <c r="AR163" s="6"/>
    </row>
    <row r="164" spans="1:44" s="2" customFormat="1" x14ac:dyDescent="0.25">
      <c r="A164" s="5"/>
      <c r="F164" s="16"/>
      <c r="M164" s="16"/>
      <c r="T164" s="16"/>
      <c r="AA164" s="16"/>
      <c r="AQ164" s="3"/>
      <c r="AR164" s="6"/>
    </row>
    <row r="165" spans="1:44" s="2" customFormat="1" x14ac:dyDescent="0.25">
      <c r="A165" s="5"/>
      <c r="F165" s="16"/>
      <c r="M165" s="16"/>
      <c r="T165" s="16"/>
      <c r="AA165" s="16"/>
      <c r="AQ165" s="3"/>
      <c r="AR165" s="6"/>
    </row>
    <row r="166" spans="1:44" s="2" customFormat="1" x14ac:dyDescent="0.25">
      <c r="A166" s="5"/>
      <c r="F166" s="16"/>
      <c r="M166" s="16"/>
      <c r="T166" s="16"/>
      <c r="AA166" s="16"/>
      <c r="AQ166" s="3"/>
      <c r="AR166" s="6"/>
    </row>
    <row r="167" spans="1:44" s="2" customFormat="1" x14ac:dyDescent="0.25">
      <c r="A167" s="5"/>
      <c r="F167" s="16"/>
      <c r="M167" s="16"/>
      <c r="T167" s="16"/>
      <c r="AA167" s="16"/>
      <c r="AQ167" s="3"/>
      <c r="AR167" s="6"/>
    </row>
    <row r="168" spans="1:44" s="2" customFormat="1" x14ac:dyDescent="0.25">
      <c r="A168" s="5"/>
      <c r="F168" s="16"/>
      <c r="M168" s="16"/>
      <c r="T168" s="16"/>
      <c r="AA168" s="16"/>
      <c r="AQ168" s="3"/>
      <c r="AR168" s="6"/>
    </row>
    <row r="169" spans="1:44" s="2" customFormat="1" x14ac:dyDescent="0.25">
      <c r="A169" s="5"/>
      <c r="F169" s="16"/>
      <c r="M169" s="16"/>
      <c r="T169" s="16"/>
      <c r="AA169" s="16"/>
      <c r="AQ169" s="3"/>
      <c r="AR169" s="6"/>
    </row>
    <row r="170" spans="1:44" s="2" customFormat="1" x14ac:dyDescent="0.25">
      <c r="A170" s="5"/>
      <c r="F170" s="16"/>
      <c r="M170" s="16"/>
      <c r="T170" s="16"/>
      <c r="AA170" s="16"/>
      <c r="AQ170" s="3"/>
      <c r="AR170" s="6"/>
    </row>
    <row r="171" spans="1:44" s="2" customFormat="1" x14ac:dyDescent="0.25">
      <c r="A171" s="5"/>
      <c r="F171" s="16"/>
      <c r="M171" s="16"/>
      <c r="T171" s="16"/>
      <c r="AA171" s="16"/>
      <c r="AQ171" s="3"/>
      <c r="AR171" s="6"/>
    </row>
    <row r="172" spans="1:44" s="2" customFormat="1" x14ac:dyDescent="0.25">
      <c r="A172" s="5"/>
      <c r="F172" s="16"/>
      <c r="M172" s="16"/>
      <c r="T172" s="16"/>
      <c r="AA172" s="16"/>
      <c r="AQ172" s="3"/>
      <c r="AR172" s="6"/>
    </row>
    <row r="173" spans="1:44" s="2" customFormat="1" x14ac:dyDescent="0.25">
      <c r="A173" s="5"/>
      <c r="F173" s="16"/>
      <c r="M173" s="16"/>
      <c r="T173" s="16"/>
      <c r="AA173" s="16"/>
      <c r="AQ173" s="3"/>
      <c r="AR173" s="6"/>
    </row>
    <row r="174" spans="1:44" s="2" customFormat="1" x14ac:dyDescent="0.25">
      <c r="A174" s="5"/>
      <c r="F174" s="16"/>
      <c r="M174" s="16"/>
      <c r="T174" s="16"/>
      <c r="AA174" s="16"/>
      <c r="AQ174" s="3"/>
      <c r="AR174" s="6"/>
    </row>
    <row r="175" spans="1:44" s="2" customFormat="1" x14ac:dyDescent="0.25">
      <c r="A175" s="5"/>
      <c r="F175" s="16"/>
      <c r="M175" s="16"/>
      <c r="T175" s="16"/>
      <c r="AA175" s="16"/>
      <c r="AQ175" s="3"/>
      <c r="AR175" s="6"/>
    </row>
    <row r="176" spans="1:44" s="2" customFormat="1" x14ac:dyDescent="0.25">
      <c r="A176" s="5"/>
      <c r="F176" s="16"/>
      <c r="M176" s="16"/>
      <c r="T176" s="16"/>
      <c r="AA176" s="16"/>
      <c r="AQ176" s="3"/>
      <c r="AR176" s="6"/>
    </row>
    <row r="177" spans="1:44" s="2" customFormat="1" x14ac:dyDescent="0.25">
      <c r="A177" s="5"/>
      <c r="F177" s="16"/>
      <c r="M177" s="16"/>
      <c r="T177" s="16"/>
      <c r="AA177" s="16"/>
      <c r="AQ177" s="3"/>
      <c r="AR177" s="6"/>
    </row>
    <row r="178" spans="1:44" s="2" customFormat="1" x14ac:dyDescent="0.25">
      <c r="A178" s="5"/>
      <c r="F178" s="16"/>
      <c r="M178" s="16"/>
      <c r="T178" s="16"/>
      <c r="AA178" s="16"/>
      <c r="AQ178" s="3"/>
      <c r="AR178" s="6"/>
    </row>
    <row r="179" spans="1:44" s="2" customFormat="1" x14ac:dyDescent="0.25">
      <c r="A179" s="5"/>
      <c r="F179" s="16"/>
      <c r="M179" s="16"/>
      <c r="T179" s="16"/>
      <c r="AA179" s="16"/>
      <c r="AQ179" s="3"/>
      <c r="AR179" s="6"/>
    </row>
    <row r="180" spans="1:44" s="2" customFormat="1" x14ac:dyDescent="0.25">
      <c r="A180" s="5"/>
      <c r="F180" s="16"/>
      <c r="M180" s="16"/>
      <c r="T180" s="16"/>
      <c r="AA180" s="16"/>
      <c r="AQ180" s="3"/>
      <c r="AR180" s="6"/>
    </row>
    <row r="181" spans="1:44" s="2" customFormat="1" x14ac:dyDescent="0.25">
      <c r="A181" s="5"/>
      <c r="F181" s="16"/>
      <c r="M181" s="16"/>
      <c r="T181" s="16"/>
      <c r="AA181" s="16"/>
      <c r="AQ181" s="3"/>
      <c r="AR181" s="6"/>
    </row>
    <row r="182" spans="1:44" s="2" customFormat="1" x14ac:dyDescent="0.25">
      <c r="A182" s="5"/>
      <c r="F182" s="16"/>
      <c r="M182" s="16"/>
      <c r="T182" s="16"/>
      <c r="AA182" s="16"/>
      <c r="AQ182" s="3"/>
      <c r="AR182" s="6"/>
    </row>
    <row r="183" spans="1:44" s="2" customFormat="1" x14ac:dyDescent="0.25">
      <c r="A183" s="5"/>
      <c r="F183" s="16"/>
      <c r="M183" s="16"/>
      <c r="T183" s="16"/>
      <c r="AA183" s="16"/>
      <c r="AQ183" s="3"/>
      <c r="AR183" s="6"/>
    </row>
    <row r="184" spans="1:44" s="2" customFormat="1" x14ac:dyDescent="0.25">
      <c r="A184" s="5"/>
      <c r="F184" s="16"/>
      <c r="M184" s="16"/>
      <c r="T184" s="16"/>
      <c r="AA184" s="16"/>
      <c r="AQ184" s="3"/>
      <c r="AR184" s="6"/>
    </row>
    <row r="185" spans="1:44" s="2" customFormat="1" x14ac:dyDescent="0.25">
      <c r="A185" s="5"/>
      <c r="F185" s="16"/>
      <c r="M185" s="16"/>
      <c r="T185" s="16"/>
      <c r="AA185" s="16"/>
      <c r="AQ185" s="3"/>
      <c r="AR185" s="6"/>
    </row>
    <row r="186" spans="1:44" s="2" customFormat="1" x14ac:dyDescent="0.25">
      <c r="A186" s="5"/>
      <c r="F186" s="16"/>
      <c r="M186" s="16"/>
      <c r="T186" s="16"/>
      <c r="AA186" s="16"/>
      <c r="AQ186" s="3"/>
      <c r="AR186" s="6"/>
    </row>
    <row r="187" spans="1:44" s="2" customFormat="1" x14ac:dyDescent="0.25">
      <c r="A187" s="5"/>
      <c r="F187" s="16"/>
      <c r="M187" s="16"/>
      <c r="T187" s="16"/>
      <c r="AA187" s="16"/>
      <c r="AQ187" s="3"/>
      <c r="AR187" s="6"/>
    </row>
    <row r="188" spans="1:44" s="2" customFormat="1" x14ac:dyDescent="0.25">
      <c r="A188" s="5"/>
      <c r="F188" s="16"/>
      <c r="M188" s="16"/>
      <c r="T188" s="16"/>
      <c r="AA188" s="16"/>
      <c r="AQ188" s="3"/>
      <c r="AR188" s="6"/>
    </row>
    <row r="189" spans="1:44" s="2" customFormat="1" x14ac:dyDescent="0.25">
      <c r="A189" s="5"/>
      <c r="F189" s="16"/>
      <c r="M189" s="16"/>
      <c r="T189" s="16"/>
      <c r="AA189" s="16"/>
      <c r="AQ189" s="3"/>
      <c r="AR189" s="6"/>
    </row>
    <row r="190" spans="1:44" s="2" customFormat="1" x14ac:dyDescent="0.25">
      <c r="A190" s="5"/>
      <c r="F190" s="16"/>
      <c r="M190" s="16"/>
      <c r="T190" s="16"/>
      <c r="AA190" s="16"/>
      <c r="AQ190" s="3"/>
      <c r="AR190" s="6"/>
    </row>
    <row r="191" spans="1:44" s="2" customFormat="1" x14ac:dyDescent="0.25">
      <c r="A191" s="5"/>
      <c r="F191" s="16"/>
      <c r="M191" s="16"/>
      <c r="T191" s="16"/>
      <c r="AA191" s="16"/>
      <c r="AQ191" s="3"/>
      <c r="AR191" s="6"/>
    </row>
    <row r="192" spans="1:44" s="2" customFormat="1" x14ac:dyDescent="0.25">
      <c r="A192" s="5"/>
      <c r="F192" s="16"/>
      <c r="M192" s="16"/>
      <c r="T192" s="16"/>
      <c r="AA192" s="16"/>
      <c r="AQ192" s="3"/>
      <c r="AR192" s="6"/>
    </row>
    <row r="193" spans="1:44" s="2" customFormat="1" x14ac:dyDescent="0.25">
      <c r="A193" s="5"/>
      <c r="F193" s="16"/>
      <c r="M193" s="16"/>
      <c r="T193" s="16"/>
      <c r="AA193" s="16"/>
      <c r="AQ193" s="3"/>
      <c r="AR193" s="6"/>
    </row>
    <row r="194" spans="1:44" s="2" customFormat="1" x14ac:dyDescent="0.25">
      <c r="A194" s="5"/>
      <c r="F194" s="16"/>
      <c r="M194" s="16"/>
      <c r="T194" s="16"/>
      <c r="AA194" s="16"/>
      <c r="AQ194" s="3"/>
      <c r="AR194" s="6"/>
    </row>
    <row r="195" spans="1:44" s="2" customFormat="1" x14ac:dyDescent="0.25">
      <c r="A195" s="5"/>
      <c r="F195" s="16"/>
      <c r="M195" s="16"/>
      <c r="T195" s="16"/>
      <c r="AA195" s="16"/>
      <c r="AQ195" s="3"/>
      <c r="AR195" s="6"/>
    </row>
    <row r="196" spans="1:44" s="2" customFormat="1" x14ac:dyDescent="0.25">
      <c r="A196" s="5"/>
      <c r="F196" s="16"/>
      <c r="M196" s="16"/>
      <c r="T196" s="16"/>
      <c r="AA196" s="16"/>
      <c r="AQ196" s="3"/>
      <c r="AR196" s="6"/>
    </row>
    <row r="197" spans="1:44" s="2" customFormat="1" x14ac:dyDescent="0.25">
      <c r="A197" s="5"/>
      <c r="F197" s="16"/>
      <c r="M197" s="16"/>
      <c r="T197" s="16"/>
      <c r="AA197" s="16"/>
      <c r="AQ197" s="3"/>
      <c r="AR197" s="6"/>
    </row>
    <row r="198" spans="1:44" s="2" customFormat="1" x14ac:dyDescent="0.25">
      <c r="A198" s="5"/>
      <c r="F198" s="16"/>
      <c r="M198" s="16"/>
      <c r="T198" s="16"/>
      <c r="AA198" s="16"/>
      <c r="AQ198" s="3"/>
      <c r="AR198" s="6"/>
    </row>
    <row r="199" spans="1:44" s="2" customFormat="1" x14ac:dyDescent="0.25">
      <c r="A199" s="5"/>
      <c r="F199" s="16"/>
      <c r="M199" s="16"/>
      <c r="T199" s="16"/>
      <c r="AA199" s="16"/>
      <c r="AQ199" s="3"/>
      <c r="AR199" s="6"/>
    </row>
    <row r="200" spans="1:44" s="2" customFormat="1" x14ac:dyDescent="0.25">
      <c r="A200" s="5"/>
      <c r="F200" s="16"/>
      <c r="M200" s="16"/>
      <c r="T200" s="16"/>
      <c r="AA200" s="16"/>
      <c r="AQ200" s="3"/>
      <c r="AR200" s="6"/>
    </row>
    <row r="201" spans="1:44" s="2" customFormat="1" x14ac:dyDescent="0.25">
      <c r="A201" s="5"/>
      <c r="F201" s="16"/>
      <c r="M201" s="16"/>
      <c r="T201" s="16"/>
      <c r="AA201" s="16"/>
      <c r="AQ201" s="3"/>
      <c r="AR201" s="6"/>
    </row>
    <row r="202" spans="1:44" s="2" customFormat="1" x14ac:dyDescent="0.25">
      <c r="A202" s="5"/>
      <c r="F202" s="16"/>
      <c r="M202" s="16"/>
      <c r="T202" s="16"/>
      <c r="AA202" s="16"/>
      <c r="AQ202" s="3"/>
      <c r="AR202" s="6"/>
    </row>
    <row r="203" spans="1:44" s="2" customFormat="1" x14ac:dyDescent="0.25">
      <c r="A203" s="5"/>
      <c r="F203" s="16"/>
      <c r="M203" s="16"/>
      <c r="T203" s="16"/>
      <c r="AA203" s="16"/>
      <c r="AQ203" s="3"/>
      <c r="AR203" s="6"/>
    </row>
    <row r="204" spans="1:44" s="2" customFormat="1" x14ac:dyDescent="0.25">
      <c r="A204" s="5"/>
      <c r="F204" s="16"/>
      <c r="M204" s="16"/>
      <c r="T204" s="16"/>
      <c r="AA204" s="16"/>
      <c r="AQ204" s="3"/>
      <c r="AR204" s="6"/>
    </row>
    <row r="205" spans="1:44" s="2" customFormat="1" x14ac:dyDescent="0.25">
      <c r="A205" s="5"/>
      <c r="F205" s="16"/>
      <c r="M205" s="16"/>
      <c r="T205" s="16"/>
      <c r="AA205" s="16"/>
      <c r="AQ205" s="3"/>
      <c r="AR205" s="6"/>
    </row>
    <row r="206" spans="1:44" s="2" customFormat="1" x14ac:dyDescent="0.25">
      <c r="A206" s="5"/>
      <c r="F206" s="16"/>
      <c r="M206" s="16"/>
      <c r="T206" s="16"/>
      <c r="AA206" s="16"/>
      <c r="AQ206" s="3"/>
      <c r="AR206" s="6"/>
    </row>
    <row r="207" spans="1:44" s="2" customFormat="1" x14ac:dyDescent="0.25">
      <c r="A207" s="5"/>
      <c r="F207" s="16"/>
      <c r="M207" s="16"/>
      <c r="T207" s="16"/>
      <c r="AA207" s="16"/>
      <c r="AQ207" s="3"/>
      <c r="AR207" s="6"/>
    </row>
    <row r="208" spans="1:44" s="2" customFormat="1" x14ac:dyDescent="0.25">
      <c r="A208" s="5"/>
      <c r="F208" s="16"/>
      <c r="M208" s="16"/>
      <c r="T208" s="16"/>
      <c r="AA208" s="16"/>
      <c r="AQ208" s="3"/>
      <c r="AR208" s="6"/>
    </row>
    <row r="209" spans="1:44" s="2" customFormat="1" x14ac:dyDescent="0.25">
      <c r="A209" s="5"/>
      <c r="F209" s="16"/>
      <c r="M209" s="16"/>
      <c r="T209" s="16"/>
      <c r="AA209" s="16"/>
      <c r="AQ209" s="3"/>
      <c r="AR209" s="6"/>
    </row>
    <row r="210" spans="1:44" s="2" customFormat="1" x14ac:dyDescent="0.25">
      <c r="A210" s="5"/>
      <c r="F210" s="16"/>
      <c r="M210" s="16"/>
      <c r="T210" s="16"/>
      <c r="AA210" s="16"/>
      <c r="AQ210" s="3"/>
      <c r="AR210" s="6"/>
    </row>
    <row r="211" spans="1:44" s="2" customFormat="1" x14ac:dyDescent="0.25">
      <c r="A211" s="5"/>
      <c r="F211" s="16"/>
      <c r="M211" s="16"/>
      <c r="T211" s="16"/>
      <c r="AA211" s="16"/>
      <c r="AQ211" s="3"/>
      <c r="AR211" s="6"/>
    </row>
    <row r="212" spans="1:44" s="2" customFormat="1" x14ac:dyDescent="0.25">
      <c r="A212" s="5"/>
      <c r="F212" s="16"/>
      <c r="M212" s="16"/>
      <c r="T212" s="16"/>
      <c r="AA212" s="16"/>
      <c r="AQ212" s="3"/>
      <c r="AR212" s="6"/>
    </row>
    <row r="213" spans="1:44" s="2" customFormat="1" x14ac:dyDescent="0.25">
      <c r="A213" s="5"/>
      <c r="F213" s="16"/>
      <c r="M213" s="16"/>
      <c r="T213" s="16"/>
      <c r="AA213" s="16"/>
      <c r="AQ213" s="3"/>
      <c r="AR213" s="6"/>
    </row>
    <row r="214" spans="1:44" s="2" customFormat="1" x14ac:dyDescent="0.25">
      <c r="A214" s="5"/>
      <c r="F214" s="16"/>
      <c r="M214" s="16"/>
      <c r="T214" s="16"/>
      <c r="AA214" s="16"/>
      <c r="AQ214" s="3"/>
      <c r="AR214" s="6"/>
    </row>
    <row r="215" spans="1:44" s="2" customFormat="1" x14ac:dyDescent="0.25">
      <c r="A215" s="5"/>
      <c r="F215" s="16"/>
      <c r="M215" s="16"/>
      <c r="T215" s="16"/>
      <c r="AA215" s="16"/>
      <c r="AQ215" s="3"/>
      <c r="AR215" s="6"/>
    </row>
    <row r="216" spans="1:44" s="2" customFormat="1" x14ac:dyDescent="0.25">
      <c r="A216" s="5"/>
      <c r="F216" s="16"/>
      <c r="M216" s="16"/>
      <c r="T216" s="16"/>
      <c r="AA216" s="16"/>
      <c r="AQ216" s="3"/>
      <c r="AR216" s="6"/>
    </row>
    <row r="217" spans="1:44" s="2" customFormat="1" x14ac:dyDescent="0.25">
      <c r="A217" s="5"/>
      <c r="F217" s="16"/>
      <c r="M217" s="16"/>
      <c r="T217" s="16"/>
      <c r="AA217" s="16"/>
      <c r="AQ217" s="3"/>
      <c r="AR217" s="6"/>
    </row>
    <row r="218" spans="1:44" s="2" customFormat="1" x14ac:dyDescent="0.25">
      <c r="A218" s="5"/>
      <c r="F218" s="16"/>
      <c r="M218" s="16"/>
      <c r="T218" s="16"/>
      <c r="AA218" s="16"/>
      <c r="AQ218" s="3"/>
      <c r="AR218" s="6"/>
    </row>
    <row r="219" spans="1:44" s="2" customFormat="1" x14ac:dyDescent="0.25">
      <c r="A219" s="5"/>
      <c r="F219" s="16"/>
      <c r="M219" s="16"/>
      <c r="T219" s="16"/>
      <c r="AA219" s="16"/>
      <c r="AQ219" s="3"/>
      <c r="AR219" s="6"/>
    </row>
    <row r="220" spans="1:44" s="2" customFormat="1" x14ac:dyDescent="0.25">
      <c r="A220" s="5"/>
      <c r="F220" s="16"/>
      <c r="M220" s="16"/>
      <c r="T220" s="16"/>
      <c r="AA220" s="16"/>
      <c r="AQ220" s="3"/>
      <c r="AR220" s="6"/>
    </row>
    <row r="221" spans="1:44" s="2" customFormat="1" x14ac:dyDescent="0.25">
      <c r="A221" s="5"/>
      <c r="F221" s="16"/>
      <c r="M221" s="16"/>
      <c r="T221" s="16"/>
      <c r="AA221" s="16"/>
      <c r="AQ221" s="3"/>
      <c r="AR221" s="6"/>
    </row>
    <row r="222" spans="1:44" s="2" customFormat="1" x14ac:dyDescent="0.25">
      <c r="A222" s="5"/>
      <c r="F222" s="16"/>
      <c r="M222" s="16"/>
      <c r="T222" s="16"/>
      <c r="AA222" s="16"/>
      <c r="AQ222" s="3"/>
      <c r="AR222" s="6"/>
    </row>
    <row r="223" spans="1:44" s="2" customFormat="1" x14ac:dyDescent="0.25">
      <c r="A223" s="5"/>
      <c r="F223" s="16"/>
      <c r="M223" s="16"/>
      <c r="T223" s="16"/>
      <c r="AA223" s="16"/>
      <c r="AQ223" s="3"/>
      <c r="AR223" s="6"/>
    </row>
    <row r="224" spans="1:44" s="2" customFormat="1" x14ac:dyDescent="0.25">
      <c r="A224" s="5"/>
      <c r="F224" s="16"/>
      <c r="M224" s="16"/>
      <c r="T224" s="16"/>
      <c r="AA224" s="16"/>
      <c r="AQ224" s="3"/>
      <c r="AR224" s="6"/>
    </row>
    <row r="225" spans="1:44" s="2" customFormat="1" x14ac:dyDescent="0.25">
      <c r="A225" s="5"/>
      <c r="F225" s="16"/>
      <c r="M225" s="16"/>
      <c r="T225" s="16"/>
      <c r="AA225" s="16"/>
      <c r="AQ225" s="3"/>
      <c r="AR225" s="6"/>
    </row>
    <row r="226" spans="1:44" s="2" customFormat="1" x14ac:dyDescent="0.25">
      <c r="A226" s="5"/>
      <c r="F226" s="16"/>
      <c r="M226" s="16"/>
      <c r="T226" s="16"/>
      <c r="AA226" s="16"/>
      <c r="AQ226" s="3"/>
      <c r="AR226" s="6"/>
    </row>
    <row r="227" spans="1:44" s="2" customFormat="1" x14ac:dyDescent="0.25">
      <c r="A227" s="5"/>
      <c r="F227" s="16"/>
      <c r="M227" s="16"/>
      <c r="T227" s="16"/>
      <c r="AA227" s="16"/>
      <c r="AQ227" s="3"/>
      <c r="AR227" s="6"/>
    </row>
    <row r="228" spans="1:44" s="2" customFormat="1" x14ac:dyDescent="0.25">
      <c r="A228" s="5"/>
      <c r="F228" s="16"/>
      <c r="M228" s="16"/>
      <c r="T228" s="16"/>
      <c r="AA228" s="16"/>
      <c r="AQ228" s="3"/>
      <c r="AR228" s="6"/>
    </row>
    <row r="229" spans="1:44" s="2" customFormat="1" x14ac:dyDescent="0.25">
      <c r="A229" s="5"/>
      <c r="F229" s="16"/>
      <c r="M229" s="16"/>
      <c r="T229" s="16"/>
      <c r="AA229" s="16"/>
      <c r="AQ229" s="3"/>
      <c r="AR229" s="6"/>
    </row>
    <row r="230" spans="1:44" s="2" customFormat="1" x14ac:dyDescent="0.25">
      <c r="A230" s="5"/>
      <c r="F230" s="16"/>
      <c r="M230" s="16"/>
      <c r="T230" s="16"/>
      <c r="AA230" s="16"/>
      <c r="AQ230" s="3"/>
      <c r="AR230" s="6"/>
    </row>
    <row r="231" spans="1:44" s="2" customFormat="1" x14ac:dyDescent="0.25">
      <c r="A231" s="5"/>
      <c r="F231" s="16"/>
      <c r="M231" s="16"/>
      <c r="T231" s="16"/>
      <c r="AA231" s="16"/>
      <c r="AQ231" s="3"/>
      <c r="AR231" s="6"/>
    </row>
    <row r="232" spans="1:44" s="2" customFormat="1" x14ac:dyDescent="0.25">
      <c r="A232" s="5"/>
      <c r="F232" s="16"/>
      <c r="M232" s="16"/>
      <c r="T232" s="16"/>
      <c r="AA232" s="16"/>
      <c r="AQ232" s="3"/>
      <c r="AR232" s="6"/>
    </row>
    <row r="233" spans="1:44" s="2" customFormat="1" x14ac:dyDescent="0.25">
      <c r="A233" s="5"/>
      <c r="F233" s="16"/>
      <c r="M233" s="16"/>
      <c r="T233" s="16"/>
      <c r="AA233" s="16"/>
      <c r="AQ233" s="3"/>
      <c r="AR233" s="6"/>
    </row>
    <row r="234" spans="1:44" s="2" customFormat="1" x14ac:dyDescent="0.25">
      <c r="A234" s="5"/>
      <c r="F234" s="16"/>
      <c r="M234" s="16"/>
      <c r="T234" s="16"/>
      <c r="AA234" s="16"/>
      <c r="AQ234" s="3"/>
      <c r="AR234" s="6"/>
    </row>
    <row r="235" spans="1:44" s="2" customFormat="1" x14ac:dyDescent="0.25">
      <c r="A235" s="5"/>
      <c r="F235" s="16"/>
      <c r="M235" s="16"/>
      <c r="T235" s="16"/>
      <c r="AA235" s="16"/>
      <c r="AQ235" s="3"/>
      <c r="AR235" s="6"/>
    </row>
    <row r="236" spans="1:44" s="2" customFormat="1" x14ac:dyDescent="0.25">
      <c r="A236" s="5"/>
      <c r="F236" s="16"/>
      <c r="M236" s="16"/>
      <c r="T236" s="16"/>
      <c r="AA236" s="16"/>
      <c r="AQ236" s="3"/>
      <c r="AR236" s="6"/>
    </row>
    <row r="237" spans="1:44" s="2" customFormat="1" x14ac:dyDescent="0.25">
      <c r="A237" s="5"/>
      <c r="F237" s="16"/>
      <c r="M237" s="16"/>
      <c r="T237" s="16"/>
      <c r="AA237" s="16"/>
      <c r="AQ237" s="3"/>
      <c r="AR237" s="6"/>
    </row>
    <row r="238" spans="1:44" s="2" customFormat="1" x14ac:dyDescent="0.25">
      <c r="A238" s="5"/>
      <c r="F238" s="16"/>
      <c r="M238" s="16"/>
      <c r="T238" s="16"/>
      <c r="AA238" s="16"/>
      <c r="AQ238" s="3"/>
      <c r="AR238" s="6"/>
    </row>
    <row r="239" spans="1:44" s="2" customFormat="1" x14ac:dyDescent="0.25">
      <c r="A239" s="5"/>
      <c r="F239" s="16"/>
      <c r="M239" s="16"/>
      <c r="T239" s="16"/>
      <c r="AA239" s="16"/>
      <c r="AQ239" s="3"/>
      <c r="AR239" s="6"/>
    </row>
    <row r="240" spans="1:44" s="2" customFormat="1" x14ac:dyDescent="0.25">
      <c r="A240" s="5"/>
      <c r="F240" s="16"/>
      <c r="M240" s="16"/>
      <c r="T240" s="16"/>
      <c r="AA240" s="16"/>
      <c r="AQ240" s="3"/>
      <c r="AR240" s="6"/>
    </row>
    <row r="241" spans="1:44" s="2" customFormat="1" x14ac:dyDescent="0.25">
      <c r="A241" s="5"/>
      <c r="F241" s="16"/>
      <c r="M241" s="16"/>
      <c r="T241" s="16"/>
      <c r="AA241" s="16"/>
      <c r="AQ241" s="3"/>
      <c r="AR241" s="6"/>
    </row>
    <row r="242" spans="1:44" s="2" customFormat="1" x14ac:dyDescent="0.25">
      <c r="A242" s="5"/>
      <c r="F242" s="16"/>
      <c r="M242" s="16"/>
      <c r="T242" s="16"/>
      <c r="AA242" s="16"/>
      <c r="AQ242" s="3"/>
      <c r="AR242" s="6"/>
    </row>
    <row r="243" spans="1:44" s="2" customFormat="1" x14ac:dyDescent="0.25">
      <c r="A243" s="5"/>
      <c r="F243" s="16"/>
      <c r="M243" s="16"/>
      <c r="T243" s="16"/>
      <c r="AA243" s="16"/>
      <c r="AQ243" s="3"/>
      <c r="AR243" s="6"/>
    </row>
    <row r="244" spans="1:44" s="2" customFormat="1" x14ac:dyDescent="0.25">
      <c r="A244" s="5"/>
      <c r="F244" s="16"/>
      <c r="M244" s="16"/>
      <c r="T244" s="16"/>
      <c r="AA244" s="16"/>
      <c r="AQ244" s="3"/>
      <c r="AR244" s="6"/>
    </row>
    <row r="245" spans="1:44" s="2" customFormat="1" x14ac:dyDescent="0.25">
      <c r="A245" s="5"/>
      <c r="F245" s="16"/>
      <c r="M245" s="16"/>
      <c r="T245" s="16"/>
      <c r="AA245" s="16"/>
      <c r="AQ245" s="3"/>
      <c r="AR245" s="6"/>
    </row>
    <row r="246" spans="1:44" s="2" customFormat="1" x14ac:dyDescent="0.25">
      <c r="A246" s="5"/>
      <c r="F246" s="16"/>
      <c r="M246" s="16"/>
      <c r="T246" s="16"/>
      <c r="AA246" s="16"/>
      <c r="AQ246" s="3"/>
      <c r="AR246" s="6"/>
    </row>
    <row r="247" spans="1:44" s="2" customFormat="1" x14ac:dyDescent="0.25">
      <c r="A247" s="5"/>
      <c r="F247" s="16"/>
      <c r="M247" s="16"/>
      <c r="T247" s="16"/>
      <c r="AA247" s="16"/>
      <c r="AQ247" s="3"/>
      <c r="AR247" s="6"/>
    </row>
    <row r="248" spans="1:44" s="2" customFormat="1" x14ac:dyDescent="0.25">
      <c r="A248" s="5"/>
      <c r="F248" s="16"/>
      <c r="M248" s="16"/>
      <c r="T248" s="16"/>
      <c r="AA248" s="16"/>
      <c r="AQ248" s="3"/>
      <c r="AR248" s="6"/>
    </row>
    <row r="249" spans="1:44" s="2" customFormat="1" x14ac:dyDescent="0.25">
      <c r="A249" s="5"/>
      <c r="F249" s="16"/>
      <c r="M249" s="16"/>
      <c r="T249" s="16"/>
      <c r="AA249" s="16"/>
      <c r="AQ249" s="3"/>
      <c r="AR249" s="6"/>
    </row>
    <row r="250" spans="1:44" s="2" customFormat="1" x14ac:dyDescent="0.25">
      <c r="A250" s="5"/>
      <c r="F250" s="16"/>
      <c r="M250" s="16"/>
      <c r="T250" s="16"/>
      <c r="AA250" s="16"/>
      <c r="AQ250" s="3"/>
      <c r="AR250" s="6"/>
    </row>
    <row r="251" spans="1:44" s="2" customFormat="1" x14ac:dyDescent="0.25">
      <c r="A251" s="5"/>
      <c r="F251" s="16"/>
      <c r="M251" s="16"/>
      <c r="T251" s="16"/>
      <c r="AA251" s="16"/>
      <c r="AQ251" s="3"/>
      <c r="AR251" s="6"/>
    </row>
    <row r="252" spans="1:44" s="2" customFormat="1" x14ac:dyDescent="0.25">
      <c r="A252" s="5"/>
      <c r="F252" s="16"/>
      <c r="M252" s="16"/>
      <c r="T252" s="16"/>
      <c r="AA252" s="16"/>
      <c r="AQ252" s="3"/>
      <c r="AR252" s="6"/>
    </row>
    <row r="253" spans="1:44" s="2" customFormat="1" x14ac:dyDescent="0.25">
      <c r="A253" s="5"/>
      <c r="F253" s="16"/>
      <c r="M253" s="16"/>
      <c r="T253" s="16"/>
      <c r="AA253" s="16"/>
      <c r="AQ253" s="3"/>
      <c r="AR253" s="6"/>
    </row>
    <row r="254" spans="1:44" s="2" customFormat="1" x14ac:dyDescent="0.25">
      <c r="A254" s="5"/>
      <c r="F254" s="16"/>
      <c r="M254" s="16"/>
      <c r="T254" s="16"/>
      <c r="AA254" s="16"/>
      <c r="AQ254" s="3"/>
      <c r="AR254" s="6"/>
    </row>
    <row r="255" spans="1:44" s="2" customFormat="1" x14ac:dyDescent="0.25">
      <c r="A255" s="5"/>
      <c r="F255" s="16"/>
      <c r="M255" s="16"/>
      <c r="T255" s="16"/>
      <c r="AA255" s="16"/>
      <c r="AQ255" s="3"/>
      <c r="AR255" s="6"/>
    </row>
    <row r="256" spans="1:44" s="2" customFormat="1" x14ac:dyDescent="0.25">
      <c r="A256" s="5"/>
      <c r="F256" s="16"/>
      <c r="M256" s="16"/>
      <c r="T256" s="16"/>
      <c r="AA256" s="16"/>
      <c r="AQ256" s="3"/>
      <c r="AR256" s="6"/>
    </row>
    <row r="257" spans="1:44" s="2" customFormat="1" x14ac:dyDescent="0.25">
      <c r="A257" s="5"/>
      <c r="F257" s="16"/>
      <c r="M257" s="16"/>
      <c r="T257" s="16"/>
      <c r="AA257" s="16"/>
      <c r="AQ257" s="3"/>
      <c r="AR257" s="6"/>
    </row>
    <row r="258" spans="1:44" s="2" customFormat="1" x14ac:dyDescent="0.25">
      <c r="A258" s="5"/>
      <c r="F258" s="16"/>
      <c r="M258" s="16"/>
      <c r="T258" s="16"/>
      <c r="AA258" s="16"/>
      <c r="AQ258" s="3"/>
      <c r="AR258" s="6"/>
    </row>
    <row r="259" spans="1:44" s="2" customFormat="1" x14ac:dyDescent="0.25">
      <c r="A259" s="5"/>
      <c r="F259" s="16"/>
      <c r="M259" s="16"/>
      <c r="T259" s="16"/>
      <c r="AA259" s="16"/>
      <c r="AQ259" s="3"/>
      <c r="AR259" s="6"/>
    </row>
    <row r="260" spans="1:44" s="2" customFormat="1" x14ac:dyDescent="0.25">
      <c r="A260" s="5"/>
      <c r="F260" s="16"/>
      <c r="M260" s="16"/>
      <c r="T260" s="16"/>
      <c r="AA260" s="16"/>
      <c r="AQ260" s="3"/>
      <c r="AR260" s="6"/>
    </row>
    <row r="261" spans="1:44" s="2" customFormat="1" x14ac:dyDescent="0.25">
      <c r="A261" s="5"/>
      <c r="F261" s="16"/>
      <c r="M261" s="16"/>
      <c r="T261" s="16"/>
      <c r="AA261" s="16"/>
      <c r="AQ261" s="3"/>
      <c r="AR261" s="6"/>
    </row>
    <row r="262" spans="1:44" s="2" customFormat="1" x14ac:dyDescent="0.25">
      <c r="A262" s="5"/>
      <c r="F262" s="16"/>
      <c r="M262" s="16"/>
      <c r="T262" s="16"/>
      <c r="AA262" s="16"/>
      <c r="AQ262" s="3"/>
      <c r="AR262" s="6"/>
    </row>
    <row r="263" spans="1:44" s="2" customFormat="1" x14ac:dyDescent="0.25">
      <c r="A263" s="5"/>
      <c r="F263" s="16"/>
      <c r="M263" s="16"/>
      <c r="T263" s="16"/>
      <c r="AA263" s="16"/>
      <c r="AQ263" s="3"/>
      <c r="AR263" s="6"/>
    </row>
    <row r="264" spans="1:44" s="2" customFormat="1" x14ac:dyDescent="0.25">
      <c r="A264" s="5"/>
      <c r="F264" s="16"/>
      <c r="M264" s="16"/>
      <c r="T264" s="16"/>
      <c r="AA264" s="16"/>
      <c r="AQ264" s="3"/>
      <c r="AR264" s="6"/>
    </row>
    <row r="265" spans="1:44" s="2" customFormat="1" x14ac:dyDescent="0.25">
      <c r="A265" s="5"/>
      <c r="F265" s="16"/>
      <c r="M265" s="16"/>
      <c r="T265" s="16"/>
      <c r="AA265" s="16"/>
      <c r="AQ265" s="3"/>
      <c r="AR265" s="6"/>
    </row>
    <row r="266" spans="1:44" s="2" customFormat="1" x14ac:dyDescent="0.25">
      <c r="A266" s="5"/>
      <c r="F266" s="16"/>
      <c r="M266" s="16"/>
      <c r="T266" s="16"/>
      <c r="AA266" s="16"/>
      <c r="AQ266" s="3"/>
      <c r="AR266" s="6"/>
    </row>
    <row r="267" spans="1:44" s="2" customFormat="1" x14ac:dyDescent="0.25">
      <c r="A267" s="5"/>
      <c r="F267" s="16"/>
      <c r="M267" s="16"/>
      <c r="T267" s="16"/>
      <c r="AA267" s="16"/>
      <c r="AQ267" s="3"/>
      <c r="AR267" s="6"/>
    </row>
    <row r="268" spans="1:44" s="2" customFormat="1" x14ac:dyDescent="0.25">
      <c r="A268" s="5"/>
      <c r="F268" s="16"/>
      <c r="M268" s="16"/>
      <c r="T268" s="16"/>
      <c r="AA268" s="16"/>
      <c r="AQ268" s="3"/>
      <c r="AR268" s="6"/>
    </row>
    <row r="269" spans="1:44" s="2" customFormat="1" x14ac:dyDescent="0.25">
      <c r="A269" s="5"/>
      <c r="F269" s="16"/>
      <c r="M269" s="16"/>
      <c r="T269" s="16"/>
      <c r="AA269" s="16"/>
      <c r="AQ269" s="3"/>
      <c r="AR269" s="6"/>
    </row>
    <row r="270" spans="1:44" s="2" customFormat="1" x14ac:dyDescent="0.25">
      <c r="A270" s="5"/>
      <c r="F270" s="16"/>
      <c r="M270" s="16"/>
      <c r="T270" s="16"/>
      <c r="AA270" s="16"/>
      <c r="AQ270" s="3"/>
      <c r="AR270" s="6"/>
    </row>
    <row r="271" spans="1:44" s="2" customFormat="1" x14ac:dyDescent="0.25">
      <c r="A271" s="5"/>
      <c r="F271" s="16"/>
      <c r="M271" s="16"/>
      <c r="T271" s="16"/>
      <c r="AA271" s="16"/>
      <c r="AQ271" s="3"/>
      <c r="AR271" s="6"/>
    </row>
    <row r="272" spans="1:44" s="2" customFormat="1" x14ac:dyDescent="0.25">
      <c r="A272" s="5"/>
      <c r="F272" s="16"/>
      <c r="M272" s="16"/>
      <c r="T272" s="16"/>
      <c r="AA272" s="16"/>
      <c r="AQ272" s="3"/>
      <c r="AR272" s="6"/>
    </row>
    <row r="273" spans="1:44" s="2" customFormat="1" x14ac:dyDescent="0.25">
      <c r="A273" s="5"/>
      <c r="F273" s="16"/>
      <c r="M273" s="16"/>
      <c r="T273" s="16"/>
      <c r="AA273" s="16"/>
      <c r="AQ273" s="3"/>
      <c r="AR273" s="6"/>
    </row>
    <row r="274" spans="1:44" s="2" customFormat="1" x14ac:dyDescent="0.25">
      <c r="A274" s="5"/>
      <c r="F274" s="16"/>
      <c r="M274" s="16"/>
      <c r="T274" s="16"/>
      <c r="AA274" s="16"/>
      <c r="AQ274" s="3"/>
      <c r="AR274" s="6"/>
    </row>
    <row r="275" spans="1:44" s="2" customFormat="1" x14ac:dyDescent="0.25">
      <c r="A275" s="5"/>
      <c r="F275" s="16"/>
      <c r="M275" s="16"/>
      <c r="T275" s="16"/>
      <c r="AA275" s="16"/>
      <c r="AQ275" s="3"/>
      <c r="AR275" s="6"/>
    </row>
    <row r="276" spans="1:44" s="2" customFormat="1" x14ac:dyDescent="0.25">
      <c r="A276" s="5"/>
      <c r="F276" s="16"/>
      <c r="M276" s="16"/>
      <c r="T276" s="16"/>
      <c r="AA276" s="16"/>
      <c r="AQ276" s="3"/>
      <c r="AR276" s="6"/>
    </row>
    <row r="277" spans="1:44" s="2" customFormat="1" x14ac:dyDescent="0.25">
      <c r="A277" s="5"/>
      <c r="F277" s="16"/>
      <c r="M277" s="16"/>
      <c r="T277" s="16"/>
      <c r="AA277" s="16"/>
      <c r="AQ277" s="3"/>
      <c r="AR277" s="6"/>
    </row>
    <row r="278" spans="1:44" s="2" customFormat="1" x14ac:dyDescent="0.25">
      <c r="A278" s="5"/>
      <c r="F278" s="16"/>
      <c r="M278" s="16"/>
      <c r="T278" s="16"/>
      <c r="AA278" s="16"/>
      <c r="AQ278" s="3"/>
      <c r="AR278" s="6"/>
    </row>
    <row r="279" spans="1:44" s="2" customFormat="1" x14ac:dyDescent="0.25">
      <c r="A279" s="5"/>
      <c r="F279" s="16"/>
      <c r="M279" s="16"/>
      <c r="T279" s="16"/>
      <c r="AA279" s="16"/>
      <c r="AQ279" s="3"/>
      <c r="AR279" s="6"/>
    </row>
    <row r="280" spans="1:44" s="2" customFormat="1" x14ac:dyDescent="0.25">
      <c r="A280" s="5"/>
      <c r="F280" s="16"/>
      <c r="M280" s="16"/>
      <c r="T280" s="16"/>
      <c r="AA280" s="16"/>
      <c r="AQ280" s="3"/>
      <c r="AR280" s="6"/>
    </row>
    <row r="281" spans="1:44" s="2" customFormat="1" x14ac:dyDescent="0.25">
      <c r="A281" s="5"/>
      <c r="F281" s="16"/>
      <c r="M281" s="16"/>
      <c r="T281" s="16"/>
      <c r="AA281" s="16"/>
      <c r="AQ281" s="3"/>
      <c r="AR281" s="6"/>
    </row>
    <row r="282" spans="1:44" s="2" customFormat="1" x14ac:dyDescent="0.25">
      <c r="A282" s="5"/>
      <c r="F282" s="16"/>
      <c r="M282" s="16"/>
      <c r="T282" s="16"/>
      <c r="AA282" s="16"/>
      <c r="AQ282" s="3"/>
      <c r="AR282" s="6"/>
    </row>
    <row r="283" spans="1:44" s="2" customFormat="1" x14ac:dyDescent="0.25">
      <c r="A283" s="5"/>
      <c r="F283" s="16"/>
      <c r="M283" s="16"/>
      <c r="T283" s="16"/>
      <c r="AA283" s="16"/>
      <c r="AQ283" s="3"/>
      <c r="AR283" s="6"/>
    </row>
    <row r="284" spans="1:44" s="2" customFormat="1" x14ac:dyDescent="0.25">
      <c r="A284" s="5"/>
      <c r="F284" s="16"/>
      <c r="M284" s="16"/>
      <c r="T284" s="16"/>
      <c r="AA284" s="16"/>
      <c r="AQ284" s="3"/>
      <c r="AR284" s="6"/>
    </row>
    <row r="285" spans="1:44" s="2" customFormat="1" x14ac:dyDescent="0.25">
      <c r="A285" s="5"/>
      <c r="F285" s="16"/>
      <c r="M285" s="16"/>
      <c r="T285" s="16"/>
      <c r="AA285" s="16"/>
      <c r="AQ285" s="3"/>
      <c r="AR285" s="6"/>
    </row>
    <row r="286" spans="1:44" s="2" customFormat="1" x14ac:dyDescent="0.25">
      <c r="A286" s="5"/>
      <c r="F286" s="16"/>
      <c r="M286" s="16"/>
      <c r="T286" s="16"/>
      <c r="AA286" s="16"/>
      <c r="AQ286" s="3"/>
      <c r="AR286" s="6"/>
    </row>
    <row r="287" spans="1:44" s="2" customFormat="1" x14ac:dyDescent="0.25">
      <c r="A287" s="5"/>
      <c r="F287" s="16"/>
      <c r="M287" s="16"/>
      <c r="T287" s="16"/>
      <c r="AA287" s="16"/>
      <c r="AQ287" s="3"/>
      <c r="AR287" s="6"/>
    </row>
    <row r="288" spans="1:44" s="2" customFormat="1" x14ac:dyDescent="0.25">
      <c r="A288" s="5"/>
      <c r="F288" s="16"/>
      <c r="M288" s="16"/>
      <c r="T288" s="16"/>
      <c r="AA288" s="16"/>
      <c r="AQ288" s="3"/>
      <c r="AR288" s="6"/>
    </row>
    <row r="289" spans="1:44" s="2" customFormat="1" x14ac:dyDescent="0.25">
      <c r="A289" s="5"/>
      <c r="F289" s="16"/>
      <c r="M289" s="16"/>
      <c r="T289" s="16"/>
      <c r="AA289" s="16"/>
      <c r="AQ289" s="3"/>
      <c r="AR289" s="6"/>
    </row>
    <row r="290" spans="1:44" s="2" customFormat="1" x14ac:dyDescent="0.25">
      <c r="A290" s="5"/>
      <c r="F290" s="16"/>
      <c r="M290" s="16"/>
      <c r="T290" s="16"/>
      <c r="AA290" s="16"/>
      <c r="AQ290" s="3"/>
      <c r="AR290" s="6"/>
    </row>
    <row r="291" spans="1:44" s="2" customFormat="1" x14ac:dyDescent="0.25">
      <c r="A291" s="5"/>
      <c r="F291" s="16"/>
      <c r="M291" s="16"/>
      <c r="T291" s="16"/>
      <c r="AA291" s="16"/>
      <c r="AQ291" s="3"/>
      <c r="AR291" s="6"/>
    </row>
    <row r="292" spans="1:44" s="2" customFormat="1" x14ac:dyDescent="0.25">
      <c r="A292" s="5"/>
      <c r="F292" s="16"/>
      <c r="M292" s="16"/>
      <c r="T292" s="16"/>
      <c r="AA292" s="16"/>
      <c r="AQ292" s="3"/>
      <c r="AR292" s="6"/>
    </row>
    <row r="293" spans="1:44" s="2" customFormat="1" x14ac:dyDescent="0.25">
      <c r="A293" s="5"/>
      <c r="F293" s="16"/>
      <c r="M293" s="16"/>
      <c r="T293" s="16"/>
      <c r="AA293" s="16"/>
      <c r="AQ293" s="3"/>
      <c r="AR293" s="6"/>
    </row>
    <row r="294" spans="1:44" s="2" customFormat="1" x14ac:dyDescent="0.25">
      <c r="A294" s="5"/>
      <c r="F294" s="16"/>
      <c r="M294" s="16"/>
      <c r="T294" s="16"/>
      <c r="AA294" s="16"/>
      <c r="AQ294" s="3"/>
      <c r="AR294" s="6"/>
    </row>
    <row r="295" spans="1:44" s="2" customFormat="1" x14ac:dyDescent="0.25">
      <c r="A295" s="5"/>
      <c r="F295" s="16"/>
      <c r="M295" s="16"/>
      <c r="T295" s="16"/>
      <c r="AA295" s="16"/>
      <c r="AQ295" s="3"/>
      <c r="AR295" s="6"/>
    </row>
    <row r="296" spans="1:44" s="2" customFormat="1" x14ac:dyDescent="0.25">
      <c r="A296" s="5"/>
      <c r="F296" s="16"/>
      <c r="M296" s="16"/>
      <c r="T296" s="16"/>
      <c r="AA296" s="16"/>
      <c r="AQ296" s="3"/>
      <c r="AR296" s="6"/>
    </row>
    <row r="297" spans="1:44" s="2" customFormat="1" x14ac:dyDescent="0.25">
      <c r="A297" s="5"/>
      <c r="F297" s="16"/>
      <c r="M297" s="16"/>
      <c r="T297" s="16"/>
      <c r="AA297" s="16"/>
      <c r="AQ297" s="3"/>
      <c r="AR297" s="6"/>
    </row>
    <row r="298" spans="1:44" s="2" customFormat="1" x14ac:dyDescent="0.25">
      <c r="A298" s="5"/>
      <c r="F298" s="16"/>
      <c r="M298" s="16"/>
      <c r="T298" s="16"/>
      <c r="AA298" s="16"/>
      <c r="AQ298" s="3"/>
      <c r="AR298" s="6"/>
    </row>
    <row r="299" spans="1:44" s="2" customFormat="1" x14ac:dyDescent="0.25">
      <c r="A299" s="5"/>
      <c r="F299" s="16"/>
      <c r="M299" s="16"/>
      <c r="T299" s="16"/>
      <c r="AA299" s="16"/>
      <c r="AQ299" s="3"/>
      <c r="AR299" s="6"/>
    </row>
    <row r="300" spans="1:44" s="2" customFormat="1" x14ac:dyDescent="0.25">
      <c r="A300" s="5"/>
      <c r="F300" s="16"/>
      <c r="M300" s="16"/>
      <c r="T300" s="16"/>
      <c r="AA300" s="16"/>
      <c r="AQ300" s="3"/>
      <c r="AR300" s="6"/>
    </row>
    <row r="301" spans="1:44" s="2" customFormat="1" x14ac:dyDescent="0.25">
      <c r="A301" s="5"/>
      <c r="F301" s="16"/>
      <c r="M301" s="16"/>
      <c r="T301" s="16"/>
      <c r="AA301" s="16"/>
      <c r="AQ301" s="3"/>
      <c r="AR301" s="6"/>
    </row>
    <row r="302" spans="1:44" s="2" customFormat="1" x14ac:dyDescent="0.25">
      <c r="A302" s="5"/>
      <c r="F302" s="16"/>
      <c r="M302" s="16"/>
      <c r="T302" s="16"/>
      <c r="AA302" s="16"/>
      <c r="AQ302" s="3"/>
      <c r="AR302" s="6"/>
    </row>
    <row r="303" spans="1:44" s="2" customFormat="1" x14ac:dyDescent="0.25">
      <c r="A303" s="5"/>
      <c r="F303" s="16"/>
      <c r="M303" s="16"/>
      <c r="T303" s="16"/>
      <c r="AA303" s="16"/>
      <c r="AQ303" s="3"/>
      <c r="AR303" s="6"/>
    </row>
    <row r="304" spans="1:44" s="2" customFormat="1" x14ac:dyDescent="0.25">
      <c r="A304" s="5"/>
      <c r="F304" s="16"/>
      <c r="M304" s="16"/>
      <c r="T304" s="16"/>
      <c r="AA304" s="16"/>
      <c r="AQ304" s="3"/>
      <c r="AR304" s="6"/>
    </row>
    <row r="305" spans="1:44" s="2" customFormat="1" x14ac:dyDescent="0.25">
      <c r="A305" s="5"/>
      <c r="F305" s="16"/>
      <c r="M305" s="16"/>
      <c r="T305" s="16"/>
      <c r="AA305" s="16"/>
      <c r="AQ305" s="3"/>
      <c r="AR305" s="6"/>
    </row>
    <row r="306" spans="1:44" s="2" customFormat="1" x14ac:dyDescent="0.25">
      <c r="A306" s="5"/>
      <c r="F306" s="16"/>
      <c r="M306" s="16"/>
      <c r="T306" s="16"/>
      <c r="AA306" s="16"/>
      <c r="AQ306" s="3"/>
      <c r="AR306" s="6"/>
    </row>
    <row r="307" spans="1:44" s="2" customFormat="1" x14ac:dyDescent="0.25">
      <c r="A307" s="5"/>
      <c r="F307" s="16"/>
      <c r="M307" s="16"/>
      <c r="T307" s="16"/>
      <c r="AA307" s="16"/>
      <c r="AQ307" s="3"/>
      <c r="AR307" s="6"/>
    </row>
    <row r="308" spans="1:44" s="2" customFormat="1" x14ac:dyDescent="0.25">
      <c r="A308" s="5"/>
      <c r="F308" s="16"/>
      <c r="M308" s="16"/>
      <c r="T308" s="16"/>
      <c r="AA308" s="16"/>
      <c r="AQ308" s="3"/>
      <c r="AR308" s="6"/>
    </row>
    <row r="309" spans="1:44" s="2" customFormat="1" x14ac:dyDescent="0.25">
      <c r="A309" s="5"/>
      <c r="F309" s="16"/>
      <c r="M309" s="16"/>
      <c r="T309" s="16"/>
      <c r="AA309" s="16"/>
      <c r="AQ309" s="3"/>
      <c r="AR309" s="6"/>
    </row>
    <row r="310" spans="1:44" s="2" customFormat="1" x14ac:dyDescent="0.25">
      <c r="A310" s="5"/>
      <c r="F310" s="16"/>
      <c r="M310" s="16"/>
      <c r="T310" s="16"/>
      <c r="AA310" s="16"/>
      <c r="AQ310" s="3"/>
      <c r="AR310" s="6"/>
    </row>
    <row r="311" spans="1:44" s="2" customFormat="1" x14ac:dyDescent="0.25">
      <c r="A311" s="5"/>
      <c r="F311" s="16"/>
      <c r="M311" s="16"/>
      <c r="T311" s="16"/>
      <c r="AA311" s="16"/>
      <c r="AQ311" s="3"/>
      <c r="AR311" s="6"/>
    </row>
    <row r="312" spans="1:44" s="2" customFormat="1" x14ac:dyDescent="0.25">
      <c r="A312" s="5"/>
      <c r="F312" s="16"/>
      <c r="M312" s="16"/>
      <c r="T312" s="16"/>
      <c r="AA312" s="16"/>
      <c r="AQ312" s="3"/>
      <c r="AR312" s="6"/>
    </row>
    <row r="313" spans="1:44" s="2" customFormat="1" x14ac:dyDescent="0.25">
      <c r="A313" s="5"/>
      <c r="F313" s="16"/>
      <c r="M313" s="16"/>
      <c r="T313" s="16"/>
      <c r="AA313" s="16"/>
      <c r="AQ313" s="3"/>
      <c r="AR313" s="6"/>
    </row>
    <row r="314" spans="1:44" s="2" customFormat="1" x14ac:dyDescent="0.25">
      <c r="A314" s="5"/>
      <c r="F314" s="16"/>
      <c r="M314" s="16"/>
      <c r="T314" s="16"/>
      <c r="AA314" s="16"/>
      <c r="AQ314" s="3"/>
      <c r="AR314" s="6"/>
    </row>
    <row r="315" spans="1:44" s="2" customFormat="1" x14ac:dyDescent="0.25">
      <c r="A315" s="5"/>
      <c r="F315" s="16"/>
      <c r="M315" s="16"/>
      <c r="T315" s="16"/>
      <c r="AA315" s="16"/>
      <c r="AQ315" s="3"/>
      <c r="AR315" s="6"/>
    </row>
    <row r="316" spans="1:44" s="2" customFormat="1" x14ac:dyDescent="0.25">
      <c r="A316" s="5"/>
      <c r="F316" s="16"/>
      <c r="M316" s="16"/>
      <c r="T316" s="16"/>
      <c r="AA316" s="16"/>
      <c r="AQ316" s="3"/>
      <c r="AR316" s="6"/>
    </row>
    <row r="317" spans="1:44" s="2" customFormat="1" x14ac:dyDescent="0.25">
      <c r="A317" s="5"/>
      <c r="F317" s="16"/>
      <c r="M317" s="16"/>
      <c r="T317" s="16"/>
      <c r="AA317" s="16"/>
      <c r="AQ317" s="3"/>
      <c r="AR317" s="6"/>
    </row>
    <row r="318" spans="1:44" s="2" customFormat="1" x14ac:dyDescent="0.25">
      <c r="A318" s="5"/>
      <c r="F318" s="16"/>
      <c r="M318" s="16"/>
      <c r="T318" s="16"/>
      <c r="AA318" s="16"/>
      <c r="AQ318" s="3"/>
      <c r="AR318" s="6"/>
    </row>
    <row r="319" spans="1:44" s="2" customFormat="1" x14ac:dyDescent="0.25">
      <c r="A319" s="5"/>
      <c r="F319" s="16"/>
      <c r="M319" s="16"/>
      <c r="T319" s="16"/>
      <c r="AA319" s="16"/>
      <c r="AQ319" s="3"/>
      <c r="AR319" s="6"/>
    </row>
    <row r="320" spans="1:44" s="2" customFormat="1" x14ac:dyDescent="0.25">
      <c r="A320" s="5"/>
      <c r="F320" s="16"/>
      <c r="M320" s="16"/>
      <c r="T320" s="16"/>
      <c r="AA320" s="16"/>
      <c r="AQ320" s="3"/>
      <c r="AR320" s="6"/>
    </row>
    <row r="321" spans="1:44" s="2" customFormat="1" x14ac:dyDescent="0.25">
      <c r="A321" s="5"/>
      <c r="F321" s="16"/>
      <c r="M321" s="16"/>
      <c r="T321" s="16"/>
      <c r="AA321" s="16"/>
      <c r="AQ321" s="3"/>
      <c r="AR321" s="6"/>
    </row>
    <row r="322" spans="1:44" s="2" customFormat="1" x14ac:dyDescent="0.25">
      <c r="A322" s="5"/>
      <c r="F322" s="16"/>
      <c r="M322" s="16"/>
      <c r="T322" s="16"/>
      <c r="AA322" s="16"/>
      <c r="AQ322" s="3"/>
      <c r="AR322" s="6"/>
    </row>
    <row r="323" spans="1:44" s="2" customFormat="1" x14ac:dyDescent="0.25">
      <c r="A323" s="5"/>
      <c r="F323" s="16"/>
      <c r="M323" s="16"/>
      <c r="T323" s="16"/>
      <c r="AA323" s="16"/>
      <c r="AQ323" s="3"/>
      <c r="AR323" s="6"/>
    </row>
    <row r="324" spans="1:44" s="2" customFormat="1" x14ac:dyDescent="0.25">
      <c r="A324" s="5"/>
      <c r="F324" s="16"/>
      <c r="M324" s="16"/>
      <c r="T324" s="16"/>
      <c r="AA324" s="16"/>
      <c r="AQ324" s="3"/>
      <c r="AR324" s="6"/>
    </row>
    <row r="325" spans="1:44" s="2" customFormat="1" x14ac:dyDescent="0.25">
      <c r="A325" s="5"/>
      <c r="F325" s="16"/>
      <c r="M325" s="16"/>
      <c r="T325" s="16"/>
      <c r="AA325" s="16"/>
      <c r="AQ325" s="3"/>
      <c r="AR325" s="6"/>
    </row>
    <row r="326" spans="1:44" s="2" customFormat="1" x14ac:dyDescent="0.25">
      <c r="A326" s="5"/>
      <c r="F326" s="16"/>
      <c r="M326" s="16"/>
      <c r="T326" s="16"/>
      <c r="AA326" s="16"/>
      <c r="AQ326" s="3"/>
      <c r="AR326" s="6"/>
    </row>
    <row r="327" spans="1:44" s="2" customFormat="1" x14ac:dyDescent="0.25">
      <c r="A327" s="5"/>
      <c r="F327" s="16"/>
      <c r="M327" s="16"/>
      <c r="T327" s="16"/>
      <c r="AA327" s="16"/>
      <c r="AQ327" s="3"/>
      <c r="AR327" s="6"/>
    </row>
    <row r="328" spans="1:44" s="2" customFormat="1" x14ac:dyDescent="0.25">
      <c r="A328" s="5"/>
      <c r="F328" s="16"/>
      <c r="M328" s="16"/>
      <c r="T328" s="16"/>
      <c r="AA328" s="16"/>
      <c r="AQ328" s="3"/>
      <c r="AR328" s="6"/>
    </row>
    <row r="329" spans="1:44" s="2" customFormat="1" x14ac:dyDescent="0.25">
      <c r="A329" s="5"/>
      <c r="F329" s="16"/>
      <c r="M329" s="16"/>
      <c r="T329" s="16"/>
      <c r="AA329" s="16"/>
      <c r="AQ329" s="3"/>
      <c r="AR329" s="6"/>
    </row>
    <row r="330" spans="1:44" s="2" customFormat="1" x14ac:dyDescent="0.25">
      <c r="A330" s="5"/>
      <c r="F330" s="16"/>
      <c r="M330" s="16"/>
      <c r="T330" s="16"/>
      <c r="AA330" s="16"/>
      <c r="AQ330" s="3"/>
      <c r="AR330" s="6"/>
    </row>
    <row r="331" spans="1:44" s="2" customFormat="1" x14ac:dyDescent="0.25">
      <c r="A331" s="5"/>
      <c r="F331" s="16"/>
      <c r="M331" s="16"/>
      <c r="T331" s="16"/>
      <c r="AA331" s="16"/>
      <c r="AQ331" s="3"/>
      <c r="AR331" s="6"/>
    </row>
    <row r="332" spans="1:44" s="2" customFormat="1" x14ac:dyDescent="0.25">
      <c r="A332" s="5"/>
      <c r="F332" s="16"/>
      <c r="M332" s="16"/>
      <c r="T332" s="16"/>
      <c r="AA332" s="16"/>
      <c r="AQ332" s="3"/>
      <c r="AR332" s="6"/>
    </row>
    <row r="333" spans="1:44" s="2" customFormat="1" x14ac:dyDescent="0.25">
      <c r="A333" s="5"/>
      <c r="F333" s="16"/>
      <c r="M333" s="16"/>
      <c r="T333" s="16"/>
      <c r="AA333" s="16"/>
      <c r="AQ333" s="3"/>
      <c r="AR333" s="6"/>
    </row>
    <row r="334" spans="1:44" s="2" customFormat="1" x14ac:dyDescent="0.25">
      <c r="A334" s="5"/>
      <c r="F334" s="16"/>
      <c r="M334" s="16"/>
      <c r="T334" s="16"/>
      <c r="AA334" s="16"/>
      <c r="AQ334" s="3"/>
      <c r="AR334" s="6"/>
    </row>
    <row r="335" spans="1:44" s="2" customFormat="1" x14ac:dyDescent="0.25">
      <c r="A335" s="5"/>
      <c r="F335" s="16"/>
      <c r="M335" s="16"/>
      <c r="T335" s="16"/>
      <c r="AA335" s="16"/>
      <c r="AQ335" s="3"/>
      <c r="AR335" s="6"/>
    </row>
    <row r="336" spans="1:44" s="2" customFormat="1" x14ac:dyDescent="0.25">
      <c r="A336" s="5"/>
      <c r="F336" s="16"/>
      <c r="M336" s="16"/>
      <c r="T336" s="16"/>
      <c r="AA336" s="16"/>
      <c r="AQ336" s="3"/>
      <c r="AR336" s="6"/>
    </row>
    <row r="337" spans="1:44" s="2" customFormat="1" x14ac:dyDescent="0.25">
      <c r="A337" s="5"/>
      <c r="F337" s="16"/>
      <c r="M337" s="16"/>
      <c r="T337" s="16"/>
      <c r="AA337" s="16"/>
      <c r="AQ337" s="3"/>
      <c r="AR337" s="6"/>
    </row>
    <row r="338" spans="1:44" s="2" customFormat="1" x14ac:dyDescent="0.25">
      <c r="A338" s="5"/>
      <c r="F338" s="16"/>
      <c r="M338" s="16"/>
      <c r="T338" s="16"/>
      <c r="AA338" s="16"/>
      <c r="AQ338" s="3"/>
      <c r="AR338" s="6"/>
    </row>
    <row r="339" spans="1:44" s="2" customFormat="1" x14ac:dyDescent="0.25">
      <c r="A339" s="5"/>
      <c r="F339" s="16"/>
      <c r="M339" s="16"/>
      <c r="T339" s="16"/>
      <c r="AA339" s="16"/>
      <c r="AQ339" s="3"/>
      <c r="AR339" s="6"/>
    </row>
    <row r="340" spans="1:44" s="2" customFormat="1" x14ac:dyDescent="0.25">
      <c r="A340" s="5"/>
      <c r="F340" s="16"/>
      <c r="M340" s="16"/>
      <c r="T340" s="16"/>
      <c r="AA340" s="16"/>
      <c r="AQ340" s="3"/>
      <c r="AR340" s="6"/>
    </row>
    <row r="341" spans="1:44" s="2" customFormat="1" x14ac:dyDescent="0.25">
      <c r="A341" s="5"/>
      <c r="F341" s="16"/>
      <c r="M341" s="16"/>
      <c r="T341" s="16"/>
      <c r="AA341" s="16"/>
      <c r="AQ341" s="3"/>
      <c r="AR341" s="6"/>
    </row>
    <row r="342" spans="1:44" s="2" customFormat="1" x14ac:dyDescent="0.25">
      <c r="A342" s="5"/>
      <c r="F342" s="16"/>
      <c r="M342" s="16"/>
      <c r="T342" s="16"/>
      <c r="AA342" s="16"/>
      <c r="AQ342" s="3"/>
      <c r="AR342" s="6"/>
    </row>
    <row r="343" spans="1:44" s="2" customFormat="1" x14ac:dyDescent="0.25">
      <c r="A343" s="5"/>
      <c r="F343" s="16"/>
      <c r="M343" s="16"/>
      <c r="T343" s="16"/>
      <c r="AA343" s="16"/>
      <c r="AQ343" s="3"/>
      <c r="AR343" s="6"/>
    </row>
    <row r="344" spans="1:44" s="2" customFormat="1" x14ac:dyDescent="0.25">
      <c r="A344" s="5"/>
      <c r="F344" s="16"/>
      <c r="M344" s="16"/>
      <c r="T344" s="16"/>
      <c r="AA344" s="16"/>
      <c r="AQ344" s="3"/>
      <c r="AR344" s="6"/>
    </row>
    <row r="345" spans="1:44" s="2" customFormat="1" x14ac:dyDescent="0.25">
      <c r="A345" s="5"/>
      <c r="F345" s="16"/>
      <c r="M345" s="16"/>
      <c r="T345" s="16"/>
      <c r="AA345" s="16"/>
      <c r="AQ345" s="3"/>
      <c r="AR345" s="6"/>
    </row>
    <row r="346" spans="1:44" s="2" customFormat="1" x14ac:dyDescent="0.25">
      <c r="A346" s="5"/>
      <c r="F346" s="16"/>
      <c r="M346" s="16"/>
      <c r="T346" s="16"/>
      <c r="AA346" s="16"/>
      <c r="AQ346" s="3"/>
      <c r="AR346" s="6"/>
    </row>
    <row r="347" spans="1:44" s="2" customFormat="1" x14ac:dyDescent="0.25">
      <c r="A347" s="5"/>
      <c r="F347" s="16"/>
      <c r="M347" s="16"/>
      <c r="T347" s="16"/>
      <c r="AA347" s="16"/>
      <c r="AQ347" s="3"/>
      <c r="AR347" s="6"/>
    </row>
    <row r="348" spans="1:44" s="2" customFormat="1" x14ac:dyDescent="0.25">
      <c r="A348" s="5"/>
      <c r="F348" s="16"/>
      <c r="M348" s="16"/>
      <c r="T348" s="16"/>
      <c r="AA348" s="16"/>
      <c r="AQ348" s="3"/>
      <c r="AR348" s="6"/>
    </row>
    <row r="349" spans="1:44" s="2" customFormat="1" x14ac:dyDescent="0.25">
      <c r="A349" s="5"/>
      <c r="F349" s="16"/>
      <c r="M349" s="16"/>
      <c r="T349" s="16"/>
      <c r="AA349" s="16"/>
      <c r="AQ349" s="3"/>
      <c r="AR349" s="6"/>
    </row>
    <row r="350" spans="1:44" s="2" customFormat="1" x14ac:dyDescent="0.25">
      <c r="A350" s="5"/>
      <c r="F350" s="16"/>
      <c r="M350" s="16"/>
      <c r="T350" s="16"/>
      <c r="AA350" s="16"/>
      <c r="AQ350" s="3"/>
      <c r="AR350" s="6"/>
    </row>
    <row r="351" spans="1:44" s="2" customFormat="1" x14ac:dyDescent="0.25">
      <c r="A351" s="5"/>
      <c r="F351" s="16"/>
      <c r="M351" s="16"/>
      <c r="T351" s="16"/>
      <c r="AA351" s="16"/>
      <c r="AQ351" s="3"/>
      <c r="AR351" s="6"/>
    </row>
    <row r="352" spans="1:44" s="2" customFormat="1" x14ac:dyDescent="0.25">
      <c r="A352" s="5"/>
      <c r="F352" s="16"/>
      <c r="M352" s="16"/>
      <c r="T352" s="16"/>
      <c r="AA352" s="16"/>
      <c r="AQ352" s="3"/>
      <c r="AR352" s="6"/>
    </row>
    <row r="353" spans="1:44" s="2" customFormat="1" x14ac:dyDescent="0.25">
      <c r="A353" s="5"/>
      <c r="F353" s="16"/>
      <c r="M353" s="16"/>
      <c r="T353" s="16"/>
      <c r="AA353" s="16"/>
      <c r="AQ353" s="3"/>
      <c r="AR353" s="6"/>
    </row>
    <row r="354" spans="1:44" s="2" customFormat="1" x14ac:dyDescent="0.25">
      <c r="A354" s="5"/>
      <c r="F354" s="16"/>
      <c r="M354" s="16"/>
      <c r="T354" s="16"/>
      <c r="AA354" s="16"/>
      <c r="AQ354" s="3"/>
      <c r="AR354" s="6"/>
    </row>
    <row r="355" spans="1:44" s="2" customFormat="1" x14ac:dyDescent="0.25">
      <c r="A355" s="5"/>
      <c r="F355" s="16"/>
      <c r="M355" s="16"/>
      <c r="T355" s="16"/>
      <c r="AA355" s="16"/>
      <c r="AQ355" s="3"/>
      <c r="AR355" s="6"/>
    </row>
    <row r="356" spans="1:44" s="2" customFormat="1" x14ac:dyDescent="0.25">
      <c r="A356" s="5"/>
      <c r="F356" s="16"/>
      <c r="M356" s="16"/>
      <c r="T356" s="16"/>
      <c r="AA356" s="16"/>
      <c r="AQ356" s="3"/>
      <c r="AR356" s="6"/>
    </row>
    <row r="357" spans="1:44" s="2" customFormat="1" x14ac:dyDescent="0.25">
      <c r="A357" s="5"/>
      <c r="F357" s="16"/>
      <c r="M357" s="16"/>
      <c r="T357" s="16"/>
      <c r="AA357" s="16"/>
      <c r="AQ357" s="3"/>
      <c r="AR357" s="6"/>
    </row>
    <row r="358" spans="1:44" s="2" customFormat="1" x14ac:dyDescent="0.25">
      <c r="A358" s="5"/>
      <c r="F358" s="16"/>
      <c r="M358" s="16"/>
      <c r="T358" s="16"/>
      <c r="AA358" s="16"/>
      <c r="AQ358" s="3"/>
      <c r="AR358" s="6"/>
    </row>
    <row r="359" spans="1:44" s="2" customFormat="1" x14ac:dyDescent="0.25">
      <c r="A359" s="5"/>
      <c r="F359" s="16"/>
      <c r="M359" s="16"/>
      <c r="T359" s="16"/>
      <c r="AA359" s="16"/>
      <c r="AQ359" s="3"/>
      <c r="AR359" s="6"/>
    </row>
    <row r="360" spans="1:44" s="2" customFormat="1" x14ac:dyDescent="0.25">
      <c r="A360" s="5"/>
      <c r="F360" s="16"/>
      <c r="M360" s="16"/>
      <c r="T360" s="16"/>
      <c r="AA360" s="16"/>
      <c r="AQ360" s="3"/>
      <c r="AR360" s="6"/>
    </row>
    <row r="361" spans="1:44" s="2" customFormat="1" x14ac:dyDescent="0.25">
      <c r="A361" s="5"/>
      <c r="F361" s="16"/>
      <c r="M361" s="16"/>
      <c r="T361" s="16"/>
      <c r="AA361" s="16"/>
      <c r="AQ361" s="3"/>
      <c r="AR361" s="6"/>
    </row>
    <row r="362" spans="1:44" s="2" customFormat="1" x14ac:dyDescent="0.25">
      <c r="A362" s="5"/>
      <c r="F362" s="16"/>
      <c r="M362" s="16"/>
      <c r="T362" s="16"/>
      <c r="AA362" s="16"/>
      <c r="AQ362" s="3"/>
      <c r="AR362" s="6"/>
    </row>
    <row r="363" spans="1:44" s="2" customFormat="1" x14ac:dyDescent="0.25">
      <c r="A363" s="5"/>
      <c r="F363" s="16"/>
      <c r="M363" s="16"/>
      <c r="T363" s="16"/>
      <c r="AA363" s="16"/>
      <c r="AQ363" s="3"/>
      <c r="AR363" s="6"/>
    </row>
    <row r="364" spans="1:44" s="2" customFormat="1" x14ac:dyDescent="0.25">
      <c r="A364" s="5"/>
      <c r="F364" s="16"/>
      <c r="M364" s="16"/>
      <c r="T364" s="16"/>
      <c r="AA364" s="16"/>
      <c r="AQ364" s="3"/>
      <c r="AR364" s="6"/>
    </row>
    <row r="365" spans="1:44" s="2" customFormat="1" x14ac:dyDescent="0.25">
      <c r="A365" s="5"/>
      <c r="F365" s="16"/>
      <c r="M365" s="16"/>
      <c r="T365" s="16"/>
      <c r="AA365" s="16"/>
      <c r="AQ365" s="3"/>
      <c r="AR365" s="6"/>
    </row>
    <row r="366" spans="1:44" s="2" customFormat="1" x14ac:dyDescent="0.25">
      <c r="A366" s="5"/>
      <c r="F366" s="16"/>
      <c r="M366" s="16"/>
      <c r="T366" s="16"/>
      <c r="AA366" s="16"/>
      <c r="AQ366" s="3"/>
      <c r="AR366" s="6"/>
    </row>
    <row r="367" spans="1:44" s="2" customFormat="1" x14ac:dyDescent="0.25">
      <c r="A367" s="5"/>
      <c r="F367" s="16"/>
      <c r="M367" s="16"/>
      <c r="T367" s="16"/>
      <c r="AA367" s="16"/>
      <c r="AQ367" s="3"/>
      <c r="AR367" s="6"/>
    </row>
    <row r="368" spans="1:44" s="2" customFormat="1" x14ac:dyDescent="0.25">
      <c r="A368" s="5"/>
      <c r="F368" s="16"/>
      <c r="M368" s="16"/>
      <c r="T368" s="16"/>
      <c r="AA368" s="16"/>
      <c r="AQ368" s="3"/>
      <c r="AR368" s="6"/>
    </row>
    <row r="369" spans="1:44" s="2" customFormat="1" x14ac:dyDescent="0.25">
      <c r="A369" s="5"/>
      <c r="F369" s="16"/>
      <c r="M369" s="16"/>
      <c r="T369" s="16"/>
      <c r="AA369" s="16"/>
      <c r="AQ369" s="3"/>
      <c r="AR369" s="6"/>
    </row>
    <row r="370" spans="1:44" s="2" customFormat="1" x14ac:dyDescent="0.25">
      <c r="A370" s="5"/>
      <c r="F370" s="16"/>
      <c r="M370" s="16"/>
      <c r="T370" s="16"/>
      <c r="AA370" s="16"/>
      <c r="AQ370" s="3"/>
      <c r="AR370" s="6"/>
    </row>
    <row r="371" spans="1:44" s="2" customFormat="1" x14ac:dyDescent="0.25">
      <c r="A371" s="5"/>
      <c r="F371" s="16"/>
      <c r="M371" s="16"/>
      <c r="T371" s="16"/>
      <c r="AA371" s="16"/>
      <c r="AQ371" s="3"/>
      <c r="AR371" s="6"/>
    </row>
    <row r="372" spans="1:44" s="2" customFormat="1" x14ac:dyDescent="0.25">
      <c r="A372" s="5"/>
      <c r="F372" s="16"/>
      <c r="M372" s="16"/>
      <c r="T372" s="16"/>
      <c r="AA372" s="16"/>
      <c r="AQ372" s="3"/>
      <c r="AR372" s="6"/>
    </row>
    <row r="373" spans="1:44" s="2" customFormat="1" x14ac:dyDescent="0.25">
      <c r="A373" s="5"/>
      <c r="F373" s="16"/>
      <c r="M373" s="16"/>
      <c r="T373" s="16"/>
      <c r="AA373" s="16"/>
      <c r="AQ373" s="3"/>
      <c r="AR373" s="6"/>
    </row>
    <row r="374" spans="1:44" s="2" customFormat="1" x14ac:dyDescent="0.25">
      <c r="A374" s="5"/>
      <c r="F374" s="16"/>
      <c r="M374" s="16"/>
      <c r="T374" s="16"/>
      <c r="AA374" s="16"/>
      <c r="AQ374" s="3"/>
      <c r="AR374" s="6"/>
    </row>
    <row r="375" spans="1:44" s="2" customFormat="1" x14ac:dyDescent="0.25">
      <c r="A375" s="5"/>
      <c r="F375" s="16"/>
      <c r="M375" s="16"/>
      <c r="T375" s="16"/>
      <c r="AA375" s="16"/>
      <c r="AQ375" s="3"/>
      <c r="AR375" s="6"/>
    </row>
    <row r="376" spans="1:44" s="2" customFormat="1" x14ac:dyDescent="0.25">
      <c r="A376" s="5"/>
      <c r="F376" s="16"/>
      <c r="M376" s="16"/>
      <c r="T376" s="16"/>
      <c r="AA376" s="16"/>
      <c r="AQ376" s="3"/>
      <c r="AR376" s="6"/>
    </row>
    <row r="377" spans="1:44" s="2" customFormat="1" x14ac:dyDescent="0.25">
      <c r="A377" s="5"/>
      <c r="F377" s="16"/>
      <c r="M377" s="16"/>
      <c r="T377" s="16"/>
      <c r="AA377" s="16"/>
      <c r="AQ377" s="3"/>
      <c r="AR377" s="6"/>
    </row>
    <row r="378" spans="1:44" s="2" customFormat="1" x14ac:dyDescent="0.25">
      <c r="A378" s="5"/>
      <c r="F378" s="16"/>
      <c r="M378" s="16"/>
      <c r="T378" s="16"/>
      <c r="AA378" s="16"/>
      <c r="AQ378" s="3"/>
      <c r="AR378" s="6"/>
    </row>
    <row r="379" spans="1:44" s="2" customFormat="1" x14ac:dyDescent="0.25">
      <c r="A379" s="5"/>
      <c r="F379" s="16"/>
      <c r="M379" s="16"/>
      <c r="T379" s="16"/>
      <c r="AA379" s="16"/>
      <c r="AQ379" s="3"/>
      <c r="AR379" s="6"/>
    </row>
    <row r="380" spans="1:44" s="2" customFormat="1" x14ac:dyDescent="0.25">
      <c r="A380" s="5"/>
      <c r="F380" s="16"/>
      <c r="M380" s="16"/>
      <c r="T380" s="16"/>
      <c r="AA380" s="16"/>
      <c r="AQ380" s="3"/>
      <c r="AR380" s="6"/>
    </row>
    <row r="381" spans="1:44" s="2" customFormat="1" x14ac:dyDescent="0.25">
      <c r="A381" s="5"/>
      <c r="F381" s="16"/>
      <c r="M381" s="16"/>
      <c r="T381" s="16"/>
      <c r="AA381" s="16"/>
      <c r="AQ381" s="3"/>
      <c r="AR381" s="6"/>
    </row>
    <row r="382" spans="1:44" s="2" customFormat="1" x14ac:dyDescent="0.25">
      <c r="A382" s="5"/>
      <c r="F382" s="16"/>
      <c r="M382" s="16"/>
      <c r="T382" s="16"/>
      <c r="AA382" s="16"/>
      <c r="AQ382" s="3"/>
      <c r="AR382" s="6"/>
    </row>
    <row r="383" spans="1:44" s="2" customFormat="1" x14ac:dyDescent="0.25">
      <c r="A383" s="5"/>
      <c r="F383" s="16"/>
      <c r="M383" s="16"/>
      <c r="T383" s="16"/>
      <c r="AA383" s="16"/>
      <c r="AQ383" s="3"/>
      <c r="AR383" s="6"/>
    </row>
    <row r="384" spans="1:44" s="2" customFormat="1" x14ac:dyDescent="0.25">
      <c r="A384" s="5"/>
      <c r="F384" s="16"/>
      <c r="M384" s="16"/>
      <c r="T384" s="16"/>
      <c r="AA384" s="16"/>
      <c r="AQ384" s="3"/>
      <c r="AR384" s="6"/>
    </row>
    <row r="385" spans="1:44" s="2" customFormat="1" x14ac:dyDescent="0.25">
      <c r="A385" s="5"/>
      <c r="F385" s="16"/>
      <c r="M385" s="16"/>
      <c r="T385" s="16"/>
      <c r="AA385" s="16"/>
      <c r="AQ385" s="3"/>
      <c r="AR385" s="6"/>
    </row>
    <row r="386" spans="1:44" s="2" customFormat="1" x14ac:dyDescent="0.25">
      <c r="A386" s="5"/>
      <c r="F386" s="16"/>
      <c r="M386" s="16"/>
      <c r="T386" s="16"/>
      <c r="AA386" s="16"/>
      <c r="AQ386" s="3"/>
      <c r="AR386" s="6"/>
    </row>
    <row r="387" spans="1:44" s="2" customFormat="1" x14ac:dyDescent="0.25">
      <c r="A387" s="5"/>
      <c r="F387" s="16"/>
      <c r="M387" s="16"/>
      <c r="T387" s="16"/>
      <c r="AA387" s="16"/>
      <c r="AQ387" s="3"/>
      <c r="AR387" s="6"/>
    </row>
    <row r="388" spans="1:44" s="2" customFormat="1" x14ac:dyDescent="0.25">
      <c r="A388" s="5"/>
      <c r="F388" s="16"/>
      <c r="M388" s="16"/>
      <c r="T388" s="16"/>
      <c r="AA388" s="16"/>
      <c r="AQ388" s="3"/>
      <c r="AR388" s="6"/>
    </row>
    <row r="389" spans="1:44" s="2" customFormat="1" x14ac:dyDescent="0.25">
      <c r="A389" s="5"/>
      <c r="F389" s="16"/>
      <c r="M389" s="16"/>
      <c r="T389" s="16"/>
      <c r="AA389" s="16"/>
      <c r="AQ389" s="3"/>
      <c r="AR389" s="6"/>
    </row>
    <row r="390" spans="1:44" s="2" customFormat="1" x14ac:dyDescent="0.25">
      <c r="A390" s="5"/>
      <c r="F390" s="16"/>
      <c r="M390" s="16"/>
      <c r="T390" s="16"/>
      <c r="AA390" s="16"/>
      <c r="AQ390" s="3"/>
      <c r="AR390" s="6"/>
    </row>
    <row r="391" spans="1:44" s="2" customFormat="1" x14ac:dyDescent="0.25">
      <c r="A391" s="5"/>
      <c r="F391" s="16"/>
      <c r="M391" s="16"/>
      <c r="T391" s="16"/>
      <c r="AA391" s="16"/>
      <c r="AQ391" s="3"/>
      <c r="AR391" s="6"/>
    </row>
    <row r="392" spans="1:44" s="2" customFormat="1" x14ac:dyDescent="0.25">
      <c r="A392" s="5"/>
      <c r="F392" s="16"/>
      <c r="M392" s="16"/>
      <c r="T392" s="16"/>
      <c r="AA392" s="16"/>
      <c r="AQ392" s="3"/>
      <c r="AR392" s="6"/>
    </row>
    <row r="393" spans="1:44" s="2" customFormat="1" x14ac:dyDescent="0.25">
      <c r="A393" s="5"/>
      <c r="F393" s="16"/>
      <c r="M393" s="16"/>
      <c r="T393" s="16"/>
      <c r="AA393" s="16"/>
      <c r="AQ393" s="3"/>
      <c r="AR393" s="6"/>
    </row>
    <row r="394" spans="1:44" s="2" customFormat="1" x14ac:dyDescent="0.25">
      <c r="A394" s="5"/>
      <c r="F394" s="16"/>
      <c r="M394" s="16"/>
      <c r="T394" s="16"/>
      <c r="AA394" s="16"/>
      <c r="AQ394" s="3"/>
      <c r="AR394" s="6"/>
    </row>
    <row r="395" spans="1:44" s="2" customFormat="1" x14ac:dyDescent="0.25">
      <c r="A395" s="5"/>
      <c r="F395" s="16"/>
      <c r="M395" s="16"/>
      <c r="T395" s="16"/>
      <c r="AA395" s="16"/>
      <c r="AQ395" s="3"/>
      <c r="AR395" s="6"/>
    </row>
    <row r="396" spans="1:44" s="2" customFormat="1" x14ac:dyDescent="0.25">
      <c r="A396" s="5"/>
      <c r="F396" s="16"/>
      <c r="M396" s="16"/>
      <c r="T396" s="16"/>
      <c r="AA396" s="16"/>
      <c r="AQ396" s="3"/>
      <c r="AR396" s="6"/>
    </row>
    <row r="397" spans="1:44" s="2" customFormat="1" x14ac:dyDescent="0.25">
      <c r="A397" s="5"/>
      <c r="F397" s="16"/>
      <c r="M397" s="16"/>
      <c r="T397" s="16"/>
      <c r="AA397" s="16"/>
      <c r="AQ397" s="3"/>
      <c r="AR397" s="6"/>
    </row>
    <row r="398" spans="1:44" s="2" customFormat="1" x14ac:dyDescent="0.25">
      <c r="A398" s="5"/>
      <c r="F398" s="16"/>
      <c r="M398" s="16"/>
      <c r="T398" s="16"/>
      <c r="AA398" s="16"/>
      <c r="AQ398" s="3"/>
      <c r="AR398" s="6"/>
    </row>
    <row r="399" spans="1:44" s="2" customFormat="1" x14ac:dyDescent="0.25">
      <c r="A399" s="5"/>
      <c r="F399" s="16"/>
      <c r="M399" s="16"/>
      <c r="T399" s="16"/>
      <c r="AA399" s="16"/>
      <c r="AQ399" s="3"/>
      <c r="AR399" s="6"/>
    </row>
    <row r="400" spans="1:44" s="2" customFormat="1" x14ac:dyDescent="0.25">
      <c r="A400" s="5"/>
      <c r="F400" s="16"/>
      <c r="M400" s="16"/>
      <c r="T400" s="16"/>
      <c r="AA400" s="16"/>
      <c r="AQ400" s="3"/>
      <c r="AR400" s="6"/>
    </row>
    <row r="401" spans="1:44" s="2" customFormat="1" x14ac:dyDescent="0.25">
      <c r="A401" s="5"/>
      <c r="F401" s="16"/>
      <c r="M401" s="16"/>
      <c r="T401" s="16"/>
      <c r="AA401" s="16"/>
      <c r="AQ401" s="3"/>
      <c r="AR401" s="6"/>
    </row>
    <row r="402" spans="1:44" s="2" customFormat="1" x14ac:dyDescent="0.25">
      <c r="A402" s="5"/>
      <c r="F402" s="16"/>
      <c r="M402" s="16"/>
      <c r="T402" s="16"/>
      <c r="AA402" s="16"/>
      <c r="AQ402" s="3"/>
      <c r="AR402" s="6"/>
    </row>
    <row r="403" spans="1:44" s="2" customFormat="1" x14ac:dyDescent="0.25">
      <c r="A403" s="5"/>
      <c r="F403" s="16"/>
      <c r="M403" s="16"/>
      <c r="T403" s="16"/>
      <c r="AA403" s="16"/>
      <c r="AQ403" s="3"/>
      <c r="AR403" s="6"/>
    </row>
    <row r="404" spans="1:44" s="2" customFormat="1" x14ac:dyDescent="0.25">
      <c r="A404" s="5"/>
      <c r="F404" s="16"/>
      <c r="M404" s="16"/>
      <c r="T404" s="16"/>
      <c r="AA404" s="16"/>
      <c r="AQ404" s="3"/>
      <c r="AR404" s="6"/>
    </row>
    <row r="405" spans="1:44" s="2" customFormat="1" x14ac:dyDescent="0.25">
      <c r="A405" s="5"/>
      <c r="F405" s="16"/>
      <c r="M405" s="16"/>
      <c r="T405" s="16"/>
      <c r="AA405" s="16"/>
      <c r="AQ405" s="3"/>
      <c r="AR405" s="6"/>
    </row>
    <row r="406" spans="1:44" s="2" customFormat="1" x14ac:dyDescent="0.25">
      <c r="A406" s="5"/>
      <c r="F406" s="16"/>
      <c r="M406" s="16"/>
      <c r="T406" s="16"/>
      <c r="AA406" s="16"/>
      <c r="AQ406" s="3"/>
      <c r="AR406" s="6"/>
    </row>
    <row r="407" spans="1:44" s="2" customFormat="1" x14ac:dyDescent="0.25">
      <c r="A407" s="5"/>
      <c r="F407" s="16"/>
      <c r="M407" s="16"/>
      <c r="T407" s="16"/>
      <c r="AA407" s="16"/>
      <c r="AQ407" s="3"/>
      <c r="AR407" s="6"/>
    </row>
    <row r="408" spans="1:44" s="2" customFormat="1" x14ac:dyDescent="0.25">
      <c r="A408" s="5"/>
      <c r="F408" s="16"/>
      <c r="M408" s="16"/>
      <c r="T408" s="16"/>
      <c r="AA408" s="16"/>
      <c r="AQ408" s="3"/>
      <c r="AR408" s="6"/>
    </row>
    <row r="409" spans="1:44" s="2" customFormat="1" x14ac:dyDescent="0.25">
      <c r="A409" s="5"/>
      <c r="F409" s="16"/>
      <c r="M409" s="16"/>
      <c r="T409" s="16"/>
      <c r="AA409" s="16"/>
      <c r="AQ409" s="3"/>
      <c r="AR409" s="6"/>
    </row>
    <row r="410" spans="1:44" s="2" customFormat="1" x14ac:dyDescent="0.25">
      <c r="A410" s="5"/>
      <c r="F410" s="16"/>
      <c r="M410" s="16"/>
      <c r="T410" s="16"/>
      <c r="AA410" s="16"/>
      <c r="AQ410" s="3"/>
      <c r="AR410" s="6"/>
    </row>
    <row r="411" spans="1:44" s="2" customFormat="1" x14ac:dyDescent="0.25">
      <c r="A411" s="5"/>
      <c r="F411" s="16"/>
      <c r="M411" s="16"/>
      <c r="T411" s="16"/>
      <c r="AA411" s="16"/>
      <c r="AQ411" s="3"/>
      <c r="AR411" s="6"/>
    </row>
    <row r="412" spans="1:44" s="2" customFormat="1" x14ac:dyDescent="0.25">
      <c r="A412" s="5"/>
      <c r="F412" s="16"/>
      <c r="M412" s="16"/>
      <c r="T412" s="16"/>
      <c r="AA412" s="16"/>
      <c r="AQ412" s="3"/>
      <c r="AR412" s="6"/>
    </row>
    <row r="413" spans="1:44" s="2" customFormat="1" x14ac:dyDescent="0.25">
      <c r="A413" s="5"/>
      <c r="F413" s="16"/>
      <c r="M413" s="16"/>
      <c r="T413" s="16"/>
      <c r="AA413" s="16"/>
      <c r="AQ413" s="3"/>
      <c r="AR413" s="6"/>
    </row>
    <row r="414" spans="1:44" s="2" customFormat="1" x14ac:dyDescent="0.25">
      <c r="A414" s="5"/>
      <c r="F414" s="16"/>
      <c r="M414" s="16"/>
      <c r="T414" s="16"/>
      <c r="AA414" s="16"/>
      <c r="AQ414" s="3"/>
      <c r="AR414" s="6"/>
    </row>
    <row r="415" spans="1:44" s="2" customFormat="1" x14ac:dyDescent="0.25">
      <c r="A415" s="5"/>
      <c r="F415" s="16"/>
      <c r="M415" s="16"/>
      <c r="T415" s="16"/>
      <c r="AA415" s="16"/>
      <c r="AQ415" s="3"/>
      <c r="AR415" s="6"/>
    </row>
    <row r="416" spans="1:44" s="2" customFormat="1" x14ac:dyDescent="0.25">
      <c r="A416" s="5"/>
      <c r="F416" s="16"/>
      <c r="M416" s="16"/>
      <c r="T416" s="16"/>
      <c r="AA416" s="16"/>
      <c r="AQ416" s="3"/>
      <c r="AR416" s="6"/>
    </row>
    <row r="417" spans="1:44" s="2" customFormat="1" x14ac:dyDescent="0.25">
      <c r="A417" s="5"/>
      <c r="F417" s="16"/>
      <c r="M417" s="16"/>
      <c r="T417" s="16"/>
      <c r="AA417" s="16"/>
      <c r="AQ417" s="3"/>
      <c r="AR417" s="6"/>
    </row>
    <row r="418" spans="1:44" s="2" customFormat="1" x14ac:dyDescent="0.25">
      <c r="A418" s="5"/>
      <c r="F418" s="16"/>
      <c r="M418" s="16"/>
      <c r="T418" s="16"/>
      <c r="AA418" s="16"/>
      <c r="AQ418" s="3"/>
      <c r="AR418" s="6"/>
    </row>
    <row r="419" spans="1:44" s="2" customFormat="1" x14ac:dyDescent="0.25">
      <c r="A419" s="5"/>
      <c r="F419" s="16"/>
      <c r="M419" s="16"/>
      <c r="T419" s="16"/>
      <c r="AA419" s="16"/>
      <c r="AQ419" s="3"/>
      <c r="AR419" s="6"/>
    </row>
    <row r="420" spans="1:44" s="2" customFormat="1" x14ac:dyDescent="0.25">
      <c r="A420" s="5"/>
      <c r="F420" s="16"/>
      <c r="M420" s="16"/>
      <c r="T420" s="16"/>
      <c r="AA420" s="16"/>
      <c r="AQ420" s="3"/>
      <c r="AR420" s="6"/>
    </row>
    <row r="421" spans="1:44" s="2" customFormat="1" x14ac:dyDescent="0.25">
      <c r="A421" s="5"/>
      <c r="F421" s="16"/>
      <c r="M421" s="16"/>
      <c r="T421" s="16"/>
      <c r="AA421" s="16"/>
      <c r="AQ421" s="3"/>
      <c r="AR421" s="6"/>
    </row>
    <row r="422" spans="1:44" s="2" customFormat="1" x14ac:dyDescent="0.25">
      <c r="A422" s="5"/>
      <c r="F422" s="16"/>
      <c r="M422" s="16"/>
      <c r="T422" s="16"/>
      <c r="AA422" s="16"/>
      <c r="AQ422" s="3"/>
      <c r="AR422" s="6"/>
    </row>
    <row r="423" spans="1:44" s="2" customFormat="1" x14ac:dyDescent="0.25">
      <c r="A423" s="5"/>
      <c r="F423" s="16"/>
      <c r="M423" s="16"/>
      <c r="T423" s="16"/>
      <c r="AA423" s="16"/>
      <c r="AQ423" s="3"/>
      <c r="AR423" s="6"/>
    </row>
    <row r="424" spans="1:44" s="2" customFormat="1" x14ac:dyDescent="0.25">
      <c r="A424" s="5"/>
      <c r="F424" s="16"/>
      <c r="M424" s="16"/>
      <c r="T424" s="16"/>
      <c r="AA424" s="16"/>
      <c r="AQ424" s="3"/>
      <c r="AR424" s="6"/>
    </row>
    <row r="425" spans="1:44" s="2" customFormat="1" x14ac:dyDescent="0.25">
      <c r="A425" s="5"/>
      <c r="F425" s="16"/>
      <c r="M425" s="16"/>
      <c r="T425" s="16"/>
      <c r="AA425" s="16"/>
      <c r="AQ425" s="3"/>
      <c r="AR425" s="6"/>
    </row>
    <row r="426" spans="1:44" s="2" customFormat="1" x14ac:dyDescent="0.25">
      <c r="A426" s="5"/>
      <c r="F426" s="16"/>
      <c r="M426" s="16"/>
      <c r="T426" s="16"/>
      <c r="AA426" s="16"/>
      <c r="AQ426" s="3"/>
      <c r="AR426" s="6"/>
    </row>
    <row r="427" spans="1:44" s="2" customFormat="1" x14ac:dyDescent="0.25">
      <c r="A427" s="5"/>
      <c r="F427" s="16"/>
      <c r="M427" s="16"/>
      <c r="T427" s="16"/>
      <c r="AA427" s="16"/>
      <c r="AQ427" s="3"/>
      <c r="AR427" s="6"/>
    </row>
    <row r="428" spans="1:44" s="2" customFormat="1" x14ac:dyDescent="0.25">
      <c r="A428" s="5"/>
      <c r="F428" s="16"/>
      <c r="M428" s="16"/>
      <c r="T428" s="16"/>
      <c r="AA428" s="16"/>
      <c r="AQ428" s="3"/>
      <c r="AR428" s="6"/>
    </row>
    <row r="429" spans="1:44" s="2" customFormat="1" x14ac:dyDescent="0.25">
      <c r="A429" s="5"/>
      <c r="F429" s="16"/>
      <c r="M429" s="16"/>
      <c r="T429" s="16"/>
      <c r="AA429" s="16"/>
      <c r="AQ429" s="3"/>
      <c r="AR429" s="6"/>
    </row>
    <row r="430" spans="1:44" s="2" customFormat="1" x14ac:dyDescent="0.25">
      <c r="A430" s="5"/>
      <c r="F430" s="16"/>
      <c r="M430" s="16"/>
      <c r="T430" s="16"/>
      <c r="AA430" s="16"/>
      <c r="AQ430" s="3"/>
      <c r="AR430" s="6"/>
    </row>
    <row r="431" spans="1:44" s="2" customFormat="1" x14ac:dyDescent="0.25">
      <c r="A431" s="5"/>
      <c r="F431" s="16"/>
      <c r="M431" s="16"/>
      <c r="T431" s="16"/>
      <c r="AA431" s="16"/>
      <c r="AQ431" s="3"/>
      <c r="AR431" s="6"/>
    </row>
    <row r="432" spans="1:44" s="2" customFormat="1" x14ac:dyDescent="0.25">
      <c r="A432" s="5"/>
      <c r="F432" s="16"/>
      <c r="M432" s="16"/>
      <c r="T432" s="16"/>
      <c r="AA432" s="16"/>
      <c r="AQ432" s="3"/>
      <c r="AR432" s="6"/>
    </row>
    <row r="433" spans="1:44" s="2" customFormat="1" x14ac:dyDescent="0.25">
      <c r="A433" s="5"/>
      <c r="F433" s="16"/>
      <c r="M433" s="16"/>
      <c r="T433" s="16"/>
      <c r="AA433" s="16"/>
      <c r="AQ433" s="3"/>
      <c r="AR433" s="6"/>
    </row>
    <row r="434" spans="1:44" s="2" customFormat="1" x14ac:dyDescent="0.25">
      <c r="A434" s="5"/>
      <c r="F434" s="16"/>
      <c r="M434" s="16"/>
      <c r="T434" s="16"/>
      <c r="AA434" s="16"/>
      <c r="AQ434" s="3"/>
      <c r="AR434" s="6"/>
    </row>
    <row r="435" spans="1:44" s="2" customFormat="1" x14ac:dyDescent="0.25">
      <c r="A435" s="5"/>
      <c r="F435" s="16"/>
      <c r="M435" s="16"/>
      <c r="T435" s="16"/>
      <c r="AA435" s="16"/>
      <c r="AQ435" s="3"/>
      <c r="AR435" s="6"/>
    </row>
    <row r="436" spans="1:44" s="2" customFormat="1" x14ac:dyDescent="0.25">
      <c r="A436" s="5"/>
      <c r="F436" s="16"/>
      <c r="M436" s="16"/>
      <c r="T436" s="16"/>
      <c r="AA436" s="16"/>
      <c r="AQ436" s="3"/>
      <c r="AR436" s="6"/>
    </row>
    <row r="437" spans="1:44" s="2" customFormat="1" x14ac:dyDescent="0.25">
      <c r="A437" s="5"/>
      <c r="F437" s="16"/>
      <c r="M437" s="16"/>
      <c r="T437" s="16"/>
      <c r="AA437" s="16"/>
      <c r="AQ437" s="3"/>
      <c r="AR437" s="6"/>
    </row>
    <row r="438" spans="1:44" s="2" customFormat="1" x14ac:dyDescent="0.25">
      <c r="A438" s="5"/>
      <c r="F438" s="16"/>
      <c r="M438" s="16"/>
      <c r="T438" s="16"/>
      <c r="AA438" s="16"/>
      <c r="AQ438" s="3"/>
      <c r="AR438" s="6"/>
    </row>
    <row r="439" spans="1:44" s="2" customFormat="1" x14ac:dyDescent="0.25">
      <c r="A439" s="5"/>
      <c r="F439" s="16"/>
      <c r="M439" s="16"/>
      <c r="T439" s="16"/>
      <c r="AA439" s="16"/>
      <c r="AQ439" s="3"/>
      <c r="AR439" s="6"/>
    </row>
    <row r="440" spans="1:44" s="2" customFormat="1" x14ac:dyDescent="0.25">
      <c r="A440" s="5"/>
      <c r="F440" s="16"/>
      <c r="M440" s="16"/>
      <c r="T440" s="16"/>
      <c r="AA440" s="16"/>
      <c r="AQ440" s="3"/>
      <c r="AR440" s="6"/>
    </row>
    <row r="441" spans="1:44" s="2" customFormat="1" x14ac:dyDescent="0.25">
      <c r="A441" s="5"/>
      <c r="F441" s="16"/>
      <c r="M441" s="16"/>
      <c r="T441" s="16"/>
      <c r="AA441" s="16"/>
      <c r="AQ441" s="3"/>
      <c r="AR441" s="6"/>
    </row>
    <row r="442" spans="1:44" s="2" customFormat="1" x14ac:dyDescent="0.25">
      <c r="A442" s="5"/>
      <c r="F442" s="16"/>
      <c r="M442" s="16"/>
      <c r="T442" s="16"/>
      <c r="AA442" s="16"/>
      <c r="AQ442" s="3"/>
      <c r="AR442" s="6"/>
    </row>
    <row r="443" spans="1:44" s="2" customFormat="1" x14ac:dyDescent="0.25">
      <c r="A443" s="5"/>
      <c r="F443" s="16"/>
      <c r="M443" s="16"/>
      <c r="T443" s="16"/>
      <c r="AA443" s="16"/>
      <c r="AQ443" s="3"/>
      <c r="AR443" s="6"/>
    </row>
    <row r="444" spans="1:44" s="2" customFormat="1" x14ac:dyDescent="0.25">
      <c r="A444" s="5"/>
      <c r="F444" s="16"/>
      <c r="M444" s="16"/>
      <c r="T444" s="16"/>
      <c r="AA444" s="16"/>
      <c r="AQ444" s="3"/>
      <c r="AR444" s="6"/>
    </row>
    <row r="445" spans="1:44" s="2" customFormat="1" x14ac:dyDescent="0.25">
      <c r="A445" s="5"/>
      <c r="F445" s="16"/>
      <c r="M445" s="16"/>
      <c r="T445" s="16"/>
      <c r="AA445" s="16"/>
      <c r="AQ445" s="3"/>
      <c r="AR445" s="6"/>
    </row>
    <row r="446" spans="1:44" s="2" customFormat="1" x14ac:dyDescent="0.25">
      <c r="A446" s="5"/>
      <c r="F446" s="16"/>
      <c r="M446" s="16"/>
      <c r="T446" s="16"/>
      <c r="AA446" s="16"/>
      <c r="AQ446" s="3"/>
      <c r="AR446" s="6"/>
    </row>
    <row r="447" spans="1:44" s="2" customFormat="1" x14ac:dyDescent="0.25">
      <c r="A447" s="5"/>
      <c r="F447" s="16"/>
      <c r="M447" s="16"/>
      <c r="T447" s="16"/>
      <c r="AA447" s="16"/>
      <c r="AQ447" s="3"/>
      <c r="AR447" s="6"/>
    </row>
    <row r="448" spans="1:44" s="2" customFormat="1" x14ac:dyDescent="0.25">
      <c r="A448" s="5"/>
      <c r="F448" s="16"/>
      <c r="M448" s="16"/>
      <c r="T448" s="16"/>
      <c r="AA448" s="16"/>
      <c r="AQ448" s="3"/>
      <c r="AR448" s="6"/>
    </row>
    <row r="449" spans="1:44" s="2" customFormat="1" x14ac:dyDescent="0.25">
      <c r="A449" s="5"/>
      <c r="F449" s="16"/>
      <c r="M449" s="16"/>
      <c r="T449" s="16"/>
      <c r="AA449" s="16"/>
      <c r="AQ449" s="3"/>
      <c r="AR449" s="6"/>
    </row>
    <row r="450" spans="1:44" s="2" customFormat="1" x14ac:dyDescent="0.25">
      <c r="A450" s="5"/>
      <c r="F450" s="16"/>
      <c r="M450" s="16"/>
      <c r="T450" s="16"/>
      <c r="AA450" s="16"/>
      <c r="AQ450" s="3"/>
      <c r="AR450" s="6"/>
    </row>
    <row r="451" spans="1:44" s="2" customFormat="1" x14ac:dyDescent="0.25">
      <c r="A451" s="5"/>
      <c r="F451" s="16"/>
      <c r="M451" s="16"/>
      <c r="T451" s="16"/>
      <c r="AA451" s="16"/>
      <c r="AQ451" s="3"/>
      <c r="AR451" s="6"/>
    </row>
    <row r="452" spans="1:44" s="2" customFormat="1" x14ac:dyDescent="0.25">
      <c r="A452" s="5"/>
      <c r="F452" s="16"/>
      <c r="M452" s="16"/>
      <c r="T452" s="16"/>
      <c r="AA452" s="16"/>
      <c r="AQ452" s="3"/>
      <c r="AR452" s="6"/>
    </row>
    <row r="453" spans="1:44" s="2" customFormat="1" x14ac:dyDescent="0.25">
      <c r="A453" s="5"/>
      <c r="F453" s="16"/>
      <c r="M453" s="16"/>
      <c r="T453" s="16"/>
      <c r="AA453" s="16"/>
      <c r="AQ453" s="3"/>
      <c r="AR453" s="6"/>
    </row>
    <row r="454" spans="1:44" s="2" customFormat="1" x14ac:dyDescent="0.25">
      <c r="A454" s="5"/>
      <c r="F454" s="16"/>
      <c r="M454" s="16"/>
      <c r="T454" s="16"/>
      <c r="AA454" s="16"/>
      <c r="AQ454" s="3"/>
      <c r="AR454" s="6"/>
    </row>
    <row r="455" spans="1:44" s="2" customFormat="1" x14ac:dyDescent="0.25">
      <c r="A455" s="5"/>
      <c r="F455" s="16"/>
      <c r="M455" s="16"/>
      <c r="T455" s="16"/>
      <c r="AA455" s="16"/>
      <c r="AQ455" s="3"/>
      <c r="AR455" s="6"/>
    </row>
    <row r="456" spans="1:44" s="2" customFormat="1" x14ac:dyDescent="0.25">
      <c r="A456" s="5"/>
      <c r="F456" s="16"/>
      <c r="M456" s="16"/>
      <c r="T456" s="16"/>
      <c r="AA456" s="16"/>
      <c r="AQ456" s="3"/>
      <c r="AR456" s="6"/>
    </row>
    <row r="457" spans="1:44" s="2" customFormat="1" x14ac:dyDescent="0.25">
      <c r="A457" s="5"/>
      <c r="F457" s="16"/>
      <c r="M457" s="16"/>
      <c r="T457" s="16"/>
      <c r="AA457" s="16"/>
      <c r="AQ457" s="3"/>
      <c r="AR457" s="6"/>
    </row>
    <row r="458" spans="1:44" s="2" customFormat="1" x14ac:dyDescent="0.25">
      <c r="A458" s="5"/>
      <c r="F458" s="16"/>
      <c r="M458" s="16"/>
      <c r="T458" s="16"/>
      <c r="AA458" s="16"/>
      <c r="AQ458" s="3"/>
      <c r="AR458" s="6"/>
    </row>
    <row r="459" spans="1:44" s="2" customFormat="1" x14ac:dyDescent="0.25">
      <c r="A459" s="5"/>
      <c r="F459" s="16"/>
      <c r="M459" s="16"/>
      <c r="T459" s="16"/>
      <c r="AA459" s="16"/>
      <c r="AQ459" s="3"/>
      <c r="AR459" s="6"/>
    </row>
    <row r="460" spans="1:44" s="2" customFormat="1" x14ac:dyDescent="0.25">
      <c r="A460" s="5"/>
      <c r="F460" s="16"/>
      <c r="M460" s="16"/>
      <c r="T460" s="16"/>
      <c r="AA460" s="16"/>
      <c r="AQ460" s="3"/>
      <c r="AR460" s="6"/>
    </row>
    <row r="461" spans="1:44" s="2" customFormat="1" x14ac:dyDescent="0.25">
      <c r="A461" s="5"/>
      <c r="F461" s="16"/>
      <c r="M461" s="16"/>
      <c r="T461" s="16"/>
      <c r="AA461" s="16"/>
      <c r="AQ461" s="3"/>
      <c r="AR461" s="6"/>
    </row>
    <row r="462" spans="1:44" s="2" customFormat="1" x14ac:dyDescent="0.25">
      <c r="A462" s="5"/>
      <c r="F462" s="16"/>
      <c r="M462" s="16"/>
      <c r="T462" s="16"/>
      <c r="AA462" s="16"/>
      <c r="AQ462" s="3"/>
      <c r="AR462" s="6"/>
    </row>
    <row r="463" spans="1:44" s="2" customFormat="1" x14ac:dyDescent="0.25">
      <c r="A463" s="5"/>
      <c r="F463" s="16"/>
      <c r="M463" s="16"/>
      <c r="T463" s="16"/>
      <c r="AA463" s="16"/>
      <c r="AQ463" s="3"/>
      <c r="AR463" s="6"/>
    </row>
    <row r="464" spans="1:44" s="2" customFormat="1" x14ac:dyDescent="0.25">
      <c r="A464" s="5"/>
      <c r="F464" s="16"/>
      <c r="M464" s="16"/>
      <c r="T464" s="16"/>
      <c r="AA464" s="16"/>
      <c r="AQ464" s="3"/>
      <c r="AR464" s="6"/>
    </row>
    <row r="465" spans="1:44" s="2" customFormat="1" x14ac:dyDescent="0.25">
      <c r="A465" s="5"/>
      <c r="F465" s="16"/>
      <c r="M465" s="16"/>
      <c r="T465" s="16"/>
      <c r="AA465" s="16"/>
      <c r="AQ465" s="3"/>
      <c r="AR465" s="6"/>
    </row>
    <row r="466" spans="1:44" s="2" customFormat="1" x14ac:dyDescent="0.25">
      <c r="A466" s="5"/>
      <c r="F466" s="16"/>
      <c r="M466" s="16"/>
      <c r="T466" s="16"/>
      <c r="AA466" s="16"/>
      <c r="AQ466" s="3"/>
      <c r="AR466" s="6"/>
    </row>
    <row r="467" spans="1:44" s="2" customFormat="1" x14ac:dyDescent="0.25">
      <c r="A467" s="5"/>
      <c r="F467" s="16"/>
      <c r="M467" s="16"/>
      <c r="T467" s="16"/>
      <c r="AA467" s="16"/>
      <c r="AQ467" s="3"/>
      <c r="AR467" s="6"/>
    </row>
    <row r="468" spans="1:44" s="2" customFormat="1" x14ac:dyDescent="0.25">
      <c r="A468" s="5"/>
      <c r="F468" s="16"/>
      <c r="M468" s="16"/>
      <c r="T468" s="16"/>
      <c r="AA468" s="16"/>
      <c r="AQ468" s="3"/>
      <c r="AR468" s="6"/>
    </row>
    <row r="469" spans="1:44" s="2" customFormat="1" x14ac:dyDescent="0.25">
      <c r="A469" s="5"/>
      <c r="F469" s="16"/>
      <c r="M469" s="16"/>
      <c r="T469" s="16"/>
      <c r="AA469" s="16"/>
      <c r="AQ469" s="3"/>
      <c r="AR469" s="6"/>
    </row>
    <row r="470" spans="1:44" s="2" customFormat="1" x14ac:dyDescent="0.25">
      <c r="A470" s="5"/>
      <c r="F470" s="16"/>
      <c r="M470" s="16"/>
      <c r="T470" s="16"/>
      <c r="AA470" s="16"/>
      <c r="AQ470" s="3"/>
      <c r="AR470" s="6"/>
    </row>
    <row r="471" spans="1:44" s="2" customFormat="1" x14ac:dyDescent="0.25">
      <c r="A471" s="5"/>
      <c r="F471" s="16"/>
      <c r="M471" s="16"/>
      <c r="T471" s="16"/>
      <c r="AA471" s="16"/>
      <c r="AQ471" s="3"/>
      <c r="AR471" s="6"/>
    </row>
    <row r="472" spans="1:44" s="2" customFormat="1" x14ac:dyDescent="0.25">
      <c r="A472" s="5"/>
      <c r="F472" s="16"/>
      <c r="M472" s="16"/>
      <c r="T472" s="16"/>
      <c r="AA472" s="16"/>
      <c r="AQ472" s="3"/>
      <c r="AR472" s="6"/>
    </row>
    <row r="473" spans="1:44" s="2" customFormat="1" x14ac:dyDescent="0.25">
      <c r="A473" s="5"/>
      <c r="F473" s="16"/>
      <c r="M473" s="16"/>
      <c r="T473" s="16"/>
      <c r="AA473" s="16"/>
      <c r="AQ473" s="3"/>
      <c r="AR473" s="6"/>
    </row>
    <row r="474" spans="1:44" s="2" customFormat="1" x14ac:dyDescent="0.25">
      <c r="A474" s="5"/>
      <c r="F474" s="16"/>
      <c r="M474" s="16"/>
      <c r="T474" s="16"/>
      <c r="AA474" s="16"/>
      <c r="AQ474" s="3"/>
      <c r="AR474" s="6"/>
    </row>
    <row r="475" spans="1:44" s="2" customFormat="1" x14ac:dyDescent="0.25">
      <c r="A475" s="5"/>
      <c r="F475" s="16"/>
      <c r="M475" s="16"/>
      <c r="T475" s="16"/>
      <c r="AA475" s="16"/>
      <c r="AQ475" s="3"/>
      <c r="AR475" s="6"/>
    </row>
    <row r="476" spans="1:44" s="2" customFormat="1" x14ac:dyDescent="0.25">
      <c r="A476" s="5"/>
      <c r="F476" s="16"/>
      <c r="M476" s="16"/>
      <c r="T476" s="16"/>
      <c r="AA476" s="16"/>
      <c r="AQ476" s="3"/>
      <c r="AR476" s="6"/>
    </row>
    <row r="477" spans="1:44" s="2" customFormat="1" x14ac:dyDescent="0.25">
      <c r="A477" s="5"/>
      <c r="F477" s="16"/>
      <c r="M477" s="16"/>
      <c r="T477" s="16"/>
      <c r="AA477" s="16"/>
      <c r="AQ477" s="3"/>
      <c r="AR477" s="6"/>
    </row>
    <row r="478" spans="1:44" s="2" customFormat="1" x14ac:dyDescent="0.25">
      <c r="A478" s="5"/>
      <c r="F478" s="16"/>
      <c r="M478" s="16"/>
      <c r="T478" s="16"/>
      <c r="AA478" s="16"/>
      <c r="AQ478" s="3"/>
      <c r="AR478" s="6"/>
    </row>
    <row r="479" spans="1:44" s="2" customFormat="1" x14ac:dyDescent="0.25">
      <c r="A479" s="5"/>
      <c r="F479" s="16"/>
      <c r="M479" s="16"/>
      <c r="T479" s="16"/>
      <c r="AA479" s="16"/>
      <c r="AQ479" s="3"/>
      <c r="AR479" s="6"/>
    </row>
    <row r="480" spans="1:44" s="2" customFormat="1" x14ac:dyDescent="0.25">
      <c r="A480" s="5"/>
      <c r="F480" s="16"/>
      <c r="M480" s="16"/>
      <c r="T480" s="16"/>
      <c r="AA480" s="16"/>
      <c r="AQ480" s="3"/>
      <c r="AR480" s="6"/>
    </row>
    <row r="481" spans="1:44" s="2" customFormat="1" x14ac:dyDescent="0.25">
      <c r="A481" s="5"/>
      <c r="F481" s="16"/>
      <c r="M481" s="16"/>
      <c r="T481" s="16"/>
      <c r="AA481" s="16"/>
      <c r="AQ481" s="3"/>
      <c r="AR481" s="6"/>
    </row>
    <row r="482" spans="1:44" s="2" customFormat="1" x14ac:dyDescent="0.25">
      <c r="A482" s="5"/>
      <c r="F482" s="16"/>
      <c r="M482" s="16"/>
      <c r="T482" s="16"/>
      <c r="AA482" s="16"/>
      <c r="AQ482" s="3"/>
      <c r="AR482" s="6"/>
    </row>
    <row r="483" spans="1:44" s="2" customFormat="1" x14ac:dyDescent="0.25">
      <c r="A483" s="5"/>
      <c r="F483" s="16"/>
      <c r="M483" s="16"/>
      <c r="T483" s="16"/>
      <c r="AA483" s="16"/>
      <c r="AQ483" s="3"/>
      <c r="AR483" s="6"/>
    </row>
    <row r="484" spans="1:44" s="2" customFormat="1" x14ac:dyDescent="0.25">
      <c r="A484" s="5"/>
      <c r="F484" s="16"/>
      <c r="M484" s="16"/>
      <c r="T484" s="16"/>
      <c r="AA484" s="16"/>
      <c r="AQ484" s="3"/>
      <c r="AR484" s="6"/>
    </row>
    <row r="485" spans="1:44" s="2" customFormat="1" x14ac:dyDescent="0.25">
      <c r="A485" s="5"/>
      <c r="F485" s="16"/>
      <c r="M485" s="16"/>
      <c r="T485" s="16"/>
      <c r="AA485" s="16"/>
      <c r="AQ485" s="3"/>
      <c r="AR485" s="6"/>
    </row>
    <row r="486" spans="1:44" s="2" customFormat="1" x14ac:dyDescent="0.25">
      <c r="A486" s="5"/>
      <c r="F486" s="16"/>
      <c r="M486" s="16"/>
      <c r="T486" s="16"/>
      <c r="AA486" s="16"/>
      <c r="AQ486" s="3"/>
      <c r="AR486" s="6"/>
    </row>
    <row r="487" spans="1:44" s="2" customFormat="1" x14ac:dyDescent="0.25">
      <c r="A487" s="5"/>
      <c r="F487" s="16"/>
      <c r="M487" s="16"/>
      <c r="T487" s="16"/>
      <c r="AA487" s="16"/>
      <c r="AQ487" s="3"/>
      <c r="AR487" s="6"/>
    </row>
    <row r="488" spans="1:44" s="2" customFormat="1" x14ac:dyDescent="0.25">
      <c r="A488" s="5"/>
      <c r="F488" s="16"/>
      <c r="M488" s="16"/>
      <c r="T488" s="16"/>
      <c r="AA488" s="16"/>
      <c r="AQ488" s="3"/>
      <c r="AR488" s="6"/>
    </row>
    <row r="489" spans="1:44" s="2" customFormat="1" x14ac:dyDescent="0.25">
      <c r="A489" s="5"/>
      <c r="F489" s="16"/>
      <c r="M489" s="16"/>
      <c r="T489" s="16"/>
      <c r="AA489" s="16"/>
      <c r="AQ489" s="3"/>
      <c r="AR489" s="6"/>
    </row>
    <row r="490" spans="1:44" s="2" customFormat="1" x14ac:dyDescent="0.25">
      <c r="A490" s="5"/>
      <c r="F490" s="16"/>
      <c r="M490" s="16"/>
      <c r="T490" s="16"/>
      <c r="AA490" s="16"/>
      <c r="AQ490" s="3"/>
      <c r="AR490" s="6"/>
    </row>
    <row r="491" spans="1:44" s="2" customFormat="1" x14ac:dyDescent="0.25">
      <c r="A491" s="5"/>
      <c r="F491" s="16"/>
      <c r="M491" s="16"/>
      <c r="T491" s="16"/>
      <c r="AA491" s="16"/>
      <c r="AQ491" s="3"/>
      <c r="AR491" s="6"/>
    </row>
    <row r="492" spans="1:44" s="2" customFormat="1" x14ac:dyDescent="0.25">
      <c r="A492" s="5"/>
      <c r="F492" s="16"/>
      <c r="M492" s="16"/>
      <c r="T492" s="16"/>
      <c r="AA492" s="16"/>
      <c r="AQ492" s="3"/>
      <c r="AR492" s="6"/>
    </row>
    <row r="493" spans="1:44" s="2" customFormat="1" x14ac:dyDescent="0.25">
      <c r="A493" s="5"/>
      <c r="F493" s="16"/>
      <c r="M493" s="16"/>
      <c r="T493" s="16"/>
      <c r="AA493" s="16"/>
      <c r="AQ493" s="3"/>
      <c r="AR493" s="6"/>
    </row>
    <row r="494" spans="1:44" s="2" customFormat="1" x14ac:dyDescent="0.25">
      <c r="A494" s="5"/>
      <c r="F494" s="16"/>
      <c r="M494" s="16"/>
      <c r="T494" s="16"/>
      <c r="AA494" s="16"/>
      <c r="AQ494" s="3"/>
      <c r="AR494" s="6"/>
    </row>
    <row r="495" spans="1:44" s="2" customFormat="1" x14ac:dyDescent="0.25">
      <c r="A495" s="5"/>
      <c r="F495" s="16"/>
      <c r="M495" s="16"/>
      <c r="T495" s="16"/>
      <c r="AA495" s="16"/>
      <c r="AQ495" s="3"/>
      <c r="AR495" s="6"/>
    </row>
    <row r="496" spans="1:44" s="2" customFormat="1" x14ac:dyDescent="0.25">
      <c r="A496" s="5"/>
      <c r="F496" s="16"/>
      <c r="M496" s="16"/>
      <c r="T496" s="16"/>
      <c r="AA496" s="16"/>
      <c r="AQ496" s="3"/>
      <c r="AR496" s="6"/>
    </row>
    <row r="497" spans="1:44" s="2" customFormat="1" x14ac:dyDescent="0.25">
      <c r="A497" s="5"/>
      <c r="F497" s="16"/>
      <c r="M497" s="16"/>
      <c r="T497" s="16"/>
      <c r="AA497" s="16"/>
      <c r="AQ497" s="3"/>
      <c r="AR497" s="6"/>
    </row>
    <row r="498" spans="1:44" s="2" customFormat="1" x14ac:dyDescent="0.25">
      <c r="A498" s="5"/>
      <c r="F498" s="16"/>
      <c r="M498" s="16"/>
      <c r="T498" s="16"/>
      <c r="AA498" s="16"/>
      <c r="AQ498" s="3"/>
      <c r="AR498" s="6"/>
    </row>
    <row r="499" spans="1:44" s="2" customFormat="1" x14ac:dyDescent="0.25">
      <c r="A499" s="5"/>
      <c r="F499" s="16"/>
      <c r="M499" s="16"/>
      <c r="T499" s="16"/>
      <c r="AA499" s="16"/>
      <c r="AQ499" s="3"/>
      <c r="AR499" s="6"/>
    </row>
    <row r="500" spans="1:44" s="2" customFormat="1" x14ac:dyDescent="0.25">
      <c r="A500" s="5"/>
      <c r="F500" s="16"/>
      <c r="M500" s="16"/>
      <c r="T500" s="16"/>
      <c r="AA500" s="16"/>
      <c r="AQ500" s="3"/>
      <c r="AR500" s="6"/>
    </row>
    <row r="501" spans="1:44" s="2" customFormat="1" x14ac:dyDescent="0.25">
      <c r="A501" s="5"/>
      <c r="F501" s="16"/>
      <c r="M501" s="16"/>
      <c r="T501" s="16"/>
      <c r="AA501" s="16"/>
      <c r="AQ501" s="3"/>
      <c r="AR501" s="6"/>
    </row>
    <row r="502" spans="1:44" s="2" customFormat="1" x14ac:dyDescent="0.25">
      <c r="A502" s="5"/>
      <c r="F502" s="16"/>
      <c r="M502" s="16"/>
      <c r="T502" s="16"/>
      <c r="AA502" s="16"/>
      <c r="AQ502" s="3"/>
      <c r="AR502" s="6"/>
    </row>
    <row r="503" spans="1:44" s="2" customFormat="1" x14ac:dyDescent="0.25">
      <c r="A503" s="5"/>
      <c r="F503" s="16"/>
      <c r="M503" s="16"/>
      <c r="T503" s="16"/>
      <c r="AA503" s="16"/>
      <c r="AQ503" s="3"/>
      <c r="AR503" s="6"/>
    </row>
    <row r="504" spans="1:44" s="2" customFormat="1" x14ac:dyDescent="0.25">
      <c r="A504" s="5"/>
      <c r="F504" s="16"/>
      <c r="M504" s="16"/>
      <c r="T504" s="16"/>
      <c r="AA504" s="16"/>
      <c r="AQ504" s="3"/>
      <c r="AR504" s="6"/>
    </row>
    <row r="505" spans="1:44" s="2" customFormat="1" x14ac:dyDescent="0.25">
      <c r="A505" s="5"/>
      <c r="F505" s="16"/>
      <c r="M505" s="16"/>
      <c r="T505" s="16"/>
      <c r="AA505" s="16"/>
      <c r="AQ505" s="3"/>
      <c r="AR505" s="6"/>
    </row>
    <row r="506" spans="1:44" s="2" customFormat="1" x14ac:dyDescent="0.25">
      <c r="A506" s="5"/>
      <c r="F506" s="16"/>
      <c r="M506" s="16"/>
      <c r="T506" s="16"/>
      <c r="AA506" s="16"/>
      <c r="AQ506" s="3"/>
      <c r="AR506" s="6"/>
    </row>
    <row r="507" spans="1:44" s="2" customFormat="1" x14ac:dyDescent="0.25">
      <c r="A507" s="5"/>
      <c r="F507" s="16"/>
      <c r="M507" s="16"/>
      <c r="T507" s="16"/>
      <c r="AA507" s="16"/>
      <c r="AQ507" s="3"/>
      <c r="AR507" s="6"/>
    </row>
    <row r="508" spans="1:44" s="2" customFormat="1" x14ac:dyDescent="0.25">
      <c r="A508" s="5"/>
      <c r="F508" s="16"/>
      <c r="M508" s="16"/>
      <c r="T508" s="16"/>
      <c r="AA508" s="16"/>
      <c r="AQ508" s="3"/>
      <c r="AR508" s="6"/>
    </row>
    <row r="509" spans="1:44" s="2" customFormat="1" x14ac:dyDescent="0.25">
      <c r="A509" s="5"/>
      <c r="F509" s="16"/>
      <c r="M509" s="16"/>
      <c r="T509" s="16"/>
      <c r="AA509" s="16"/>
      <c r="AQ509" s="3"/>
      <c r="AR509" s="6"/>
    </row>
    <row r="510" spans="1:44" s="2" customFormat="1" x14ac:dyDescent="0.25">
      <c r="A510" s="5"/>
      <c r="F510" s="16"/>
      <c r="M510" s="16"/>
      <c r="T510" s="16"/>
      <c r="AA510" s="16"/>
      <c r="AQ510" s="3"/>
      <c r="AR510" s="6"/>
    </row>
    <row r="511" spans="1:44" s="2" customFormat="1" x14ac:dyDescent="0.25">
      <c r="A511" s="5"/>
      <c r="F511" s="16"/>
      <c r="M511" s="16"/>
      <c r="T511" s="16"/>
      <c r="AA511" s="16"/>
      <c r="AQ511" s="3"/>
      <c r="AR511" s="6"/>
    </row>
    <row r="512" spans="1:44" s="2" customFormat="1" x14ac:dyDescent="0.25">
      <c r="A512" s="5"/>
      <c r="F512" s="16"/>
      <c r="M512" s="16"/>
      <c r="T512" s="16"/>
      <c r="AA512" s="16"/>
      <c r="AQ512" s="3"/>
      <c r="AR512" s="6"/>
    </row>
    <row r="513" spans="1:44" s="2" customFormat="1" x14ac:dyDescent="0.25">
      <c r="A513" s="5"/>
      <c r="F513" s="16"/>
      <c r="M513" s="16"/>
      <c r="T513" s="16"/>
      <c r="AA513" s="16"/>
      <c r="AQ513" s="3"/>
      <c r="AR513" s="6"/>
    </row>
    <row r="514" spans="1:44" s="2" customFormat="1" x14ac:dyDescent="0.25">
      <c r="A514" s="5"/>
      <c r="F514" s="16"/>
      <c r="M514" s="16"/>
      <c r="T514" s="16"/>
      <c r="AA514" s="16"/>
      <c r="AQ514" s="3"/>
      <c r="AR514" s="6"/>
    </row>
    <row r="515" spans="1:44" s="2" customFormat="1" x14ac:dyDescent="0.25">
      <c r="A515" s="5"/>
      <c r="F515" s="16"/>
      <c r="M515" s="16"/>
      <c r="T515" s="16"/>
      <c r="AA515" s="16"/>
      <c r="AQ515" s="3"/>
      <c r="AR515" s="6"/>
    </row>
    <row r="516" spans="1:44" s="2" customFormat="1" x14ac:dyDescent="0.25">
      <c r="A516" s="5"/>
      <c r="F516" s="16"/>
      <c r="M516" s="16"/>
      <c r="T516" s="16"/>
      <c r="AA516" s="16"/>
      <c r="AQ516" s="3"/>
      <c r="AR516" s="6"/>
    </row>
    <row r="517" spans="1:44" s="2" customFormat="1" x14ac:dyDescent="0.25">
      <c r="A517" s="5"/>
      <c r="F517" s="16"/>
      <c r="M517" s="16"/>
      <c r="T517" s="16"/>
      <c r="AA517" s="16"/>
      <c r="AQ517" s="3"/>
      <c r="AR517" s="6"/>
    </row>
    <row r="518" spans="1:44" s="2" customFormat="1" x14ac:dyDescent="0.25">
      <c r="A518" s="5"/>
      <c r="F518" s="16"/>
      <c r="M518" s="16"/>
      <c r="T518" s="16"/>
      <c r="AA518" s="16"/>
      <c r="AQ518" s="3"/>
      <c r="AR518" s="6"/>
    </row>
    <row r="519" spans="1:44" s="2" customFormat="1" x14ac:dyDescent="0.25">
      <c r="A519" s="5"/>
      <c r="F519" s="16"/>
      <c r="M519" s="16"/>
      <c r="T519" s="16"/>
      <c r="AA519" s="16"/>
      <c r="AQ519" s="3"/>
      <c r="AR519" s="6"/>
    </row>
    <row r="520" spans="1:44" s="2" customFormat="1" x14ac:dyDescent="0.25">
      <c r="A520" s="5"/>
      <c r="F520" s="16"/>
      <c r="M520" s="16"/>
      <c r="T520" s="16"/>
      <c r="AA520" s="16"/>
      <c r="AQ520" s="3"/>
      <c r="AR520" s="6"/>
    </row>
    <row r="521" spans="1:44" s="2" customFormat="1" x14ac:dyDescent="0.25">
      <c r="A521" s="5"/>
      <c r="F521" s="16"/>
      <c r="M521" s="16"/>
      <c r="T521" s="16"/>
      <c r="AA521" s="16"/>
      <c r="AQ521" s="3"/>
      <c r="AR521" s="6"/>
    </row>
    <row r="522" spans="1:44" s="2" customFormat="1" x14ac:dyDescent="0.25">
      <c r="A522" s="5"/>
      <c r="F522" s="16"/>
      <c r="M522" s="16"/>
      <c r="T522" s="16"/>
      <c r="AA522" s="16"/>
      <c r="AQ522" s="3"/>
      <c r="AR522" s="6"/>
    </row>
    <row r="523" spans="1:44" s="2" customFormat="1" x14ac:dyDescent="0.25">
      <c r="A523" s="5"/>
      <c r="F523" s="16"/>
      <c r="M523" s="16"/>
      <c r="T523" s="16"/>
      <c r="AA523" s="16"/>
      <c r="AQ523" s="3"/>
      <c r="AR523" s="6"/>
    </row>
    <row r="524" spans="1:44" s="2" customFormat="1" x14ac:dyDescent="0.25">
      <c r="A524" s="5"/>
      <c r="F524" s="16"/>
      <c r="M524" s="16"/>
      <c r="T524" s="16"/>
      <c r="AA524" s="16"/>
      <c r="AQ524" s="3"/>
      <c r="AR524" s="6"/>
    </row>
    <row r="525" spans="1:44" s="2" customFormat="1" x14ac:dyDescent="0.25">
      <c r="A525" s="5"/>
      <c r="F525" s="16"/>
      <c r="M525" s="16"/>
      <c r="T525" s="16"/>
      <c r="AA525" s="16"/>
      <c r="AQ525" s="3"/>
      <c r="AR525" s="6"/>
    </row>
    <row r="526" spans="1:44" s="2" customFormat="1" x14ac:dyDescent="0.25">
      <c r="A526" s="5"/>
      <c r="F526" s="16"/>
      <c r="M526" s="16"/>
      <c r="T526" s="16"/>
      <c r="AA526" s="16"/>
      <c r="AQ526" s="3"/>
      <c r="AR526" s="6"/>
    </row>
    <row r="527" spans="1:44" s="2" customFormat="1" x14ac:dyDescent="0.25">
      <c r="A527" s="5"/>
      <c r="F527" s="16"/>
      <c r="M527" s="16"/>
      <c r="T527" s="16"/>
      <c r="AA527" s="16"/>
      <c r="AQ527" s="3"/>
      <c r="AR527" s="6"/>
    </row>
    <row r="528" spans="1:44" s="2" customFormat="1" x14ac:dyDescent="0.25">
      <c r="A528" s="5"/>
      <c r="F528" s="16"/>
      <c r="M528" s="16"/>
      <c r="T528" s="16"/>
      <c r="AA528" s="16"/>
      <c r="AQ528" s="3"/>
      <c r="AR528" s="6"/>
    </row>
    <row r="529" spans="1:44" s="2" customFormat="1" x14ac:dyDescent="0.25">
      <c r="A529" s="5"/>
      <c r="F529" s="16"/>
      <c r="M529" s="16"/>
      <c r="T529" s="16"/>
      <c r="AA529" s="16"/>
      <c r="AQ529" s="3"/>
      <c r="AR529" s="6"/>
    </row>
    <row r="530" spans="1:44" s="2" customFormat="1" x14ac:dyDescent="0.25">
      <c r="A530" s="5"/>
      <c r="F530" s="16"/>
      <c r="M530" s="16"/>
      <c r="T530" s="16"/>
      <c r="AA530" s="16"/>
      <c r="AQ530" s="3"/>
      <c r="AR530" s="6"/>
    </row>
    <row r="531" spans="1:44" s="2" customFormat="1" x14ac:dyDescent="0.25">
      <c r="A531" s="5"/>
      <c r="F531" s="16"/>
      <c r="M531" s="16"/>
      <c r="T531" s="16"/>
      <c r="AA531" s="16"/>
      <c r="AQ531" s="3"/>
      <c r="AR531" s="6"/>
    </row>
    <row r="532" spans="1:44" s="2" customFormat="1" x14ac:dyDescent="0.25">
      <c r="A532" s="5"/>
      <c r="F532" s="16"/>
      <c r="M532" s="16"/>
      <c r="T532" s="16"/>
      <c r="AA532" s="16"/>
      <c r="AQ532" s="3"/>
      <c r="AR532" s="6"/>
    </row>
    <row r="533" spans="1:44" s="2" customFormat="1" x14ac:dyDescent="0.25">
      <c r="A533" s="5"/>
      <c r="F533" s="16"/>
      <c r="M533" s="16"/>
      <c r="T533" s="16"/>
      <c r="AA533" s="16"/>
      <c r="AQ533" s="3"/>
      <c r="AR533" s="6"/>
    </row>
    <row r="534" spans="1:44" s="2" customFormat="1" x14ac:dyDescent="0.25">
      <c r="A534" s="5"/>
      <c r="F534" s="16"/>
      <c r="M534" s="16"/>
      <c r="T534" s="16"/>
      <c r="AA534" s="16"/>
      <c r="AQ534" s="3"/>
      <c r="AR534" s="6"/>
    </row>
    <row r="535" spans="1:44" s="2" customFormat="1" x14ac:dyDescent="0.25">
      <c r="A535" s="5"/>
      <c r="F535" s="16"/>
      <c r="M535" s="16"/>
      <c r="T535" s="16"/>
      <c r="AA535" s="16"/>
      <c r="AQ535" s="3"/>
      <c r="AR535" s="6"/>
    </row>
    <row r="536" spans="1:44" s="2" customFormat="1" x14ac:dyDescent="0.25">
      <c r="A536" s="5"/>
      <c r="F536" s="16"/>
      <c r="M536" s="16"/>
      <c r="T536" s="16"/>
      <c r="AA536" s="16"/>
      <c r="AQ536" s="3"/>
      <c r="AR536" s="6"/>
    </row>
    <row r="537" spans="1:44" s="2" customFormat="1" x14ac:dyDescent="0.25">
      <c r="A537" s="5"/>
      <c r="F537" s="16"/>
      <c r="M537" s="16"/>
      <c r="T537" s="16"/>
      <c r="AA537" s="16"/>
      <c r="AQ537" s="3"/>
      <c r="AR537" s="6"/>
    </row>
    <row r="538" spans="1:44" s="2" customFormat="1" x14ac:dyDescent="0.25">
      <c r="A538" s="5"/>
      <c r="F538" s="16"/>
      <c r="M538" s="16"/>
      <c r="T538" s="16"/>
      <c r="AA538" s="16"/>
      <c r="AQ538" s="3"/>
      <c r="AR538" s="6"/>
    </row>
    <row r="539" spans="1:44" s="2" customFormat="1" x14ac:dyDescent="0.25">
      <c r="A539" s="5"/>
      <c r="F539" s="16"/>
      <c r="M539" s="16"/>
      <c r="T539" s="16"/>
      <c r="AA539" s="16"/>
      <c r="AQ539" s="3"/>
      <c r="AR539" s="6"/>
    </row>
    <row r="540" spans="1:44" s="2" customFormat="1" x14ac:dyDescent="0.25">
      <c r="A540" s="5"/>
      <c r="F540" s="16"/>
      <c r="M540" s="16"/>
      <c r="T540" s="16"/>
      <c r="AA540" s="16"/>
      <c r="AQ540" s="3"/>
      <c r="AR540" s="6"/>
    </row>
    <row r="541" spans="1:44" s="2" customFormat="1" x14ac:dyDescent="0.25">
      <c r="A541" s="5"/>
      <c r="F541" s="16"/>
      <c r="M541" s="16"/>
      <c r="T541" s="16"/>
      <c r="AA541" s="16"/>
      <c r="AQ541" s="3"/>
      <c r="AR541" s="6"/>
    </row>
    <row r="542" spans="1:44" s="2" customFormat="1" x14ac:dyDescent="0.25">
      <c r="A542" s="5"/>
      <c r="F542" s="16"/>
      <c r="M542" s="16"/>
      <c r="T542" s="16"/>
      <c r="AA542" s="16"/>
      <c r="AQ542" s="3"/>
      <c r="AR542" s="6"/>
    </row>
    <row r="543" spans="1:44" s="2" customFormat="1" x14ac:dyDescent="0.25">
      <c r="A543" s="5"/>
      <c r="F543" s="16"/>
      <c r="M543" s="16"/>
      <c r="T543" s="16"/>
      <c r="AA543" s="16"/>
      <c r="AQ543" s="3"/>
      <c r="AR543" s="6"/>
    </row>
    <row r="544" spans="1:44" s="2" customFormat="1" x14ac:dyDescent="0.25">
      <c r="A544" s="5"/>
      <c r="F544" s="16"/>
      <c r="M544" s="16"/>
      <c r="T544" s="16"/>
      <c r="AA544" s="16"/>
      <c r="AQ544" s="3"/>
      <c r="AR544" s="6"/>
    </row>
    <row r="545" spans="1:44" s="2" customFormat="1" x14ac:dyDescent="0.25">
      <c r="A545" s="5"/>
      <c r="F545" s="16"/>
      <c r="M545" s="16"/>
      <c r="T545" s="16"/>
      <c r="AA545" s="16"/>
      <c r="AQ545" s="3"/>
      <c r="AR545" s="6"/>
    </row>
    <row r="546" spans="1:44" s="2" customFormat="1" x14ac:dyDescent="0.25">
      <c r="A546" s="5"/>
      <c r="F546" s="16"/>
      <c r="M546" s="16"/>
      <c r="T546" s="16"/>
      <c r="AA546" s="16"/>
      <c r="AQ546" s="3"/>
      <c r="AR546" s="6"/>
    </row>
    <row r="547" spans="1:44" s="2" customFormat="1" x14ac:dyDescent="0.25">
      <c r="A547" s="5"/>
      <c r="F547" s="16"/>
      <c r="M547" s="16"/>
      <c r="T547" s="16"/>
      <c r="AA547" s="16"/>
      <c r="AQ547" s="3"/>
      <c r="AR547" s="6"/>
    </row>
    <row r="548" spans="1:44" s="2" customFormat="1" x14ac:dyDescent="0.25">
      <c r="A548" s="5"/>
      <c r="F548" s="16"/>
      <c r="M548" s="16"/>
      <c r="T548" s="16"/>
      <c r="AA548" s="16"/>
      <c r="AQ548" s="3"/>
      <c r="AR548" s="6"/>
    </row>
    <row r="549" spans="1:44" s="2" customFormat="1" x14ac:dyDescent="0.25">
      <c r="A549" s="5"/>
      <c r="F549" s="16"/>
      <c r="M549" s="16"/>
      <c r="T549" s="16"/>
      <c r="AA549" s="16"/>
      <c r="AQ549" s="3"/>
      <c r="AR549" s="6"/>
    </row>
    <row r="550" spans="1:44" s="2" customFormat="1" x14ac:dyDescent="0.25">
      <c r="A550" s="5"/>
      <c r="F550" s="16"/>
      <c r="M550" s="16"/>
      <c r="T550" s="16"/>
      <c r="AA550" s="16"/>
      <c r="AQ550" s="3"/>
      <c r="AR550" s="6"/>
    </row>
    <row r="551" spans="1:44" s="2" customFormat="1" x14ac:dyDescent="0.25">
      <c r="A551" s="5"/>
      <c r="F551" s="16"/>
      <c r="M551" s="16"/>
      <c r="T551" s="16"/>
      <c r="AA551" s="16"/>
      <c r="AQ551" s="3"/>
      <c r="AR551" s="6"/>
    </row>
    <row r="552" spans="1:44" s="2" customFormat="1" x14ac:dyDescent="0.25">
      <c r="A552" s="5"/>
      <c r="F552" s="16"/>
      <c r="M552" s="16"/>
      <c r="T552" s="16"/>
      <c r="AA552" s="16"/>
      <c r="AQ552" s="3"/>
      <c r="AR552" s="6"/>
    </row>
    <row r="553" spans="1:44" s="2" customFormat="1" x14ac:dyDescent="0.25">
      <c r="A553" s="5"/>
      <c r="F553" s="16"/>
      <c r="M553" s="16"/>
      <c r="T553" s="16"/>
      <c r="AA553" s="16"/>
      <c r="AQ553" s="3"/>
      <c r="AR553" s="6"/>
    </row>
    <row r="554" spans="1:44" s="2" customFormat="1" x14ac:dyDescent="0.25">
      <c r="A554" s="5"/>
      <c r="F554" s="16"/>
      <c r="M554" s="16"/>
      <c r="T554" s="16"/>
      <c r="AA554" s="16"/>
      <c r="AQ554" s="3"/>
      <c r="AR554" s="6"/>
    </row>
    <row r="555" spans="1:44" s="2" customFormat="1" x14ac:dyDescent="0.25">
      <c r="A555" s="5"/>
      <c r="F555" s="16"/>
      <c r="M555" s="16"/>
      <c r="T555" s="16"/>
      <c r="AA555" s="16"/>
      <c r="AQ555" s="3"/>
      <c r="AR555" s="6"/>
    </row>
    <row r="556" spans="1:44" s="2" customFormat="1" x14ac:dyDescent="0.25">
      <c r="A556" s="5"/>
      <c r="F556" s="16"/>
      <c r="M556" s="16"/>
      <c r="T556" s="16"/>
      <c r="AA556" s="16"/>
      <c r="AQ556" s="3"/>
      <c r="AR556" s="6"/>
    </row>
    <row r="557" spans="1:44" s="2" customFormat="1" x14ac:dyDescent="0.25">
      <c r="A557" s="5"/>
      <c r="F557" s="16"/>
      <c r="M557" s="16"/>
      <c r="T557" s="16"/>
      <c r="AA557" s="16"/>
      <c r="AQ557" s="3"/>
      <c r="AR557" s="6"/>
    </row>
    <row r="558" spans="1:44" s="2" customFormat="1" x14ac:dyDescent="0.25">
      <c r="A558" s="5"/>
      <c r="F558" s="16"/>
      <c r="M558" s="16"/>
      <c r="T558" s="16"/>
      <c r="AA558" s="16"/>
      <c r="AQ558" s="3"/>
      <c r="AR558" s="6"/>
    </row>
    <row r="559" spans="1:44" s="2" customFormat="1" x14ac:dyDescent="0.25">
      <c r="A559" s="5"/>
      <c r="F559" s="16"/>
      <c r="M559" s="16"/>
      <c r="T559" s="16"/>
      <c r="AA559" s="16"/>
      <c r="AQ559" s="3"/>
      <c r="AR559" s="6"/>
    </row>
    <row r="560" spans="1:44" s="2" customFormat="1" x14ac:dyDescent="0.25">
      <c r="A560" s="5"/>
      <c r="F560" s="16"/>
      <c r="M560" s="16"/>
      <c r="T560" s="16"/>
      <c r="AA560" s="16"/>
      <c r="AQ560" s="3"/>
      <c r="AR560" s="6"/>
    </row>
    <row r="561" spans="1:44" s="2" customFormat="1" x14ac:dyDescent="0.25">
      <c r="A561" s="5"/>
      <c r="F561" s="16"/>
      <c r="M561" s="16"/>
      <c r="T561" s="16"/>
      <c r="AA561" s="16"/>
      <c r="AQ561" s="3"/>
      <c r="AR561" s="6"/>
    </row>
    <row r="562" spans="1:44" s="2" customFormat="1" x14ac:dyDescent="0.25">
      <c r="A562" s="5"/>
      <c r="F562" s="16"/>
      <c r="M562" s="16"/>
      <c r="T562" s="16"/>
      <c r="AA562" s="16"/>
      <c r="AQ562" s="3"/>
      <c r="AR562" s="6"/>
    </row>
    <row r="563" spans="1:44" s="2" customFormat="1" x14ac:dyDescent="0.25">
      <c r="A563" s="5"/>
      <c r="F563" s="16"/>
      <c r="M563" s="16"/>
      <c r="T563" s="16"/>
      <c r="AA563" s="16"/>
      <c r="AQ563" s="3"/>
      <c r="AR563" s="6"/>
    </row>
    <row r="564" spans="1:44" s="2" customFormat="1" x14ac:dyDescent="0.25">
      <c r="A564" s="5"/>
      <c r="F564" s="16"/>
      <c r="M564" s="16"/>
      <c r="T564" s="16"/>
      <c r="AA564" s="16"/>
      <c r="AQ564" s="3"/>
      <c r="AR564" s="6"/>
    </row>
    <row r="565" spans="1:44" s="2" customFormat="1" x14ac:dyDescent="0.25">
      <c r="A565" s="5"/>
      <c r="F565" s="16"/>
      <c r="M565" s="16"/>
      <c r="T565" s="16"/>
      <c r="AA565" s="16"/>
      <c r="AQ565" s="3"/>
      <c r="AR565" s="6"/>
    </row>
    <row r="566" spans="1:44" s="2" customFormat="1" x14ac:dyDescent="0.25">
      <c r="A566" s="5"/>
      <c r="F566" s="16"/>
      <c r="M566" s="16"/>
      <c r="T566" s="16"/>
      <c r="AA566" s="16"/>
      <c r="AQ566" s="3"/>
      <c r="AR566" s="6"/>
    </row>
    <row r="567" spans="1:44" s="2" customFormat="1" x14ac:dyDescent="0.25">
      <c r="A567" s="5"/>
      <c r="F567" s="16"/>
      <c r="M567" s="16"/>
      <c r="T567" s="16"/>
      <c r="AA567" s="16"/>
      <c r="AQ567" s="3"/>
      <c r="AR567" s="6"/>
    </row>
    <row r="568" spans="1:44" s="2" customFormat="1" x14ac:dyDescent="0.25">
      <c r="A568" s="5"/>
      <c r="F568" s="16"/>
      <c r="M568" s="16"/>
      <c r="T568" s="16"/>
      <c r="AA568" s="16"/>
      <c r="AQ568" s="3"/>
      <c r="AR568" s="6"/>
    </row>
    <row r="569" spans="1:44" s="2" customFormat="1" x14ac:dyDescent="0.25">
      <c r="A569" s="5"/>
      <c r="F569" s="16"/>
      <c r="M569" s="16"/>
      <c r="T569" s="16"/>
      <c r="AA569" s="16"/>
      <c r="AQ569" s="3"/>
      <c r="AR569" s="6"/>
    </row>
    <row r="570" spans="1:44" s="2" customFormat="1" x14ac:dyDescent="0.25">
      <c r="A570" s="5"/>
      <c r="F570" s="16"/>
      <c r="M570" s="16"/>
      <c r="T570" s="16"/>
      <c r="AA570" s="16"/>
      <c r="AQ570" s="3"/>
      <c r="AR570" s="6"/>
    </row>
    <row r="571" spans="1:44" s="2" customFormat="1" x14ac:dyDescent="0.25">
      <c r="A571" s="5"/>
      <c r="F571" s="16"/>
      <c r="M571" s="16"/>
      <c r="T571" s="16"/>
      <c r="AA571" s="16"/>
      <c r="AQ571" s="3"/>
      <c r="AR571" s="6"/>
    </row>
    <row r="572" spans="1:44" s="2" customFormat="1" x14ac:dyDescent="0.25">
      <c r="A572" s="5"/>
      <c r="F572" s="16"/>
      <c r="M572" s="16"/>
      <c r="T572" s="16"/>
      <c r="AA572" s="16"/>
      <c r="AQ572" s="3"/>
      <c r="AR572" s="6"/>
    </row>
    <row r="573" spans="1:44" s="2" customFormat="1" x14ac:dyDescent="0.25">
      <c r="A573" s="5"/>
      <c r="F573" s="16"/>
      <c r="M573" s="16"/>
      <c r="T573" s="16"/>
      <c r="AA573" s="16"/>
      <c r="AQ573" s="3"/>
      <c r="AR573" s="6"/>
    </row>
    <row r="574" spans="1:44" s="2" customFormat="1" x14ac:dyDescent="0.25">
      <c r="A574" s="5"/>
      <c r="F574" s="16"/>
      <c r="M574" s="16"/>
      <c r="T574" s="16"/>
      <c r="AA574" s="16"/>
      <c r="AQ574" s="3"/>
      <c r="AR574" s="6"/>
    </row>
    <row r="575" spans="1:44" s="2" customFormat="1" x14ac:dyDescent="0.25">
      <c r="A575" s="5"/>
      <c r="F575" s="16"/>
      <c r="M575" s="16"/>
      <c r="T575" s="16"/>
      <c r="AA575" s="16"/>
      <c r="AQ575" s="3"/>
      <c r="AR575" s="6"/>
    </row>
    <row r="576" spans="1:44" s="2" customFormat="1" x14ac:dyDescent="0.25">
      <c r="A576" s="5"/>
      <c r="F576" s="16"/>
      <c r="M576" s="16"/>
      <c r="T576" s="16"/>
      <c r="AA576" s="16"/>
      <c r="AQ576" s="3"/>
      <c r="AR576" s="6"/>
    </row>
    <row r="577" spans="1:44" s="2" customFormat="1" x14ac:dyDescent="0.25">
      <c r="A577" s="5"/>
      <c r="F577" s="16"/>
      <c r="M577" s="16"/>
      <c r="T577" s="16"/>
      <c r="AA577" s="16"/>
      <c r="AQ577" s="3"/>
      <c r="AR577" s="6"/>
    </row>
    <row r="578" spans="1:44" s="2" customFormat="1" x14ac:dyDescent="0.25">
      <c r="A578" s="5"/>
      <c r="F578" s="16"/>
      <c r="M578" s="16"/>
      <c r="T578" s="16"/>
      <c r="AA578" s="16"/>
      <c r="AQ578" s="3"/>
      <c r="AR578" s="6"/>
    </row>
    <row r="579" spans="1:44" s="2" customFormat="1" x14ac:dyDescent="0.25">
      <c r="A579" s="5"/>
      <c r="F579" s="16"/>
      <c r="M579" s="16"/>
      <c r="T579" s="16"/>
      <c r="AA579" s="16"/>
      <c r="AQ579" s="3"/>
      <c r="AR579" s="6"/>
    </row>
    <row r="580" spans="1:44" s="2" customFormat="1" x14ac:dyDescent="0.25">
      <c r="A580" s="5"/>
      <c r="F580" s="16"/>
      <c r="M580" s="16"/>
      <c r="T580" s="16"/>
      <c r="AA580" s="16"/>
      <c r="AQ580" s="3"/>
      <c r="AR580" s="6"/>
    </row>
    <row r="581" spans="1:44" s="2" customFormat="1" x14ac:dyDescent="0.25">
      <c r="A581" s="5"/>
      <c r="F581" s="16"/>
      <c r="M581" s="16"/>
      <c r="T581" s="16"/>
      <c r="AA581" s="16"/>
      <c r="AQ581" s="3"/>
      <c r="AR581" s="6"/>
    </row>
    <row r="582" spans="1:44" s="2" customFormat="1" x14ac:dyDescent="0.25">
      <c r="A582" s="5"/>
      <c r="F582" s="16"/>
      <c r="M582" s="16"/>
      <c r="T582" s="16"/>
      <c r="AA582" s="16"/>
      <c r="AQ582" s="3"/>
      <c r="AR582" s="6"/>
    </row>
    <row r="583" spans="1:44" s="2" customFormat="1" x14ac:dyDescent="0.25">
      <c r="A583" s="5"/>
      <c r="F583" s="16"/>
      <c r="M583" s="16"/>
      <c r="T583" s="16"/>
      <c r="AA583" s="16"/>
      <c r="AQ583" s="3"/>
      <c r="AR583" s="6"/>
    </row>
    <row r="584" spans="1:44" s="2" customFormat="1" x14ac:dyDescent="0.25">
      <c r="A584" s="5"/>
      <c r="F584" s="16"/>
      <c r="M584" s="16"/>
      <c r="T584" s="16"/>
      <c r="AA584" s="16"/>
      <c r="AQ584" s="3"/>
      <c r="AR584" s="6"/>
    </row>
    <row r="585" spans="1:44" s="2" customFormat="1" x14ac:dyDescent="0.25">
      <c r="A585" s="5"/>
      <c r="F585" s="16"/>
      <c r="M585" s="16"/>
      <c r="T585" s="16"/>
      <c r="AA585" s="16"/>
      <c r="AQ585" s="3"/>
      <c r="AR585" s="6"/>
    </row>
    <row r="586" spans="1:44" s="2" customFormat="1" x14ac:dyDescent="0.25">
      <c r="A586" s="5"/>
      <c r="F586" s="16"/>
      <c r="M586" s="16"/>
      <c r="T586" s="16"/>
      <c r="AA586" s="16"/>
      <c r="AQ586" s="3"/>
      <c r="AR586" s="6"/>
    </row>
    <row r="587" spans="1:44" s="2" customFormat="1" x14ac:dyDescent="0.25">
      <c r="A587" s="5"/>
      <c r="F587" s="16"/>
      <c r="M587" s="16"/>
      <c r="T587" s="16"/>
      <c r="AA587" s="16"/>
      <c r="AQ587" s="3"/>
      <c r="AR587" s="6"/>
    </row>
    <row r="588" spans="1:44" s="2" customFormat="1" x14ac:dyDescent="0.25">
      <c r="A588" s="5"/>
      <c r="F588" s="16"/>
      <c r="M588" s="16"/>
      <c r="T588" s="16"/>
      <c r="AA588" s="16"/>
      <c r="AQ588" s="3"/>
      <c r="AR588" s="6"/>
    </row>
    <row r="589" spans="1:44" s="2" customFormat="1" x14ac:dyDescent="0.25">
      <c r="A589" s="5"/>
      <c r="F589" s="16"/>
      <c r="M589" s="16"/>
      <c r="T589" s="16"/>
      <c r="AA589" s="16"/>
      <c r="AQ589" s="3"/>
      <c r="AR589" s="6"/>
    </row>
    <row r="590" spans="1:44" s="2" customFormat="1" x14ac:dyDescent="0.25">
      <c r="A590" s="5"/>
      <c r="F590" s="16"/>
      <c r="M590" s="16"/>
      <c r="T590" s="16"/>
      <c r="AA590" s="16"/>
      <c r="AQ590" s="3"/>
      <c r="AR590" s="6"/>
    </row>
    <row r="591" spans="1:44" s="2" customFormat="1" x14ac:dyDescent="0.25">
      <c r="A591" s="5"/>
      <c r="F591" s="16"/>
      <c r="M591" s="16"/>
      <c r="T591" s="16"/>
      <c r="AA591" s="16"/>
      <c r="AQ591" s="3"/>
      <c r="AR591" s="6"/>
    </row>
    <row r="592" spans="1:44" s="2" customFormat="1" x14ac:dyDescent="0.25">
      <c r="A592" s="5"/>
      <c r="F592" s="16"/>
      <c r="M592" s="16"/>
      <c r="T592" s="16"/>
      <c r="AA592" s="16"/>
      <c r="AQ592" s="3"/>
      <c r="AR592" s="6"/>
    </row>
    <row r="593" spans="1:44" s="2" customFormat="1" x14ac:dyDescent="0.25">
      <c r="A593" s="5"/>
      <c r="F593" s="16"/>
      <c r="M593" s="16"/>
      <c r="T593" s="16"/>
      <c r="AA593" s="16"/>
      <c r="AQ593" s="3"/>
      <c r="AR593" s="6"/>
    </row>
    <row r="594" spans="1:44" s="2" customFormat="1" x14ac:dyDescent="0.25">
      <c r="A594" s="5"/>
      <c r="F594" s="16"/>
      <c r="M594" s="16"/>
      <c r="T594" s="16"/>
      <c r="AA594" s="16"/>
      <c r="AQ594" s="3"/>
      <c r="AR594" s="6"/>
    </row>
    <row r="595" spans="1:44" s="2" customFormat="1" x14ac:dyDescent="0.25">
      <c r="A595" s="5"/>
      <c r="F595" s="16"/>
      <c r="M595" s="16"/>
      <c r="T595" s="16"/>
      <c r="AA595" s="16"/>
      <c r="AQ595" s="3"/>
      <c r="AR595" s="6"/>
    </row>
    <row r="596" spans="1:44" s="2" customFormat="1" x14ac:dyDescent="0.25">
      <c r="A596" s="5"/>
      <c r="F596" s="16"/>
      <c r="M596" s="16"/>
      <c r="T596" s="16"/>
      <c r="AA596" s="16"/>
      <c r="AQ596" s="3"/>
      <c r="AR596" s="6"/>
    </row>
    <row r="597" spans="1:44" s="2" customFormat="1" x14ac:dyDescent="0.25">
      <c r="A597" s="5"/>
      <c r="F597" s="16"/>
      <c r="M597" s="16"/>
      <c r="T597" s="16"/>
      <c r="AA597" s="16"/>
      <c r="AQ597" s="3"/>
      <c r="AR597" s="6"/>
    </row>
    <row r="598" spans="1:44" s="2" customFormat="1" x14ac:dyDescent="0.25">
      <c r="A598" s="5"/>
      <c r="F598" s="16"/>
      <c r="M598" s="16"/>
      <c r="T598" s="16"/>
      <c r="AA598" s="16"/>
      <c r="AQ598" s="3"/>
      <c r="AR598" s="6"/>
    </row>
    <row r="599" spans="1:44" s="2" customFormat="1" x14ac:dyDescent="0.25">
      <c r="A599" s="5"/>
      <c r="F599" s="16"/>
      <c r="M599" s="16"/>
      <c r="T599" s="16"/>
      <c r="AA599" s="16"/>
      <c r="AQ599" s="3"/>
      <c r="AR599" s="6"/>
    </row>
    <row r="600" spans="1:44" s="2" customFormat="1" x14ac:dyDescent="0.25">
      <c r="A600" s="5"/>
      <c r="F600" s="16"/>
      <c r="M600" s="16"/>
      <c r="T600" s="16"/>
      <c r="AA600" s="16"/>
      <c r="AQ600" s="3"/>
      <c r="AR600" s="6"/>
    </row>
    <row r="601" spans="1:44" s="2" customFormat="1" x14ac:dyDescent="0.25">
      <c r="A601" s="5"/>
      <c r="F601" s="16"/>
      <c r="M601" s="16"/>
      <c r="T601" s="16"/>
      <c r="AA601" s="16"/>
      <c r="AQ601" s="3"/>
      <c r="AR601" s="6"/>
    </row>
    <row r="602" spans="1:44" s="2" customFormat="1" x14ac:dyDescent="0.25">
      <c r="A602" s="5"/>
      <c r="F602" s="16"/>
      <c r="M602" s="16"/>
      <c r="T602" s="16"/>
      <c r="AA602" s="16"/>
      <c r="AQ602" s="3"/>
      <c r="AR602" s="6"/>
    </row>
    <row r="603" spans="1:44" s="2" customFormat="1" x14ac:dyDescent="0.25">
      <c r="A603" s="5"/>
      <c r="F603" s="16"/>
      <c r="M603" s="16"/>
      <c r="T603" s="16"/>
      <c r="AA603" s="16"/>
      <c r="AQ603" s="3"/>
      <c r="AR603" s="6"/>
    </row>
    <row r="604" spans="1:44" s="2" customFormat="1" x14ac:dyDescent="0.25">
      <c r="A604" s="5"/>
      <c r="F604" s="16"/>
      <c r="M604" s="16"/>
      <c r="T604" s="16"/>
      <c r="AA604" s="16"/>
      <c r="AQ604" s="3"/>
      <c r="AR604" s="6"/>
    </row>
    <row r="605" spans="1:44" s="2" customFormat="1" x14ac:dyDescent="0.25">
      <c r="A605" s="5"/>
      <c r="F605" s="16"/>
      <c r="M605" s="16"/>
      <c r="T605" s="16"/>
      <c r="AA605" s="16"/>
      <c r="AQ605" s="3"/>
      <c r="AR605" s="6"/>
    </row>
    <row r="606" spans="1:44" s="2" customFormat="1" x14ac:dyDescent="0.25">
      <c r="A606" s="5"/>
      <c r="F606" s="16"/>
      <c r="M606" s="16"/>
      <c r="T606" s="16"/>
      <c r="AA606" s="16"/>
      <c r="AQ606" s="3"/>
      <c r="AR606" s="6"/>
    </row>
    <row r="607" spans="1:44" s="2" customFormat="1" x14ac:dyDescent="0.25">
      <c r="A607" s="5"/>
      <c r="F607" s="16"/>
      <c r="M607" s="16"/>
      <c r="T607" s="16"/>
      <c r="AA607" s="16"/>
      <c r="AQ607" s="3"/>
      <c r="AR607" s="6"/>
    </row>
    <row r="608" spans="1:44" s="2" customFormat="1" x14ac:dyDescent="0.25">
      <c r="A608" s="5"/>
      <c r="F608" s="16"/>
      <c r="M608" s="16"/>
      <c r="T608" s="16"/>
      <c r="AA608" s="16"/>
      <c r="AQ608" s="3"/>
      <c r="AR608" s="6"/>
    </row>
    <row r="609" spans="1:44" s="2" customFormat="1" x14ac:dyDescent="0.25">
      <c r="A609" s="5"/>
      <c r="F609" s="16"/>
      <c r="M609" s="16"/>
      <c r="T609" s="16"/>
      <c r="AA609" s="16"/>
      <c r="AQ609" s="3"/>
      <c r="AR609" s="6"/>
    </row>
    <row r="610" spans="1:44" s="2" customFormat="1" x14ac:dyDescent="0.25">
      <c r="A610" s="5"/>
      <c r="F610" s="16"/>
      <c r="M610" s="16"/>
      <c r="T610" s="16"/>
      <c r="AA610" s="16"/>
      <c r="AQ610" s="3"/>
      <c r="AR610" s="6"/>
    </row>
    <row r="611" spans="1:44" s="2" customFormat="1" x14ac:dyDescent="0.25">
      <c r="A611" s="5"/>
      <c r="F611" s="16"/>
      <c r="M611" s="16"/>
      <c r="T611" s="16"/>
      <c r="AA611" s="16"/>
      <c r="AQ611" s="3"/>
      <c r="AR611" s="6"/>
    </row>
    <row r="612" spans="1:44" s="2" customFormat="1" x14ac:dyDescent="0.25">
      <c r="A612" s="5"/>
      <c r="F612" s="16"/>
      <c r="M612" s="16"/>
      <c r="T612" s="16"/>
      <c r="AA612" s="16"/>
      <c r="AQ612" s="3"/>
      <c r="AR612" s="6"/>
    </row>
    <row r="613" spans="1:44" s="2" customFormat="1" x14ac:dyDescent="0.25">
      <c r="A613" s="5"/>
      <c r="F613" s="16"/>
      <c r="M613" s="16"/>
      <c r="T613" s="16"/>
      <c r="AA613" s="16"/>
      <c r="AQ613" s="3"/>
      <c r="AR613" s="6"/>
    </row>
    <row r="614" spans="1:44" s="2" customFormat="1" x14ac:dyDescent="0.25">
      <c r="A614" s="5"/>
      <c r="F614" s="16"/>
      <c r="M614" s="16"/>
      <c r="T614" s="16"/>
      <c r="AA614" s="16"/>
      <c r="AQ614" s="3"/>
      <c r="AR614" s="6"/>
    </row>
    <row r="615" spans="1:44" s="2" customFormat="1" x14ac:dyDescent="0.25">
      <c r="A615" s="5"/>
      <c r="F615" s="16"/>
      <c r="M615" s="16"/>
      <c r="T615" s="16"/>
      <c r="AA615" s="16"/>
      <c r="AQ615" s="3"/>
      <c r="AR615" s="6"/>
    </row>
    <row r="616" spans="1:44" s="2" customFormat="1" x14ac:dyDescent="0.25">
      <c r="A616" s="5"/>
      <c r="F616" s="16"/>
      <c r="M616" s="16"/>
      <c r="T616" s="16"/>
      <c r="AA616" s="16"/>
      <c r="AQ616" s="3"/>
      <c r="AR616" s="6"/>
    </row>
    <row r="617" spans="1:44" s="2" customFormat="1" x14ac:dyDescent="0.25">
      <c r="A617" s="5"/>
      <c r="F617" s="16"/>
      <c r="M617" s="16"/>
      <c r="T617" s="16"/>
      <c r="AA617" s="16"/>
      <c r="AQ617" s="3"/>
      <c r="AR617" s="6"/>
    </row>
    <row r="618" spans="1:44" s="2" customFormat="1" x14ac:dyDescent="0.25">
      <c r="A618" s="5"/>
      <c r="F618" s="16"/>
      <c r="M618" s="16"/>
      <c r="T618" s="16"/>
      <c r="AA618" s="16"/>
      <c r="AQ618" s="3"/>
      <c r="AR618" s="6"/>
    </row>
    <row r="619" spans="1:44" s="2" customFormat="1" x14ac:dyDescent="0.25">
      <c r="A619" s="5"/>
      <c r="F619" s="16"/>
      <c r="M619" s="16"/>
      <c r="T619" s="16"/>
      <c r="AA619" s="16"/>
      <c r="AQ619" s="3"/>
      <c r="AR619" s="6"/>
    </row>
    <row r="620" spans="1:44" s="2" customFormat="1" x14ac:dyDescent="0.25">
      <c r="A620" s="5"/>
      <c r="F620" s="16"/>
      <c r="M620" s="16"/>
      <c r="T620" s="16"/>
      <c r="AA620" s="16"/>
      <c r="AQ620" s="3"/>
      <c r="AR620" s="6"/>
    </row>
    <row r="621" spans="1:44" s="2" customFormat="1" x14ac:dyDescent="0.25">
      <c r="A621" s="5"/>
      <c r="F621" s="16"/>
      <c r="M621" s="16"/>
      <c r="T621" s="16"/>
      <c r="AA621" s="16"/>
      <c r="AQ621" s="3"/>
      <c r="AR621" s="6"/>
    </row>
    <row r="622" spans="1:44" s="2" customFormat="1" x14ac:dyDescent="0.25">
      <c r="A622" s="5"/>
      <c r="F622" s="16"/>
      <c r="M622" s="16"/>
      <c r="T622" s="16"/>
      <c r="AA622" s="16"/>
      <c r="AQ622" s="3"/>
      <c r="AR622" s="6"/>
    </row>
    <row r="623" spans="1:44" s="2" customFormat="1" x14ac:dyDescent="0.25">
      <c r="A623" s="5"/>
      <c r="F623" s="16"/>
      <c r="M623" s="16"/>
      <c r="T623" s="16"/>
      <c r="AA623" s="16"/>
      <c r="AQ623" s="3"/>
      <c r="AR623" s="6"/>
    </row>
    <row r="624" spans="1:44" s="2" customFormat="1" x14ac:dyDescent="0.25">
      <c r="A624" s="5"/>
      <c r="F624" s="16"/>
      <c r="M624" s="16"/>
      <c r="T624" s="16"/>
      <c r="AA624" s="16"/>
      <c r="AQ624" s="3"/>
      <c r="AR624" s="6"/>
    </row>
    <row r="625" spans="1:44" s="2" customFormat="1" x14ac:dyDescent="0.25">
      <c r="A625" s="5"/>
      <c r="F625" s="16"/>
      <c r="M625" s="16"/>
      <c r="T625" s="16"/>
      <c r="AA625" s="16"/>
      <c r="AQ625" s="3"/>
      <c r="AR625" s="6"/>
    </row>
    <row r="626" spans="1:44" s="2" customFormat="1" x14ac:dyDescent="0.25">
      <c r="A626" s="5"/>
      <c r="F626" s="16"/>
      <c r="M626" s="16"/>
      <c r="T626" s="16"/>
      <c r="AA626" s="16"/>
      <c r="AQ626" s="3"/>
      <c r="AR626" s="6"/>
    </row>
    <row r="627" spans="1:44" s="2" customFormat="1" x14ac:dyDescent="0.25">
      <c r="A627" s="5"/>
      <c r="F627" s="16"/>
      <c r="M627" s="16"/>
      <c r="T627" s="16"/>
      <c r="AA627" s="16"/>
      <c r="AQ627" s="3"/>
      <c r="AR627" s="6"/>
    </row>
    <row r="628" spans="1:44" s="2" customFormat="1" x14ac:dyDescent="0.25">
      <c r="A628" s="5"/>
      <c r="F628" s="16"/>
      <c r="M628" s="16"/>
      <c r="T628" s="16"/>
      <c r="AA628" s="16"/>
      <c r="AQ628" s="3"/>
      <c r="AR628" s="6"/>
    </row>
    <row r="629" spans="1:44" s="2" customFormat="1" x14ac:dyDescent="0.25">
      <c r="A629" s="5"/>
      <c r="F629" s="16"/>
      <c r="M629" s="16"/>
      <c r="T629" s="16"/>
      <c r="AA629" s="16"/>
      <c r="AQ629" s="3"/>
      <c r="AR629" s="6"/>
    </row>
    <row r="630" spans="1:44" s="2" customFormat="1" x14ac:dyDescent="0.25">
      <c r="A630" s="5"/>
      <c r="F630" s="16"/>
      <c r="M630" s="16"/>
      <c r="T630" s="16"/>
      <c r="AA630" s="16"/>
      <c r="AQ630" s="3"/>
      <c r="AR630" s="6"/>
    </row>
    <row r="631" spans="1:44" s="2" customFormat="1" x14ac:dyDescent="0.25">
      <c r="A631" s="5"/>
      <c r="F631" s="16"/>
      <c r="M631" s="16"/>
      <c r="T631" s="16"/>
      <c r="AA631" s="16"/>
      <c r="AQ631" s="3"/>
      <c r="AR631" s="6"/>
    </row>
    <row r="632" spans="1:44" s="2" customFormat="1" x14ac:dyDescent="0.25">
      <c r="A632" s="5"/>
      <c r="F632" s="16"/>
      <c r="M632" s="16"/>
      <c r="T632" s="16"/>
      <c r="AA632" s="16"/>
      <c r="AQ632" s="3"/>
      <c r="AR632" s="6"/>
    </row>
    <row r="633" spans="1:44" s="2" customFormat="1" x14ac:dyDescent="0.25">
      <c r="A633" s="5"/>
      <c r="F633" s="16"/>
      <c r="M633" s="16"/>
      <c r="T633" s="16"/>
      <c r="AA633" s="16"/>
      <c r="AQ633" s="3"/>
      <c r="AR633" s="6"/>
    </row>
    <row r="634" spans="1:44" s="2" customFormat="1" x14ac:dyDescent="0.25">
      <c r="A634" s="5"/>
      <c r="F634" s="16"/>
      <c r="M634" s="16"/>
      <c r="T634" s="16"/>
      <c r="AA634" s="16"/>
      <c r="AQ634" s="3"/>
      <c r="AR634" s="6"/>
    </row>
    <row r="635" spans="1:44" s="2" customFormat="1" x14ac:dyDescent="0.25">
      <c r="A635" s="5"/>
      <c r="F635" s="16"/>
      <c r="M635" s="16"/>
      <c r="T635" s="16"/>
      <c r="AA635" s="16"/>
      <c r="AQ635" s="3"/>
      <c r="AR635" s="6"/>
    </row>
    <row r="636" spans="1:44" s="2" customFormat="1" x14ac:dyDescent="0.25">
      <c r="A636" s="5"/>
      <c r="F636" s="16"/>
      <c r="M636" s="16"/>
      <c r="T636" s="16"/>
      <c r="AA636" s="16"/>
      <c r="AQ636" s="3"/>
      <c r="AR636" s="6"/>
    </row>
    <row r="637" spans="1:44" s="2" customFormat="1" x14ac:dyDescent="0.25">
      <c r="A637" s="5"/>
      <c r="F637" s="16"/>
      <c r="M637" s="16"/>
      <c r="T637" s="16"/>
      <c r="AA637" s="16"/>
      <c r="AQ637" s="3"/>
      <c r="AR637" s="6"/>
    </row>
    <row r="638" spans="1:44" s="2" customFormat="1" x14ac:dyDescent="0.25">
      <c r="A638" s="5"/>
      <c r="F638" s="16"/>
      <c r="M638" s="16"/>
      <c r="T638" s="16"/>
      <c r="AA638" s="16"/>
      <c r="AQ638" s="3"/>
      <c r="AR638" s="6"/>
    </row>
    <row r="639" spans="1:44" s="2" customFormat="1" x14ac:dyDescent="0.25">
      <c r="A639" s="5"/>
      <c r="F639" s="16"/>
      <c r="M639" s="16"/>
      <c r="T639" s="16"/>
      <c r="AA639" s="16"/>
      <c r="AQ639" s="3"/>
      <c r="AR639" s="6"/>
    </row>
    <row r="640" spans="1:44" s="2" customFormat="1" x14ac:dyDescent="0.25">
      <c r="A640" s="5"/>
      <c r="F640" s="16"/>
      <c r="M640" s="16"/>
      <c r="T640" s="16"/>
      <c r="AA640" s="16"/>
      <c r="AQ640" s="3"/>
      <c r="AR640" s="6"/>
    </row>
    <row r="641" spans="1:44" s="2" customFormat="1" x14ac:dyDescent="0.25">
      <c r="A641" s="5"/>
      <c r="F641" s="16"/>
      <c r="M641" s="16"/>
      <c r="T641" s="16"/>
      <c r="AA641" s="16"/>
      <c r="AQ641" s="3"/>
      <c r="AR641" s="6"/>
    </row>
    <row r="642" spans="1:44" s="2" customFormat="1" x14ac:dyDescent="0.25">
      <c r="A642" s="5"/>
      <c r="F642" s="16"/>
      <c r="M642" s="16"/>
      <c r="T642" s="16"/>
      <c r="AA642" s="16"/>
      <c r="AQ642" s="3"/>
      <c r="AR642" s="6"/>
    </row>
    <row r="643" spans="1:44" s="2" customFormat="1" x14ac:dyDescent="0.25">
      <c r="A643" s="5"/>
      <c r="F643" s="16"/>
      <c r="M643" s="16"/>
      <c r="T643" s="16"/>
      <c r="AA643" s="16"/>
      <c r="AQ643" s="3"/>
      <c r="AR643" s="6"/>
    </row>
    <row r="644" spans="1:44" s="2" customFormat="1" x14ac:dyDescent="0.25">
      <c r="A644" s="5"/>
      <c r="F644" s="16"/>
      <c r="M644" s="16"/>
      <c r="T644" s="16"/>
      <c r="AA644" s="16"/>
      <c r="AQ644" s="3"/>
      <c r="AR644" s="6"/>
    </row>
    <row r="645" spans="1:44" s="2" customFormat="1" x14ac:dyDescent="0.25">
      <c r="A645" s="5"/>
      <c r="F645" s="16"/>
      <c r="M645" s="16"/>
      <c r="T645" s="16"/>
      <c r="AA645" s="16"/>
      <c r="AQ645" s="3"/>
      <c r="AR645" s="6"/>
    </row>
    <row r="646" spans="1:44" s="2" customFormat="1" x14ac:dyDescent="0.25">
      <c r="A646" s="5"/>
      <c r="F646" s="16"/>
      <c r="M646" s="16"/>
      <c r="T646" s="16"/>
      <c r="AA646" s="16"/>
      <c r="AQ646" s="3"/>
      <c r="AR646" s="6"/>
    </row>
    <row r="647" spans="1:44" s="2" customFormat="1" x14ac:dyDescent="0.25">
      <c r="A647" s="5"/>
      <c r="F647" s="16"/>
      <c r="M647" s="16"/>
      <c r="T647" s="16"/>
      <c r="AA647" s="16"/>
      <c r="AQ647" s="3"/>
      <c r="AR647" s="6"/>
    </row>
    <row r="648" spans="1:44" s="2" customFormat="1" x14ac:dyDescent="0.25">
      <c r="A648" s="5"/>
      <c r="F648" s="16"/>
      <c r="M648" s="16"/>
      <c r="T648" s="16"/>
      <c r="AA648" s="16"/>
      <c r="AQ648" s="3"/>
      <c r="AR648" s="6"/>
    </row>
    <row r="649" spans="1:44" s="2" customFormat="1" x14ac:dyDescent="0.25">
      <c r="A649" s="5"/>
      <c r="F649" s="16"/>
      <c r="M649" s="16"/>
      <c r="T649" s="16"/>
      <c r="AA649" s="16"/>
      <c r="AQ649" s="3"/>
      <c r="AR649" s="6"/>
    </row>
    <row r="650" spans="1:44" s="2" customFormat="1" x14ac:dyDescent="0.25">
      <c r="A650" s="5"/>
      <c r="F650" s="16"/>
      <c r="M650" s="16"/>
      <c r="T650" s="16"/>
      <c r="AA650" s="16"/>
      <c r="AQ650" s="3"/>
      <c r="AR650" s="6"/>
    </row>
    <row r="651" spans="1:44" s="2" customFormat="1" x14ac:dyDescent="0.25">
      <c r="A651" s="5"/>
      <c r="F651" s="16"/>
      <c r="M651" s="16"/>
      <c r="T651" s="16"/>
      <c r="AA651" s="16"/>
      <c r="AQ651" s="3"/>
      <c r="AR651" s="6"/>
    </row>
    <row r="652" spans="1:44" s="2" customFormat="1" x14ac:dyDescent="0.25">
      <c r="A652" s="5"/>
      <c r="F652" s="16"/>
      <c r="M652" s="16"/>
      <c r="T652" s="16"/>
      <c r="AA652" s="16"/>
      <c r="AQ652" s="3"/>
      <c r="AR652" s="6"/>
    </row>
    <row r="653" spans="1:44" s="2" customFormat="1" x14ac:dyDescent="0.25">
      <c r="A653" s="5"/>
      <c r="F653" s="16"/>
      <c r="M653" s="16"/>
      <c r="T653" s="16"/>
      <c r="AA653" s="16"/>
      <c r="AQ653" s="3"/>
      <c r="AR653" s="6"/>
    </row>
    <row r="654" spans="1:44" s="2" customFormat="1" x14ac:dyDescent="0.25">
      <c r="A654" s="5"/>
      <c r="F654" s="16"/>
      <c r="M654" s="16"/>
      <c r="T654" s="16"/>
      <c r="AA654" s="16"/>
      <c r="AQ654" s="3"/>
      <c r="AR654" s="6"/>
    </row>
    <row r="655" spans="1:44" s="2" customFormat="1" x14ac:dyDescent="0.25">
      <c r="A655" s="5"/>
      <c r="F655" s="16"/>
      <c r="M655" s="16"/>
      <c r="T655" s="16"/>
      <c r="AA655" s="16"/>
      <c r="AQ655" s="3"/>
      <c r="AR655" s="6"/>
    </row>
    <row r="656" spans="1:44" s="2" customFormat="1" x14ac:dyDescent="0.25">
      <c r="A656" s="5"/>
      <c r="F656" s="16"/>
      <c r="M656" s="16"/>
      <c r="T656" s="16"/>
      <c r="AA656" s="16"/>
      <c r="AQ656" s="3"/>
      <c r="AR656" s="6"/>
    </row>
    <row r="657" spans="1:44" s="2" customFormat="1" x14ac:dyDescent="0.25">
      <c r="A657" s="5"/>
      <c r="F657" s="16"/>
      <c r="M657" s="16"/>
      <c r="T657" s="16"/>
      <c r="AA657" s="16"/>
      <c r="AQ657" s="3"/>
      <c r="AR657" s="6"/>
    </row>
    <row r="658" spans="1:44" s="2" customFormat="1" x14ac:dyDescent="0.25">
      <c r="A658" s="5"/>
      <c r="F658" s="16"/>
      <c r="M658" s="16"/>
      <c r="T658" s="16"/>
      <c r="AA658" s="16"/>
      <c r="AQ658" s="3"/>
      <c r="AR658" s="6"/>
    </row>
    <row r="659" spans="1:44" s="2" customFormat="1" x14ac:dyDescent="0.25">
      <c r="A659" s="5"/>
      <c r="F659" s="16"/>
      <c r="M659" s="16"/>
      <c r="T659" s="16"/>
      <c r="AA659" s="16"/>
      <c r="AQ659" s="3"/>
      <c r="AR659" s="6"/>
    </row>
    <row r="660" spans="1:44" s="2" customFormat="1" x14ac:dyDescent="0.25">
      <c r="A660" s="5"/>
      <c r="F660" s="16"/>
      <c r="M660" s="16"/>
      <c r="T660" s="16"/>
      <c r="AA660" s="16"/>
      <c r="AQ660" s="3"/>
      <c r="AR660" s="6"/>
    </row>
    <row r="661" spans="1:44" s="2" customFormat="1" x14ac:dyDescent="0.25">
      <c r="A661" s="5"/>
      <c r="F661" s="16"/>
      <c r="M661" s="16"/>
      <c r="T661" s="16"/>
      <c r="AA661" s="16"/>
      <c r="AQ661" s="3"/>
      <c r="AR661" s="6"/>
    </row>
    <row r="662" spans="1:44" s="2" customFormat="1" x14ac:dyDescent="0.25">
      <c r="A662" s="5"/>
      <c r="F662" s="16"/>
      <c r="M662" s="16"/>
      <c r="T662" s="16"/>
      <c r="AA662" s="16"/>
      <c r="AQ662" s="3"/>
      <c r="AR662" s="6"/>
    </row>
    <row r="663" spans="1:44" s="2" customFormat="1" x14ac:dyDescent="0.25">
      <c r="A663" s="5"/>
      <c r="F663" s="16"/>
      <c r="M663" s="16"/>
      <c r="T663" s="16"/>
      <c r="AA663" s="16"/>
      <c r="AQ663" s="3"/>
      <c r="AR663" s="6"/>
    </row>
    <row r="664" spans="1:44" s="2" customFormat="1" x14ac:dyDescent="0.25">
      <c r="A664" s="5"/>
      <c r="F664" s="16"/>
      <c r="M664" s="16"/>
      <c r="T664" s="16"/>
      <c r="AA664" s="16"/>
      <c r="AQ664" s="3"/>
      <c r="AR664" s="6"/>
    </row>
    <row r="665" spans="1:44" s="2" customFormat="1" x14ac:dyDescent="0.25">
      <c r="A665" s="5"/>
      <c r="F665" s="16"/>
      <c r="M665" s="16"/>
      <c r="T665" s="16"/>
      <c r="AA665" s="16"/>
      <c r="AQ665" s="3"/>
      <c r="AR665" s="6"/>
    </row>
    <row r="666" spans="1:44" s="2" customFormat="1" x14ac:dyDescent="0.25">
      <c r="A666" s="5"/>
      <c r="F666" s="16"/>
      <c r="M666" s="16"/>
      <c r="T666" s="16"/>
      <c r="AA666" s="16"/>
      <c r="AQ666" s="3"/>
      <c r="AR666" s="6"/>
    </row>
    <row r="667" spans="1:44" s="2" customFormat="1" x14ac:dyDescent="0.25">
      <c r="A667" s="5"/>
      <c r="F667" s="16"/>
      <c r="M667" s="16"/>
      <c r="T667" s="16"/>
      <c r="AA667" s="16"/>
      <c r="AQ667" s="3"/>
      <c r="AR667" s="6"/>
    </row>
    <row r="668" spans="1:44" s="2" customFormat="1" x14ac:dyDescent="0.25">
      <c r="A668" s="5"/>
      <c r="F668" s="16"/>
      <c r="M668" s="16"/>
      <c r="T668" s="16"/>
      <c r="AA668" s="16"/>
      <c r="AQ668" s="3"/>
      <c r="AR668" s="6"/>
    </row>
    <row r="669" spans="1:44" s="2" customFormat="1" x14ac:dyDescent="0.25">
      <c r="A669" s="5"/>
      <c r="F669" s="16"/>
      <c r="M669" s="16"/>
      <c r="T669" s="16"/>
      <c r="AA669" s="16"/>
      <c r="AQ669" s="3"/>
      <c r="AR669" s="6"/>
    </row>
    <row r="670" spans="1:44" s="2" customFormat="1" x14ac:dyDescent="0.25">
      <c r="A670" s="5"/>
      <c r="F670" s="16"/>
      <c r="M670" s="16"/>
      <c r="T670" s="16"/>
      <c r="AA670" s="16"/>
      <c r="AQ670" s="3"/>
      <c r="AR670" s="6"/>
    </row>
    <row r="671" spans="1:44" s="2" customFormat="1" x14ac:dyDescent="0.25">
      <c r="A671" s="5"/>
      <c r="F671" s="16"/>
      <c r="M671" s="16"/>
      <c r="T671" s="16"/>
      <c r="AA671" s="16"/>
      <c r="AQ671" s="3"/>
      <c r="AR671" s="6"/>
    </row>
    <row r="672" spans="1:44" s="2" customFormat="1" x14ac:dyDescent="0.25">
      <c r="A672" s="5"/>
      <c r="F672" s="16"/>
      <c r="M672" s="16"/>
      <c r="T672" s="16"/>
      <c r="AA672" s="16"/>
      <c r="AQ672" s="3"/>
      <c r="AR672" s="6"/>
    </row>
    <row r="673" spans="1:44" s="2" customFormat="1" x14ac:dyDescent="0.25">
      <c r="A673" s="5"/>
      <c r="F673" s="16"/>
      <c r="M673" s="16"/>
      <c r="T673" s="16"/>
      <c r="AA673" s="16"/>
      <c r="AQ673" s="3"/>
      <c r="AR673" s="6"/>
    </row>
    <row r="674" spans="1:44" s="2" customFormat="1" x14ac:dyDescent="0.25">
      <c r="A674" s="5"/>
      <c r="F674" s="16"/>
      <c r="M674" s="16"/>
      <c r="T674" s="16"/>
      <c r="AA674" s="16"/>
      <c r="AQ674" s="3"/>
      <c r="AR674" s="6"/>
    </row>
    <row r="675" spans="1:44" s="2" customFormat="1" x14ac:dyDescent="0.25">
      <c r="A675" s="5"/>
      <c r="F675" s="16"/>
      <c r="M675" s="16"/>
      <c r="T675" s="16"/>
      <c r="AA675" s="16"/>
      <c r="AQ675" s="3"/>
      <c r="AR675" s="6"/>
    </row>
    <row r="676" spans="1:44" s="2" customFormat="1" x14ac:dyDescent="0.25">
      <c r="A676" s="5"/>
      <c r="F676" s="16"/>
      <c r="M676" s="16"/>
      <c r="T676" s="16"/>
      <c r="AA676" s="16"/>
      <c r="AQ676" s="3"/>
      <c r="AR676" s="6"/>
    </row>
    <row r="677" spans="1:44" s="2" customFormat="1" x14ac:dyDescent="0.25">
      <c r="A677" s="5"/>
      <c r="F677" s="16"/>
      <c r="M677" s="16"/>
      <c r="T677" s="16"/>
      <c r="AA677" s="16"/>
      <c r="AQ677" s="3"/>
      <c r="AR677" s="6"/>
    </row>
    <row r="678" spans="1:44" s="2" customFormat="1" x14ac:dyDescent="0.25">
      <c r="A678" s="5"/>
      <c r="F678" s="16"/>
      <c r="M678" s="16"/>
      <c r="T678" s="16"/>
      <c r="AA678" s="16"/>
      <c r="AQ678" s="3"/>
      <c r="AR678" s="6"/>
    </row>
    <row r="679" spans="1:44" s="2" customFormat="1" x14ac:dyDescent="0.25">
      <c r="A679" s="5"/>
      <c r="F679" s="16"/>
      <c r="M679" s="16"/>
      <c r="T679" s="16"/>
      <c r="AA679" s="16"/>
      <c r="AQ679" s="3"/>
      <c r="AR679" s="6"/>
    </row>
    <row r="680" spans="1:44" s="2" customFormat="1" x14ac:dyDescent="0.25">
      <c r="A680" s="5"/>
      <c r="F680" s="16"/>
      <c r="M680" s="16"/>
      <c r="T680" s="16"/>
      <c r="AA680" s="16"/>
      <c r="AQ680" s="3"/>
      <c r="AR680" s="6"/>
    </row>
    <row r="681" spans="1:44" s="2" customFormat="1" x14ac:dyDescent="0.25">
      <c r="A681" s="5"/>
      <c r="F681" s="16"/>
      <c r="M681" s="16"/>
      <c r="T681" s="16"/>
      <c r="AA681" s="16"/>
      <c r="AQ681" s="3"/>
      <c r="AR681" s="6"/>
    </row>
    <row r="682" spans="1:44" s="2" customFormat="1" x14ac:dyDescent="0.25">
      <c r="A682" s="5"/>
      <c r="F682" s="16"/>
      <c r="M682" s="16"/>
      <c r="T682" s="16"/>
      <c r="AA682" s="16"/>
      <c r="AQ682" s="3"/>
      <c r="AR682" s="6"/>
    </row>
    <row r="683" spans="1:44" s="2" customFormat="1" x14ac:dyDescent="0.25">
      <c r="A683" s="5"/>
      <c r="F683" s="16"/>
      <c r="M683" s="16"/>
      <c r="T683" s="16"/>
      <c r="AA683" s="16"/>
      <c r="AQ683" s="3"/>
      <c r="AR683" s="6"/>
    </row>
    <row r="684" spans="1:44" s="2" customFormat="1" x14ac:dyDescent="0.25">
      <c r="A684" s="5"/>
      <c r="F684" s="16"/>
      <c r="M684" s="16"/>
      <c r="T684" s="16"/>
      <c r="AA684" s="16"/>
      <c r="AQ684" s="3"/>
      <c r="AR684" s="6"/>
    </row>
    <row r="685" spans="1:44" s="2" customFormat="1" x14ac:dyDescent="0.25">
      <c r="A685" s="5"/>
      <c r="F685" s="16"/>
      <c r="M685" s="16"/>
      <c r="T685" s="16"/>
      <c r="AA685" s="16"/>
      <c r="AQ685" s="3"/>
      <c r="AR685" s="6"/>
    </row>
    <row r="686" spans="1:44" s="2" customFormat="1" x14ac:dyDescent="0.25">
      <c r="A686" s="5"/>
      <c r="F686" s="16"/>
      <c r="M686" s="16"/>
      <c r="T686" s="16"/>
      <c r="AA686" s="16"/>
      <c r="AQ686" s="3"/>
      <c r="AR686" s="6"/>
    </row>
    <row r="687" spans="1:44" s="2" customFormat="1" x14ac:dyDescent="0.25">
      <c r="A687" s="5"/>
      <c r="F687" s="16"/>
      <c r="M687" s="16"/>
      <c r="T687" s="16"/>
      <c r="AA687" s="16"/>
      <c r="AQ687" s="3"/>
      <c r="AR687" s="6"/>
    </row>
    <row r="688" spans="1:44" s="2" customFormat="1" x14ac:dyDescent="0.25">
      <c r="A688" s="5"/>
      <c r="F688" s="16"/>
      <c r="M688" s="16"/>
      <c r="T688" s="16"/>
      <c r="AA688" s="16"/>
      <c r="AQ688" s="3"/>
      <c r="AR688" s="6"/>
    </row>
    <row r="689" spans="1:44" s="2" customFormat="1" x14ac:dyDescent="0.25">
      <c r="A689" s="5"/>
      <c r="F689" s="16"/>
      <c r="M689" s="16"/>
      <c r="T689" s="16"/>
      <c r="AA689" s="16"/>
      <c r="AQ689" s="3"/>
      <c r="AR689" s="6"/>
    </row>
    <row r="690" spans="1:44" s="2" customFormat="1" x14ac:dyDescent="0.25">
      <c r="A690" s="5"/>
      <c r="F690" s="16"/>
      <c r="M690" s="16"/>
      <c r="T690" s="16"/>
      <c r="AA690" s="16"/>
      <c r="AQ690" s="3"/>
      <c r="AR690" s="6"/>
    </row>
    <row r="691" spans="1:44" s="2" customFormat="1" x14ac:dyDescent="0.25">
      <c r="A691" s="5"/>
      <c r="F691" s="16"/>
      <c r="M691" s="16"/>
      <c r="T691" s="16"/>
      <c r="AA691" s="16"/>
      <c r="AQ691" s="3"/>
      <c r="AR691" s="6"/>
    </row>
    <row r="692" spans="1:44" s="2" customFormat="1" x14ac:dyDescent="0.25">
      <c r="A692" s="5"/>
      <c r="F692" s="16"/>
      <c r="M692" s="16"/>
      <c r="T692" s="16"/>
      <c r="AA692" s="16"/>
      <c r="AQ692" s="3"/>
      <c r="AR692" s="6"/>
    </row>
    <row r="693" spans="1:44" s="2" customFormat="1" x14ac:dyDescent="0.25">
      <c r="A693" s="5"/>
      <c r="F693" s="16"/>
      <c r="M693" s="16"/>
      <c r="T693" s="16"/>
      <c r="AA693" s="16"/>
      <c r="AQ693" s="3"/>
      <c r="AR693" s="6"/>
    </row>
    <row r="694" spans="1:44" s="2" customFormat="1" x14ac:dyDescent="0.25">
      <c r="A694" s="5"/>
      <c r="F694" s="16"/>
      <c r="M694" s="16"/>
      <c r="T694" s="16"/>
      <c r="AA694" s="16"/>
      <c r="AQ694" s="3"/>
      <c r="AR694" s="6"/>
    </row>
    <row r="695" spans="1:44" s="2" customFormat="1" x14ac:dyDescent="0.25">
      <c r="A695" s="5"/>
      <c r="F695" s="16"/>
      <c r="M695" s="16"/>
      <c r="T695" s="16"/>
      <c r="AA695" s="16"/>
      <c r="AQ695" s="3"/>
      <c r="AR695" s="6"/>
    </row>
    <row r="696" spans="1:44" s="2" customFormat="1" x14ac:dyDescent="0.25">
      <c r="A696" s="5"/>
      <c r="F696" s="16"/>
      <c r="M696" s="16"/>
      <c r="T696" s="16"/>
      <c r="AA696" s="16"/>
      <c r="AQ696" s="3"/>
      <c r="AR696" s="6"/>
    </row>
    <row r="697" spans="1:44" s="2" customFormat="1" x14ac:dyDescent="0.25">
      <c r="A697" s="5"/>
      <c r="F697" s="16"/>
      <c r="M697" s="16"/>
      <c r="T697" s="16"/>
      <c r="AA697" s="16"/>
      <c r="AQ697" s="3"/>
      <c r="AR697" s="6"/>
    </row>
    <row r="698" spans="1:44" s="2" customFormat="1" x14ac:dyDescent="0.25">
      <c r="A698" s="5"/>
      <c r="F698" s="16"/>
      <c r="M698" s="16"/>
      <c r="T698" s="16"/>
      <c r="AA698" s="16"/>
      <c r="AQ698" s="3"/>
      <c r="AR698" s="6"/>
    </row>
    <row r="699" spans="1:44" s="2" customFormat="1" x14ac:dyDescent="0.25">
      <c r="A699" s="5"/>
      <c r="F699" s="16"/>
      <c r="M699" s="16"/>
      <c r="T699" s="16"/>
      <c r="AA699" s="16"/>
      <c r="AQ699" s="3"/>
      <c r="AR699" s="6"/>
    </row>
    <row r="700" spans="1:44" s="2" customFormat="1" x14ac:dyDescent="0.25">
      <c r="A700" s="5"/>
      <c r="F700" s="16"/>
      <c r="M700" s="16"/>
      <c r="T700" s="16"/>
      <c r="AA700" s="16"/>
      <c r="AQ700" s="3"/>
      <c r="AR700" s="6"/>
    </row>
    <row r="701" spans="1:44" s="2" customFormat="1" x14ac:dyDescent="0.25">
      <c r="A701" s="5"/>
      <c r="F701" s="16"/>
      <c r="M701" s="16"/>
      <c r="T701" s="16"/>
      <c r="AA701" s="16"/>
      <c r="AQ701" s="3"/>
      <c r="AR701" s="6"/>
    </row>
    <row r="702" spans="1:44" s="2" customFormat="1" x14ac:dyDescent="0.25">
      <c r="A702" s="5"/>
      <c r="F702" s="16"/>
      <c r="M702" s="16"/>
      <c r="T702" s="16"/>
      <c r="AA702" s="16"/>
      <c r="AQ702" s="3"/>
      <c r="AR702" s="6"/>
    </row>
    <row r="703" spans="1:44" s="2" customFormat="1" x14ac:dyDescent="0.25">
      <c r="A703" s="5"/>
      <c r="F703" s="16"/>
      <c r="M703" s="16"/>
      <c r="T703" s="16"/>
      <c r="AA703" s="16"/>
      <c r="AQ703" s="3"/>
      <c r="AR703" s="6"/>
    </row>
    <row r="704" spans="1:44" s="2" customFormat="1" x14ac:dyDescent="0.25">
      <c r="A704" s="5"/>
      <c r="F704" s="16"/>
      <c r="M704" s="16"/>
      <c r="T704" s="16"/>
      <c r="AA704" s="16"/>
      <c r="AQ704" s="3"/>
      <c r="AR704" s="6"/>
    </row>
    <row r="705" spans="1:44" s="2" customFormat="1" x14ac:dyDescent="0.25">
      <c r="A705" s="5"/>
      <c r="F705" s="16"/>
      <c r="M705" s="16"/>
      <c r="T705" s="16"/>
      <c r="AA705" s="16"/>
      <c r="AQ705" s="3"/>
      <c r="AR705" s="6"/>
    </row>
    <row r="706" spans="1:44" s="2" customFormat="1" x14ac:dyDescent="0.25">
      <c r="A706" s="5"/>
      <c r="F706" s="16"/>
      <c r="M706" s="16"/>
      <c r="T706" s="16"/>
      <c r="AA706" s="16"/>
      <c r="AQ706" s="3"/>
      <c r="AR706" s="6"/>
    </row>
    <row r="707" spans="1:44" s="2" customFormat="1" x14ac:dyDescent="0.25">
      <c r="A707" s="5"/>
      <c r="F707" s="16"/>
      <c r="M707" s="16"/>
      <c r="T707" s="16"/>
      <c r="AA707" s="16"/>
      <c r="AQ707" s="3"/>
      <c r="AR707" s="6"/>
    </row>
    <row r="708" spans="1:44" s="2" customFormat="1" x14ac:dyDescent="0.25">
      <c r="A708" s="5"/>
      <c r="F708" s="16"/>
      <c r="M708" s="16"/>
      <c r="T708" s="16"/>
      <c r="AA708" s="16"/>
      <c r="AQ708" s="3"/>
      <c r="AR708" s="6"/>
    </row>
    <row r="709" spans="1:44" s="2" customFormat="1" x14ac:dyDescent="0.25">
      <c r="A709" s="5"/>
      <c r="F709" s="16"/>
      <c r="M709" s="16"/>
      <c r="T709" s="16"/>
      <c r="AA709" s="16"/>
      <c r="AQ709" s="3"/>
      <c r="AR709" s="6"/>
    </row>
    <row r="710" spans="1:44" s="2" customFormat="1" x14ac:dyDescent="0.25">
      <c r="A710" s="5"/>
      <c r="F710" s="16"/>
      <c r="M710" s="16"/>
      <c r="T710" s="16"/>
      <c r="AA710" s="16"/>
      <c r="AQ710" s="3"/>
      <c r="AR710" s="6"/>
    </row>
    <row r="711" spans="1:44" s="2" customFormat="1" x14ac:dyDescent="0.25">
      <c r="A711" s="5"/>
      <c r="F711" s="16"/>
      <c r="M711" s="16"/>
      <c r="T711" s="16"/>
      <c r="AA711" s="16"/>
      <c r="AQ711" s="3"/>
      <c r="AR711" s="6"/>
    </row>
    <row r="712" spans="1:44" s="2" customFormat="1" x14ac:dyDescent="0.25">
      <c r="A712" s="5"/>
      <c r="F712" s="16"/>
      <c r="M712" s="16"/>
      <c r="T712" s="16"/>
      <c r="AA712" s="16"/>
      <c r="AQ712" s="3"/>
      <c r="AR712" s="6"/>
    </row>
    <row r="713" spans="1:44" s="2" customFormat="1" x14ac:dyDescent="0.25">
      <c r="A713" s="5"/>
      <c r="F713" s="16"/>
      <c r="M713" s="16"/>
      <c r="T713" s="16"/>
      <c r="AA713" s="16"/>
      <c r="AQ713" s="3"/>
      <c r="AR713" s="6"/>
    </row>
    <row r="714" spans="1:44" s="2" customFormat="1" x14ac:dyDescent="0.25">
      <c r="A714" s="5"/>
      <c r="F714" s="16"/>
      <c r="M714" s="16"/>
      <c r="T714" s="16"/>
      <c r="AA714" s="16"/>
      <c r="AQ714" s="3"/>
      <c r="AR714" s="6"/>
    </row>
    <row r="715" spans="1:44" s="2" customFormat="1" x14ac:dyDescent="0.25">
      <c r="A715" s="5"/>
      <c r="F715" s="16"/>
      <c r="M715" s="16"/>
      <c r="T715" s="16"/>
      <c r="AA715" s="16"/>
      <c r="AQ715" s="3"/>
      <c r="AR715" s="6"/>
    </row>
    <row r="716" spans="1:44" s="2" customFormat="1" x14ac:dyDescent="0.25">
      <c r="A716" s="5"/>
      <c r="F716" s="16"/>
      <c r="M716" s="16"/>
      <c r="T716" s="16"/>
      <c r="AA716" s="16"/>
      <c r="AQ716" s="3"/>
      <c r="AR716" s="6"/>
    </row>
    <row r="717" spans="1:44" s="2" customFormat="1" x14ac:dyDescent="0.25">
      <c r="A717" s="5"/>
      <c r="F717" s="16"/>
      <c r="M717" s="16"/>
      <c r="T717" s="16"/>
      <c r="AA717" s="16"/>
      <c r="AQ717" s="3"/>
      <c r="AR717" s="6"/>
    </row>
    <row r="718" spans="1:44" s="2" customFormat="1" x14ac:dyDescent="0.25">
      <c r="A718" s="5"/>
      <c r="F718" s="16"/>
      <c r="M718" s="16"/>
      <c r="T718" s="16"/>
      <c r="AA718" s="16"/>
      <c r="AQ718" s="3"/>
      <c r="AR718" s="6"/>
    </row>
    <row r="719" spans="1:44" s="2" customFormat="1" x14ac:dyDescent="0.25">
      <c r="A719" s="5"/>
      <c r="F719" s="16"/>
      <c r="M719" s="16"/>
      <c r="T719" s="16"/>
      <c r="AA719" s="16"/>
      <c r="AQ719" s="3"/>
      <c r="AR719" s="6"/>
    </row>
    <row r="720" spans="1:44" s="2" customFormat="1" x14ac:dyDescent="0.25">
      <c r="A720" s="5"/>
      <c r="F720" s="16"/>
      <c r="M720" s="16"/>
      <c r="T720" s="16"/>
      <c r="AA720" s="16"/>
      <c r="AQ720" s="3"/>
      <c r="AR720" s="6"/>
    </row>
    <row r="721" spans="1:44" s="2" customFormat="1" x14ac:dyDescent="0.25">
      <c r="A721" s="5"/>
      <c r="F721" s="16"/>
      <c r="M721" s="16"/>
      <c r="T721" s="16"/>
      <c r="AA721" s="16"/>
      <c r="AQ721" s="3"/>
      <c r="AR721" s="6"/>
    </row>
    <row r="722" spans="1:44" s="2" customFormat="1" x14ac:dyDescent="0.25">
      <c r="A722" s="5"/>
      <c r="F722" s="16"/>
      <c r="M722" s="16"/>
      <c r="T722" s="16"/>
      <c r="AA722" s="16"/>
      <c r="AQ722" s="3"/>
      <c r="AR722" s="6"/>
    </row>
    <row r="723" spans="1:44" s="2" customFormat="1" x14ac:dyDescent="0.25">
      <c r="A723" s="5"/>
      <c r="F723" s="16"/>
      <c r="M723" s="16"/>
      <c r="T723" s="16"/>
      <c r="AA723" s="16"/>
      <c r="AQ723" s="3"/>
      <c r="AR723" s="6"/>
    </row>
    <row r="724" spans="1:44" s="2" customFormat="1" x14ac:dyDescent="0.25">
      <c r="A724" s="5"/>
      <c r="F724" s="16"/>
      <c r="M724" s="16"/>
      <c r="T724" s="16"/>
      <c r="AA724" s="16"/>
      <c r="AQ724" s="3"/>
      <c r="AR724" s="6"/>
    </row>
    <row r="725" spans="1:44" s="2" customFormat="1" x14ac:dyDescent="0.25">
      <c r="A725" s="5"/>
      <c r="F725" s="16"/>
      <c r="M725" s="16"/>
      <c r="T725" s="16"/>
      <c r="AA725" s="16"/>
      <c r="AQ725" s="3"/>
      <c r="AR725" s="6"/>
    </row>
    <row r="726" spans="1:44" s="2" customFormat="1" x14ac:dyDescent="0.25">
      <c r="A726" s="5"/>
      <c r="F726" s="16"/>
      <c r="M726" s="16"/>
      <c r="T726" s="16"/>
      <c r="AA726" s="16"/>
      <c r="AQ726" s="3"/>
      <c r="AR726" s="6"/>
    </row>
    <row r="727" spans="1:44" s="2" customFormat="1" x14ac:dyDescent="0.25">
      <c r="A727" s="5"/>
      <c r="F727" s="16"/>
      <c r="M727" s="16"/>
      <c r="T727" s="16"/>
      <c r="AA727" s="16"/>
      <c r="AQ727" s="3"/>
      <c r="AR727" s="6"/>
    </row>
    <row r="728" spans="1:44" s="2" customFormat="1" x14ac:dyDescent="0.25">
      <c r="A728" s="5"/>
      <c r="F728" s="16"/>
      <c r="M728" s="16"/>
      <c r="T728" s="16"/>
      <c r="AA728" s="16"/>
      <c r="AQ728" s="3"/>
      <c r="AR728" s="6"/>
    </row>
    <row r="729" spans="1:44" s="2" customFormat="1" x14ac:dyDescent="0.25">
      <c r="A729" s="5"/>
      <c r="F729" s="16"/>
      <c r="M729" s="16"/>
      <c r="T729" s="16"/>
      <c r="AA729" s="16"/>
      <c r="AQ729" s="3"/>
      <c r="AR729" s="6"/>
    </row>
    <row r="730" spans="1:44" s="2" customFormat="1" x14ac:dyDescent="0.25">
      <c r="A730" s="5"/>
      <c r="F730" s="16"/>
      <c r="M730" s="16"/>
      <c r="T730" s="16"/>
      <c r="AA730" s="16"/>
      <c r="AQ730" s="3"/>
      <c r="AR730" s="6"/>
    </row>
    <row r="731" spans="1:44" s="2" customFormat="1" x14ac:dyDescent="0.25">
      <c r="A731" s="5"/>
      <c r="F731" s="16"/>
      <c r="M731" s="16"/>
      <c r="T731" s="16"/>
      <c r="AA731" s="16"/>
      <c r="AQ731" s="3"/>
      <c r="AR731" s="6"/>
    </row>
    <row r="732" spans="1:44" s="2" customFormat="1" x14ac:dyDescent="0.25">
      <c r="A732" s="5"/>
      <c r="F732" s="16"/>
      <c r="M732" s="16"/>
      <c r="T732" s="16"/>
      <c r="AA732" s="16"/>
      <c r="AQ732" s="3"/>
      <c r="AR732" s="6"/>
    </row>
    <row r="733" spans="1:44" s="2" customFormat="1" x14ac:dyDescent="0.25">
      <c r="A733" s="5"/>
      <c r="F733" s="16"/>
      <c r="M733" s="16"/>
      <c r="T733" s="16"/>
      <c r="AA733" s="16"/>
      <c r="AQ733" s="3"/>
      <c r="AR733" s="6"/>
    </row>
    <row r="734" spans="1:44" s="2" customFormat="1" x14ac:dyDescent="0.25">
      <c r="A734" s="5"/>
      <c r="F734" s="16"/>
      <c r="M734" s="16"/>
      <c r="T734" s="16"/>
      <c r="AA734" s="16"/>
      <c r="AQ734" s="3"/>
      <c r="AR734" s="6"/>
    </row>
    <row r="735" spans="1:44" s="2" customFormat="1" x14ac:dyDescent="0.25">
      <c r="A735" s="5"/>
      <c r="F735" s="16"/>
      <c r="M735" s="16"/>
      <c r="T735" s="16"/>
      <c r="AA735" s="16"/>
      <c r="AQ735" s="3"/>
      <c r="AR735" s="6"/>
    </row>
    <row r="736" spans="1:44" s="2" customFormat="1" x14ac:dyDescent="0.25">
      <c r="A736" s="5"/>
      <c r="F736" s="16"/>
      <c r="M736" s="16"/>
      <c r="T736" s="16"/>
      <c r="AA736" s="16"/>
      <c r="AQ736" s="3"/>
      <c r="AR736" s="6"/>
    </row>
    <row r="737" spans="1:44" s="2" customFormat="1" x14ac:dyDescent="0.25">
      <c r="A737" s="5"/>
      <c r="F737" s="16"/>
      <c r="M737" s="16"/>
      <c r="T737" s="16"/>
      <c r="AA737" s="16"/>
      <c r="AQ737" s="3"/>
      <c r="AR737" s="6"/>
    </row>
    <row r="738" spans="1:44" s="2" customFormat="1" x14ac:dyDescent="0.25">
      <c r="A738" s="5"/>
      <c r="F738" s="16"/>
      <c r="M738" s="16"/>
      <c r="T738" s="16"/>
      <c r="AA738" s="16"/>
      <c r="AQ738" s="3"/>
      <c r="AR738" s="6"/>
    </row>
    <row r="739" spans="1:44" s="2" customFormat="1" x14ac:dyDescent="0.25">
      <c r="A739" s="5"/>
      <c r="F739" s="16"/>
      <c r="M739" s="16"/>
      <c r="T739" s="16"/>
      <c r="AA739" s="16"/>
      <c r="AQ739" s="3"/>
      <c r="AR739" s="6"/>
    </row>
    <row r="740" spans="1:44" s="2" customFormat="1" x14ac:dyDescent="0.25">
      <c r="A740" s="5"/>
      <c r="F740" s="16"/>
      <c r="M740" s="16"/>
      <c r="T740" s="16"/>
      <c r="AA740" s="16"/>
      <c r="AQ740" s="3"/>
      <c r="AR740" s="6"/>
    </row>
    <row r="741" spans="1:44" s="2" customFormat="1" x14ac:dyDescent="0.25">
      <c r="A741" s="5"/>
      <c r="F741" s="16"/>
      <c r="M741" s="16"/>
      <c r="T741" s="16"/>
      <c r="AA741" s="16"/>
      <c r="AQ741" s="3"/>
      <c r="AR741" s="6"/>
    </row>
    <row r="742" spans="1:44" s="2" customFormat="1" x14ac:dyDescent="0.25">
      <c r="A742" s="5"/>
      <c r="F742" s="16"/>
      <c r="M742" s="16"/>
      <c r="T742" s="16"/>
      <c r="AA742" s="16"/>
      <c r="AQ742" s="3"/>
      <c r="AR742" s="6"/>
    </row>
    <row r="743" spans="1:44" s="2" customFormat="1" x14ac:dyDescent="0.25">
      <c r="A743" s="5"/>
      <c r="F743" s="16"/>
      <c r="M743" s="16"/>
      <c r="T743" s="16"/>
      <c r="AA743" s="16"/>
      <c r="AQ743" s="3"/>
      <c r="AR743" s="6"/>
    </row>
    <row r="744" spans="1:44" s="2" customFormat="1" x14ac:dyDescent="0.25">
      <c r="A744" s="5"/>
      <c r="F744" s="16"/>
      <c r="M744" s="16"/>
      <c r="T744" s="16"/>
      <c r="AA744" s="16"/>
      <c r="AQ744" s="3"/>
      <c r="AR744" s="6"/>
    </row>
    <row r="745" spans="1:44" s="2" customFormat="1" x14ac:dyDescent="0.25">
      <c r="A745" s="5"/>
      <c r="F745" s="16"/>
      <c r="M745" s="16"/>
      <c r="T745" s="16"/>
      <c r="AA745" s="16"/>
      <c r="AQ745" s="3"/>
      <c r="AR745" s="6"/>
    </row>
    <row r="746" spans="1:44" s="2" customFormat="1" x14ac:dyDescent="0.25">
      <c r="A746" s="5"/>
      <c r="F746" s="16"/>
      <c r="M746" s="16"/>
      <c r="T746" s="16"/>
      <c r="AA746" s="16"/>
      <c r="AQ746" s="3"/>
      <c r="AR746" s="6"/>
    </row>
    <row r="747" spans="1:44" s="2" customFormat="1" x14ac:dyDescent="0.25">
      <c r="A747" s="5"/>
      <c r="F747" s="16"/>
      <c r="M747" s="16"/>
      <c r="T747" s="16"/>
      <c r="AA747" s="16"/>
      <c r="AQ747" s="3"/>
      <c r="AR747" s="6"/>
    </row>
    <row r="748" spans="1:44" s="2" customFormat="1" x14ac:dyDescent="0.25">
      <c r="A748" s="5"/>
      <c r="F748" s="16"/>
      <c r="M748" s="16"/>
      <c r="T748" s="16"/>
      <c r="AA748" s="16"/>
      <c r="AQ748" s="3"/>
      <c r="AR748" s="6"/>
    </row>
    <row r="749" spans="1:44" s="2" customFormat="1" x14ac:dyDescent="0.25">
      <c r="A749" s="5"/>
      <c r="F749" s="16"/>
      <c r="M749" s="16"/>
      <c r="T749" s="16"/>
      <c r="AA749" s="16"/>
      <c r="AQ749" s="3"/>
      <c r="AR749" s="6"/>
    </row>
    <row r="750" spans="1:44" s="2" customFormat="1" x14ac:dyDescent="0.25">
      <c r="A750" s="5"/>
      <c r="F750" s="16"/>
      <c r="M750" s="16"/>
      <c r="T750" s="16"/>
      <c r="AA750" s="16"/>
      <c r="AQ750" s="3"/>
      <c r="AR750" s="6"/>
    </row>
    <row r="751" spans="1:44" s="2" customFormat="1" x14ac:dyDescent="0.25">
      <c r="A751" s="5"/>
      <c r="F751" s="16"/>
      <c r="M751" s="16"/>
      <c r="T751" s="16"/>
      <c r="AA751" s="16"/>
      <c r="AQ751" s="3"/>
      <c r="AR751" s="6"/>
    </row>
    <row r="752" spans="1:44" s="2" customFormat="1" x14ac:dyDescent="0.25">
      <c r="A752" s="5"/>
      <c r="F752" s="16"/>
      <c r="M752" s="16"/>
      <c r="T752" s="16"/>
      <c r="AA752" s="16"/>
      <c r="AQ752" s="3"/>
      <c r="AR752" s="6"/>
    </row>
    <row r="753" spans="1:44" s="2" customFormat="1" x14ac:dyDescent="0.25">
      <c r="A753" s="5"/>
      <c r="F753" s="16"/>
      <c r="M753" s="16"/>
      <c r="T753" s="16"/>
      <c r="AA753" s="16"/>
      <c r="AQ753" s="3"/>
      <c r="AR753" s="6"/>
    </row>
    <row r="754" spans="1:44" s="2" customFormat="1" x14ac:dyDescent="0.25">
      <c r="A754" s="5"/>
      <c r="F754" s="16"/>
      <c r="M754" s="16"/>
      <c r="T754" s="16"/>
      <c r="AA754" s="16"/>
      <c r="AQ754" s="3"/>
      <c r="AR754" s="6"/>
    </row>
    <row r="755" spans="1:44" s="2" customFormat="1" x14ac:dyDescent="0.25">
      <c r="A755" s="5"/>
      <c r="F755" s="16"/>
      <c r="M755" s="16"/>
      <c r="T755" s="16"/>
      <c r="AA755" s="16"/>
      <c r="AQ755" s="3"/>
      <c r="AR755" s="6"/>
    </row>
    <row r="756" spans="1:44" s="2" customFormat="1" x14ac:dyDescent="0.25">
      <c r="A756" s="5"/>
      <c r="F756" s="16"/>
      <c r="M756" s="16"/>
      <c r="T756" s="16"/>
      <c r="AA756" s="16"/>
      <c r="AQ756" s="3"/>
      <c r="AR756" s="6"/>
    </row>
    <row r="757" spans="1:44" s="2" customFormat="1" x14ac:dyDescent="0.25">
      <c r="A757" s="5"/>
      <c r="F757" s="16"/>
      <c r="M757" s="16"/>
      <c r="T757" s="16"/>
      <c r="AA757" s="16"/>
      <c r="AQ757" s="3"/>
      <c r="AR757" s="6"/>
    </row>
    <row r="758" spans="1:44" s="2" customFormat="1" x14ac:dyDescent="0.25">
      <c r="A758" s="5"/>
      <c r="F758" s="16"/>
      <c r="M758" s="16"/>
      <c r="T758" s="16"/>
      <c r="AA758" s="16"/>
      <c r="AQ758" s="3"/>
      <c r="AR758" s="6"/>
    </row>
    <row r="759" spans="1:44" s="2" customFormat="1" x14ac:dyDescent="0.25">
      <c r="A759" s="5"/>
      <c r="F759" s="16"/>
      <c r="M759" s="16"/>
      <c r="T759" s="16"/>
      <c r="AA759" s="16"/>
      <c r="AQ759" s="3"/>
      <c r="AR759" s="6"/>
    </row>
    <row r="760" spans="1:44" s="2" customFormat="1" x14ac:dyDescent="0.25">
      <c r="A760" s="5"/>
      <c r="F760" s="16"/>
      <c r="M760" s="16"/>
      <c r="T760" s="16"/>
      <c r="AA760" s="16"/>
      <c r="AQ760" s="3"/>
      <c r="AR760" s="6"/>
    </row>
    <row r="761" spans="1:44" s="2" customFormat="1" x14ac:dyDescent="0.25">
      <c r="A761" s="5"/>
      <c r="F761" s="16"/>
      <c r="M761" s="16"/>
      <c r="T761" s="16"/>
      <c r="AA761" s="16"/>
      <c r="AQ761" s="3"/>
      <c r="AR761" s="6"/>
    </row>
    <row r="762" spans="1:44" s="2" customFormat="1" x14ac:dyDescent="0.25">
      <c r="A762" s="5"/>
      <c r="F762" s="16"/>
      <c r="M762" s="16"/>
      <c r="T762" s="16"/>
      <c r="AA762" s="16"/>
      <c r="AQ762" s="3"/>
      <c r="AR762" s="6"/>
    </row>
    <row r="763" spans="1:44" s="2" customFormat="1" x14ac:dyDescent="0.25">
      <c r="A763" s="5"/>
      <c r="F763" s="16"/>
      <c r="M763" s="16"/>
      <c r="T763" s="16"/>
      <c r="AA763" s="16"/>
      <c r="AQ763" s="3"/>
      <c r="AR763" s="6"/>
    </row>
    <row r="764" spans="1:44" s="2" customFormat="1" x14ac:dyDescent="0.25">
      <c r="A764" s="5"/>
      <c r="F764" s="16"/>
      <c r="M764" s="16"/>
      <c r="T764" s="16"/>
      <c r="AA764" s="16"/>
      <c r="AQ764" s="3"/>
      <c r="AR764" s="6"/>
    </row>
    <row r="765" spans="1:44" s="2" customFormat="1" x14ac:dyDescent="0.25">
      <c r="A765" s="5"/>
      <c r="F765" s="16"/>
      <c r="M765" s="16"/>
      <c r="T765" s="16"/>
      <c r="AA765" s="16"/>
      <c r="AQ765" s="3"/>
      <c r="AR765" s="6"/>
    </row>
    <row r="766" spans="1:44" s="2" customFormat="1" x14ac:dyDescent="0.25">
      <c r="A766" s="5"/>
      <c r="F766" s="16"/>
      <c r="M766" s="16"/>
      <c r="T766" s="16"/>
      <c r="AA766" s="16"/>
      <c r="AQ766" s="3"/>
      <c r="AR766" s="6"/>
    </row>
    <row r="767" spans="1:44" s="2" customFormat="1" x14ac:dyDescent="0.25">
      <c r="A767" s="5"/>
      <c r="F767" s="16"/>
      <c r="M767" s="16"/>
      <c r="T767" s="16"/>
      <c r="AA767" s="16"/>
      <c r="AQ767" s="3"/>
      <c r="AR767" s="6"/>
    </row>
    <row r="768" spans="1:44" s="2" customFormat="1" x14ac:dyDescent="0.25">
      <c r="A768" s="5"/>
      <c r="F768" s="16"/>
      <c r="M768" s="16"/>
      <c r="T768" s="16"/>
      <c r="AA768" s="16"/>
      <c r="AQ768" s="3"/>
      <c r="AR768" s="6"/>
    </row>
    <row r="769" spans="1:44" s="2" customFormat="1" x14ac:dyDescent="0.25">
      <c r="A769" s="5"/>
      <c r="F769" s="16"/>
      <c r="M769" s="16"/>
      <c r="T769" s="16"/>
      <c r="AA769" s="16"/>
      <c r="AQ769" s="3"/>
      <c r="AR769" s="6"/>
    </row>
    <row r="770" spans="1:44" s="2" customFormat="1" x14ac:dyDescent="0.25">
      <c r="A770" s="5"/>
      <c r="F770" s="16"/>
      <c r="M770" s="16"/>
      <c r="T770" s="16"/>
      <c r="AA770" s="16"/>
      <c r="AQ770" s="3"/>
      <c r="AR770" s="6"/>
    </row>
    <row r="771" spans="1:44" s="2" customFormat="1" x14ac:dyDescent="0.25">
      <c r="A771" s="5"/>
      <c r="F771" s="16"/>
      <c r="M771" s="16"/>
      <c r="T771" s="16"/>
      <c r="AA771" s="16"/>
      <c r="AQ771" s="3"/>
      <c r="AR771" s="6"/>
    </row>
    <row r="772" spans="1:44" s="2" customFormat="1" x14ac:dyDescent="0.25">
      <c r="A772" s="5"/>
      <c r="F772" s="16"/>
      <c r="M772" s="16"/>
      <c r="T772" s="16"/>
      <c r="AA772" s="16"/>
      <c r="AQ772" s="3"/>
      <c r="AR772" s="6"/>
    </row>
    <row r="773" spans="1:44" s="2" customFormat="1" x14ac:dyDescent="0.25">
      <c r="A773" s="5"/>
      <c r="F773" s="16"/>
      <c r="M773" s="16"/>
      <c r="T773" s="16"/>
      <c r="AA773" s="16"/>
      <c r="AQ773" s="3"/>
      <c r="AR773" s="6"/>
    </row>
    <row r="774" spans="1:44" s="2" customFormat="1" x14ac:dyDescent="0.25">
      <c r="A774" s="5"/>
      <c r="F774" s="16"/>
      <c r="M774" s="16"/>
      <c r="T774" s="16"/>
      <c r="AA774" s="16"/>
      <c r="AQ774" s="3"/>
      <c r="AR774" s="6"/>
    </row>
    <row r="775" spans="1:44" s="2" customFormat="1" x14ac:dyDescent="0.25">
      <c r="A775" s="5"/>
      <c r="F775" s="16"/>
      <c r="M775" s="16"/>
      <c r="T775" s="16"/>
      <c r="AA775" s="16"/>
      <c r="AQ775" s="3"/>
      <c r="AR775" s="6"/>
    </row>
    <row r="776" spans="1:44" s="2" customFormat="1" x14ac:dyDescent="0.25">
      <c r="A776" s="5"/>
      <c r="F776" s="16"/>
      <c r="M776" s="16"/>
      <c r="T776" s="16"/>
      <c r="AA776" s="16"/>
      <c r="AQ776" s="3"/>
      <c r="AR776" s="6"/>
    </row>
    <row r="777" spans="1:44" s="2" customFormat="1" x14ac:dyDescent="0.25">
      <c r="A777" s="5"/>
      <c r="F777" s="16"/>
      <c r="M777" s="16"/>
      <c r="T777" s="16"/>
      <c r="AA777" s="16"/>
      <c r="AQ777" s="3"/>
      <c r="AR777" s="6"/>
    </row>
    <row r="778" spans="1:44" s="2" customFormat="1" x14ac:dyDescent="0.25">
      <c r="A778" s="5"/>
      <c r="F778" s="16"/>
      <c r="M778" s="16"/>
      <c r="T778" s="16"/>
      <c r="AA778" s="16"/>
      <c r="AQ778" s="3"/>
      <c r="AR778" s="6"/>
    </row>
    <row r="779" spans="1:44" s="2" customFormat="1" x14ac:dyDescent="0.25">
      <c r="A779" s="5"/>
      <c r="F779" s="16"/>
      <c r="M779" s="16"/>
      <c r="T779" s="16"/>
      <c r="AA779" s="16"/>
      <c r="AQ779" s="3"/>
      <c r="AR779" s="6"/>
    </row>
    <row r="780" spans="1:44" s="2" customFormat="1" x14ac:dyDescent="0.25">
      <c r="A780" s="5"/>
      <c r="F780" s="16"/>
      <c r="M780" s="16"/>
      <c r="T780" s="16"/>
      <c r="AA780" s="16"/>
      <c r="AQ780" s="3"/>
      <c r="AR780" s="6"/>
    </row>
    <row r="781" spans="1:44" s="2" customFormat="1" x14ac:dyDescent="0.25">
      <c r="A781" s="5"/>
      <c r="F781" s="16"/>
      <c r="M781" s="16"/>
      <c r="T781" s="16"/>
      <c r="AA781" s="16"/>
      <c r="AQ781" s="3"/>
      <c r="AR781" s="6"/>
    </row>
    <row r="782" spans="1:44" s="2" customFormat="1" x14ac:dyDescent="0.25">
      <c r="A782" s="5"/>
      <c r="F782" s="16"/>
      <c r="M782" s="16"/>
      <c r="T782" s="16"/>
      <c r="AA782" s="16"/>
      <c r="AQ782" s="3"/>
      <c r="AR782" s="6"/>
    </row>
    <row r="783" spans="1:44" s="2" customFormat="1" x14ac:dyDescent="0.25">
      <c r="A783" s="5"/>
      <c r="F783" s="16"/>
      <c r="M783" s="16"/>
      <c r="T783" s="16"/>
      <c r="AA783" s="16"/>
      <c r="AQ783" s="3"/>
      <c r="AR783" s="6"/>
    </row>
    <row r="784" spans="1:44" s="2" customFormat="1" x14ac:dyDescent="0.25">
      <c r="A784" s="5"/>
      <c r="F784" s="16"/>
      <c r="M784" s="16"/>
      <c r="T784" s="16"/>
      <c r="AA784" s="16"/>
      <c r="AQ784" s="3"/>
      <c r="AR784" s="6"/>
    </row>
    <row r="785" spans="1:44" s="2" customFormat="1" x14ac:dyDescent="0.25">
      <c r="A785" s="5"/>
      <c r="F785" s="16"/>
      <c r="M785" s="16"/>
      <c r="T785" s="16"/>
      <c r="AA785" s="16"/>
      <c r="AQ785" s="3"/>
      <c r="AR785" s="6"/>
    </row>
    <row r="786" spans="1:44" s="2" customFormat="1" x14ac:dyDescent="0.25">
      <c r="A786" s="5"/>
      <c r="F786" s="16"/>
      <c r="M786" s="16"/>
      <c r="T786" s="16"/>
      <c r="AA786" s="16"/>
      <c r="AQ786" s="3"/>
      <c r="AR786" s="6"/>
    </row>
    <row r="787" spans="1:44" s="2" customFormat="1" x14ac:dyDescent="0.25">
      <c r="A787" s="5"/>
      <c r="F787" s="16"/>
      <c r="M787" s="16"/>
      <c r="T787" s="16"/>
      <c r="AA787" s="16"/>
      <c r="AQ787" s="3"/>
      <c r="AR787" s="6"/>
    </row>
    <row r="788" spans="1:44" s="2" customFormat="1" x14ac:dyDescent="0.25">
      <c r="A788" s="5"/>
      <c r="F788" s="16"/>
      <c r="M788" s="16"/>
      <c r="T788" s="16"/>
      <c r="AA788" s="16"/>
      <c r="AQ788" s="3"/>
      <c r="AR788" s="6"/>
    </row>
    <row r="789" spans="1:44" s="2" customFormat="1" x14ac:dyDescent="0.25">
      <c r="A789" s="5"/>
      <c r="F789" s="16"/>
      <c r="M789" s="16"/>
      <c r="T789" s="16"/>
      <c r="AA789" s="16"/>
      <c r="AQ789" s="3"/>
      <c r="AR789" s="6"/>
    </row>
    <row r="790" spans="1:44" s="2" customFormat="1" x14ac:dyDescent="0.25">
      <c r="A790" s="5"/>
      <c r="F790" s="16"/>
      <c r="M790" s="16"/>
      <c r="T790" s="16"/>
      <c r="AA790" s="16"/>
      <c r="AQ790" s="3"/>
      <c r="AR790" s="6"/>
    </row>
    <row r="791" spans="1:44" s="2" customFormat="1" x14ac:dyDescent="0.25">
      <c r="A791" s="5"/>
      <c r="F791" s="16"/>
      <c r="M791" s="16"/>
      <c r="T791" s="16"/>
      <c r="AA791" s="16"/>
      <c r="AQ791" s="3"/>
      <c r="AR791" s="6"/>
    </row>
    <row r="792" spans="1:44" s="2" customFormat="1" x14ac:dyDescent="0.25">
      <c r="A792" s="5"/>
      <c r="F792" s="16"/>
      <c r="M792" s="16"/>
      <c r="T792" s="16"/>
      <c r="AA792" s="16"/>
      <c r="AQ792" s="3"/>
      <c r="AR792" s="6"/>
    </row>
    <row r="793" spans="1:44" s="2" customFormat="1" x14ac:dyDescent="0.25">
      <c r="A793" s="5"/>
      <c r="F793" s="16"/>
      <c r="M793" s="16"/>
      <c r="T793" s="16"/>
      <c r="AA793" s="16"/>
      <c r="AQ793" s="3"/>
      <c r="AR793" s="6"/>
    </row>
    <row r="794" spans="1:44" s="2" customFormat="1" x14ac:dyDescent="0.25">
      <c r="A794" s="5"/>
      <c r="F794" s="16"/>
      <c r="M794" s="16"/>
      <c r="T794" s="16"/>
      <c r="AA794" s="16"/>
      <c r="AQ794" s="3"/>
      <c r="AR794" s="6"/>
    </row>
    <row r="795" spans="1:44" s="2" customFormat="1" x14ac:dyDescent="0.25">
      <c r="A795" s="5"/>
      <c r="F795" s="16"/>
      <c r="M795" s="16"/>
      <c r="T795" s="16"/>
      <c r="AA795" s="16"/>
      <c r="AQ795" s="3"/>
      <c r="AR795" s="6"/>
    </row>
    <row r="796" spans="1:44" s="2" customFormat="1" x14ac:dyDescent="0.25">
      <c r="A796" s="5"/>
      <c r="F796" s="16"/>
      <c r="M796" s="16"/>
      <c r="T796" s="16"/>
      <c r="AA796" s="16"/>
      <c r="AQ796" s="3"/>
      <c r="AR796" s="6"/>
    </row>
    <row r="797" spans="1:44" s="2" customFormat="1" x14ac:dyDescent="0.25">
      <c r="A797" s="5"/>
      <c r="F797" s="16"/>
      <c r="M797" s="16"/>
      <c r="T797" s="16"/>
      <c r="AA797" s="16"/>
      <c r="AQ797" s="3"/>
      <c r="AR797" s="6"/>
    </row>
    <row r="798" spans="1:44" s="2" customFormat="1" x14ac:dyDescent="0.25">
      <c r="A798" s="5"/>
      <c r="F798" s="16"/>
      <c r="M798" s="16"/>
      <c r="T798" s="16"/>
      <c r="AA798" s="16"/>
      <c r="AQ798" s="3"/>
      <c r="AR798" s="6"/>
    </row>
    <row r="799" spans="1:44" s="2" customFormat="1" x14ac:dyDescent="0.25">
      <c r="A799" s="5"/>
      <c r="F799" s="16"/>
      <c r="M799" s="16"/>
      <c r="T799" s="16"/>
      <c r="AA799" s="16"/>
      <c r="AQ799" s="3"/>
      <c r="AR799" s="6"/>
    </row>
    <row r="800" spans="1:44" s="2" customFormat="1" x14ac:dyDescent="0.25">
      <c r="A800" s="5"/>
      <c r="F800" s="16"/>
      <c r="M800" s="16"/>
      <c r="T800" s="16"/>
      <c r="AA800" s="16"/>
      <c r="AQ800" s="3"/>
      <c r="AR800" s="6"/>
    </row>
    <row r="801" spans="1:44" s="2" customFormat="1" x14ac:dyDescent="0.25">
      <c r="A801" s="5"/>
      <c r="F801" s="16"/>
      <c r="M801" s="16"/>
      <c r="T801" s="16"/>
      <c r="AA801" s="16"/>
      <c r="AQ801" s="3"/>
      <c r="AR801" s="6"/>
    </row>
    <row r="802" spans="1:44" s="2" customFormat="1" x14ac:dyDescent="0.25">
      <c r="A802" s="5"/>
      <c r="F802" s="16"/>
      <c r="M802" s="16"/>
      <c r="T802" s="16"/>
      <c r="AA802" s="16"/>
      <c r="AQ802" s="3"/>
      <c r="AR802" s="6"/>
    </row>
    <row r="803" spans="1:44" s="2" customFormat="1" x14ac:dyDescent="0.25">
      <c r="A803" s="5"/>
      <c r="F803" s="16"/>
      <c r="M803" s="16"/>
      <c r="T803" s="16"/>
      <c r="AA803" s="16"/>
      <c r="AQ803" s="3"/>
      <c r="AR803" s="6"/>
    </row>
    <row r="804" spans="1:44" s="2" customFormat="1" x14ac:dyDescent="0.25">
      <c r="A804" s="5"/>
      <c r="F804" s="16"/>
      <c r="M804" s="16"/>
      <c r="T804" s="16"/>
      <c r="AA804" s="16"/>
      <c r="AQ804" s="3"/>
      <c r="AR804" s="6"/>
    </row>
    <row r="805" spans="1:44" s="2" customFormat="1" x14ac:dyDescent="0.25">
      <c r="A805" s="5"/>
      <c r="F805" s="16"/>
      <c r="M805" s="16"/>
      <c r="T805" s="16"/>
      <c r="AA805" s="16"/>
      <c r="AQ805" s="3"/>
      <c r="AR805" s="6"/>
    </row>
    <row r="806" spans="1:44" s="2" customFormat="1" x14ac:dyDescent="0.25">
      <c r="A806" s="5"/>
      <c r="F806" s="16"/>
      <c r="M806" s="16"/>
      <c r="T806" s="16"/>
      <c r="AA806" s="16"/>
      <c r="AQ806" s="3"/>
      <c r="AR806" s="6"/>
    </row>
    <row r="807" spans="1:44" s="2" customFormat="1" x14ac:dyDescent="0.25">
      <c r="A807" s="5"/>
      <c r="F807" s="16"/>
      <c r="M807" s="16"/>
      <c r="T807" s="16"/>
      <c r="AA807" s="16"/>
      <c r="AQ807" s="3"/>
      <c r="AR807" s="6"/>
    </row>
    <row r="808" spans="1:44" s="2" customFormat="1" x14ac:dyDescent="0.25">
      <c r="A808" s="5"/>
      <c r="F808" s="16"/>
      <c r="M808" s="16"/>
      <c r="T808" s="16"/>
      <c r="AA808" s="16"/>
      <c r="AQ808" s="3"/>
      <c r="AR808" s="6"/>
    </row>
    <row r="809" spans="1:44" s="2" customFormat="1" x14ac:dyDescent="0.25">
      <c r="A809" s="5"/>
      <c r="F809" s="16"/>
      <c r="M809" s="16"/>
      <c r="T809" s="16"/>
      <c r="AA809" s="16"/>
      <c r="AQ809" s="3"/>
      <c r="AR809" s="6"/>
    </row>
    <row r="810" spans="1:44" s="2" customFormat="1" x14ac:dyDescent="0.25">
      <c r="A810" s="5"/>
      <c r="F810" s="16"/>
      <c r="M810" s="16"/>
      <c r="T810" s="16"/>
      <c r="AA810" s="16"/>
      <c r="AQ810" s="3"/>
      <c r="AR810" s="6"/>
    </row>
    <row r="811" spans="1:44" s="2" customFormat="1" x14ac:dyDescent="0.25">
      <c r="A811" s="5"/>
      <c r="F811" s="16"/>
      <c r="M811" s="16"/>
      <c r="T811" s="16"/>
      <c r="AA811" s="16"/>
      <c r="AQ811" s="3"/>
      <c r="AR811" s="6"/>
    </row>
    <row r="812" spans="1:44" s="2" customFormat="1" x14ac:dyDescent="0.25">
      <c r="A812" s="5"/>
      <c r="F812" s="16"/>
      <c r="M812" s="16"/>
      <c r="T812" s="16"/>
      <c r="AA812" s="16"/>
      <c r="AQ812" s="3"/>
      <c r="AR812" s="6"/>
    </row>
    <row r="813" spans="1:44" s="2" customFormat="1" x14ac:dyDescent="0.25">
      <c r="A813" s="5"/>
      <c r="F813" s="16"/>
      <c r="M813" s="16"/>
      <c r="T813" s="16"/>
      <c r="AA813" s="16"/>
      <c r="AQ813" s="3"/>
      <c r="AR813" s="6"/>
    </row>
    <row r="814" spans="1:44" s="2" customFormat="1" x14ac:dyDescent="0.25">
      <c r="A814" s="5"/>
      <c r="F814" s="16"/>
      <c r="M814" s="16"/>
      <c r="T814" s="16"/>
      <c r="AA814" s="16"/>
      <c r="AQ814" s="3"/>
      <c r="AR814" s="6"/>
    </row>
    <row r="815" spans="1:44" s="2" customFormat="1" x14ac:dyDescent="0.25">
      <c r="A815" s="5"/>
      <c r="F815" s="16"/>
      <c r="M815" s="16"/>
      <c r="T815" s="16"/>
      <c r="AA815" s="16"/>
      <c r="AQ815" s="3"/>
      <c r="AR815" s="6"/>
    </row>
    <row r="816" spans="1:44" s="2" customFormat="1" x14ac:dyDescent="0.25">
      <c r="A816" s="5"/>
      <c r="F816" s="16"/>
      <c r="M816" s="16"/>
      <c r="T816" s="16"/>
      <c r="AA816" s="16"/>
      <c r="AQ816" s="3"/>
      <c r="AR816" s="6"/>
    </row>
    <row r="817" spans="1:44" s="2" customFormat="1" x14ac:dyDescent="0.25">
      <c r="A817" s="5"/>
      <c r="F817" s="16"/>
      <c r="M817" s="16"/>
      <c r="T817" s="16"/>
      <c r="AA817" s="16"/>
      <c r="AQ817" s="3"/>
      <c r="AR817" s="6"/>
    </row>
    <row r="818" spans="1:44" s="2" customFormat="1" x14ac:dyDescent="0.25">
      <c r="A818" s="5"/>
      <c r="F818" s="16"/>
      <c r="M818" s="16"/>
      <c r="T818" s="16"/>
      <c r="AA818" s="16"/>
      <c r="AQ818" s="3"/>
      <c r="AR818" s="6"/>
    </row>
    <row r="819" spans="1:44" s="2" customFormat="1" x14ac:dyDescent="0.25">
      <c r="A819" s="5"/>
      <c r="F819" s="16"/>
      <c r="M819" s="16"/>
      <c r="T819" s="16"/>
      <c r="AA819" s="16"/>
      <c r="AQ819" s="3"/>
      <c r="AR819" s="6"/>
    </row>
    <row r="820" spans="1:44" s="2" customFormat="1" x14ac:dyDescent="0.25">
      <c r="A820" s="5"/>
      <c r="F820" s="16"/>
      <c r="M820" s="16"/>
      <c r="T820" s="16"/>
      <c r="AA820" s="16"/>
      <c r="AQ820" s="3"/>
      <c r="AR820" s="6"/>
    </row>
    <row r="821" spans="1:44" s="2" customFormat="1" x14ac:dyDescent="0.25">
      <c r="A821" s="5"/>
      <c r="F821" s="16"/>
      <c r="M821" s="16"/>
      <c r="T821" s="16"/>
      <c r="AA821" s="16"/>
      <c r="AQ821" s="3"/>
      <c r="AR821" s="6"/>
    </row>
    <row r="822" spans="1:44" s="2" customFormat="1" x14ac:dyDescent="0.25">
      <c r="A822" s="5"/>
      <c r="F822" s="16"/>
      <c r="M822" s="16"/>
      <c r="T822" s="16"/>
      <c r="AA822" s="16"/>
      <c r="AQ822" s="3"/>
      <c r="AR822" s="6"/>
    </row>
    <row r="823" spans="1:44" s="2" customFormat="1" x14ac:dyDescent="0.25">
      <c r="A823" s="5"/>
      <c r="F823" s="16"/>
      <c r="M823" s="16"/>
      <c r="T823" s="16"/>
      <c r="AA823" s="16"/>
      <c r="AQ823" s="3"/>
      <c r="AR823" s="6"/>
    </row>
    <row r="824" spans="1:44" s="2" customFormat="1" x14ac:dyDescent="0.25">
      <c r="A824" s="5"/>
      <c r="F824" s="16"/>
      <c r="M824" s="16"/>
      <c r="T824" s="16"/>
      <c r="AA824" s="16"/>
      <c r="AQ824" s="3"/>
      <c r="AR824" s="6"/>
    </row>
    <row r="825" spans="1:44" s="2" customFormat="1" x14ac:dyDescent="0.25">
      <c r="A825" s="5"/>
      <c r="F825" s="16"/>
      <c r="M825" s="16"/>
      <c r="T825" s="16"/>
      <c r="AA825" s="16"/>
      <c r="AQ825" s="3"/>
      <c r="AR825" s="6"/>
    </row>
    <row r="826" spans="1:44" s="2" customFormat="1" x14ac:dyDescent="0.25">
      <c r="A826" s="5"/>
      <c r="F826" s="16"/>
      <c r="M826" s="16"/>
      <c r="T826" s="16"/>
      <c r="AA826" s="16"/>
      <c r="AQ826" s="3"/>
      <c r="AR826" s="6"/>
    </row>
    <row r="827" spans="1:44" s="2" customFormat="1" x14ac:dyDescent="0.25">
      <c r="A827" s="5"/>
      <c r="F827" s="16"/>
      <c r="M827" s="16"/>
      <c r="T827" s="16"/>
      <c r="AA827" s="16"/>
      <c r="AQ827" s="3"/>
      <c r="AR827" s="6"/>
    </row>
    <row r="828" spans="1:44" s="2" customFormat="1" x14ac:dyDescent="0.25">
      <c r="A828" s="5"/>
      <c r="F828" s="16"/>
      <c r="M828" s="16"/>
      <c r="T828" s="16"/>
      <c r="AA828" s="16"/>
      <c r="AQ828" s="3"/>
      <c r="AR828" s="6"/>
    </row>
    <row r="829" spans="1:44" s="2" customFormat="1" x14ac:dyDescent="0.25">
      <c r="A829" s="5"/>
      <c r="F829" s="16"/>
      <c r="M829" s="16"/>
      <c r="T829" s="16"/>
      <c r="AA829" s="16"/>
      <c r="AQ829" s="3"/>
      <c r="AR829" s="6"/>
    </row>
    <row r="830" spans="1:44" s="2" customFormat="1" x14ac:dyDescent="0.25">
      <c r="A830" s="5"/>
      <c r="F830" s="16"/>
      <c r="M830" s="16"/>
      <c r="T830" s="16"/>
      <c r="AA830" s="16"/>
      <c r="AQ830" s="3"/>
      <c r="AR830" s="6"/>
    </row>
    <row r="831" spans="1:44" s="2" customFormat="1" x14ac:dyDescent="0.25">
      <c r="A831" s="5"/>
      <c r="F831" s="16"/>
      <c r="M831" s="16"/>
      <c r="T831" s="16"/>
      <c r="AA831" s="16"/>
      <c r="AQ831" s="3"/>
      <c r="AR831" s="6"/>
    </row>
    <row r="832" spans="1:44" s="2" customFormat="1" x14ac:dyDescent="0.25">
      <c r="A832" s="5"/>
      <c r="F832" s="16"/>
      <c r="M832" s="16"/>
      <c r="T832" s="16"/>
      <c r="AA832" s="16"/>
      <c r="AQ832" s="3"/>
      <c r="AR832" s="6"/>
    </row>
    <row r="833" spans="1:44" s="2" customFormat="1" x14ac:dyDescent="0.25">
      <c r="A833" s="5"/>
      <c r="F833" s="16"/>
      <c r="M833" s="16"/>
      <c r="T833" s="16"/>
      <c r="AA833" s="16"/>
      <c r="AQ833" s="3"/>
      <c r="AR833" s="6"/>
    </row>
    <row r="834" spans="1:44" s="2" customFormat="1" x14ac:dyDescent="0.25">
      <c r="A834" s="5"/>
      <c r="F834" s="16"/>
      <c r="M834" s="16"/>
      <c r="T834" s="16"/>
      <c r="AA834" s="16"/>
      <c r="AQ834" s="3"/>
      <c r="AR834" s="6"/>
    </row>
    <row r="835" spans="1:44" s="2" customFormat="1" x14ac:dyDescent="0.25">
      <c r="A835" s="5"/>
      <c r="F835" s="16"/>
      <c r="M835" s="16"/>
      <c r="T835" s="16"/>
      <c r="AA835" s="16"/>
      <c r="AQ835" s="3"/>
      <c r="AR835" s="6"/>
    </row>
    <row r="836" spans="1:44" s="2" customFormat="1" x14ac:dyDescent="0.25">
      <c r="A836" s="5"/>
      <c r="F836" s="16"/>
      <c r="M836" s="16"/>
      <c r="T836" s="16"/>
      <c r="AA836" s="16"/>
      <c r="AQ836" s="3"/>
      <c r="AR836" s="6"/>
    </row>
    <row r="837" spans="1:44" s="2" customFormat="1" x14ac:dyDescent="0.25">
      <c r="A837" s="5"/>
      <c r="F837" s="16"/>
      <c r="M837" s="16"/>
      <c r="T837" s="16"/>
      <c r="AA837" s="16"/>
      <c r="AQ837" s="3"/>
      <c r="AR837" s="6"/>
    </row>
    <row r="838" spans="1:44" s="2" customFormat="1" x14ac:dyDescent="0.25">
      <c r="A838" s="5"/>
      <c r="F838" s="16"/>
      <c r="M838" s="16"/>
      <c r="T838" s="16"/>
      <c r="AA838" s="16"/>
      <c r="AQ838" s="3"/>
      <c r="AR838" s="6"/>
    </row>
    <row r="839" spans="1:44" s="2" customFormat="1" x14ac:dyDescent="0.25">
      <c r="A839" s="5"/>
      <c r="F839" s="16"/>
      <c r="M839" s="16"/>
      <c r="T839" s="16"/>
      <c r="AA839" s="16"/>
      <c r="AQ839" s="3"/>
      <c r="AR839" s="6"/>
    </row>
    <row r="840" spans="1:44" s="2" customFormat="1" x14ac:dyDescent="0.25">
      <c r="A840" s="5"/>
      <c r="F840" s="16"/>
      <c r="M840" s="16"/>
      <c r="T840" s="16"/>
      <c r="AA840" s="16"/>
      <c r="AQ840" s="3"/>
      <c r="AR840" s="6"/>
    </row>
    <row r="841" spans="1:44" s="2" customFormat="1" x14ac:dyDescent="0.25">
      <c r="A841" s="5"/>
      <c r="F841" s="16"/>
      <c r="M841" s="16"/>
      <c r="T841" s="16"/>
      <c r="AA841" s="16"/>
      <c r="AQ841" s="3"/>
      <c r="AR841" s="6"/>
    </row>
    <row r="842" spans="1:44" s="2" customFormat="1" x14ac:dyDescent="0.25">
      <c r="A842" s="5"/>
      <c r="F842" s="16"/>
      <c r="M842" s="16"/>
      <c r="T842" s="16"/>
      <c r="AA842" s="16"/>
      <c r="AQ842" s="3"/>
      <c r="AR842" s="6"/>
    </row>
    <row r="843" spans="1:44" s="2" customFormat="1" x14ac:dyDescent="0.25">
      <c r="A843" s="5"/>
      <c r="F843" s="16"/>
      <c r="M843" s="16"/>
      <c r="T843" s="16"/>
      <c r="AA843" s="16"/>
      <c r="AQ843" s="3"/>
      <c r="AR843" s="6"/>
    </row>
    <row r="844" spans="1:44" s="2" customFormat="1" x14ac:dyDescent="0.25">
      <c r="A844" s="5"/>
      <c r="F844" s="16"/>
      <c r="M844" s="16"/>
      <c r="T844" s="16"/>
      <c r="AA844" s="16"/>
      <c r="AQ844" s="3"/>
      <c r="AR844" s="6"/>
    </row>
    <row r="845" spans="1:44" s="2" customFormat="1" x14ac:dyDescent="0.25">
      <c r="A845" s="5"/>
      <c r="F845" s="16"/>
      <c r="M845" s="16"/>
      <c r="T845" s="16"/>
      <c r="AA845" s="16"/>
      <c r="AQ845" s="3"/>
      <c r="AR845" s="6"/>
    </row>
    <row r="846" spans="1:44" s="2" customFormat="1" x14ac:dyDescent="0.25">
      <c r="A846" s="5"/>
      <c r="F846" s="16"/>
      <c r="M846" s="16"/>
      <c r="T846" s="16"/>
      <c r="AA846" s="16"/>
      <c r="AQ846" s="3"/>
      <c r="AR846" s="6"/>
    </row>
    <row r="847" spans="1:44" s="2" customFormat="1" x14ac:dyDescent="0.25">
      <c r="A847" s="5"/>
      <c r="F847" s="16"/>
      <c r="M847" s="16"/>
      <c r="T847" s="16"/>
      <c r="AA847" s="16"/>
      <c r="AQ847" s="3"/>
      <c r="AR847" s="6"/>
    </row>
    <row r="848" spans="1:44" s="2" customFormat="1" x14ac:dyDescent="0.25">
      <c r="A848" s="5"/>
      <c r="F848" s="16"/>
      <c r="M848" s="16"/>
      <c r="T848" s="16"/>
      <c r="AA848" s="16"/>
      <c r="AQ848" s="3"/>
      <c r="AR848" s="6"/>
    </row>
    <row r="849" spans="1:44" s="2" customFormat="1" x14ac:dyDescent="0.25">
      <c r="A849" s="5"/>
      <c r="F849" s="16"/>
      <c r="M849" s="16"/>
      <c r="T849" s="16"/>
      <c r="AA849" s="16"/>
      <c r="AQ849" s="3"/>
      <c r="AR849" s="6"/>
    </row>
    <row r="850" spans="1:44" s="2" customFormat="1" x14ac:dyDescent="0.25">
      <c r="A850" s="5"/>
      <c r="F850" s="16"/>
      <c r="M850" s="16"/>
      <c r="T850" s="16"/>
      <c r="AA850" s="16"/>
      <c r="AQ850" s="3"/>
      <c r="AR850" s="6"/>
    </row>
    <row r="851" spans="1:44" s="2" customFormat="1" x14ac:dyDescent="0.25">
      <c r="A851" s="5"/>
      <c r="F851" s="16"/>
      <c r="M851" s="16"/>
      <c r="T851" s="16"/>
      <c r="AA851" s="16"/>
      <c r="AQ851" s="3"/>
      <c r="AR851" s="6"/>
    </row>
    <row r="852" spans="1:44" s="2" customFormat="1" x14ac:dyDescent="0.25">
      <c r="A852" s="5"/>
      <c r="F852" s="16"/>
      <c r="M852" s="16"/>
      <c r="T852" s="16"/>
      <c r="AA852" s="16"/>
      <c r="AQ852" s="3"/>
      <c r="AR852" s="6"/>
    </row>
    <row r="853" spans="1:44" s="2" customFormat="1" x14ac:dyDescent="0.25">
      <c r="A853" s="5"/>
      <c r="F853" s="16"/>
      <c r="M853" s="16"/>
      <c r="T853" s="16"/>
      <c r="AA853" s="16"/>
      <c r="AQ853" s="3"/>
      <c r="AR853" s="6"/>
    </row>
    <row r="854" spans="1:44" s="2" customFormat="1" x14ac:dyDescent="0.25">
      <c r="A854" s="5"/>
      <c r="F854" s="16"/>
      <c r="M854" s="16"/>
      <c r="T854" s="16"/>
      <c r="AA854" s="16"/>
      <c r="AQ854" s="3"/>
      <c r="AR854" s="6"/>
    </row>
    <row r="855" spans="1:44" s="2" customFormat="1" x14ac:dyDescent="0.25">
      <c r="A855" s="5"/>
      <c r="F855" s="16"/>
      <c r="M855" s="16"/>
      <c r="T855" s="16"/>
      <c r="AA855" s="16"/>
      <c r="AQ855" s="3"/>
      <c r="AR855" s="6"/>
    </row>
    <row r="856" spans="1:44" s="2" customFormat="1" x14ac:dyDescent="0.25">
      <c r="A856" s="5"/>
      <c r="F856" s="16"/>
      <c r="M856" s="16"/>
      <c r="T856" s="16"/>
      <c r="AA856" s="16"/>
      <c r="AQ856" s="3"/>
      <c r="AR856" s="6"/>
    </row>
    <row r="857" spans="1:44" s="2" customFormat="1" x14ac:dyDescent="0.25">
      <c r="A857" s="5"/>
      <c r="F857" s="16"/>
      <c r="M857" s="16"/>
      <c r="T857" s="16"/>
      <c r="AA857" s="16"/>
      <c r="AQ857" s="3"/>
      <c r="AR857" s="6"/>
    </row>
    <row r="858" spans="1:44" s="2" customFormat="1" x14ac:dyDescent="0.25">
      <c r="A858" s="5"/>
      <c r="F858" s="16"/>
      <c r="M858" s="16"/>
      <c r="T858" s="16"/>
      <c r="AA858" s="16"/>
      <c r="AQ858" s="3"/>
      <c r="AR858" s="6"/>
    </row>
    <row r="859" spans="1:44" s="2" customFormat="1" x14ac:dyDescent="0.25">
      <c r="A859" s="5"/>
      <c r="F859" s="16"/>
      <c r="M859" s="16"/>
      <c r="T859" s="16"/>
      <c r="AA859" s="16"/>
      <c r="AQ859" s="3"/>
      <c r="AR859" s="6"/>
    </row>
    <row r="860" spans="1:44" s="2" customFormat="1" x14ac:dyDescent="0.25">
      <c r="A860" s="5"/>
      <c r="F860" s="16"/>
      <c r="M860" s="16"/>
      <c r="T860" s="16"/>
      <c r="AA860" s="16"/>
      <c r="AQ860" s="3"/>
      <c r="AR860" s="6"/>
    </row>
    <row r="861" spans="1:44" s="2" customFormat="1" x14ac:dyDescent="0.25">
      <c r="A861" s="5"/>
      <c r="F861" s="16"/>
      <c r="M861" s="16"/>
      <c r="T861" s="16"/>
      <c r="AA861" s="16"/>
      <c r="AQ861" s="3"/>
      <c r="AR861" s="6"/>
    </row>
    <row r="862" spans="1:44" s="2" customFormat="1" x14ac:dyDescent="0.25">
      <c r="A862" s="5"/>
      <c r="F862" s="16"/>
      <c r="M862" s="16"/>
      <c r="T862" s="16"/>
      <c r="AA862" s="16"/>
      <c r="AQ862" s="3"/>
      <c r="AR862" s="6"/>
    </row>
    <row r="863" spans="1:44" s="2" customFormat="1" x14ac:dyDescent="0.25">
      <c r="A863" s="5"/>
      <c r="F863" s="16"/>
      <c r="M863" s="16"/>
      <c r="T863" s="16"/>
      <c r="AA863" s="16"/>
      <c r="AQ863" s="3"/>
      <c r="AR863" s="6"/>
    </row>
    <row r="864" spans="1:44" s="2" customFormat="1" x14ac:dyDescent="0.25">
      <c r="A864" s="5"/>
      <c r="F864" s="16"/>
      <c r="M864" s="16"/>
      <c r="T864" s="16"/>
      <c r="AA864" s="16"/>
      <c r="AQ864" s="3"/>
      <c r="AR864" s="6"/>
    </row>
    <row r="865" spans="1:44" s="2" customFormat="1" x14ac:dyDescent="0.25">
      <c r="A865" s="5"/>
      <c r="F865" s="16"/>
      <c r="M865" s="16"/>
      <c r="T865" s="16"/>
      <c r="AA865" s="16"/>
      <c r="AQ865" s="3"/>
      <c r="AR865" s="6"/>
    </row>
    <row r="866" spans="1:44" s="2" customFormat="1" x14ac:dyDescent="0.25">
      <c r="A866" s="5"/>
      <c r="F866" s="16"/>
      <c r="M866" s="16"/>
      <c r="T866" s="16"/>
      <c r="AA866" s="16"/>
      <c r="AQ866" s="3"/>
      <c r="AR866" s="6"/>
    </row>
    <row r="867" spans="1:44" s="2" customFormat="1" x14ac:dyDescent="0.25">
      <c r="A867" s="5"/>
      <c r="F867" s="16"/>
      <c r="M867" s="16"/>
      <c r="T867" s="16"/>
      <c r="AA867" s="16"/>
      <c r="AQ867" s="3"/>
      <c r="AR867" s="6"/>
    </row>
    <row r="868" spans="1:44" s="2" customFormat="1" x14ac:dyDescent="0.25">
      <c r="A868" s="5"/>
      <c r="F868" s="16"/>
      <c r="M868" s="16"/>
      <c r="T868" s="16"/>
      <c r="AA868" s="16"/>
      <c r="AQ868" s="3"/>
      <c r="AR868" s="6"/>
    </row>
    <row r="869" spans="1:44" s="2" customFormat="1" x14ac:dyDescent="0.25">
      <c r="A869" s="5"/>
      <c r="F869" s="16"/>
      <c r="M869" s="16"/>
      <c r="T869" s="16"/>
      <c r="AA869" s="16"/>
      <c r="AQ869" s="3"/>
      <c r="AR869" s="6"/>
    </row>
    <row r="870" spans="1:44" s="2" customFormat="1" x14ac:dyDescent="0.25">
      <c r="A870" s="5"/>
      <c r="F870" s="16"/>
      <c r="M870" s="16"/>
      <c r="T870" s="16"/>
      <c r="AA870" s="16"/>
      <c r="AQ870" s="3"/>
      <c r="AR870" s="6"/>
    </row>
    <row r="871" spans="1:44" s="2" customFormat="1" x14ac:dyDescent="0.25">
      <c r="A871" s="5"/>
      <c r="F871" s="16"/>
      <c r="M871" s="16"/>
      <c r="T871" s="16"/>
      <c r="AA871" s="16"/>
      <c r="AQ871" s="3"/>
      <c r="AR871" s="6"/>
    </row>
    <row r="872" spans="1:44" s="2" customFormat="1" x14ac:dyDescent="0.25">
      <c r="A872" s="5"/>
      <c r="F872" s="16"/>
      <c r="M872" s="16"/>
      <c r="T872" s="16"/>
      <c r="AA872" s="16"/>
      <c r="AQ872" s="3"/>
      <c r="AR872" s="6"/>
    </row>
    <row r="873" spans="1:44" s="2" customFormat="1" x14ac:dyDescent="0.25">
      <c r="A873" s="5"/>
      <c r="F873" s="16"/>
      <c r="M873" s="16"/>
      <c r="T873" s="16"/>
      <c r="AA873" s="16"/>
      <c r="AQ873" s="3"/>
      <c r="AR873" s="6"/>
    </row>
    <row r="874" spans="1:44" s="2" customFormat="1" x14ac:dyDescent="0.25">
      <c r="A874" s="5"/>
      <c r="F874" s="16"/>
      <c r="M874" s="16"/>
      <c r="T874" s="16"/>
      <c r="AA874" s="16"/>
      <c r="AQ874" s="3"/>
      <c r="AR874" s="6"/>
    </row>
    <row r="875" spans="1:44" s="2" customFormat="1" x14ac:dyDescent="0.25">
      <c r="A875" s="5"/>
      <c r="F875" s="16"/>
      <c r="M875" s="16"/>
      <c r="T875" s="16"/>
      <c r="AA875" s="16"/>
      <c r="AQ875" s="3"/>
      <c r="AR875" s="6"/>
    </row>
    <row r="876" spans="1:44" s="2" customFormat="1" x14ac:dyDescent="0.25">
      <c r="A876" s="5"/>
      <c r="F876" s="16"/>
      <c r="M876" s="16"/>
      <c r="T876" s="16"/>
      <c r="AA876" s="16"/>
      <c r="AQ876" s="3"/>
      <c r="AR876" s="6"/>
    </row>
    <row r="877" spans="1:44" s="2" customFormat="1" x14ac:dyDescent="0.25">
      <c r="A877" s="5"/>
      <c r="F877" s="16"/>
      <c r="M877" s="16"/>
      <c r="T877" s="16"/>
      <c r="AA877" s="16"/>
      <c r="AQ877" s="3"/>
      <c r="AR877" s="6"/>
    </row>
    <row r="878" spans="1:44" s="2" customFormat="1" x14ac:dyDescent="0.25">
      <c r="A878" s="5"/>
      <c r="F878" s="16"/>
      <c r="M878" s="16"/>
      <c r="T878" s="16"/>
      <c r="AA878" s="16"/>
      <c r="AQ878" s="3"/>
      <c r="AR878" s="6"/>
    </row>
    <row r="879" spans="1:44" s="2" customFormat="1" x14ac:dyDescent="0.25">
      <c r="A879" s="5"/>
      <c r="F879" s="16"/>
      <c r="M879" s="16"/>
      <c r="T879" s="16"/>
      <c r="AA879" s="16"/>
      <c r="AQ879" s="3"/>
      <c r="AR879" s="6"/>
    </row>
    <row r="880" spans="1:44" s="2" customFormat="1" x14ac:dyDescent="0.25">
      <c r="A880" s="5"/>
      <c r="F880" s="16"/>
      <c r="M880" s="16"/>
      <c r="T880" s="16"/>
      <c r="AA880" s="16"/>
      <c r="AQ880" s="3"/>
      <c r="AR880" s="6"/>
    </row>
    <row r="881" spans="1:44" s="2" customFormat="1" x14ac:dyDescent="0.25">
      <c r="A881" s="5"/>
      <c r="F881" s="16"/>
      <c r="M881" s="16"/>
      <c r="T881" s="16"/>
      <c r="AA881" s="16"/>
      <c r="AQ881" s="3"/>
      <c r="AR881" s="6"/>
    </row>
    <row r="882" spans="1:44" s="2" customFormat="1" x14ac:dyDescent="0.25">
      <c r="A882" s="5"/>
      <c r="F882" s="16"/>
      <c r="M882" s="16"/>
      <c r="T882" s="16"/>
      <c r="AA882" s="16"/>
      <c r="AQ882" s="3"/>
      <c r="AR882" s="6"/>
    </row>
    <row r="883" spans="1:44" s="2" customFormat="1" x14ac:dyDescent="0.25">
      <c r="A883" s="5"/>
      <c r="F883" s="16"/>
      <c r="M883" s="16"/>
      <c r="T883" s="16"/>
      <c r="AA883" s="16"/>
      <c r="AQ883" s="3"/>
      <c r="AR883" s="6"/>
    </row>
    <row r="884" spans="1:44" s="2" customFormat="1" x14ac:dyDescent="0.25">
      <c r="A884" s="5"/>
      <c r="F884" s="16"/>
      <c r="M884" s="16"/>
      <c r="T884" s="16"/>
      <c r="AA884" s="16"/>
      <c r="AQ884" s="3"/>
      <c r="AR884" s="6"/>
    </row>
    <row r="885" spans="1:44" s="2" customFormat="1" x14ac:dyDescent="0.25">
      <c r="A885" s="5"/>
      <c r="F885" s="16"/>
      <c r="M885" s="16"/>
      <c r="T885" s="16"/>
      <c r="AA885" s="16"/>
      <c r="AQ885" s="3"/>
      <c r="AR885" s="6"/>
    </row>
    <row r="886" spans="1:44" s="2" customFormat="1" x14ac:dyDescent="0.25">
      <c r="A886" s="5"/>
      <c r="F886" s="16"/>
      <c r="M886" s="16"/>
      <c r="T886" s="16"/>
      <c r="AA886" s="16"/>
      <c r="AQ886" s="3"/>
      <c r="AR886" s="6"/>
    </row>
    <row r="887" spans="1:44" s="2" customFormat="1" x14ac:dyDescent="0.25">
      <c r="A887" s="5"/>
      <c r="F887" s="16"/>
      <c r="M887" s="16"/>
      <c r="T887" s="16"/>
      <c r="AA887" s="16"/>
      <c r="AQ887" s="3"/>
      <c r="AR887" s="6"/>
    </row>
    <row r="888" spans="1:44" s="2" customFormat="1" x14ac:dyDescent="0.25">
      <c r="A888" s="5"/>
      <c r="F888" s="16"/>
      <c r="M888" s="16"/>
      <c r="T888" s="16"/>
      <c r="AA888" s="16"/>
      <c r="AQ888" s="3"/>
      <c r="AR888" s="6"/>
    </row>
    <row r="889" spans="1:44" s="2" customFormat="1" x14ac:dyDescent="0.25">
      <c r="A889" s="5"/>
      <c r="F889" s="16"/>
      <c r="M889" s="16"/>
      <c r="T889" s="16"/>
      <c r="AA889" s="16"/>
      <c r="AQ889" s="3"/>
      <c r="AR889" s="6"/>
    </row>
    <row r="890" spans="1:44" s="2" customFormat="1" x14ac:dyDescent="0.25">
      <c r="A890" s="5"/>
      <c r="F890" s="16"/>
      <c r="M890" s="16"/>
      <c r="T890" s="16"/>
      <c r="AA890" s="16"/>
      <c r="AQ890" s="3"/>
      <c r="AR890" s="6"/>
    </row>
    <row r="891" spans="1:44" s="2" customFormat="1" x14ac:dyDescent="0.25">
      <c r="A891" s="5"/>
      <c r="F891" s="16"/>
      <c r="M891" s="16"/>
      <c r="T891" s="16"/>
      <c r="AA891" s="16"/>
      <c r="AQ891" s="3"/>
      <c r="AR891" s="6"/>
    </row>
    <row r="892" spans="1:44" s="2" customFormat="1" x14ac:dyDescent="0.25">
      <c r="A892" s="5"/>
      <c r="F892" s="16"/>
      <c r="M892" s="16"/>
      <c r="T892" s="16"/>
      <c r="AA892" s="16"/>
      <c r="AQ892" s="3"/>
      <c r="AR892" s="6"/>
    </row>
    <row r="893" spans="1:44" s="2" customFormat="1" x14ac:dyDescent="0.25">
      <c r="A893" s="5"/>
      <c r="F893" s="16"/>
      <c r="M893" s="16"/>
      <c r="T893" s="16"/>
      <c r="AA893" s="16"/>
      <c r="AQ893" s="3"/>
      <c r="AR893" s="6"/>
    </row>
    <row r="894" spans="1:44" s="2" customFormat="1" x14ac:dyDescent="0.25">
      <c r="A894" s="5"/>
      <c r="F894" s="16"/>
      <c r="M894" s="16"/>
      <c r="T894" s="16"/>
      <c r="AA894" s="16"/>
      <c r="AQ894" s="3"/>
      <c r="AR894" s="6"/>
    </row>
    <row r="895" spans="1:44" s="2" customFormat="1" x14ac:dyDescent="0.25">
      <c r="A895" s="5"/>
      <c r="F895" s="16"/>
      <c r="M895" s="16"/>
      <c r="T895" s="16"/>
      <c r="AA895" s="16"/>
      <c r="AQ895" s="3"/>
      <c r="AR895" s="6"/>
    </row>
    <row r="896" spans="1:44" s="2" customFormat="1" x14ac:dyDescent="0.25">
      <c r="A896" s="5"/>
      <c r="F896" s="16"/>
      <c r="M896" s="16"/>
      <c r="T896" s="16"/>
      <c r="AA896" s="16"/>
      <c r="AQ896" s="3"/>
      <c r="AR896" s="6"/>
    </row>
    <row r="897" spans="1:44" s="2" customFormat="1" x14ac:dyDescent="0.25">
      <c r="A897" s="5"/>
      <c r="F897" s="16"/>
      <c r="M897" s="16"/>
      <c r="T897" s="16"/>
      <c r="AA897" s="16"/>
      <c r="AQ897" s="3"/>
      <c r="AR897" s="6"/>
    </row>
    <row r="898" spans="1:44" s="2" customFormat="1" x14ac:dyDescent="0.25">
      <c r="A898" s="5"/>
      <c r="F898" s="16"/>
      <c r="M898" s="16"/>
      <c r="T898" s="16"/>
      <c r="AA898" s="16"/>
      <c r="AQ898" s="3"/>
      <c r="AR898" s="6"/>
    </row>
    <row r="899" spans="1:44" s="2" customFormat="1" x14ac:dyDescent="0.25">
      <c r="A899" s="5"/>
      <c r="F899" s="16"/>
      <c r="M899" s="16"/>
      <c r="T899" s="16"/>
      <c r="AA899" s="16"/>
      <c r="AQ899" s="3"/>
      <c r="AR899" s="6"/>
    </row>
    <row r="900" spans="1:44" s="2" customFormat="1" x14ac:dyDescent="0.25">
      <c r="A900" s="5"/>
      <c r="F900" s="16"/>
      <c r="M900" s="16"/>
      <c r="T900" s="16"/>
      <c r="AA900" s="16"/>
      <c r="AQ900" s="3"/>
      <c r="AR900" s="6"/>
    </row>
    <row r="901" spans="1:44" s="2" customFormat="1" x14ac:dyDescent="0.25">
      <c r="A901" s="5"/>
      <c r="F901" s="16"/>
      <c r="M901" s="16"/>
      <c r="T901" s="16"/>
      <c r="AA901" s="16"/>
      <c r="AQ901" s="3"/>
      <c r="AR901" s="6"/>
    </row>
    <row r="902" spans="1:44" s="2" customFormat="1" x14ac:dyDescent="0.25">
      <c r="A902" s="5"/>
      <c r="F902" s="16"/>
      <c r="M902" s="16"/>
      <c r="T902" s="16"/>
      <c r="AA902" s="16"/>
      <c r="AQ902" s="3"/>
      <c r="AR902" s="6"/>
    </row>
    <row r="903" spans="1:44" s="2" customFormat="1" x14ac:dyDescent="0.25">
      <c r="A903" s="5"/>
      <c r="F903" s="16"/>
      <c r="M903" s="16"/>
      <c r="T903" s="16"/>
      <c r="AA903" s="16"/>
      <c r="AQ903" s="3"/>
      <c r="AR903" s="6"/>
    </row>
    <row r="904" spans="1:44" s="2" customFormat="1" x14ac:dyDescent="0.25">
      <c r="A904" s="5"/>
      <c r="F904" s="16"/>
      <c r="M904" s="16"/>
      <c r="T904" s="16"/>
      <c r="AA904" s="16"/>
      <c r="AQ904" s="3"/>
      <c r="AR904" s="6"/>
    </row>
    <row r="905" spans="1:44" s="2" customFormat="1" x14ac:dyDescent="0.25">
      <c r="A905" s="5"/>
      <c r="F905" s="16"/>
      <c r="M905" s="16"/>
      <c r="T905" s="16"/>
      <c r="AA905" s="16"/>
      <c r="AQ905" s="3"/>
      <c r="AR905" s="6"/>
    </row>
    <row r="906" spans="1:44" s="2" customFormat="1" x14ac:dyDescent="0.25">
      <c r="A906" s="5"/>
      <c r="F906" s="16"/>
      <c r="M906" s="16"/>
      <c r="T906" s="16"/>
      <c r="AA906" s="16"/>
      <c r="AQ906" s="3"/>
      <c r="AR906" s="6"/>
    </row>
    <row r="907" spans="1:44" s="2" customFormat="1" x14ac:dyDescent="0.25">
      <c r="A907" s="5"/>
      <c r="F907" s="16"/>
      <c r="M907" s="16"/>
      <c r="T907" s="16"/>
      <c r="AA907" s="16"/>
      <c r="AQ907" s="3"/>
      <c r="AR907" s="6"/>
    </row>
    <row r="908" spans="1:44" s="2" customFormat="1" x14ac:dyDescent="0.25">
      <c r="A908" s="5"/>
      <c r="F908" s="16"/>
      <c r="M908" s="16"/>
      <c r="T908" s="16"/>
      <c r="AA908" s="16"/>
      <c r="AQ908" s="3"/>
      <c r="AR908" s="6"/>
    </row>
    <row r="909" spans="1:44" s="2" customFormat="1" x14ac:dyDescent="0.25">
      <c r="A909" s="5"/>
      <c r="F909" s="16"/>
      <c r="M909" s="16"/>
      <c r="T909" s="16"/>
      <c r="AA909" s="16"/>
      <c r="AQ909" s="3"/>
      <c r="AR909" s="6"/>
    </row>
    <row r="910" spans="1:44" s="2" customFormat="1" x14ac:dyDescent="0.25">
      <c r="A910" s="5"/>
      <c r="F910" s="16"/>
      <c r="M910" s="16"/>
      <c r="T910" s="16"/>
      <c r="AA910" s="16"/>
      <c r="AQ910" s="3"/>
      <c r="AR910" s="6"/>
    </row>
    <row r="911" spans="1:44" s="2" customFormat="1" x14ac:dyDescent="0.25">
      <c r="A911" s="5"/>
      <c r="F911" s="16"/>
      <c r="M911" s="16"/>
      <c r="T911" s="16"/>
      <c r="AA911" s="16"/>
      <c r="AQ911" s="3"/>
      <c r="AR911" s="6"/>
    </row>
    <row r="912" spans="1:44" s="2" customFormat="1" x14ac:dyDescent="0.25">
      <c r="A912" s="5"/>
      <c r="F912" s="16"/>
      <c r="M912" s="16"/>
      <c r="T912" s="16"/>
      <c r="AA912" s="16"/>
      <c r="AQ912" s="3"/>
      <c r="AR912" s="6"/>
    </row>
    <row r="913" spans="1:44" s="2" customFormat="1" x14ac:dyDescent="0.25">
      <c r="A913" s="5"/>
      <c r="F913" s="16"/>
      <c r="M913" s="16"/>
      <c r="T913" s="16"/>
      <c r="AA913" s="16"/>
      <c r="AQ913" s="3"/>
      <c r="AR913" s="6"/>
    </row>
    <row r="914" spans="1:44" s="2" customFormat="1" x14ac:dyDescent="0.25">
      <c r="A914" s="5"/>
      <c r="F914" s="16"/>
      <c r="M914" s="16"/>
      <c r="T914" s="16"/>
      <c r="AA914" s="16"/>
      <c r="AQ914" s="3"/>
      <c r="AR914" s="6"/>
    </row>
    <row r="915" spans="1:44" s="2" customFormat="1" x14ac:dyDescent="0.25">
      <c r="A915" s="5"/>
      <c r="F915" s="16"/>
      <c r="M915" s="16"/>
      <c r="T915" s="16"/>
      <c r="AA915" s="16"/>
      <c r="AQ915" s="3"/>
      <c r="AR915" s="6"/>
    </row>
    <row r="916" spans="1:44" s="2" customFormat="1" x14ac:dyDescent="0.25">
      <c r="A916" s="5"/>
      <c r="F916" s="16"/>
      <c r="M916" s="16"/>
      <c r="T916" s="16"/>
      <c r="AA916" s="16"/>
      <c r="AQ916" s="3"/>
      <c r="AR916" s="6"/>
    </row>
    <row r="917" spans="1:44" s="2" customFormat="1" x14ac:dyDescent="0.25">
      <c r="A917" s="5"/>
      <c r="F917" s="16"/>
      <c r="M917" s="16"/>
      <c r="T917" s="16"/>
      <c r="AA917" s="16"/>
      <c r="AQ917" s="3"/>
      <c r="AR917" s="6"/>
    </row>
    <row r="918" spans="1:44" s="2" customFormat="1" x14ac:dyDescent="0.25">
      <c r="A918" s="5"/>
      <c r="F918" s="16"/>
      <c r="M918" s="16"/>
      <c r="T918" s="16"/>
      <c r="AA918" s="16"/>
      <c r="AQ918" s="3"/>
      <c r="AR918" s="6"/>
    </row>
    <row r="919" spans="1:44" s="2" customFormat="1" x14ac:dyDescent="0.25">
      <c r="A919" s="5"/>
      <c r="F919" s="16"/>
      <c r="M919" s="16"/>
      <c r="T919" s="16"/>
      <c r="AA919" s="16"/>
      <c r="AQ919" s="3"/>
      <c r="AR919" s="6"/>
    </row>
    <row r="920" spans="1:44" s="2" customFormat="1" x14ac:dyDescent="0.25">
      <c r="A920" s="5"/>
      <c r="F920" s="16"/>
      <c r="M920" s="16"/>
      <c r="T920" s="16"/>
      <c r="AA920" s="16"/>
      <c r="AQ920" s="3"/>
      <c r="AR920" s="6"/>
    </row>
    <row r="921" spans="1:44" s="2" customFormat="1" x14ac:dyDescent="0.25">
      <c r="A921" s="5"/>
      <c r="F921" s="16"/>
      <c r="M921" s="16"/>
      <c r="T921" s="16"/>
      <c r="AA921" s="16"/>
      <c r="AQ921" s="3"/>
      <c r="AR921" s="6"/>
    </row>
    <row r="922" spans="1:44" s="2" customFormat="1" x14ac:dyDescent="0.25">
      <c r="A922" s="5"/>
      <c r="F922" s="16"/>
      <c r="M922" s="16"/>
      <c r="T922" s="16"/>
      <c r="AA922" s="16"/>
      <c r="AQ922" s="3"/>
      <c r="AR922" s="6"/>
    </row>
    <row r="923" spans="1:44" s="2" customFormat="1" x14ac:dyDescent="0.25">
      <c r="A923" s="5"/>
      <c r="F923" s="16"/>
      <c r="M923" s="16"/>
      <c r="T923" s="16"/>
      <c r="AA923" s="16"/>
      <c r="AQ923" s="3"/>
      <c r="AR923" s="6"/>
    </row>
    <row r="924" spans="1:44" s="2" customFormat="1" x14ac:dyDescent="0.25">
      <c r="A924" s="5"/>
      <c r="F924" s="16"/>
      <c r="M924" s="16"/>
      <c r="T924" s="16"/>
      <c r="AA924" s="16"/>
      <c r="AQ924" s="3"/>
      <c r="AR924" s="6"/>
    </row>
    <row r="925" spans="1:44" s="2" customFormat="1" x14ac:dyDescent="0.25">
      <c r="A925" s="5"/>
      <c r="F925" s="16"/>
      <c r="M925" s="16"/>
      <c r="T925" s="16"/>
      <c r="AA925" s="16"/>
      <c r="AQ925" s="3"/>
      <c r="AR925" s="6"/>
    </row>
    <row r="926" spans="1:44" s="2" customFormat="1" x14ac:dyDescent="0.25">
      <c r="A926" s="5"/>
      <c r="F926" s="16"/>
      <c r="M926" s="16"/>
      <c r="T926" s="16"/>
      <c r="AA926" s="16"/>
      <c r="AQ926" s="3"/>
      <c r="AR926" s="6"/>
    </row>
    <row r="927" spans="1:44" s="2" customFormat="1" x14ac:dyDescent="0.25">
      <c r="A927" s="5"/>
      <c r="F927" s="16"/>
      <c r="M927" s="16"/>
      <c r="T927" s="16"/>
      <c r="AA927" s="16"/>
      <c r="AQ927" s="3"/>
      <c r="AR927" s="6"/>
    </row>
    <row r="928" spans="1:44" s="2" customFormat="1" x14ac:dyDescent="0.25">
      <c r="A928" s="5"/>
      <c r="F928" s="16"/>
      <c r="M928" s="16"/>
      <c r="T928" s="16"/>
      <c r="AA928" s="16"/>
      <c r="AQ928" s="3"/>
      <c r="AR928" s="6"/>
    </row>
    <row r="929" spans="1:44" s="2" customFormat="1" x14ac:dyDescent="0.25">
      <c r="A929" s="5"/>
      <c r="F929" s="16"/>
      <c r="M929" s="16"/>
      <c r="T929" s="16"/>
      <c r="AA929" s="16"/>
      <c r="AQ929" s="3"/>
      <c r="AR929" s="6"/>
    </row>
    <row r="930" spans="1:44" s="2" customFormat="1" x14ac:dyDescent="0.25">
      <c r="A930" s="5"/>
      <c r="F930" s="16"/>
      <c r="M930" s="16"/>
      <c r="T930" s="16"/>
      <c r="AA930" s="16"/>
      <c r="AQ930" s="3"/>
      <c r="AR930" s="6"/>
    </row>
    <row r="931" spans="1:44" s="2" customFormat="1" x14ac:dyDescent="0.25">
      <c r="A931" s="5"/>
      <c r="F931" s="16"/>
      <c r="M931" s="16"/>
      <c r="T931" s="16"/>
      <c r="AA931" s="16"/>
      <c r="AQ931" s="3"/>
      <c r="AR931" s="6"/>
    </row>
    <row r="932" spans="1:44" s="2" customFormat="1" x14ac:dyDescent="0.25">
      <c r="A932" s="5"/>
      <c r="F932" s="16"/>
      <c r="M932" s="16"/>
      <c r="T932" s="16"/>
      <c r="AA932" s="16"/>
      <c r="AQ932" s="3"/>
      <c r="AR932" s="6"/>
    </row>
    <row r="933" spans="1:44" s="2" customFormat="1" x14ac:dyDescent="0.25">
      <c r="A933" s="5"/>
      <c r="F933" s="16"/>
      <c r="M933" s="16"/>
      <c r="T933" s="16"/>
      <c r="AA933" s="16"/>
      <c r="AQ933" s="3"/>
      <c r="AR933" s="6"/>
    </row>
    <row r="934" spans="1:44" s="2" customFormat="1" x14ac:dyDescent="0.25">
      <c r="A934" s="5"/>
      <c r="F934" s="16"/>
      <c r="M934" s="16"/>
      <c r="T934" s="16"/>
      <c r="AA934" s="16"/>
      <c r="AQ934" s="3"/>
      <c r="AR934" s="6"/>
    </row>
    <row r="935" spans="1:44" s="2" customFormat="1" x14ac:dyDescent="0.25">
      <c r="A935" s="5"/>
      <c r="F935" s="16"/>
      <c r="M935" s="16"/>
      <c r="T935" s="16"/>
      <c r="AA935" s="16"/>
      <c r="AQ935" s="3"/>
      <c r="AR935" s="6"/>
    </row>
    <row r="936" spans="1:44" s="2" customFormat="1" x14ac:dyDescent="0.25">
      <c r="A936" s="5"/>
      <c r="F936" s="16"/>
      <c r="M936" s="16"/>
      <c r="T936" s="16"/>
      <c r="AA936" s="16"/>
      <c r="AQ936" s="3"/>
      <c r="AR936" s="6"/>
    </row>
    <row r="937" spans="1:44" s="2" customFormat="1" x14ac:dyDescent="0.25">
      <c r="A937" s="5"/>
      <c r="F937" s="16"/>
      <c r="M937" s="16"/>
      <c r="T937" s="16"/>
      <c r="AA937" s="16"/>
      <c r="AQ937" s="3"/>
      <c r="AR937" s="6"/>
    </row>
    <row r="938" spans="1:44" s="2" customFormat="1" x14ac:dyDescent="0.25">
      <c r="A938" s="5"/>
      <c r="F938" s="16"/>
      <c r="M938" s="16"/>
      <c r="T938" s="16"/>
      <c r="AA938" s="16"/>
      <c r="AQ938" s="3"/>
      <c r="AR938" s="6"/>
    </row>
    <row r="939" spans="1:44" s="2" customFormat="1" x14ac:dyDescent="0.25">
      <c r="A939" s="5"/>
      <c r="F939" s="16"/>
      <c r="M939" s="16"/>
      <c r="T939" s="16"/>
      <c r="AA939" s="16"/>
      <c r="AQ939" s="3"/>
      <c r="AR939" s="6"/>
    </row>
    <row r="940" spans="1:44" s="2" customFormat="1" x14ac:dyDescent="0.25">
      <c r="A940" s="5"/>
      <c r="F940" s="16"/>
      <c r="M940" s="16"/>
      <c r="T940" s="16"/>
      <c r="AA940" s="16"/>
      <c r="AQ940" s="3"/>
      <c r="AR940" s="6"/>
    </row>
    <row r="941" spans="1:44" s="2" customFormat="1" x14ac:dyDescent="0.25">
      <c r="A941" s="5"/>
      <c r="F941" s="16"/>
      <c r="M941" s="16"/>
      <c r="T941" s="16"/>
      <c r="AA941" s="16"/>
      <c r="AQ941" s="3"/>
      <c r="AR941" s="6"/>
    </row>
    <row r="942" spans="1:44" s="2" customFormat="1" x14ac:dyDescent="0.25">
      <c r="A942" s="5"/>
      <c r="F942" s="16"/>
      <c r="M942" s="16"/>
      <c r="T942" s="16"/>
      <c r="AA942" s="16"/>
      <c r="AQ942" s="3"/>
      <c r="AR942" s="6"/>
    </row>
    <row r="943" spans="1:44" s="2" customFormat="1" x14ac:dyDescent="0.25">
      <c r="A943" s="5"/>
      <c r="F943" s="16"/>
      <c r="M943" s="16"/>
      <c r="T943" s="16"/>
      <c r="AA943" s="16"/>
      <c r="AQ943" s="3"/>
      <c r="AR943" s="6"/>
    </row>
    <row r="944" spans="1:44" s="2" customFormat="1" x14ac:dyDescent="0.25">
      <c r="A944" s="5"/>
      <c r="F944" s="16"/>
      <c r="M944" s="16"/>
      <c r="T944" s="16"/>
      <c r="AA944" s="16"/>
      <c r="AQ944" s="3"/>
      <c r="AR944" s="6"/>
    </row>
    <row r="945" spans="1:44" s="2" customFormat="1" x14ac:dyDescent="0.25">
      <c r="A945" s="5"/>
      <c r="F945" s="16"/>
      <c r="M945" s="16"/>
      <c r="T945" s="16"/>
      <c r="AA945" s="16"/>
      <c r="AQ945" s="3"/>
      <c r="AR945" s="6"/>
    </row>
    <row r="946" spans="1:44" s="2" customFormat="1" x14ac:dyDescent="0.25">
      <c r="A946" s="5"/>
      <c r="F946" s="16"/>
      <c r="M946" s="16"/>
      <c r="T946" s="16"/>
      <c r="AA946" s="16"/>
      <c r="AQ946" s="3"/>
      <c r="AR946" s="6"/>
    </row>
    <row r="947" spans="1:44" s="2" customFormat="1" x14ac:dyDescent="0.25">
      <c r="A947" s="5"/>
      <c r="F947" s="16"/>
      <c r="M947" s="16"/>
      <c r="T947" s="16"/>
      <c r="AA947" s="16"/>
      <c r="AQ947" s="3"/>
      <c r="AR947" s="6"/>
    </row>
    <row r="948" spans="1:44" s="2" customFormat="1" x14ac:dyDescent="0.25">
      <c r="A948" s="5"/>
      <c r="F948" s="16"/>
      <c r="M948" s="16"/>
      <c r="T948" s="16"/>
      <c r="AA948" s="16"/>
      <c r="AQ948" s="3"/>
      <c r="AR948" s="6"/>
    </row>
    <row r="949" spans="1:44" s="2" customFormat="1" x14ac:dyDescent="0.25">
      <c r="A949" s="5"/>
      <c r="F949" s="16"/>
      <c r="M949" s="16"/>
      <c r="T949" s="16"/>
      <c r="AA949" s="16"/>
      <c r="AQ949" s="3"/>
      <c r="AR949" s="6"/>
    </row>
    <row r="950" spans="1:44" s="2" customFormat="1" x14ac:dyDescent="0.25">
      <c r="A950" s="5"/>
      <c r="F950" s="16"/>
      <c r="M950" s="16"/>
      <c r="T950" s="16"/>
      <c r="AA950" s="16"/>
      <c r="AQ950" s="3"/>
      <c r="AR950" s="6"/>
    </row>
    <row r="951" spans="1:44" s="2" customFormat="1" x14ac:dyDescent="0.25">
      <c r="A951" s="5"/>
      <c r="F951" s="16"/>
      <c r="M951" s="16"/>
      <c r="T951" s="16"/>
      <c r="AA951" s="16"/>
      <c r="AQ951" s="3"/>
      <c r="AR951" s="6"/>
    </row>
    <row r="952" spans="1:44" s="2" customFormat="1" x14ac:dyDescent="0.25">
      <c r="A952" s="5"/>
      <c r="F952" s="16"/>
      <c r="M952" s="16"/>
      <c r="T952" s="16"/>
      <c r="AA952" s="16"/>
      <c r="AQ952" s="3"/>
      <c r="AR952" s="6"/>
    </row>
    <row r="953" spans="1:44" s="2" customFormat="1" x14ac:dyDescent="0.25">
      <c r="A953" s="5"/>
      <c r="F953" s="16"/>
      <c r="M953" s="16"/>
      <c r="T953" s="16"/>
      <c r="AA953" s="16"/>
      <c r="AQ953" s="3"/>
      <c r="AR953" s="6"/>
    </row>
    <row r="954" spans="1:44" s="2" customFormat="1" x14ac:dyDescent="0.25">
      <c r="A954" s="5"/>
      <c r="F954" s="16"/>
      <c r="M954" s="16"/>
      <c r="T954" s="16"/>
      <c r="AA954" s="16"/>
      <c r="AQ954" s="3"/>
      <c r="AR954" s="6"/>
    </row>
    <row r="955" spans="1:44" s="2" customFormat="1" x14ac:dyDescent="0.25">
      <c r="A955" s="5"/>
      <c r="F955" s="16"/>
      <c r="M955" s="16"/>
      <c r="T955" s="16"/>
      <c r="AA955" s="16"/>
      <c r="AQ955" s="3"/>
      <c r="AR955" s="6"/>
    </row>
    <row r="956" spans="1:44" s="2" customFormat="1" x14ac:dyDescent="0.25">
      <c r="A956" s="5"/>
      <c r="F956" s="16"/>
      <c r="M956" s="16"/>
      <c r="T956" s="16"/>
      <c r="AA956" s="16"/>
      <c r="AQ956" s="3"/>
      <c r="AR956" s="6"/>
    </row>
    <row r="957" spans="1:44" s="2" customFormat="1" x14ac:dyDescent="0.25">
      <c r="A957" s="5"/>
      <c r="F957" s="16"/>
      <c r="M957" s="16"/>
      <c r="T957" s="16"/>
      <c r="AA957" s="16"/>
      <c r="AQ957" s="3"/>
      <c r="AR957" s="6"/>
    </row>
    <row r="958" spans="1:44" s="2" customFormat="1" x14ac:dyDescent="0.25">
      <c r="A958" s="5"/>
      <c r="F958" s="16"/>
      <c r="M958" s="16"/>
      <c r="T958" s="16"/>
      <c r="AA958" s="16"/>
      <c r="AQ958" s="3"/>
      <c r="AR958" s="6"/>
    </row>
    <row r="959" spans="1:44" s="2" customFormat="1" x14ac:dyDescent="0.25">
      <c r="A959" s="5"/>
      <c r="F959" s="16"/>
      <c r="M959" s="16"/>
      <c r="T959" s="16"/>
      <c r="AA959" s="16"/>
      <c r="AQ959" s="3"/>
      <c r="AR959" s="6"/>
    </row>
    <row r="960" spans="1:44" s="2" customFormat="1" x14ac:dyDescent="0.25">
      <c r="A960" s="5"/>
      <c r="F960" s="16"/>
      <c r="M960" s="16"/>
      <c r="T960" s="16"/>
      <c r="AA960" s="16"/>
      <c r="AQ960" s="3"/>
      <c r="AR960" s="6"/>
    </row>
    <row r="961" spans="1:44" s="2" customFormat="1" x14ac:dyDescent="0.25">
      <c r="A961" s="5"/>
      <c r="F961" s="16"/>
      <c r="M961" s="16"/>
      <c r="T961" s="16"/>
      <c r="AA961" s="16"/>
      <c r="AQ961" s="3"/>
      <c r="AR961" s="6"/>
    </row>
    <row r="962" spans="1:44" s="2" customFormat="1" x14ac:dyDescent="0.25">
      <c r="A962" s="5"/>
      <c r="F962" s="16"/>
      <c r="M962" s="16"/>
      <c r="T962" s="16"/>
      <c r="AA962" s="16"/>
      <c r="AQ962" s="3"/>
      <c r="AR962" s="6"/>
    </row>
    <row r="963" spans="1:44" s="2" customFormat="1" x14ac:dyDescent="0.25">
      <c r="A963" s="5"/>
      <c r="F963" s="16"/>
      <c r="M963" s="16"/>
      <c r="T963" s="16"/>
      <c r="AA963" s="16"/>
      <c r="AQ963" s="3"/>
      <c r="AR963" s="6"/>
    </row>
    <row r="964" spans="1:44" s="2" customFormat="1" x14ac:dyDescent="0.25">
      <c r="A964" s="5"/>
      <c r="F964" s="16"/>
      <c r="M964" s="16"/>
      <c r="T964" s="16"/>
      <c r="AA964" s="16"/>
      <c r="AQ964" s="3"/>
      <c r="AR964" s="6"/>
    </row>
    <row r="965" spans="1:44" s="2" customFormat="1" x14ac:dyDescent="0.25">
      <c r="A965" s="5"/>
      <c r="F965" s="16"/>
      <c r="M965" s="16"/>
      <c r="T965" s="16"/>
      <c r="AA965" s="16"/>
      <c r="AQ965" s="3"/>
      <c r="AR965" s="6"/>
    </row>
    <row r="966" spans="1:44" s="2" customFormat="1" x14ac:dyDescent="0.25">
      <c r="A966" s="5"/>
      <c r="F966" s="16"/>
      <c r="M966" s="16"/>
      <c r="T966" s="16"/>
      <c r="AA966" s="16"/>
      <c r="AQ966" s="3"/>
      <c r="AR966" s="6"/>
    </row>
    <row r="967" spans="1:44" s="2" customFormat="1" x14ac:dyDescent="0.25">
      <c r="A967" s="5"/>
      <c r="F967" s="16"/>
      <c r="M967" s="16"/>
      <c r="T967" s="16"/>
      <c r="AA967" s="16"/>
      <c r="AQ967" s="3"/>
      <c r="AR967" s="6"/>
    </row>
    <row r="968" spans="1:44" s="2" customFormat="1" x14ac:dyDescent="0.25">
      <c r="A968" s="5"/>
      <c r="F968" s="16"/>
      <c r="M968" s="16"/>
      <c r="T968" s="16"/>
      <c r="AA968" s="16"/>
      <c r="AQ968" s="3"/>
      <c r="AR968" s="6"/>
    </row>
    <row r="969" spans="1:44" s="2" customFormat="1" x14ac:dyDescent="0.25">
      <c r="A969" s="5"/>
      <c r="F969" s="16"/>
      <c r="M969" s="16"/>
      <c r="T969" s="16"/>
      <c r="AA969" s="16"/>
      <c r="AQ969" s="3"/>
      <c r="AR969" s="6"/>
    </row>
    <row r="970" spans="1:44" s="2" customFormat="1" x14ac:dyDescent="0.25">
      <c r="A970" s="5"/>
      <c r="F970" s="16"/>
      <c r="M970" s="16"/>
      <c r="T970" s="16"/>
      <c r="AA970" s="16"/>
      <c r="AQ970" s="3"/>
      <c r="AR970" s="6"/>
    </row>
    <row r="971" spans="1:44" s="2" customFormat="1" x14ac:dyDescent="0.25">
      <c r="A971" s="5"/>
      <c r="F971" s="16"/>
      <c r="M971" s="16"/>
      <c r="T971" s="16"/>
      <c r="AA971" s="16"/>
      <c r="AQ971" s="3"/>
      <c r="AR971" s="6"/>
    </row>
    <row r="972" spans="1:44" s="2" customFormat="1" x14ac:dyDescent="0.25">
      <c r="A972" s="5"/>
      <c r="F972" s="16"/>
      <c r="M972" s="16"/>
      <c r="T972" s="16"/>
      <c r="AA972" s="16"/>
      <c r="AQ972" s="3"/>
      <c r="AR972" s="6"/>
    </row>
    <row r="973" spans="1:44" s="2" customFormat="1" x14ac:dyDescent="0.25">
      <c r="A973" s="5"/>
      <c r="F973" s="16"/>
      <c r="M973" s="16"/>
      <c r="T973" s="16"/>
      <c r="AA973" s="16"/>
      <c r="AQ973" s="3"/>
      <c r="AR973" s="6"/>
    </row>
    <row r="974" spans="1:44" s="2" customFormat="1" x14ac:dyDescent="0.25">
      <c r="A974" s="5"/>
      <c r="F974" s="16"/>
      <c r="M974" s="16"/>
      <c r="T974" s="16"/>
      <c r="AA974" s="16"/>
      <c r="AQ974" s="3"/>
      <c r="AR974" s="6"/>
    </row>
    <row r="975" spans="1:44" s="2" customFormat="1" x14ac:dyDescent="0.25">
      <c r="A975" s="5"/>
      <c r="F975" s="16"/>
      <c r="M975" s="16"/>
      <c r="T975" s="16"/>
      <c r="AA975" s="16"/>
      <c r="AQ975" s="3"/>
      <c r="AR975" s="6"/>
    </row>
    <row r="976" spans="1:44" s="2" customFormat="1" x14ac:dyDescent="0.25">
      <c r="A976" s="5"/>
      <c r="F976" s="16"/>
      <c r="M976" s="16"/>
      <c r="T976" s="16"/>
      <c r="AA976" s="16"/>
      <c r="AQ976" s="3"/>
      <c r="AR976" s="6"/>
    </row>
    <row r="977" spans="1:44" s="2" customFormat="1" x14ac:dyDescent="0.25">
      <c r="A977" s="5"/>
      <c r="F977" s="16"/>
      <c r="M977" s="16"/>
      <c r="T977" s="16"/>
      <c r="AA977" s="16"/>
      <c r="AQ977" s="3"/>
      <c r="AR977" s="6"/>
    </row>
    <row r="978" spans="1:44" s="2" customFormat="1" x14ac:dyDescent="0.25">
      <c r="A978" s="5"/>
      <c r="F978" s="16"/>
      <c r="M978" s="16"/>
      <c r="T978" s="16"/>
      <c r="AA978" s="16"/>
      <c r="AQ978" s="3"/>
      <c r="AR978" s="6"/>
    </row>
    <row r="979" spans="1:44" s="2" customFormat="1" x14ac:dyDescent="0.25">
      <c r="A979" s="5"/>
      <c r="F979" s="16"/>
      <c r="M979" s="16"/>
      <c r="T979" s="16"/>
      <c r="AA979" s="16"/>
      <c r="AQ979" s="3"/>
      <c r="AR979" s="6"/>
    </row>
    <row r="980" spans="1:44" s="2" customFormat="1" x14ac:dyDescent="0.25">
      <c r="A980" s="5"/>
      <c r="F980" s="16"/>
      <c r="M980" s="16"/>
      <c r="T980" s="16"/>
      <c r="AA980" s="16"/>
      <c r="AQ980" s="3"/>
      <c r="AR980" s="6"/>
    </row>
    <row r="981" spans="1:44" s="2" customFormat="1" x14ac:dyDescent="0.25">
      <c r="A981" s="5"/>
      <c r="F981" s="16"/>
      <c r="M981" s="16"/>
      <c r="T981" s="16"/>
      <c r="AA981" s="16"/>
      <c r="AQ981" s="3"/>
      <c r="AR981" s="6"/>
    </row>
    <row r="982" spans="1:44" s="2" customFormat="1" x14ac:dyDescent="0.25">
      <c r="A982" s="5"/>
      <c r="F982" s="16"/>
      <c r="M982" s="16"/>
      <c r="T982" s="16"/>
      <c r="AA982" s="16"/>
      <c r="AQ982" s="3"/>
      <c r="AR982" s="6"/>
    </row>
    <row r="983" spans="1:44" s="2" customFormat="1" x14ac:dyDescent="0.25">
      <c r="A983" s="5"/>
      <c r="F983" s="16"/>
      <c r="M983" s="16"/>
      <c r="T983" s="16"/>
      <c r="AA983" s="16"/>
      <c r="AQ983" s="3"/>
      <c r="AR983" s="6"/>
    </row>
    <row r="984" spans="1:44" s="2" customFormat="1" x14ac:dyDescent="0.25">
      <c r="A984" s="5"/>
      <c r="F984" s="16"/>
      <c r="M984" s="16"/>
      <c r="T984" s="16"/>
      <c r="AA984" s="16"/>
      <c r="AQ984" s="3"/>
      <c r="AR984" s="6"/>
    </row>
    <row r="985" spans="1:44" s="2" customFormat="1" x14ac:dyDescent="0.25">
      <c r="A985" s="5"/>
      <c r="F985" s="16"/>
      <c r="M985" s="16"/>
      <c r="T985" s="16"/>
      <c r="AA985" s="16"/>
      <c r="AQ985" s="3"/>
      <c r="AR985" s="6"/>
    </row>
    <row r="986" spans="1:44" s="2" customFormat="1" x14ac:dyDescent="0.25">
      <c r="A986" s="5"/>
      <c r="F986" s="16"/>
      <c r="M986" s="16"/>
      <c r="T986" s="16"/>
      <c r="AA986" s="16"/>
      <c r="AQ986" s="3"/>
      <c r="AR986" s="6"/>
    </row>
    <row r="987" spans="1:44" s="2" customFormat="1" x14ac:dyDescent="0.25">
      <c r="A987" s="5"/>
      <c r="F987" s="16"/>
      <c r="M987" s="16"/>
      <c r="T987" s="16"/>
      <c r="AA987" s="16"/>
      <c r="AQ987" s="3"/>
      <c r="AR987" s="6"/>
    </row>
    <row r="988" spans="1:44" s="2" customFormat="1" x14ac:dyDescent="0.25">
      <c r="A988" s="5"/>
      <c r="F988" s="16"/>
      <c r="M988" s="16"/>
      <c r="T988" s="16"/>
      <c r="AA988" s="16"/>
      <c r="AQ988" s="3"/>
      <c r="AR988" s="6"/>
    </row>
    <row r="989" spans="1:44" s="2" customFormat="1" x14ac:dyDescent="0.25">
      <c r="A989" s="5"/>
      <c r="F989" s="16"/>
      <c r="M989" s="16"/>
      <c r="T989" s="16"/>
      <c r="AA989" s="16"/>
      <c r="AQ989" s="3"/>
      <c r="AR989" s="6"/>
    </row>
    <row r="990" spans="1:44" s="2" customFormat="1" x14ac:dyDescent="0.25">
      <c r="A990" s="5"/>
      <c r="F990" s="16"/>
      <c r="M990" s="16"/>
      <c r="T990" s="16"/>
      <c r="AA990" s="16"/>
      <c r="AQ990" s="3"/>
      <c r="AR990" s="6"/>
    </row>
    <row r="991" spans="1:44" s="2" customFormat="1" x14ac:dyDescent="0.25">
      <c r="A991" s="5"/>
      <c r="F991" s="16"/>
      <c r="M991" s="16"/>
      <c r="T991" s="16"/>
      <c r="AA991" s="16"/>
      <c r="AQ991" s="3"/>
      <c r="AR991" s="6"/>
    </row>
    <row r="992" spans="1:44" s="2" customFormat="1" x14ac:dyDescent="0.25">
      <c r="A992" s="5"/>
      <c r="F992" s="16"/>
      <c r="M992" s="16"/>
      <c r="T992" s="16"/>
      <c r="AA992" s="16"/>
      <c r="AQ992" s="3"/>
      <c r="AR992" s="6"/>
    </row>
    <row r="993" spans="1:44" s="2" customFormat="1" x14ac:dyDescent="0.25">
      <c r="A993" s="5"/>
      <c r="F993" s="16"/>
      <c r="M993" s="16"/>
      <c r="T993" s="16"/>
      <c r="AA993" s="16"/>
      <c r="AQ993" s="3"/>
      <c r="AR993" s="6"/>
    </row>
    <row r="994" spans="1:44" s="2" customFormat="1" x14ac:dyDescent="0.25">
      <c r="A994" s="5"/>
      <c r="F994" s="16"/>
      <c r="M994" s="16"/>
      <c r="T994" s="16"/>
      <c r="AA994" s="16"/>
      <c r="AQ994" s="3"/>
      <c r="AR994" s="6"/>
    </row>
    <row r="995" spans="1:44" s="2" customFormat="1" x14ac:dyDescent="0.25">
      <c r="A995" s="5"/>
      <c r="F995" s="16"/>
      <c r="M995" s="16"/>
      <c r="T995" s="16"/>
      <c r="AA995" s="16"/>
      <c r="AQ995" s="3"/>
      <c r="AR995" s="6"/>
    </row>
    <row r="996" spans="1:44" s="2" customFormat="1" x14ac:dyDescent="0.25">
      <c r="A996" s="5"/>
      <c r="F996" s="16"/>
      <c r="M996" s="16"/>
      <c r="T996" s="16"/>
      <c r="AA996" s="16"/>
      <c r="AQ996" s="3"/>
      <c r="AR996" s="6"/>
    </row>
    <row r="997" spans="1:44" s="2" customFormat="1" x14ac:dyDescent="0.25">
      <c r="A997" s="5"/>
      <c r="F997" s="16"/>
      <c r="M997" s="16"/>
      <c r="T997" s="16"/>
      <c r="AA997" s="16"/>
      <c r="AQ997" s="3"/>
      <c r="AR997" s="6"/>
    </row>
    <row r="998" spans="1:44" s="2" customFormat="1" x14ac:dyDescent="0.25">
      <c r="A998" s="5"/>
      <c r="F998" s="16"/>
      <c r="M998" s="16"/>
      <c r="T998" s="16"/>
      <c r="AA998" s="16"/>
      <c r="AQ998" s="3"/>
      <c r="AR998" s="6"/>
    </row>
    <row r="999" spans="1:44" s="2" customFormat="1" x14ac:dyDescent="0.25">
      <c r="A999" s="5"/>
      <c r="F999" s="16"/>
      <c r="M999" s="16"/>
      <c r="T999" s="16"/>
      <c r="AA999" s="16"/>
      <c r="AQ999" s="3"/>
      <c r="AR999" s="6"/>
    </row>
    <row r="1000" spans="1:44" s="2" customFormat="1" x14ac:dyDescent="0.25">
      <c r="A1000" s="5"/>
      <c r="F1000" s="16"/>
      <c r="M1000" s="16"/>
      <c r="T1000" s="16"/>
      <c r="AA1000" s="16"/>
      <c r="AQ1000" s="3"/>
      <c r="AR1000" s="6"/>
    </row>
    <row r="1001" spans="1:44" s="2" customFormat="1" x14ac:dyDescent="0.25">
      <c r="A1001" s="5"/>
      <c r="F1001" s="16"/>
      <c r="M1001" s="16"/>
      <c r="T1001" s="16"/>
      <c r="AA1001" s="16"/>
      <c r="AQ1001" s="3"/>
      <c r="AR1001" s="6"/>
    </row>
    <row r="1002" spans="1:44" s="2" customFormat="1" x14ac:dyDescent="0.25">
      <c r="A1002" s="5"/>
      <c r="F1002" s="16"/>
      <c r="M1002" s="16"/>
      <c r="T1002" s="16"/>
      <c r="AA1002" s="16"/>
      <c r="AQ1002" s="3"/>
      <c r="AR1002" s="6"/>
    </row>
    <row r="1003" spans="1:44" s="2" customFormat="1" x14ac:dyDescent="0.25">
      <c r="A1003" s="5"/>
      <c r="F1003" s="16"/>
      <c r="M1003" s="16"/>
      <c r="T1003" s="16"/>
      <c r="AA1003" s="16"/>
      <c r="AQ1003" s="3"/>
      <c r="AR1003" s="6"/>
    </row>
    <row r="1004" spans="1:44" s="2" customFormat="1" x14ac:dyDescent="0.25">
      <c r="A1004" s="5"/>
      <c r="F1004" s="16"/>
      <c r="M1004" s="16"/>
      <c r="T1004" s="16"/>
      <c r="AA1004" s="16"/>
      <c r="AQ1004" s="3"/>
      <c r="AR1004" s="6"/>
    </row>
    <row r="1005" spans="1:44" s="2" customFormat="1" x14ac:dyDescent="0.25">
      <c r="A1005" s="5"/>
      <c r="F1005" s="16"/>
      <c r="M1005" s="16"/>
      <c r="T1005" s="16"/>
      <c r="AA1005" s="16"/>
      <c r="AQ1005" s="3"/>
      <c r="AR1005" s="6"/>
    </row>
    <row r="1006" spans="1:44" s="2" customFormat="1" x14ac:dyDescent="0.25">
      <c r="A1006" s="5"/>
      <c r="F1006" s="16"/>
      <c r="M1006" s="16"/>
      <c r="T1006" s="16"/>
      <c r="AA1006" s="16"/>
      <c r="AQ1006" s="3"/>
      <c r="AR1006" s="6"/>
    </row>
    <row r="1007" spans="1:44" s="2" customFormat="1" x14ac:dyDescent="0.25">
      <c r="A1007" s="5"/>
      <c r="F1007" s="16"/>
      <c r="M1007" s="16"/>
      <c r="T1007" s="16"/>
      <c r="AA1007" s="16"/>
      <c r="AQ1007" s="3"/>
      <c r="AR1007" s="6"/>
    </row>
    <row r="1008" spans="1:44" s="2" customFormat="1" x14ac:dyDescent="0.25">
      <c r="A1008" s="5"/>
      <c r="F1008" s="16"/>
      <c r="M1008" s="16"/>
      <c r="T1008" s="16"/>
      <c r="AA1008" s="16"/>
      <c r="AQ1008" s="3"/>
      <c r="AR1008" s="6"/>
    </row>
    <row r="1009" spans="1:44" s="2" customFormat="1" x14ac:dyDescent="0.25">
      <c r="A1009" s="5"/>
      <c r="F1009" s="16"/>
      <c r="M1009" s="16"/>
      <c r="T1009" s="16"/>
      <c r="AA1009" s="16"/>
      <c r="AQ1009" s="3"/>
      <c r="AR1009" s="6"/>
    </row>
    <row r="1010" spans="1:44" s="2" customFormat="1" x14ac:dyDescent="0.25">
      <c r="A1010" s="5"/>
      <c r="F1010" s="16"/>
      <c r="M1010" s="16"/>
      <c r="T1010" s="16"/>
      <c r="AA1010" s="16"/>
      <c r="AQ1010" s="3"/>
      <c r="AR1010" s="6"/>
    </row>
    <row r="1011" spans="1:44" s="2" customFormat="1" x14ac:dyDescent="0.25">
      <c r="A1011" s="5"/>
      <c r="F1011" s="16"/>
      <c r="M1011" s="16"/>
      <c r="T1011" s="16"/>
      <c r="AA1011" s="16"/>
      <c r="AQ1011" s="3"/>
      <c r="AR1011" s="6"/>
    </row>
    <row r="1012" spans="1:44" s="2" customFormat="1" x14ac:dyDescent="0.25">
      <c r="A1012" s="5"/>
      <c r="F1012" s="16"/>
      <c r="M1012" s="16"/>
      <c r="T1012" s="16"/>
      <c r="AA1012" s="16"/>
      <c r="AQ1012" s="3"/>
      <c r="AR1012" s="6"/>
    </row>
    <row r="1013" spans="1:44" s="2" customFormat="1" x14ac:dyDescent="0.25">
      <c r="A1013" s="5"/>
      <c r="F1013" s="16"/>
      <c r="M1013" s="16"/>
      <c r="T1013" s="16"/>
      <c r="AA1013" s="16"/>
      <c r="AQ1013" s="3"/>
      <c r="AR1013" s="6"/>
    </row>
    <row r="1014" spans="1:44" s="2" customFormat="1" x14ac:dyDescent="0.25">
      <c r="A1014" s="5"/>
      <c r="F1014" s="16"/>
      <c r="M1014" s="16"/>
      <c r="T1014" s="16"/>
      <c r="AA1014" s="16"/>
      <c r="AQ1014" s="3"/>
      <c r="AR1014" s="6"/>
    </row>
    <row r="1015" spans="1:44" s="2" customFormat="1" x14ac:dyDescent="0.25">
      <c r="A1015" s="5"/>
      <c r="F1015" s="16"/>
      <c r="M1015" s="16"/>
      <c r="T1015" s="16"/>
      <c r="AA1015" s="16"/>
      <c r="AQ1015" s="3"/>
      <c r="AR1015" s="6"/>
    </row>
    <row r="1016" spans="1:44" s="2" customFormat="1" x14ac:dyDescent="0.25">
      <c r="A1016" s="5"/>
      <c r="F1016" s="16"/>
      <c r="M1016" s="16"/>
      <c r="T1016" s="16"/>
      <c r="AA1016" s="16"/>
      <c r="AQ1016" s="3"/>
      <c r="AR1016" s="6"/>
    </row>
    <row r="1017" spans="1:44" s="2" customFormat="1" x14ac:dyDescent="0.25">
      <c r="A1017" s="5"/>
      <c r="F1017" s="16"/>
      <c r="M1017" s="16"/>
      <c r="T1017" s="16"/>
      <c r="AA1017" s="16"/>
      <c r="AQ1017" s="3"/>
      <c r="AR1017" s="6"/>
    </row>
    <row r="1018" spans="1:44" s="2" customFormat="1" x14ac:dyDescent="0.25">
      <c r="A1018" s="5"/>
      <c r="F1018" s="16"/>
      <c r="M1018" s="16"/>
      <c r="T1018" s="16"/>
      <c r="AA1018" s="16"/>
      <c r="AQ1018" s="3"/>
      <c r="AR1018" s="6"/>
    </row>
    <row r="1019" spans="1:44" s="2" customFormat="1" x14ac:dyDescent="0.25">
      <c r="A1019" s="5"/>
      <c r="F1019" s="16"/>
      <c r="M1019" s="16"/>
      <c r="T1019" s="16"/>
      <c r="AA1019" s="16"/>
      <c r="AQ1019" s="3"/>
      <c r="AR1019" s="6"/>
    </row>
    <row r="1020" spans="1:44" s="2" customFormat="1" x14ac:dyDescent="0.25">
      <c r="A1020" s="5"/>
      <c r="F1020" s="16"/>
      <c r="M1020" s="16"/>
      <c r="T1020" s="16"/>
      <c r="AA1020" s="16"/>
      <c r="AQ1020" s="3"/>
      <c r="AR1020" s="6"/>
    </row>
    <row r="1021" spans="1:44" s="2" customFormat="1" x14ac:dyDescent="0.25">
      <c r="A1021" s="5"/>
      <c r="F1021" s="16"/>
      <c r="M1021" s="16"/>
      <c r="T1021" s="16"/>
      <c r="AA1021" s="16"/>
      <c r="AQ1021" s="3"/>
      <c r="AR1021" s="6"/>
    </row>
    <row r="1022" spans="1:44" s="2" customFormat="1" x14ac:dyDescent="0.25">
      <c r="A1022" s="5"/>
      <c r="F1022" s="16"/>
      <c r="M1022" s="16"/>
      <c r="T1022" s="16"/>
      <c r="AA1022" s="16"/>
      <c r="AQ1022" s="3"/>
      <c r="AR1022" s="6"/>
    </row>
    <row r="1023" spans="1:44" s="2" customFormat="1" x14ac:dyDescent="0.25">
      <c r="A1023" s="5"/>
      <c r="F1023" s="16"/>
      <c r="M1023" s="16"/>
      <c r="T1023" s="16"/>
      <c r="AA1023" s="16"/>
      <c r="AQ1023" s="3"/>
      <c r="AR1023" s="6"/>
    </row>
    <row r="1024" spans="1:44" s="2" customFormat="1" x14ac:dyDescent="0.25">
      <c r="A1024" s="5"/>
      <c r="F1024" s="16"/>
      <c r="M1024" s="16"/>
      <c r="T1024" s="16"/>
      <c r="AA1024" s="16"/>
      <c r="AQ1024" s="3"/>
      <c r="AR1024" s="6"/>
    </row>
    <row r="1025" spans="1:44" s="2" customFormat="1" x14ac:dyDescent="0.25">
      <c r="A1025" s="5"/>
      <c r="F1025" s="16"/>
      <c r="M1025" s="16"/>
      <c r="T1025" s="16"/>
      <c r="AA1025" s="16"/>
      <c r="AQ1025" s="3"/>
      <c r="AR1025" s="6"/>
    </row>
    <row r="1026" spans="1:44" s="2" customFormat="1" x14ac:dyDescent="0.25">
      <c r="A1026" s="5"/>
      <c r="F1026" s="16"/>
      <c r="M1026" s="16"/>
      <c r="T1026" s="16"/>
      <c r="AA1026" s="16"/>
      <c r="AQ1026" s="3"/>
      <c r="AR1026" s="6"/>
    </row>
    <row r="1027" spans="1:44" s="2" customFormat="1" x14ac:dyDescent="0.25">
      <c r="A1027" s="5"/>
      <c r="F1027" s="16"/>
      <c r="M1027" s="16"/>
      <c r="T1027" s="16"/>
      <c r="AA1027" s="16"/>
      <c r="AQ1027" s="3"/>
      <c r="AR1027" s="6"/>
    </row>
    <row r="1028" spans="1:44" s="2" customFormat="1" x14ac:dyDescent="0.25">
      <c r="A1028" s="5"/>
      <c r="F1028" s="16"/>
      <c r="M1028" s="16"/>
      <c r="T1028" s="16"/>
      <c r="AA1028" s="16"/>
      <c r="AQ1028" s="3"/>
      <c r="AR1028" s="6"/>
    </row>
    <row r="1029" spans="1:44" s="2" customFormat="1" x14ac:dyDescent="0.25">
      <c r="A1029" s="5"/>
      <c r="F1029" s="16"/>
      <c r="M1029" s="16"/>
      <c r="T1029" s="16"/>
      <c r="AA1029" s="16"/>
      <c r="AQ1029" s="3"/>
      <c r="AR1029" s="6"/>
    </row>
    <row r="1030" spans="1:44" s="2" customFormat="1" x14ac:dyDescent="0.25">
      <c r="A1030" s="5"/>
      <c r="F1030" s="16"/>
      <c r="M1030" s="16"/>
      <c r="T1030" s="16"/>
      <c r="AA1030" s="16"/>
      <c r="AQ1030" s="3"/>
      <c r="AR1030" s="6"/>
    </row>
    <row r="1031" spans="1:44" s="2" customFormat="1" x14ac:dyDescent="0.25">
      <c r="A1031" s="5"/>
      <c r="F1031" s="16"/>
      <c r="M1031" s="16"/>
      <c r="T1031" s="16"/>
      <c r="AA1031" s="16"/>
      <c r="AQ1031" s="3"/>
      <c r="AR1031" s="6"/>
    </row>
    <row r="1032" spans="1:44" s="2" customFormat="1" x14ac:dyDescent="0.25">
      <c r="A1032" s="5"/>
      <c r="F1032" s="16"/>
      <c r="M1032" s="16"/>
      <c r="T1032" s="16"/>
      <c r="AA1032" s="16"/>
      <c r="AQ1032" s="3"/>
      <c r="AR1032" s="6"/>
    </row>
    <row r="1033" spans="1:44" s="2" customFormat="1" x14ac:dyDescent="0.25">
      <c r="A1033" s="5"/>
      <c r="F1033" s="16"/>
      <c r="M1033" s="16"/>
      <c r="T1033" s="16"/>
      <c r="AA1033" s="16"/>
      <c r="AQ1033" s="3"/>
      <c r="AR1033" s="6"/>
    </row>
    <row r="1034" spans="1:44" s="2" customFormat="1" x14ac:dyDescent="0.25">
      <c r="A1034" s="5"/>
      <c r="F1034" s="16"/>
      <c r="M1034" s="16"/>
      <c r="T1034" s="16"/>
      <c r="AA1034" s="16"/>
      <c r="AQ1034" s="3"/>
      <c r="AR1034" s="6"/>
    </row>
    <row r="1035" spans="1:44" s="2" customFormat="1" x14ac:dyDescent="0.25">
      <c r="A1035" s="5"/>
      <c r="F1035" s="16"/>
      <c r="M1035" s="16"/>
      <c r="T1035" s="16"/>
      <c r="AA1035" s="16"/>
      <c r="AQ1035" s="3"/>
      <c r="AR1035" s="6"/>
    </row>
    <row r="1036" spans="1:44" s="2" customFormat="1" x14ac:dyDescent="0.25">
      <c r="A1036" s="5"/>
      <c r="F1036" s="16"/>
      <c r="M1036" s="16"/>
      <c r="T1036" s="16"/>
      <c r="AA1036" s="16"/>
      <c r="AQ1036" s="3"/>
      <c r="AR1036" s="6"/>
    </row>
    <row r="1037" spans="1:44" s="2" customFormat="1" x14ac:dyDescent="0.25">
      <c r="A1037" s="5"/>
      <c r="F1037" s="16"/>
      <c r="M1037" s="16"/>
      <c r="T1037" s="16"/>
      <c r="AA1037" s="16"/>
      <c r="AQ1037" s="3"/>
      <c r="AR1037" s="6"/>
    </row>
    <row r="1038" spans="1:44" s="2" customFormat="1" x14ac:dyDescent="0.25">
      <c r="A1038" s="5"/>
      <c r="F1038" s="16"/>
      <c r="M1038" s="16"/>
      <c r="T1038" s="16"/>
      <c r="AA1038" s="16"/>
      <c r="AQ1038" s="3"/>
      <c r="AR1038" s="6"/>
    </row>
    <row r="1039" spans="1:44" s="2" customFormat="1" x14ac:dyDescent="0.25">
      <c r="A1039" s="5"/>
      <c r="F1039" s="16"/>
      <c r="M1039" s="16"/>
      <c r="T1039" s="16"/>
      <c r="AA1039" s="16"/>
      <c r="AQ1039" s="3"/>
      <c r="AR1039" s="6"/>
    </row>
    <row r="1040" spans="1:44" s="2" customFormat="1" x14ac:dyDescent="0.25">
      <c r="A1040" s="5"/>
      <c r="F1040" s="16"/>
      <c r="M1040" s="16"/>
      <c r="T1040" s="16"/>
      <c r="AA1040" s="16"/>
      <c r="AQ1040" s="3"/>
      <c r="AR1040" s="6"/>
    </row>
    <row r="1041" spans="1:44" s="2" customFormat="1" x14ac:dyDescent="0.25">
      <c r="A1041" s="5"/>
      <c r="F1041" s="16"/>
      <c r="M1041" s="16"/>
      <c r="T1041" s="16"/>
      <c r="AA1041" s="16"/>
      <c r="AQ1041" s="3"/>
      <c r="AR1041" s="6"/>
    </row>
    <row r="1042" spans="1:44" s="2" customFormat="1" x14ac:dyDescent="0.25">
      <c r="A1042" s="5"/>
      <c r="F1042" s="16"/>
      <c r="M1042" s="16"/>
      <c r="T1042" s="16"/>
      <c r="AA1042" s="16"/>
      <c r="AQ1042" s="3"/>
      <c r="AR1042" s="6"/>
    </row>
    <row r="1043" spans="1:44" s="2" customFormat="1" x14ac:dyDescent="0.25">
      <c r="A1043" s="5"/>
      <c r="F1043" s="16"/>
      <c r="M1043" s="16"/>
      <c r="T1043" s="16"/>
      <c r="AA1043" s="16"/>
      <c r="AQ1043" s="3"/>
      <c r="AR1043" s="6"/>
    </row>
    <row r="1044" spans="1:44" s="2" customFormat="1" x14ac:dyDescent="0.25">
      <c r="A1044" s="5"/>
      <c r="F1044" s="16"/>
      <c r="M1044" s="16"/>
      <c r="T1044" s="16"/>
      <c r="AA1044" s="16"/>
      <c r="AQ1044" s="3"/>
      <c r="AR1044" s="6"/>
    </row>
    <row r="1045" spans="1:44" s="2" customFormat="1" x14ac:dyDescent="0.25">
      <c r="A1045" s="5"/>
      <c r="F1045" s="16"/>
      <c r="M1045" s="16"/>
      <c r="T1045" s="16"/>
      <c r="AA1045" s="16"/>
      <c r="AQ1045" s="3"/>
      <c r="AR1045" s="6"/>
    </row>
    <row r="1046" spans="1:44" s="2" customFormat="1" x14ac:dyDescent="0.25">
      <c r="A1046" s="5"/>
      <c r="F1046" s="16"/>
      <c r="M1046" s="16"/>
      <c r="T1046" s="16"/>
      <c r="AA1046" s="16"/>
      <c r="AQ1046" s="3"/>
      <c r="AR1046" s="6"/>
    </row>
    <row r="1047" spans="1:44" s="2" customFormat="1" x14ac:dyDescent="0.25">
      <c r="A1047" s="5"/>
      <c r="F1047" s="16"/>
      <c r="M1047" s="16"/>
      <c r="T1047" s="16"/>
      <c r="AA1047" s="16"/>
      <c r="AQ1047" s="3"/>
      <c r="AR1047" s="6"/>
    </row>
    <row r="1048" spans="1:44" s="2" customFormat="1" x14ac:dyDescent="0.25">
      <c r="A1048" s="5"/>
      <c r="F1048" s="16"/>
      <c r="M1048" s="16"/>
      <c r="T1048" s="16"/>
      <c r="AA1048" s="16"/>
      <c r="AQ1048" s="3"/>
      <c r="AR1048" s="6"/>
    </row>
    <row r="1049" spans="1:44" s="2" customFormat="1" x14ac:dyDescent="0.25">
      <c r="A1049" s="5"/>
      <c r="F1049" s="16"/>
      <c r="M1049" s="16"/>
      <c r="T1049" s="16"/>
      <c r="AA1049" s="16"/>
      <c r="AQ1049" s="3"/>
      <c r="AR1049" s="6"/>
    </row>
    <row r="1050" spans="1:44" s="2" customFormat="1" x14ac:dyDescent="0.25">
      <c r="A1050" s="5"/>
      <c r="F1050" s="16"/>
      <c r="M1050" s="16"/>
      <c r="T1050" s="16"/>
      <c r="AA1050" s="16"/>
      <c r="AQ1050" s="3"/>
      <c r="AR1050" s="6"/>
    </row>
    <row r="1051" spans="1:44" s="2" customFormat="1" x14ac:dyDescent="0.25">
      <c r="A1051" s="5"/>
      <c r="F1051" s="16"/>
      <c r="M1051" s="16"/>
      <c r="T1051" s="16"/>
      <c r="AA1051" s="16"/>
      <c r="AQ1051" s="3"/>
      <c r="AR1051" s="6"/>
    </row>
    <row r="1052" spans="1:44" s="2" customFormat="1" x14ac:dyDescent="0.25">
      <c r="A1052" s="5"/>
      <c r="F1052" s="16"/>
      <c r="M1052" s="16"/>
      <c r="T1052" s="16"/>
      <c r="AA1052" s="16"/>
      <c r="AQ1052" s="3"/>
      <c r="AR1052" s="6"/>
    </row>
    <row r="1053" spans="1:44" s="2" customFormat="1" x14ac:dyDescent="0.25">
      <c r="A1053" s="5"/>
      <c r="F1053" s="16"/>
      <c r="M1053" s="16"/>
      <c r="T1053" s="16"/>
      <c r="AA1053" s="16"/>
      <c r="AQ1053" s="3"/>
      <c r="AR1053" s="6"/>
    </row>
    <row r="1054" spans="1:44" s="2" customFormat="1" x14ac:dyDescent="0.25">
      <c r="A1054" s="5"/>
      <c r="F1054" s="16"/>
      <c r="M1054" s="16"/>
      <c r="T1054" s="16"/>
      <c r="AA1054" s="16"/>
      <c r="AQ1054" s="3"/>
      <c r="AR1054" s="6"/>
    </row>
    <row r="1055" spans="1:44" s="2" customFormat="1" x14ac:dyDescent="0.25">
      <c r="A1055" s="5"/>
      <c r="F1055" s="16"/>
      <c r="M1055" s="16"/>
      <c r="T1055" s="16"/>
      <c r="AA1055" s="16"/>
      <c r="AQ1055" s="3"/>
      <c r="AR1055" s="6"/>
    </row>
    <row r="1056" spans="1:44" s="2" customFormat="1" x14ac:dyDescent="0.25">
      <c r="A1056" s="5"/>
      <c r="F1056" s="16"/>
      <c r="M1056" s="16"/>
      <c r="T1056" s="16"/>
      <c r="AA1056" s="16"/>
      <c r="AQ1056" s="3"/>
      <c r="AR1056" s="6"/>
    </row>
    <row r="1057" spans="1:44" s="2" customFormat="1" x14ac:dyDescent="0.25">
      <c r="A1057" s="5"/>
      <c r="F1057" s="16"/>
      <c r="M1057" s="16"/>
      <c r="T1057" s="16"/>
      <c r="AA1057" s="16"/>
      <c r="AQ1057" s="3"/>
      <c r="AR1057" s="6"/>
    </row>
    <row r="1058" spans="1:44" s="2" customFormat="1" x14ac:dyDescent="0.25">
      <c r="A1058" s="5"/>
      <c r="F1058" s="16"/>
      <c r="M1058" s="16"/>
      <c r="T1058" s="16"/>
      <c r="AA1058" s="16"/>
      <c r="AQ1058" s="3"/>
      <c r="AR1058" s="6"/>
    </row>
    <row r="1059" spans="1:44" s="2" customFormat="1" x14ac:dyDescent="0.25">
      <c r="A1059" s="5"/>
      <c r="F1059" s="16"/>
      <c r="M1059" s="16"/>
      <c r="T1059" s="16"/>
      <c r="AA1059" s="16"/>
      <c r="AQ1059" s="3"/>
      <c r="AR1059" s="6"/>
    </row>
    <row r="1060" spans="1:44" s="2" customFormat="1" x14ac:dyDescent="0.25">
      <c r="A1060" s="5"/>
      <c r="F1060" s="16"/>
      <c r="M1060" s="16"/>
      <c r="T1060" s="16"/>
      <c r="AA1060" s="16"/>
      <c r="AQ1060" s="3"/>
      <c r="AR1060" s="6"/>
    </row>
    <row r="1061" spans="1:44" s="2" customFormat="1" x14ac:dyDescent="0.25">
      <c r="A1061" s="5"/>
      <c r="F1061" s="16"/>
      <c r="M1061" s="16"/>
      <c r="T1061" s="16"/>
      <c r="AA1061" s="16"/>
      <c r="AQ1061" s="3"/>
      <c r="AR1061" s="6"/>
    </row>
    <row r="1062" spans="1:44" s="2" customFormat="1" x14ac:dyDescent="0.25">
      <c r="A1062" s="5"/>
      <c r="F1062" s="16"/>
      <c r="M1062" s="16"/>
      <c r="T1062" s="16"/>
      <c r="AA1062" s="16"/>
      <c r="AQ1062" s="3"/>
      <c r="AR1062" s="6"/>
    </row>
    <row r="1063" spans="1:44" s="2" customFormat="1" x14ac:dyDescent="0.25">
      <c r="A1063" s="5"/>
      <c r="F1063" s="16"/>
      <c r="M1063" s="16"/>
      <c r="T1063" s="16"/>
      <c r="AA1063" s="16"/>
      <c r="AQ1063" s="3"/>
      <c r="AR1063" s="6"/>
    </row>
    <row r="1064" spans="1:44" s="2" customFormat="1" x14ac:dyDescent="0.25">
      <c r="A1064" s="5"/>
      <c r="F1064" s="16"/>
      <c r="M1064" s="16"/>
      <c r="T1064" s="16"/>
      <c r="AA1064" s="16"/>
      <c r="AQ1064" s="3"/>
      <c r="AR1064" s="6"/>
    </row>
    <row r="1065" spans="1:44" s="2" customFormat="1" x14ac:dyDescent="0.25">
      <c r="A1065" s="5"/>
      <c r="F1065" s="16"/>
      <c r="M1065" s="16"/>
      <c r="T1065" s="16"/>
      <c r="AA1065" s="16"/>
      <c r="AQ1065" s="3"/>
      <c r="AR1065" s="6"/>
    </row>
    <row r="1066" spans="1:44" s="2" customFormat="1" x14ac:dyDescent="0.25">
      <c r="A1066" s="5"/>
      <c r="F1066" s="16"/>
      <c r="M1066" s="16"/>
      <c r="T1066" s="16"/>
      <c r="AA1066" s="16"/>
      <c r="AQ1066" s="3"/>
      <c r="AR1066" s="6"/>
    </row>
    <row r="1067" spans="1:44" s="2" customFormat="1" x14ac:dyDescent="0.25">
      <c r="A1067" s="5"/>
      <c r="F1067" s="16"/>
      <c r="M1067" s="16"/>
      <c r="T1067" s="16"/>
      <c r="AA1067" s="16"/>
      <c r="AQ1067" s="3"/>
      <c r="AR1067" s="6"/>
    </row>
    <row r="1068" spans="1:44" s="2" customFormat="1" x14ac:dyDescent="0.25">
      <c r="A1068" s="5"/>
      <c r="F1068" s="16"/>
      <c r="M1068" s="16"/>
      <c r="T1068" s="16"/>
      <c r="AA1068" s="16"/>
      <c r="AQ1068" s="3"/>
      <c r="AR1068" s="6"/>
    </row>
    <row r="1069" spans="1:44" s="2" customFormat="1" x14ac:dyDescent="0.25">
      <c r="A1069" s="5"/>
      <c r="F1069" s="16"/>
      <c r="M1069" s="16"/>
      <c r="T1069" s="16"/>
      <c r="AA1069" s="16"/>
      <c r="AQ1069" s="3"/>
      <c r="AR1069" s="6"/>
    </row>
    <row r="1070" spans="1:44" s="2" customFormat="1" x14ac:dyDescent="0.25">
      <c r="A1070" s="5"/>
      <c r="F1070" s="16"/>
      <c r="M1070" s="16"/>
      <c r="T1070" s="16"/>
      <c r="AA1070" s="16"/>
      <c r="AQ1070" s="3"/>
      <c r="AR1070" s="6"/>
    </row>
    <row r="1071" spans="1:44" s="2" customFormat="1" x14ac:dyDescent="0.25">
      <c r="A1071" s="5"/>
      <c r="F1071" s="16"/>
      <c r="M1071" s="16"/>
      <c r="T1071" s="16"/>
      <c r="AA1071" s="16"/>
      <c r="AQ1071" s="3"/>
      <c r="AR1071" s="6"/>
    </row>
    <row r="1072" spans="1:44" s="2" customFormat="1" x14ac:dyDescent="0.25">
      <c r="A1072" s="5"/>
      <c r="F1072" s="16"/>
      <c r="M1072" s="16"/>
      <c r="T1072" s="16"/>
      <c r="AA1072" s="16"/>
      <c r="AQ1072" s="3"/>
      <c r="AR1072" s="6"/>
    </row>
    <row r="1073" spans="1:44" s="2" customFormat="1" x14ac:dyDescent="0.25">
      <c r="A1073" s="5"/>
      <c r="F1073" s="16"/>
      <c r="M1073" s="16"/>
      <c r="T1073" s="16"/>
      <c r="AA1073" s="16"/>
      <c r="AQ1073" s="3"/>
      <c r="AR1073" s="6"/>
    </row>
    <row r="1074" spans="1:44" s="2" customFormat="1" x14ac:dyDescent="0.25">
      <c r="A1074" s="5"/>
      <c r="F1074" s="16"/>
      <c r="M1074" s="16"/>
      <c r="T1074" s="16"/>
      <c r="AA1074" s="16"/>
      <c r="AQ1074" s="3"/>
      <c r="AR1074" s="6"/>
    </row>
    <row r="1075" spans="1:44" s="2" customFormat="1" x14ac:dyDescent="0.25">
      <c r="A1075" s="5"/>
      <c r="F1075" s="16"/>
      <c r="M1075" s="16"/>
      <c r="T1075" s="16"/>
      <c r="AA1075" s="16"/>
      <c r="AQ1075" s="3"/>
      <c r="AR1075" s="6"/>
    </row>
    <row r="1076" spans="1:44" s="2" customFormat="1" x14ac:dyDescent="0.25">
      <c r="A1076" s="5"/>
      <c r="F1076" s="16"/>
      <c r="M1076" s="16"/>
      <c r="T1076" s="16"/>
      <c r="AA1076" s="16"/>
      <c r="AQ1076" s="3"/>
      <c r="AR1076" s="6"/>
    </row>
    <row r="1077" spans="1:44" s="2" customFormat="1" x14ac:dyDescent="0.25">
      <c r="A1077" s="5"/>
      <c r="F1077" s="16"/>
      <c r="M1077" s="16"/>
      <c r="T1077" s="16"/>
      <c r="AA1077" s="16"/>
      <c r="AQ1077" s="3"/>
      <c r="AR1077" s="6"/>
    </row>
    <row r="1078" spans="1:44" s="2" customFormat="1" x14ac:dyDescent="0.25">
      <c r="A1078" s="5"/>
      <c r="F1078" s="16"/>
      <c r="M1078" s="16"/>
      <c r="T1078" s="16"/>
      <c r="AA1078" s="16"/>
      <c r="AQ1078" s="3"/>
      <c r="AR1078" s="6"/>
    </row>
    <row r="1079" spans="1:44" s="2" customFormat="1" x14ac:dyDescent="0.25">
      <c r="A1079" s="5"/>
      <c r="F1079" s="16"/>
      <c r="M1079" s="16"/>
      <c r="T1079" s="16"/>
      <c r="AA1079" s="16"/>
      <c r="AQ1079" s="3"/>
      <c r="AR1079" s="6"/>
    </row>
    <row r="1080" spans="1:44" s="2" customFormat="1" x14ac:dyDescent="0.25">
      <c r="A1080" s="5"/>
      <c r="F1080" s="16"/>
      <c r="M1080" s="16"/>
      <c r="T1080" s="16"/>
      <c r="AA1080" s="16"/>
      <c r="AQ1080" s="3"/>
      <c r="AR1080" s="6"/>
    </row>
    <row r="1081" spans="1:44" s="2" customFormat="1" x14ac:dyDescent="0.25">
      <c r="A1081" s="5"/>
      <c r="F1081" s="16"/>
      <c r="M1081" s="16"/>
      <c r="T1081" s="16"/>
      <c r="AA1081" s="16"/>
      <c r="AQ1081" s="3"/>
      <c r="AR1081" s="6"/>
    </row>
    <row r="1082" spans="1:44" s="2" customFormat="1" x14ac:dyDescent="0.25">
      <c r="A1082" s="5"/>
      <c r="F1082" s="16"/>
      <c r="M1082" s="16"/>
      <c r="T1082" s="16"/>
      <c r="AA1082" s="16"/>
      <c r="AQ1082" s="3"/>
      <c r="AR1082" s="6"/>
    </row>
    <row r="1083" spans="1:44" s="2" customFormat="1" x14ac:dyDescent="0.25">
      <c r="A1083" s="5"/>
      <c r="F1083" s="16"/>
      <c r="M1083" s="16"/>
      <c r="T1083" s="16"/>
      <c r="AA1083" s="16"/>
      <c r="AQ1083" s="3"/>
      <c r="AR1083" s="6"/>
    </row>
    <row r="1084" spans="1:44" s="2" customFormat="1" x14ac:dyDescent="0.25">
      <c r="A1084" s="5"/>
      <c r="F1084" s="16"/>
      <c r="M1084" s="16"/>
      <c r="T1084" s="16"/>
      <c r="AA1084" s="16"/>
      <c r="AQ1084" s="3"/>
      <c r="AR1084" s="6"/>
    </row>
    <row r="1085" spans="1:44" s="2" customFormat="1" x14ac:dyDescent="0.25">
      <c r="A1085" s="5"/>
      <c r="F1085" s="16"/>
      <c r="M1085" s="16"/>
      <c r="T1085" s="16"/>
      <c r="AA1085" s="16"/>
      <c r="AQ1085" s="3"/>
      <c r="AR1085" s="6"/>
    </row>
    <row r="1086" spans="1:44" s="2" customFormat="1" x14ac:dyDescent="0.25">
      <c r="A1086" s="5"/>
      <c r="F1086" s="16"/>
      <c r="M1086" s="16"/>
      <c r="T1086" s="16"/>
      <c r="AA1086" s="16"/>
      <c r="AQ1086" s="3"/>
      <c r="AR1086" s="6"/>
    </row>
    <row r="1087" spans="1:44" s="2" customFormat="1" x14ac:dyDescent="0.25">
      <c r="A1087" s="5"/>
      <c r="F1087" s="16"/>
      <c r="M1087" s="16"/>
      <c r="T1087" s="16"/>
      <c r="AA1087" s="16"/>
      <c r="AQ1087" s="3"/>
      <c r="AR1087" s="6"/>
    </row>
    <row r="1088" spans="1:44" s="2" customFormat="1" x14ac:dyDescent="0.25">
      <c r="A1088" s="5"/>
      <c r="F1088" s="16"/>
      <c r="M1088" s="16"/>
      <c r="T1088" s="16"/>
      <c r="AA1088" s="16"/>
      <c r="AQ1088" s="3"/>
      <c r="AR1088" s="6"/>
    </row>
    <row r="1089" spans="1:44" s="2" customFormat="1" x14ac:dyDescent="0.25">
      <c r="A1089" s="5"/>
      <c r="F1089" s="16"/>
      <c r="M1089" s="16"/>
      <c r="T1089" s="16"/>
      <c r="AA1089" s="16"/>
      <c r="AQ1089" s="3"/>
      <c r="AR1089" s="6"/>
    </row>
    <row r="1090" spans="1:44" s="2" customFormat="1" x14ac:dyDescent="0.25">
      <c r="A1090" s="5"/>
      <c r="F1090" s="16"/>
      <c r="M1090" s="16"/>
      <c r="T1090" s="16"/>
      <c r="AA1090" s="16"/>
      <c r="AQ1090" s="3"/>
      <c r="AR1090" s="6"/>
    </row>
    <row r="1091" spans="1:44" s="2" customFormat="1" x14ac:dyDescent="0.25">
      <c r="A1091" s="5"/>
      <c r="F1091" s="16"/>
      <c r="M1091" s="16"/>
      <c r="T1091" s="16"/>
      <c r="AA1091" s="16"/>
      <c r="AQ1091" s="3"/>
      <c r="AR1091" s="6"/>
    </row>
    <row r="1092" spans="1:44" s="2" customFormat="1" x14ac:dyDescent="0.25">
      <c r="A1092" s="5"/>
      <c r="F1092" s="16"/>
      <c r="M1092" s="16"/>
      <c r="T1092" s="16"/>
      <c r="AA1092" s="16"/>
      <c r="AQ1092" s="3"/>
      <c r="AR1092" s="6"/>
    </row>
    <row r="1093" spans="1:44" s="2" customFormat="1" x14ac:dyDescent="0.25">
      <c r="A1093" s="5"/>
      <c r="F1093" s="16"/>
      <c r="M1093" s="16"/>
      <c r="T1093" s="16"/>
      <c r="AA1093" s="16"/>
      <c r="AQ1093" s="3"/>
      <c r="AR1093" s="6"/>
    </row>
    <row r="1094" spans="1:44" s="2" customFormat="1" x14ac:dyDescent="0.25">
      <c r="A1094" s="5"/>
      <c r="F1094" s="16"/>
      <c r="M1094" s="16"/>
      <c r="T1094" s="16"/>
      <c r="AA1094" s="16"/>
      <c r="AQ1094" s="3"/>
      <c r="AR1094" s="6"/>
    </row>
    <row r="1095" spans="1:44" s="2" customFormat="1" x14ac:dyDescent="0.25">
      <c r="A1095" s="5"/>
      <c r="F1095" s="16"/>
      <c r="M1095" s="16"/>
      <c r="T1095" s="16"/>
      <c r="AA1095" s="16"/>
      <c r="AQ1095" s="3"/>
      <c r="AR1095" s="6"/>
    </row>
    <row r="1096" spans="1:44" s="2" customFormat="1" x14ac:dyDescent="0.25">
      <c r="A1096" s="5"/>
      <c r="F1096" s="16"/>
      <c r="M1096" s="16"/>
      <c r="T1096" s="16"/>
      <c r="AA1096" s="16"/>
      <c r="AQ1096" s="3"/>
      <c r="AR1096" s="6"/>
    </row>
    <row r="1097" spans="1:44" s="2" customFormat="1" x14ac:dyDescent="0.25">
      <c r="A1097" s="5"/>
      <c r="F1097" s="16"/>
      <c r="M1097" s="16"/>
      <c r="T1097" s="16"/>
      <c r="AA1097" s="16"/>
      <c r="AQ1097" s="3"/>
      <c r="AR1097" s="6"/>
    </row>
    <row r="1098" spans="1:44" s="2" customFormat="1" x14ac:dyDescent="0.25">
      <c r="A1098" s="5"/>
      <c r="F1098" s="16"/>
      <c r="M1098" s="16"/>
      <c r="T1098" s="16"/>
      <c r="AA1098" s="16"/>
      <c r="AQ1098" s="3"/>
      <c r="AR1098" s="6"/>
    </row>
    <row r="1099" spans="1:44" s="2" customFormat="1" x14ac:dyDescent="0.25">
      <c r="A1099" s="5"/>
      <c r="F1099" s="16"/>
      <c r="M1099" s="16"/>
      <c r="T1099" s="16"/>
      <c r="AA1099" s="16"/>
      <c r="AQ1099" s="3"/>
      <c r="AR1099" s="6"/>
    </row>
    <row r="1100" spans="1:44" s="2" customFormat="1" x14ac:dyDescent="0.25">
      <c r="A1100" s="5"/>
      <c r="F1100" s="16"/>
      <c r="M1100" s="16"/>
      <c r="T1100" s="16"/>
      <c r="AA1100" s="16"/>
      <c r="AQ1100" s="3"/>
      <c r="AR1100" s="6"/>
    </row>
    <row r="1101" spans="1:44" s="2" customFormat="1" x14ac:dyDescent="0.25">
      <c r="A1101" s="5"/>
      <c r="F1101" s="16"/>
      <c r="M1101" s="16"/>
      <c r="T1101" s="16"/>
      <c r="AA1101" s="16"/>
      <c r="AQ1101" s="3"/>
      <c r="AR1101" s="6"/>
    </row>
    <row r="1102" spans="1:44" s="2" customFormat="1" x14ac:dyDescent="0.25">
      <c r="A1102" s="5"/>
      <c r="F1102" s="16"/>
      <c r="M1102" s="16"/>
      <c r="T1102" s="16"/>
      <c r="AA1102" s="16"/>
      <c r="AQ1102" s="3"/>
      <c r="AR1102" s="6"/>
    </row>
    <row r="1103" spans="1:44" s="2" customFormat="1" x14ac:dyDescent="0.25">
      <c r="A1103" s="5"/>
      <c r="F1103" s="16"/>
      <c r="M1103" s="16"/>
      <c r="T1103" s="16"/>
      <c r="AA1103" s="16"/>
      <c r="AQ1103" s="3"/>
      <c r="AR1103" s="6"/>
    </row>
    <row r="1104" spans="1:44" s="2" customFormat="1" x14ac:dyDescent="0.25">
      <c r="A1104" s="5"/>
      <c r="F1104" s="16"/>
      <c r="M1104" s="16"/>
      <c r="T1104" s="16"/>
      <c r="AA1104" s="16"/>
      <c r="AQ1104" s="3"/>
      <c r="AR1104" s="6"/>
    </row>
    <row r="1105" spans="1:44" s="2" customFormat="1" x14ac:dyDescent="0.25">
      <c r="A1105" s="5"/>
      <c r="F1105" s="16"/>
      <c r="M1105" s="16"/>
      <c r="T1105" s="16"/>
      <c r="AA1105" s="16"/>
      <c r="AQ1105" s="3"/>
      <c r="AR1105" s="6"/>
    </row>
    <row r="1106" spans="1:44" s="2" customFormat="1" x14ac:dyDescent="0.25">
      <c r="A1106" s="5"/>
      <c r="F1106" s="16"/>
      <c r="M1106" s="16"/>
      <c r="T1106" s="16"/>
      <c r="AA1106" s="16"/>
      <c r="AQ1106" s="3"/>
      <c r="AR1106" s="6"/>
    </row>
    <row r="1107" spans="1:44" s="2" customFormat="1" x14ac:dyDescent="0.25">
      <c r="A1107" s="5"/>
      <c r="F1107" s="16"/>
      <c r="M1107" s="16"/>
      <c r="T1107" s="16"/>
      <c r="AA1107" s="16"/>
      <c r="AQ1107" s="3"/>
      <c r="AR1107" s="6"/>
    </row>
    <row r="1108" spans="1:44" s="2" customFormat="1" x14ac:dyDescent="0.25">
      <c r="A1108" s="5"/>
      <c r="F1108" s="16"/>
      <c r="M1108" s="16"/>
      <c r="T1108" s="16"/>
      <c r="AA1108" s="16"/>
      <c r="AQ1108" s="3"/>
      <c r="AR1108" s="6"/>
    </row>
    <row r="1109" spans="1:44" s="2" customFormat="1" x14ac:dyDescent="0.25">
      <c r="A1109" s="5"/>
      <c r="F1109" s="16"/>
      <c r="M1109" s="16"/>
      <c r="T1109" s="16"/>
      <c r="AA1109" s="16"/>
      <c r="AQ1109" s="3"/>
      <c r="AR1109" s="6"/>
    </row>
    <row r="1110" spans="1:44" s="2" customFormat="1" x14ac:dyDescent="0.25">
      <c r="A1110" s="5"/>
      <c r="F1110" s="16"/>
      <c r="M1110" s="16"/>
      <c r="T1110" s="16"/>
      <c r="AA1110" s="16"/>
      <c r="AQ1110" s="3"/>
      <c r="AR1110" s="6"/>
    </row>
    <row r="1111" spans="1:44" s="2" customFormat="1" x14ac:dyDescent="0.25">
      <c r="A1111" s="5"/>
      <c r="F1111" s="16"/>
      <c r="M1111" s="16"/>
      <c r="T1111" s="16"/>
      <c r="AA1111" s="16"/>
      <c r="AQ1111" s="3"/>
      <c r="AR1111" s="6"/>
    </row>
    <row r="1112" spans="1:44" s="2" customFormat="1" x14ac:dyDescent="0.25">
      <c r="A1112" s="5"/>
      <c r="F1112" s="16"/>
      <c r="M1112" s="16"/>
      <c r="T1112" s="16"/>
      <c r="AA1112" s="16"/>
      <c r="AQ1112" s="3"/>
      <c r="AR1112" s="6"/>
    </row>
    <row r="1113" spans="1:44" s="2" customFormat="1" x14ac:dyDescent="0.25">
      <c r="A1113" s="5"/>
      <c r="F1113" s="16"/>
      <c r="M1113" s="16"/>
      <c r="T1113" s="16"/>
      <c r="AA1113" s="16"/>
      <c r="AQ1113" s="3"/>
      <c r="AR1113" s="6"/>
    </row>
    <row r="1114" spans="1:44" s="2" customFormat="1" x14ac:dyDescent="0.25">
      <c r="A1114" s="5"/>
      <c r="F1114" s="16"/>
      <c r="M1114" s="16"/>
      <c r="T1114" s="16"/>
      <c r="AA1114" s="16"/>
      <c r="AQ1114" s="3"/>
      <c r="AR1114" s="6"/>
    </row>
    <row r="1115" spans="1:44" s="2" customFormat="1" x14ac:dyDescent="0.25">
      <c r="A1115" s="5"/>
      <c r="F1115" s="16"/>
      <c r="M1115" s="16"/>
      <c r="T1115" s="16"/>
      <c r="AA1115" s="16"/>
      <c r="AQ1115" s="3"/>
      <c r="AR1115" s="6"/>
    </row>
    <row r="1116" spans="1:44" s="2" customFormat="1" x14ac:dyDescent="0.25">
      <c r="A1116" s="5"/>
      <c r="F1116" s="16"/>
      <c r="M1116" s="16"/>
      <c r="T1116" s="16"/>
      <c r="AA1116" s="16"/>
      <c r="AQ1116" s="3"/>
      <c r="AR1116" s="6"/>
    </row>
    <row r="1117" spans="1:44" s="2" customFormat="1" x14ac:dyDescent="0.25">
      <c r="A1117" s="5"/>
      <c r="F1117" s="16"/>
      <c r="M1117" s="16"/>
      <c r="T1117" s="16"/>
      <c r="AA1117" s="16"/>
      <c r="AQ1117" s="3"/>
      <c r="AR1117" s="6"/>
    </row>
    <row r="1118" spans="1:44" s="2" customFormat="1" x14ac:dyDescent="0.25">
      <c r="A1118" s="5"/>
      <c r="F1118" s="16"/>
      <c r="M1118" s="16"/>
      <c r="T1118" s="16"/>
      <c r="AA1118" s="16"/>
      <c r="AQ1118" s="3"/>
      <c r="AR1118" s="6"/>
    </row>
    <row r="1119" spans="1:44" s="2" customFormat="1" x14ac:dyDescent="0.25">
      <c r="A1119" s="5"/>
      <c r="F1119" s="16"/>
      <c r="M1119" s="16"/>
      <c r="T1119" s="16"/>
      <c r="AA1119" s="16"/>
      <c r="AQ1119" s="3"/>
      <c r="AR1119" s="6"/>
    </row>
    <row r="1120" spans="1:44" s="2" customFormat="1" x14ac:dyDescent="0.25">
      <c r="A1120" s="5"/>
      <c r="F1120" s="16"/>
      <c r="M1120" s="16"/>
      <c r="T1120" s="16"/>
      <c r="AA1120" s="16"/>
      <c r="AQ1120" s="3"/>
      <c r="AR1120" s="6"/>
    </row>
    <row r="1121" spans="1:44" s="2" customFormat="1" x14ac:dyDescent="0.25">
      <c r="A1121" s="5"/>
      <c r="F1121" s="16"/>
      <c r="M1121" s="16"/>
      <c r="T1121" s="16"/>
      <c r="AA1121" s="16"/>
      <c r="AQ1121" s="3"/>
      <c r="AR1121" s="6"/>
    </row>
    <row r="1122" spans="1:44" s="2" customFormat="1" x14ac:dyDescent="0.25">
      <c r="A1122" s="5"/>
      <c r="F1122" s="16"/>
      <c r="M1122" s="16"/>
      <c r="T1122" s="16"/>
      <c r="AA1122" s="16"/>
      <c r="AQ1122" s="3"/>
      <c r="AR1122" s="6"/>
    </row>
    <row r="1123" spans="1:44" s="2" customFormat="1" x14ac:dyDescent="0.25">
      <c r="A1123" s="5"/>
      <c r="F1123" s="16"/>
      <c r="M1123" s="16"/>
      <c r="T1123" s="16"/>
      <c r="AA1123" s="16"/>
      <c r="AQ1123" s="3"/>
      <c r="AR1123" s="6"/>
    </row>
    <row r="1124" spans="1:44" s="2" customFormat="1" x14ac:dyDescent="0.25">
      <c r="A1124" s="5"/>
      <c r="F1124" s="16"/>
      <c r="M1124" s="16"/>
      <c r="T1124" s="16"/>
      <c r="AA1124" s="16"/>
      <c r="AQ1124" s="3"/>
      <c r="AR1124" s="6"/>
    </row>
    <row r="1125" spans="1:44" s="2" customFormat="1" x14ac:dyDescent="0.25">
      <c r="A1125" s="5"/>
      <c r="F1125" s="16"/>
      <c r="M1125" s="16"/>
      <c r="T1125" s="16"/>
      <c r="AA1125" s="16"/>
      <c r="AQ1125" s="3"/>
      <c r="AR1125" s="6"/>
    </row>
    <row r="1126" spans="1:44" s="2" customFormat="1" x14ac:dyDescent="0.25">
      <c r="A1126" s="5"/>
      <c r="F1126" s="16"/>
      <c r="M1126" s="16"/>
      <c r="T1126" s="16"/>
      <c r="AA1126" s="16"/>
      <c r="AQ1126" s="3"/>
      <c r="AR1126" s="6"/>
    </row>
    <row r="1127" spans="1:44" s="2" customFormat="1" x14ac:dyDescent="0.25">
      <c r="A1127" s="5"/>
      <c r="F1127" s="16"/>
      <c r="M1127" s="16"/>
      <c r="T1127" s="16"/>
      <c r="AA1127" s="16"/>
      <c r="AQ1127" s="3"/>
      <c r="AR1127" s="6"/>
    </row>
    <row r="1128" spans="1:44" s="2" customFormat="1" x14ac:dyDescent="0.25">
      <c r="A1128" s="5"/>
      <c r="F1128" s="16"/>
      <c r="M1128" s="16"/>
      <c r="T1128" s="16"/>
      <c r="AA1128" s="16"/>
      <c r="AQ1128" s="3"/>
      <c r="AR1128" s="6"/>
    </row>
    <row r="1129" spans="1:44" s="2" customFormat="1" x14ac:dyDescent="0.25">
      <c r="A1129" s="5"/>
      <c r="F1129" s="16"/>
      <c r="M1129" s="16"/>
      <c r="T1129" s="16"/>
      <c r="AA1129" s="16"/>
      <c r="AQ1129" s="3"/>
      <c r="AR1129" s="6"/>
    </row>
    <row r="1130" spans="1:44" s="2" customFormat="1" x14ac:dyDescent="0.25">
      <c r="A1130" s="5"/>
      <c r="F1130" s="16"/>
      <c r="M1130" s="16"/>
      <c r="T1130" s="16"/>
      <c r="AA1130" s="16"/>
      <c r="AQ1130" s="3"/>
      <c r="AR1130" s="6"/>
    </row>
    <row r="1131" spans="1:44" s="2" customFormat="1" x14ac:dyDescent="0.25">
      <c r="A1131" s="5"/>
      <c r="F1131" s="16"/>
      <c r="M1131" s="16"/>
      <c r="T1131" s="16"/>
      <c r="AA1131" s="16"/>
      <c r="AQ1131" s="3"/>
      <c r="AR1131" s="6"/>
    </row>
    <row r="1132" spans="1:44" s="2" customFormat="1" x14ac:dyDescent="0.25">
      <c r="A1132" s="5"/>
      <c r="F1132" s="16"/>
      <c r="M1132" s="16"/>
      <c r="T1132" s="16"/>
      <c r="AA1132" s="16"/>
      <c r="AQ1132" s="3"/>
      <c r="AR1132" s="6"/>
    </row>
    <row r="1133" spans="1:44" s="2" customFormat="1" x14ac:dyDescent="0.25">
      <c r="A1133" s="5"/>
      <c r="F1133" s="16"/>
      <c r="M1133" s="16"/>
      <c r="T1133" s="16"/>
      <c r="AA1133" s="16"/>
      <c r="AQ1133" s="3"/>
      <c r="AR1133" s="6"/>
    </row>
    <row r="1134" spans="1:44" s="2" customFormat="1" x14ac:dyDescent="0.25">
      <c r="A1134" s="5"/>
      <c r="F1134" s="16"/>
      <c r="M1134" s="16"/>
      <c r="T1134" s="16"/>
      <c r="AA1134" s="16"/>
      <c r="AQ1134" s="3"/>
      <c r="AR1134" s="6"/>
    </row>
    <row r="1135" spans="1:44" s="2" customFormat="1" x14ac:dyDescent="0.25">
      <c r="A1135" s="5"/>
      <c r="F1135" s="16"/>
      <c r="M1135" s="16"/>
      <c r="T1135" s="16"/>
      <c r="AA1135" s="16"/>
      <c r="AQ1135" s="3"/>
      <c r="AR1135" s="6"/>
    </row>
    <row r="1136" spans="1:44" s="2" customFormat="1" x14ac:dyDescent="0.25">
      <c r="A1136" s="5"/>
      <c r="F1136" s="16"/>
      <c r="M1136" s="16"/>
      <c r="T1136" s="16"/>
      <c r="AA1136" s="16"/>
      <c r="AQ1136" s="3"/>
      <c r="AR1136" s="6"/>
    </row>
    <row r="1137" spans="1:44" s="2" customFormat="1" x14ac:dyDescent="0.25">
      <c r="A1137" s="5"/>
      <c r="F1137" s="16"/>
      <c r="M1137" s="16"/>
      <c r="T1137" s="16"/>
      <c r="AA1137" s="16"/>
      <c r="AQ1137" s="3"/>
      <c r="AR1137" s="6"/>
    </row>
    <row r="1138" spans="1:44" s="2" customFormat="1" x14ac:dyDescent="0.25">
      <c r="A1138" s="5"/>
      <c r="F1138" s="16"/>
      <c r="M1138" s="16"/>
      <c r="T1138" s="16"/>
      <c r="AA1138" s="16"/>
      <c r="AQ1138" s="3"/>
      <c r="AR1138" s="6"/>
    </row>
    <row r="1139" spans="1:44" s="2" customFormat="1" x14ac:dyDescent="0.25">
      <c r="A1139" s="5"/>
      <c r="F1139" s="16"/>
      <c r="M1139" s="16"/>
      <c r="T1139" s="16"/>
      <c r="AA1139" s="16"/>
      <c r="AQ1139" s="3"/>
      <c r="AR1139" s="6"/>
    </row>
    <row r="1140" spans="1:44" s="2" customFormat="1" x14ac:dyDescent="0.25">
      <c r="A1140" s="5"/>
      <c r="F1140" s="16"/>
      <c r="M1140" s="16"/>
      <c r="T1140" s="16"/>
      <c r="AA1140" s="16"/>
      <c r="AQ1140" s="3"/>
      <c r="AR1140" s="6"/>
    </row>
    <row r="1141" spans="1:44" s="2" customFormat="1" x14ac:dyDescent="0.25">
      <c r="A1141" s="5"/>
      <c r="F1141" s="16"/>
      <c r="M1141" s="16"/>
      <c r="T1141" s="16"/>
      <c r="AA1141" s="16"/>
      <c r="AQ1141" s="3"/>
      <c r="AR1141" s="6"/>
    </row>
    <row r="1142" spans="1:44" s="2" customFormat="1" x14ac:dyDescent="0.25">
      <c r="A1142" s="5"/>
      <c r="F1142" s="16"/>
      <c r="M1142" s="16"/>
      <c r="T1142" s="16"/>
      <c r="AA1142" s="16"/>
      <c r="AQ1142" s="3"/>
      <c r="AR1142" s="6"/>
    </row>
    <row r="1143" spans="1:44" s="2" customFormat="1" x14ac:dyDescent="0.25">
      <c r="A1143" s="5"/>
      <c r="F1143" s="16"/>
      <c r="M1143" s="16"/>
      <c r="T1143" s="16"/>
      <c r="AA1143" s="16"/>
      <c r="AQ1143" s="3"/>
      <c r="AR1143" s="6"/>
    </row>
    <row r="1144" spans="1:44" s="2" customFormat="1" x14ac:dyDescent="0.25">
      <c r="A1144" s="5"/>
      <c r="F1144" s="16"/>
      <c r="M1144" s="16"/>
      <c r="T1144" s="16"/>
      <c r="AA1144" s="16"/>
      <c r="AQ1144" s="3"/>
      <c r="AR1144" s="6"/>
    </row>
    <row r="1145" spans="1:44" s="2" customFormat="1" x14ac:dyDescent="0.25">
      <c r="A1145" s="5"/>
      <c r="F1145" s="16"/>
      <c r="M1145" s="16"/>
      <c r="T1145" s="16"/>
      <c r="AA1145" s="16"/>
      <c r="AQ1145" s="3"/>
      <c r="AR1145" s="6"/>
    </row>
    <row r="1146" spans="1:44" s="2" customFormat="1" x14ac:dyDescent="0.25">
      <c r="A1146" s="5"/>
      <c r="F1146" s="16"/>
      <c r="M1146" s="16"/>
      <c r="T1146" s="16"/>
      <c r="AA1146" s="16"/>
      <c r="AQ1146" s="3"/>
      <c r="AR1146" s="6"/>
    </row>
    <row r="1147" spans="1:44" s="2" customFormat="1" x14ac:dyDescent="0.25">
      <c r="A1147" s="5"/>
      <c r="F1147" s="16"/>
      <c r="M1147" s="16"/>
      <c r="T1147" s="16"/>
      <c r="AA1147" s="16"/>
      <c r="AQ1147" s="3"/>
      <c r="AR1147" s="6"/>
    </row>
    <row r="1148" spans="1:44" s="2" customFormat="1" x14ac:dyDescent="0.25">
      <c r="A1148" s="5"/>
      <c r="F1148" s="16"/>
      <c r="M1148" s="16"/>
      <c r="T1148" s="16"/>
      <c r="AA1148" s="16"/>
      <c r="AQ1148" s="3"/>
      <c r="AR1148" s="6"/>
    </row>
    <row r="1149" spans="1:44" s="2" customFormat="1" x14ac:dyDescent="0.25">
      <c r="A1149" s="5"/>
      <c r="F1149" s="16"/>
      <c r="M1149" s="16"/>
      <c r="T1149" s="16"/>
      <c r="AA1149" s="16"/>
      <c r="AQ1149" s="3"/>
      <c r="AR1149" s="6"/>
    </row>
    <row r="1150" spans="1:44" s="2" customFormat="1" x14ac:dyDescent="0.25">
      <c r="A1150" s="5"/>
      <c r="F1150" s="16"/>
      <c r="M1150" s="16"/>
      <c r="T1150" s="16"/>
      <c r="AA1150" s="16"/>
      <c r="AQ1150" s="3"/>
      <c r="AR1150" s="6"/>
    </row>
    <row r="1151" spans="1:44" s="2" customFormat="1" x14ac:dyDescent="0.25">
      <c r="A1151" s="5"/>
      <c r="F1151" s="16"/>
      <c r="M1151" s="16"/>
      <c r="T1151" s="16"/>
      <c r="AA1151" s="16"/>
      <c r="AQ1151" s="3"/>
      <c r="AR1151" s="6"/>
    </row>
    <row r="1152" spans="1:44" s="2" customFormat="1" x14ac:dyDescent="0.25">
      <c r="A1152" s="5"/>
      <c r="F1152" s="16"/>
      <c r="M1152" s="16"/>
      <c r="T1152" s="16"/>
      <c r="AA1152" s="16"/>
      <c r="AQ1152" s="3"/>
      <c r="AR1152" s="6"/>
    </row>
    <row r="1153" spans="1:44" s="2" customFormat="1" x14ac:dyDescent="0.25">
      <c r="A1153" s="5"/>
      <c r="F1153" s="16"/>
      <c r="M1153" s="16"/>
      <c r="T1153" s="16"/>
      <c r="AA1153" s="16"/>
      <c r="AQ1153" s="3"/>
      <c r="AR1153" s="6"/>
    </row>
    <row r="1154" spans="1:44" s="2" customFormat="1" x14ac:dyDescent="0.25">
      <c r="A1154" s="5"/>
      <c r="F1154" s="16"/>
      <c r="M1154" s="16"/>
      <c r="T1154" s="16"/>
      <c r="AA1154" s="16"/>
      <c r="AQ1154" s="3"/>
      <c r="AR1154" s="6"/>
    </row>
    <row r="1155" spans="1:44" s="2" customFormat="1" x14ac:dyDescent="0.25">
      <c r="A1155" s="5"/>
      <c r="F1155" s="16"/>
      <c r="M1155" s="16"/>
      <c r="T1155" s="16"/>
      <c r="AA1155" s="16"/>
      <c r="AQ1155" s="3"/>
      <c r="AR1155" s="6"/>
    </row>
    <row r="1156" spans="1:44" s="2" customFormat="1" x14ac:dyDescent="0.25">
      <c r="A1156" s="5"/>
      <c r="F1156" s="16"/>
      <c r="M1156" s="16"/>
      <c r="T1156" s="16"/>
      <c r="AA1156" s="16"/>
      <c r="AQ1156" s="3"/>
      <c r="AR1156" s="6"/>
    </row>
    <row r="1157" spans="1:44" s="2" customFormat="1" x14ac:dyDescent="0.25">
      <c r="A1157" s="5"/>
      <c r="F1157" s="16"/>
      <c r="M1157" s="16"/>
      <c r="T1157" s="16"/>
      <c r="AA1157" s="16"/>
      <c r="AQ1157" s="3"/>
      <c r="AR1157" s="6"/>
    </row>
    <row r="1158" spans="1:44" s="2" customFormat="1" x14ac:dyDescent="0.25">
      <c r="A1158" s="5"/>
      <c r="F1158" s="16"/>
      <c r="M1158" s="16"/>
      <c r="T1158" s="16"/>
      <c r="AA1158" s="16"/>
      <c r="AQ1158" s="3"/>
      <c r="AR1158" s="6"/>
    </row>
    <row r="1159" spans="1:44" s="2" customFormat="1" x14ac:dyDescent="0.25">
      <c r="A1159" s="5"/>
      <c r="F1159" s="16"/>
      <c r="M1159" s="16"/>
      <c r="T1159" s="16"/>
      <c r="AA1159" s="16"/>
      <c r="AQ1159" s="3"/>
      <c r="AR1159" s="6"/>
    </row>
    <row r="1160" spans="1:44" s="2" customFormat="1" x14ac:dyDescent="0.25">
      <c r="A1160" s="5"/>
      <c r="F1160" s="16"/>
      <c r="M1160" s="16"/>
      <c r="T1160" s="16"/>
      <c r="AA1160" s="16"/>
      <c r="AQ1160" s="3"/>
      <c r="AR1160" s="6"/>
    </row>
    <row r="1161" spans="1:44" s="2" customFormat="1" x14ac:dyDescent="0.25">
      <c r="A1161" s="5"/>
      <c r="F1161" s="16"/>
      <c r="M1161" s="16"/>
      <c r="T1161" s="16"/>
      <c r="AA1161" s="16"/>
      <c r="AQ1161" s="3"/>
      <c r="AR1161" s="6"/>
    </row>
    <row r="1162" spans="1:44" s="2" customFormat="1" x14ac:dyDescent="0.25">
      <c r="A1162" s="5"/>
      <c r="F1162" s="16"/>
      <c r="M1162" s="16"/>
      <c r="T1162" s="16"/>
      <c r="AA1162" s="16"/>
      <c r="AQ1162" s="3"/>
      <c r="AR1162" s="6"/>
    </row>
    <row r="1163" spans="1:44" s="2" customFormat="1" x14ac:dyDescent="0.25">
      <c r="A1163" s="5"/>
      <c r="F1163" s="16"/>
      <c r="M1163" s="16"/>
      <c r="T1163" s="16"/>
      <c r="AA1163" s="16"/>
      <c r="AQ1163" s="3"/>
      <c r="AR1163" s="6"/>
    </row>
    <row r="1164" spans="1:44" s="2" customFormat="1" x14ac:dyDescent="0.25">
      <c r="A1164" s="5"/>
      <c r="F1164" s="16"/>
      <c r="M1164" s="16"/>
      <c r="T1164" s="16"/>
      <c r="AA1164" s="16"/>
      <c r="AQ1164" s="3"/>
      <c r="AR1164" s="6"/>
    </row>
    <row r="1165" spans="1:44" s="2" customFormat="1" x14ac:dyDescent="0.25">
      <c r="A1165" s="5"/>
      <c r="F1165" s="16"/>
      <c r="M1165" s="16"/>
      <c r="T1165" s="16"/>
      <c r="AA1165" s="16"/>
      <c r="AQ1165" s="3"/>
      <c r="AR1165" s="6"/>
    </row>
    <row r="1166" spans="1:44" s="2" customFormat="1" x14ac:dyDescent="0.25">
      <c r="A1166" s="5"/>
      <c r="F1166" s="16"/>
      <c r="M1166" s="16"/>
      <c r="T1166" s="16"/>
      <c r="AA1166" s="16"/>
      <c r="AQ1166" s="3"/>
      <c r="AR1166" s="6"/>
    </row>
    <row r="1167" spans="1:44" s="2" customFormat="1" x14ac:dyDescent="0.25">
      <c r="A1167" s="5"/>
      <c r="F1167" s="16"/>
      <c r="M1167" s="16"/>
      <c r="T1167" s="16"/>
      <c r="AA1167" s="16"/>
      <c r="AQ1167" s="3"/>
      <c r="AR1167" s="6"/>
    </row>
    <row r="1168" spans="1:44" s="2" customFormat="1" x14ac:dyDescent="0.25">
      <c r="A1168" s="5"/>
      <c r="F1168" s="16"/>
      <c r="M1168" s="16"/>
      <c r="T1168" s="16"/>
      <c r="AA1168" s="16"/>
      <c r="AQ1168" s="3"/>
      <c r="AR1168" s="6"/>
    </row>
    <row r="1169" spans="1:44" s="2" customFormat="1" x14ac:dyDescent="0.25">
      <c r="A1169" s="5"/>
      <c r="F1169" s="16"/>
      <c r="M1169" s="16"/>
      <c r="T1169" s="16"/>
      <c r="AA1169" s="16"/>
      <c r="AQ1169" s="3"/>
      <c r="AR1169" s="6"/>
    </row>
    <row r="1170" spans="1:44" s="2" customFormat="1" x14ac:dyDescent="0.25">
      <c r="A1170" s="5"/>
      <c r="F1170" s="16"/>
      <c r="M1170" s="16"/>
      <c r="T1170" s="16"/>
      <c r="AA1170" s="16"/>
      <c r="AQ1170" s="3"/>
      <c r="AR1170" s="6"/>
    </row>
    <row r="1171" spans="1:44" s="2" customFormat="1" x14ac:dyDescent="0.25">
      <c r="A1171" s="5"/>
      <c r="F1171" s="16"/>
      <c r="M1171" s="16"/>
      <c r="T1171" s="16"/>
      <c r="AA1171" s="16"/>
      <c r="AQ1171" s="3"/>
      <c r="AR1171" s="6"/>
    </row>
    <row r="1172" spans="1:44" s="2" customFormat="1" x14ac:dyDescent="0.25">
      <c r="A1172" s="5"/>
      <c r="F1172" s="16"/>
      <c r="M1172" s="16"/>
      <c r="T1172" s="16"/>
      <c r="AA1172" s="16"/>
      <c r="AQ1172" s="3"/>
      <c r="AR1172" s="6"/>
    </row>
    <row r="1173" spans="1:44" s="2" customFormat="1" x14ac:dyDescent="0.25">
      <c r="A1173" s="5"/>
      <c r="F1173" s="16"/>
      <c r="M1173" s="16"/>
      <c r="T1173" s="16"/>
      <c r="AA1173" s="16"/>
      <c r="AQ1173" s="3"/>
      <c r="AR1173" s="6"/>
    </row>
    <row r="1174" spans="1:44" s="2" customFormat="1" x14ac:dyDescent="0.25">
      <c r="A1174" s="5"/>
      <c r="F1174" s="16"/>
      <c r="M1174" s="16"/>
      <c r="T1174" s="16"/>
      <c r="AA1174" s="16"/>
      <c r="AQ1174" s="3"/>
      <c r="AR1174" s="6"/>
    </row>
    <row r="1175" spans="1:44" s="2" customFormat="1" x14ac:dyDescent="0.25">
      <c r="A1175" s="5"/>
      <c r="F1175" s="16"/>
      <c r="M1175" s="16"/>
      <c r="T1175" s="16"/>
      <c r="AA1175" s="16"/>
      <c r="AQ1175" s="3"/>
      <c r="AR1175" s="6"/>
    </row>
    <row r="1176" spans="1:44" s="2" customFormat="1" x14ac:dyDescent="0.25">
      <c r="A1176" s="5"/>
      <c r="F1176" s="16"/>
      <c r="M1176" s="16"/>
      <c r="T1176" s="16"/>
      <c r="AA1176" s="16"/>
      <c r="AQ1176" s="3"/>
      <c r="AR1176" s="6"/>
    </row>
    <row r="1177" spans="1:44" s="2" customFormat="1" x14ac:dyDescent="0.25">
      <c r="A1177" s="5"/>
      <c r="F1177" s="16"/>
      <c r="M1177" s="16"/>
      <c r="T1177" s="16"/>
      <c r="AA1177" s="16"/>
      <c r="AQ1177" s="3"/>
      <c r="AR1177" s="6"/>
    </row>
    <row r="1178" spans="1:44" s="2" customFormat="1" x14ac:dyDescent="0.25">
      <c r="A1178" s="5"/>
      <c r="F1178" s="16"/>
      <c r="M1178" s="16"/>
      <c r="T1178" s="16"/>
      <c r="AA1178" s="16"/>
      <c r="AQ1178" s="3"/>
      <c r="AR1178" s="6"/>
    </row>
    <row r="1179" spans="1:44" s="2" customFormat="1" x14ac:dyDescent="0.25">
      <c r="A1179" s="5"/>
      <c r="F1179" s="16"/>
      <c r="M1179" s="16"/>
      <c r="T1179" s="16"/>
      <c r="AA1179" s="16"/>
      <c r="AQ1179" s="3"/>
      <c r="AR1179" s="6"/>
    </row>
    <row r="1180" spans="1:44" s="2" customFormat="1" x14ac:dyDescent="0.25">
      <c r="A1180" s="5"/>
      <c r="F1180" s="16"/>
      <c r="M1180" s="16"/>
      <c r="T1180" s="16"/>
      <c r="AA1180" s="16"/>
      <c r="AQ1180" s="3"/>
      <c r="AR1180" s="6"/>
    </row>
    <row r="1181" spans="1:44" s="2" customFormat="1" x14ac:dyDescent="0.25">
      <c r="A1181" s="5"/>
      <c r="F1181" s="16"/>
      <c r="M1181" s="16"/>
      <c r="T1181" s="16"/>
      <c r="AA1181" s="16"/>
      <c r="AQ1181" s="3"/>
      <c r="AR1181" s="6"/>
    </row>
    <row r="1182" spans="1:44" s="2" customFormat="1" x14ac:dyDescent="0.25">
      <c r="A1182" s="5"/>
      <c r="F1182" s="16"/>
      <c r="M1182" s="16"/>
      <c r="T1182" s="16"/>
      <c r="AA1182" s="16"/>
      <c r="AQ1182" s="3"/>
      <c r="AR1182" s="6"/>
    </row>
    <row r="1183" spans="1:44" s="2" customFormat="1" x14ac:dyDescent="0.25">
      <c r="A1183" s="5"/>
      <c r="F1183" s="16"/>
      <c r="M1183" s="16"/>
      <c r="T1183" s="16"/>
      <c r="AA1183" s="16"/>
      <c r="AQ1183" s="3"/>
      <c r="AR1183" s="6"/>
    </row>
    <row r="1184" spans="1:44" s="2" customFormat="1" x14ac:dyDescent="0.25">
      <c r="A1184" s="5"/>
      <c r="F1184" s="16"/>
      <c r="M1184" s="16"/>
      <c r="T1184" s="16"/>
      <c r="AA1184" s="16"/>
      <c r="AQ1184" s="3"/>
      <c r="AR1184" s="6"/>
    </row>
    <row r="1185" spans="1:44" s="2" customFormat="1" x14ac:dyDescent="0.25">
      <c r="A1185" s="5"/>
      <c r="F1185" s="16"/>
      <c r="M1185" s="16"/>
      <c r="T1185" s="16"/>
      <c r="AA1185" s="16"/>
      <c r="AQ1185" s="3"/>
      <c r="AR1185" s="6"/>
    </row>
    <row r="1186" spans="1:44" s="2" customFormat="1" x14ac:dyDescent="0.25">
      <c r="A1186" s="5"/>
      <c r="F1186" s="16"/>
      <c r="M1186" s="16"/>
      <c r="T1186" s="16"/>
      <c r="AA1186" s="16"/>
      <c r="AQ1186" s="3"/>
      <c r="AR1186" s="6"/>
    </row>
    <row r="1187" spans="1:44" s="2" customFormat="1" x14ac:dyDescent="0.25">
      <c r="A1187" s="5"/>
      <c r="F1187" s="16"/>
      <c r="M1187" s="16"/>
      <c r="T1187" s="16"/>
      <c r="AA1187" s="16"/>
      <c r="AQ1187" s="3"/>
      <c r="AR1187" s="6"/>
    </row>
    <row r="1188" spans="1:44" s="2" customFormat="1" x14ac:dyDescent="0.25">
      <c r="A1188" s="5"/>
      <c r="F1188" s="16"/>
      <c r="M1188" s="16"/>
      <c r="T1188" s="16"/>
      <c r="AA1188" s="16"/>
      <c r="AQ1188" s="3"/>
      <c r="AR1188" s="6"/>
    </row>
    <row r="1189" spans="1:44" s="2" customFormat="1" x14ac:dyDescent="0.25">
      <c r="A1189" s="5"/>
      <c r="F1189" s="16"/>
      <c r="M1189" s="16"/>
      <c r="T1189" s="16"/>
      <c r="AA1189" s="16"/>
      <c r="AQ1189" s="3"/>
      <c r="AR1189" s="6"/>
    </row>
    <row r="1190" spans="1:44" s="2" customFormat="1" x14ac:dyDescent="0.25">
      <c r="A1190" s="5"/>
      <c r="F1190" s="16"/>
      <c r="M1190" s="16"/>
      <c r="T1190" s="16"/>
      <c r="AA1190" s="16"/>
      <c r="AQ1190" s="3"/>
      <c r="AR1190" s="6"/>
    </row>
    <row r="1191" spans="1:44" s="2" customFormat="1" x14ac:dyDescent="0.25">
      <c r="A1191" s="5"/>
      <c r="F1191" s="16"/>
      <c r="M1191" s="16"/>
      <c r="T1191" s="16"/>
      <c r="AA1191" s="16"/>
      <c r="AQ1191" s="3"/>
      <c r="AR1191" s="6"/>
    </row>
    <row r="1192" spans="1:44" s="2" customFormat="1" x14ac:dyDescent="0.25">
      <c r="A1192" s="5"/>
      <c r="F1192" s="16"/>
      <c r="M1192" s="16"/>
      <c r="T1192" s="16"/>
      <c r="AA1192" s="16"/>
      <c r="AQ1192" s="3"/>
      <c r="AR1192" s="6"/>
    </row>
    <row r="1193" spans="1:44" s="2" customFormat="1" x14ac:dyDescent="0.25">
      <c r="A1193" s="5"/>
      <c r="F1193" s="16"/>
      <c r="M1193" s="16"/>
      <c r="T1193" s="16"/>
      <c r="AA1193" s="16"/>
      <c r="AQ1193" s="3"/>
      <c r="AR1193" s="6"/>
    </row>
    <row r="1194" spans="1:44" s="2" customFormat="1" x14ac:dyDescent="0.25">
      <c r="A1194" s="5"/>
      <c r="F1194" s="16"/>
      <c r="M1194" s="16"/>
      <c r="T1194" s="16"/>
      <c r="AA1194" s="16"/>
      <c r="AQ1194" s="3"/>
      <c r="AR1194" s="6"/>
    </row>
    <row r="1195" spans="1:44" s="2" customFormat="1" x14ac:dyDescent="0.25">
      <c r="A1195" s="5"/>
      <c r="F1195" s="16"/>
      <c r="M1195" s="16"/>
      <c r="T1195" s="16"/>
      <c r="AA1195" s="16"/>
      <c r="AQ1195" s="3"/>
      <c r="AR1195" s="6"/>
    </row>
    <row r="1196" spans="1:44" s="2" customFormat="1" x14ac:dyDescent="0.25">
      <c r="A1196" s="5"/>
      <c r="F1196" s="16"/>
      <c r="M1196" s="16"/>
      <c r="T1196" s="16"/>
      <c r="AA1196" s="16"/>
      <c r="AQ1196" s="3"/>
      <c r="AR1196" s="6"/>
    </row>
    <row r="1197" spans="1:44" s="2" customFormat="1" x14ac:dyDescent="0.25">
      <c r="A1197" s="5"/>
      <c r="F1197" s="16"/>
      <c r="M1197" s="16"/>
      <c r="T1197" s="16"/>
      <c r="AA1197" s="16"/>
      <c r="AQ1197" s="3"/>
      <c r="AR1197" s="6"/>
    </row>
    <row r="1198" spans="1:44" s="2" customFormat="1" x14ac:dyDescent="0.25">
      <c r="A1198" s="5"/>
      <c r="F1198" s="16"/>
      <c r="M1198" s="16"/>
      <c r="T1198" s="16"/>
      <c r="AA1198" s="16"/>
      <c r="AQ1198" s="3"/>
      <c r="AR1198" s="6"/>
    </row>
    <row r="1199" spans="1:44" s="2" customFormat="1" x14ac:dyDescent="0.25">
      <c r="A1199" s="5"/>
      <c r="F1199" s="16"/>
      <c r="M1199" s="16"/>
      <c r="T1199" s="16"/>
      <c r="AA1199" s="16"/>
      <c r="AQ1199" s="3"/>
      <c r="AR1199" s="6"/>
    </row>
    <row r="1200" spans="1:44" s="2" customFormat="1" x14ac:dyDescent="0.25">
      <c r="A1200" s="5"/>
      <c r="F1200" s="16"/>
      <c r="M1200" s="16"/>
      <c r="T1200" s="16"/>
      <c r="AA1200" s="16"/>
      <c r="AQ1200" s="3"/>
      <c r="AR1200" s="6"/>
    </row>
    <row r="1201" spans="1:44" s="2" customFormat="1" x14ac:dyDescent="0.25">
      <c r="A1201" s="5"/>
      <c r="F1201" s="16"/>
      <c r="M1201" s="16"/>
      <c r="T1201" s="16"/>
      <c r="AA1201" s="16"/>
      <c r="AQ1201" s="3"/>
      <c r="AR1201" s="6"/>
    </row>
    <row r="1202" spans="1:44" s="2" customFormat="1" x14ac:dyDescent="0.25">
      <c r="A1202" s="5"/>
      <c r="F1202" s="16"/>
      <c r="M1202" s="16"/>
      <c r="T1202" s="16"/>
      <c r="AA1202" s="16"/>
      <c r="AQ1202" s="3"/>
      <c r="AR1202" s="6"/>
    </row>
    <row r="1203" spans="1:44" s="2" customFormat="1" x14ac:dyDescent="0.25">
      <c r="A1203" s="5"/>
      <c r="F1203" s="16"/>
      <c r="M1203" s="16"/>
      <c r="T1203" s="16"/>
      <c r="AA1203" s="16"/>
      <c r="AQ1203" s="3"/>
      <c r="AR1203" s="6"/>
    </row>
    <row r="1204" spans="1:44" s="2" customFormat="1" x14ac:dyDescent="0.25">
      <c r="A1204" s="5"/>
      <c r="F1204" s="16"/>
      <c r="M1204" s="16"/>
      <c r="T1204" s="16"/>
      <c r="AA1204" s="16"/>
      <c r="AQ1204" s="3"/>
      <c r="AR1204" s="6"/>
    </row>
    <row r="1205" spans="1:44" s="2" customFormat="1" x14ac:dyDescent="0.25">
      <c r="A1205" s="5"/>
      <c r="F1205" s="16"/>
      <c r="M1205" s="16"/>
      <c r="T1205" s="16"/>
      <c r="AA1205" s="16"/>
      <c r="AQ1205" s="3"/>
      <c r="AR1205" s="6"/>
    </row>
    <row r="1206" spans="1:44" s="2" customFormat="1" x14ac:dyDescent="0.25">
      <c r="A1206" s="5"/>
      <c r="F1206" s="16"/>
      <c r="M1206" s="16"/>
      <c r="T1206" s="16"/>
      <c r="AA1206" s="16"/>
      <c r="AQ1206" s="3"/>
      <c r="AR1206" s="6"/>
    </row>
    <row r="1207" spans="1:44" s="2" customFormat="1" x14ac:dyDescent="0.25">
      <c r="A1207" s="5"/>
      <c r="F1207" s="16"/>
      <c r="M1207" s="16"/>
      <c r="T1207" s="16"/>
      <c r="AA1207" s="16"/>
      <c r="AQ1207" s="3"/>
      <c r="AR1207" s="6"/>
    </row>
    <row r="1208" spans="1:44" s="2" customFormat="1" x14ac:dyDescent="0.25">
      <c r="A1208" s="5"/>
      <c r="F1208" s="16"/>
      <c r="M1208" s="16"/>
      <c r="T1208" s="16"/>
      <c r="AA1208" s="16"/>
      <c r="AQ1208" s="3"/>
      <c r="AR1208" s="6"/>
    </row>
    <row r="1209" spans="1:44" s="2" customFormat="1" x14ac:dyDescent="0.25">
      <c r="A1209" s="5"/>
      <c r="F1209" s="16"/>
      <c r="M1209" s="16"/>
      <c r="T1209" s="16"/>
      <c r="AA1209" s="16"/>
      <c r="AQ1209" s="3"/>
      <c r="AR1209" s="6"/>
    </row>
    <row r="1210" spans="1:44" s="2" customFormat="1" x14ac:dyDescent="0.25">
      <c r="A1210" s="5"/>
      <c r="F1210" s="16"/>
      <c r="M1210" s="16"/>
      <c r="T1210" s="16"/>
      <c r="AA1210" s="16"/>
      <c r="AQ1210" s="3"/>
      <c r="AR1210" s="6"/>
    </row>
    <row r="1211" spans="1:44" s="2" customFormat="1" x14ac:dyDescent="0.25">
      <c r="A1211" s="5"/>
      <c r="F1211" s="16"/>
      <c r="M1211" s="16"/>
      <c r="T1211" s="16"/>
      <c r="AA1211" s="16"/>
      <c r="AQ1211" s="3"/>
      <c r="AR1211" s="6"/>
    </row>
    <row r="1212" spans="1:44" s="2" customFormat="1" x14ac:dyDescent="0.25">
      <c r="A1212" s="5"/>
      <c r="F1212" s="16"/>
      <c r="M1212" s="16"/>
      <c r="T1212" s="16"/>
      <c r="AA1212" s="16"/>
      <c r="AQ1212" s="3"/>
      <c r="AR1212" s="6"/>
    </row>
    <row r="1213" spans="1:44" s="2" customFormat="1" x14ac:dyDescent="0.25">
      <c r="A1213" s="5"/>
      <c r="F1213" s="16"/>
      <c r="M1213" s="16"/>
      <c r="T1213" s="16"/>
      <c r="AA1213" s="16"/>
      <c r="AQ1213" s="3"/>
      <c r="AR1213" s="6"/>
    </row>
    <row r="1214" spans="1:44" s="2" customFormat="1" x14ac:dyDescent="0.25">
      <c r="A1214" s="5"/>
      <c r="F1214" s="16"/>
      <c r="M1214" s="16"/>
      <c r="T1214" s="16"/>
      <c r="AA1214" s="16"/>
      <c r="AQ1214" s="3"/>
      <c r="AR1214" s="6"/>
    </row>
    <row r="1215" spans="1:44" s="2" customFormat="1" x14ac:dyDescent="0.25">
      <c r="A1215" s="5"/>
      <c r="F1215" s="16"/>
      <c r="M1215" s="16"/>
      <c r="T1215" s="16"/>
      <c r="AA1215" s="16"/>
      <c r="AQ1215" s="3"/>
      <c r="AR1215" s="6"/>
    </row>
    <row r="1216" spans="1:44" s="2" customFormat="1" x14ac:dyDescent="0.25">
      <c r="A1216" s="5"/>
      <c r="F1216" s="16"/>
      <c r="M1216" s="16"/>
      <c r="T1216" s="16"/>
      <c r="AA1216" s="16"/>
      <c r="AQ1216" s="3"/>
      <c r="AR1216" s="6"/>
    </row>
    <row r="1217" spans="1:44" s="2" customFormat="1" x14ac:dyDescent="0.25">
      <c r="A1217" s="5"/>
      <c r="F1217" s="16"/>
      <c r="M1217" s="16"/>
      <c r="T1217" s="16"/>
      <c r="AA1217" s="16"/>
      <c r="AQ1217" s="3"/>
      <c r="AR1217" s="6"/>
    </row>
    <row r="1218" spans="1:44" s="2" customFormat="1" x14ac:dyDescent="0.25">
      <c r="A1218" s="5"/>
      <c r="F1218" s="16"/>
      <c r="M1218" s="16"/>
      <c r="T1218" s="16"/>
      <c r="AA1218" s="16"/>
      <c r="AQ1218" s="3"/>
      <c r="AR1218" s="6"/>
    </row>
    <row r="1219" spans="1:44" s="2" customFormat="1" x14ac:dyDescent="0.25">
      <c r="A1219" s="5"/>
      <c r="F1219" s="16"/>
      <c r="M1219" s="16"/>
      <c r="T1219" s="16"/>
      <c r="AA1219" s="16"/>
      <c r="AQ1219" s="3"/>
      <c r="AR1219" s="6"/>
    </row>
    <row r="1220" spans="1:44" s="2" customFormat="1" x14ac:dyDescent="0.25">
      <c r="A1220" s="5"/>
      <c r="F1220" s="16"/>
      <c r="M1220" s="16"/>
      <c r="T1220" s="16"/>
      <c r="AA1220" s="16"/>
      <c r="AQ1220" s="3"/>
      <c r="AR1220" s="6"/>
    </row>
    <row r="1221" spans="1:44" s="2" customFormat="1" x14ac:dyDescent="0.25">
      <c r="A1221" s="5"/>
      <c r="F1221" s="16"/>
      <c r="M1221" s="16"/>
      <c r="T1221" s="16"/>
      <c r="AA1221" s="16"/>
      <c r="AQ1221" s="3"/>
      <c r="AR1221" s="6"/>
    </row>
    <row r="1222" spans="1:44" s="2" customFormat="1" x14ac:dyDescent="0.25">
      <c r="A1222" s="5"/>
      <c r="F1222" s="16"/>
      <c r="M1222" s="16"/>
      <c r="T1222" s="16"/>
      <c r="AA1222" s="16"/>
      <c r="AQ1222" s="3"/>
      <c r="AR1222" s="6"/>
    </row>
    <row r="1223" spans="1:44" s="2" customFormat="1" x14ac:dyDescent="0.25">
      <c r="A1223" s="5"/>
      <c r="F1223" s="16"/>
      <c r="M1223" s="16"/>
      <c r="T1223" s="16"/>
      <c r="AA1223" s="16"/>
      <c r="AQ1223" s="3"/>
      <c r="AR1223" s="6"/>
    </row>
    <row r="1224" spans="1:44" s="2" customFormat="1" x14ac:dyDescent="0.25">
      <c r="A1224" s="5"/>
      <c r="F1224" s="16"/>
      <c r="M1224" s="16"/>
      <c r="T1224" s="16"/>
      <c r="AA1224" s="16"/>
      <c r="AQ1224" s="3"/>
      <c r="AR1224" s="6"/>
    </row>
    <row r="1225" spans="1:44" s="2" customFormat="1" x14ac:dyDescent="0.25">
      <c r="A1225" s="5"/>
      <c r="F1225" s="16"/>
      <c r="M1225" s="16"/>
      <c r="T1225" s="16"/>
      <c r="AA1225" s="16"/>
      <c r="AQ1225" s="3"/>
      <c r="AR1225" s="6"/>
    </row>
    <row r="1226" spans="1:44" s="2" customFormat="1" x14ac:dyDescent="0.25">
      <c r="A1226" s="5"/>
      <c r="F1226" s="16"/>
      <c r="M1226" s="16"/>
      <c r="T1226" s="16"/>
      <c r="AA1226" s="16"/>
      <c r="AQ1226" s="3"/>
      <c r="AR1226" s="6"/>
    </row>
    <row r="1227" spans="1:44" s="2" customFormat="1" x14ac:dyDescent="0.25">
      <c r="A1227" s="5"/>
      <c r="F1227" s="16"/>
      <c r="M1227" s="16"/>
      <c r="T1227" s="16"/>
      <c r="AA1227" s="16"/>
      <c r="AQ1227" s="3"/>
      <c r="AR1227" s="6"/>
    </row>
    <row r="1228" spans="1:44" s="2" customFormat="1" x14ac:dyDescent="0.25">
      <c r="A1228" s="5"/>
      <c r="F1228" s="16"/>
      <c r="M1228" s="16"/>
      <c r="T1228" s="16"/>
      <c r="AA1228" s="16"/>
      <c r="AQ1228" s="3"/>
      <c r="AR1228" s="6"/>
    </row>
    <row r="1229" spans="1:44" s="2" customFormat="1" x14ac:dyDescent="0.25">
      <c r="A1229" s="5"/>
      <c r="F1229" s="16"/>
      <c r="M1229" s="16"/>
      <c r="T1229" s="16"/>
      <c r="AA1229" s="16"/>
      <c r="AQ1229" s="3"/>
      <c r="AR1229" s="6"/>
    </row>
    <row r="1230" spans="1:44" s="2" customFormat="1" x14ac:dyDescent="0.25">
      <c r="A1230" s="5"/>
      <c r="F1230" s="16"/>
      <c r="M1230" s="16"/>
      <c r="T1230" s="16"/>
      <c r="AA1230" s="16"/>
      <c r="AQ1230" s="3"/>
      <c r="AR1230" s="6"/>
    </row>
    <row r="1231" spans="1:44" s="2" customFormat="1" x14ac:dyDescent="0.25">
      <c r="A1231" s="5"/>
      <c r="F1231" s="16"/>
      <c r="M1231" s="16"/>
      <c r="T1231" s="16"/>
      <c r="AA1231" s="16"/>
      <c r="AQ1231" s="3"/>
      <c r="AR1231" s="6"/>
    </row>
    <row r="1232" spans="1:44" s="2" customFormat="1" x14ac:dyDescent="0.25">
      <c r="A1232" s="5"/>
      <c r="F1232" s="16"/>
      <c r="M1232" s="16"/>
      <c r="T1232" s="16"/>
      <c r="AA1232" s="16"/>
      <c r="AQ1232" s="3"/>
      <c r="AR1232" s="6"/>
    </row>
    <row r="1233" spans="1:44" s="2" customFormat="1" x14ac:dyDescent="0.25">
      <c r="A1233" s="5"/>
      <c r="F1233" s="16"/>
      <c r="M1233" s="16"/>
      <c r="T1233" s="16"/>
      <c r="AA1233" s="16"/>
      <c r="AQ1233" s="3"/>
      <c r="AR1233" s="6"/>
    </row>
    <row r="1234" spans="1:44" s="2" customFormat="1" x14ac:dyDescent="0.25">
      <c r="A1234" s="5"/>
      <c r="F1234" s="16"/>
      <c r="M1234" s="16"/>
      <c r="T1234" s="16"/>
      <c r="AA1234" s="16"/>
      <c r="AQ1234" s="3"/>
      <c r="AR1234" s="6"/>
    </row>
    <row r="1235" spans="1:44" s="2" customFormat="1" x14ac:dyDescent="0.25">
      <c r="A1235" s="5"/>
      <c r="F1235" s="16"/>
      <c r="M1235" s="16"/>
      <c r="T1235" s="16"/>
      <c r="AA1235" s="16"/>
      <c r="AQ1235" s="3"/>
      <c r="AR1235" s="6"/>
    </row>
    <row r="1236" spans="1:44" s="2" customFormat="1" x14ac:dyDescent="0.25">
      <c r="A1236" s="5"/>
      <c r="F1236" s="16"/>
      <c r="M1236" s="16"/>
      <c r="T1236" s="16"/>
      <c r="AA1236" s="16"/>
      <c r="AQ1236" s="3"/>
      <c r="AR1236" s="6"/>
    </row>
    <row r="1237" spans="1:44" s="2" customFormat="1" x14ac:dyDescent="0.25">
      <c r="A1237" s="5"/>
      <c r="F1237" s="16"/>
      <c r="M1237" s="16"/>
      <c r="T1237" s="16"/>
      <c r="AA1237" s="16"/>
      <c r="AQ1237" s="3"/>
      <c r="AR1237" s="6"/>
    </row>
    <row r="1238" spans="1:44" s="2" customFormat="1" x14ac:dyDescent="0.25">
      <c r="A1238" s="5"/>
      <c r="F1238" s="16"/>
      <c r="M1238" s="16"/>
      <c r="T1238" s="16"/>
      <c r="AA1238" s="16"/>
      <c r="AQ1238" s="3"/>
      <c r="AR1238" s="6"/>
    </row>
    <row r="1239" spans="1:44" s="2" customFormat="1" x14ac:dyDescent="0.25">
      <c r="A1239" s="5"/>
      <c r="F1239" s="16"/>
      <c r="M1239" s="16"/>
      <c r="T1239" s="16"/>
      <c r="AA1239" s="16"/>
      <c r="AQ1239" s="3"/>
      <c r="AR1239" s="6"/>
    </row>
    <row r="1240" spans="1:44" s="2" customFormat="1" x14ac:dyDescent="0.25">
      <c r="A1240" s="5"/>
      <c r="F1240" s="16"/>
      <c r="M1240" s="16"/>
      <c r="T1240" s="16"/>
      <c r="AA1240" s="16"/>
      <c r="AQ1240" s="3"/>
      <c r="AR1240" s="6"/>
    </row>
    <row r="1241" spans="1:44" s="2" customFormat="1" x14ac:dyDescent="0.25">
      <c r="A1241" s="5"/>
      <c r="F1241" s="16"/>
      <c r="M1241" s="16"/>
      <c r="T1241" s="16"/>
      <c r="AA1241" s="16"/>
      <c r="AQ1241" s="3"/>
      <c r="AR1241" s="6"/>
    </row>
    <row r="1242" spans="1:44" s="2" customFormat="1" x14ac:dyDescent="0.25">
      <c r="A1242" s="5"/>
      <c r="F1242" s="16"/>
      <c r="M1242" s="16"/>
      <c r="T1242" s="16"/>
      <c r="AA1242" s="16"/>
      <c r="AQ1242" s="3"/>
      <c r="AR1242" s="6"/>
    </row>
    <row r="1243" spans="1:44" s="2" customFormat="1" x14ac:dyDescent="0.25">
      <c r="A1243" s="5"/>
      <c r="F1243" s="16"/>
      <c r="M1243" s="16"/>
      <c r="T1243" s="16"/>
      <c r="AA1243" s="16"/>
      <c r="AQ1243" s="3"/>
      <c r="AR1243" s="6"/>
    </row>
    <row r="1244" spans="1:44" s="2" customFormat="1" x14ac:dyDescent="0.25">
      <c r="A1244" s="5"/>
      <c r="F1244" s="16"/>
      <c r="M1244" s="16"/>
      <c r="T1244" s="16"/>
      <c r="AA1244" s="16"/>
      <c r="AQ1244" s="3"/>
      <c r="AR1244" s="6"/>
    </row>
    <row r="1245" spans="1:44" s="2" customFormat="1" x14ac:dyDescent="0.25">
      <c r="A1245" s="5"/>
      <c r="F1245" s="16"/>
      <c r="M1245" s="16"/>
      <c r="T1245" s="16"/>
      <c r="AA1245" s="16"/>
      <c r="AQ1245" s="3"/>
      <c r="AR1245" s="6"/>
    </row>
    <row r="1246" spans="1:44" s="2" customFormat="1" x14ac:dyDescent="0.25">
      <c r="A1246" s="5"/>
      <c r="F1246" s="16"/>
      <c r="M1246" s="16"/>
      <c r="T1246" s="16"/>
      <c r="AA1246" s="16"/>
      <c r="AQ1246" s="3"/>
      <c r="AR1246" s="6"/>
    </row>
    <row r="1247" spans="1:44" s="2" customFormat="1" x14ac:dyDescent="0.25">
      <c r="A1247" s="5"/>
      <c r="F1247" s="16"/>
      <c r="M1247" s="16"/>
      <c r="T1247" s="16"/>
      <c r="AA1247" s="16"/>
      <c r="AQ1247" s="3"/>
      <c r="AR1247" s="6"/>
    </row>
    <row r="1248" spans="1:44" s="2" customFormat="1" x14ac:dyDescent="0.25">
      <c r="A1248" s="5"/>
      <c r="F1248" s="16"/>
      <c r="M1248" s="16"/>
      <c r="T1248" s="16"/>
      <c r="AA1248" s="16"/>
      <c r="AQ1248" s="3"/>
      <c r="AR1248" s="6"/>
    </row>
    <row r="1249" spans="1:44" s="2" customFormat="1" x14ac:dyDescent="0.25">
      <c r="A1249" s="5"/>
      <c r="F1249" s="16"/>
      <c r="M1249" s="16"/>
      <c r="T1249" s="16"/>
      <c r="AA1249" s="16"/>
      <c r="AQ1249" s="3"/>
      <c r="AR1249" s="6"/>
    </row>
    <row r="1250" spans="1:44" s="2" customFormat="1" x14ac:dyDescent="0.25">
      <c r="A1250" s="5"/>
      <c r="F1250" s="16"/>
      <c r="M1250" s="16"/>
      <c r="T1250" s="16"/>
      <c r="AA1250" s="16"/>
      <c r="AQ1250" s="3"/>
      <c r="AR1250" s="6"/>
    </row>
    <row r="1251" spans="1:44" s="2" customFormat="1" x14ac:dyDescent="0.25">
      <c r="A1251" s="5"/>
      <c r="F1251" s="16"/>
      <c r="M1251" s="16"/>
      <c r="T1251" s="16"/>
      <c r="AA1251" s="16"/>
      <c r="AQ1251" s="3"/>
      <c r="AR1251" s="6"/>
    </row>
    <row r="1252" spans="1:44" s="2" customFormat="1" x14ac:dyDescent="0.25">
      <c r="A1252" s="5"/>
      <c r="F1252" s="16"/>
      <c r="M1252" s="16"/>
      <c r="T1252" s="16"/>
      <c r="AA1252" s="16"/>
      <c r="AQ1252" s="3"/>
      <c r="AR1252" s="6"/>
    </row>
    <row r="1253" spans="1:44" s="2" customFormat="1" x14ac:dyDescent="0.25">
      <c r="A1253" s="5"/>
      <c r="F1253" s="16"/>
      <c r="M1253" s="16"/>
      <c r="T1253" s="16"/>
      <c r="AA1253" s="16"/>
      <c r="AQ1253" s="3"/>
      <c r="AR1253" s="6"/>
    </row>
    <row r="1254" spans="1:44" s="2" customFormat="1" x14ac:dyDescent="0.25">
      <c r="A1254" s="5"/>
      <c r="F1254" s="16"/>
      <c r="M1254" s="16"/>
      <c r="T1254" s="16"/>
      <c r="AA1254" s="16"/>
      <c r="AQ1254" s="3"/>
      <c r="AR1254" s="6"/>
    </row>
    <row r="1255" spans="1:44" s="2" customFormat="1" x14ac:dyDescent="0.25">
      <c r="A1255" s="5"/>
      <c r="F1255" s="16"/>
      <c r="M1255" s="16"/>
      <c r="T1255" s="16"/>
      <c r="AA1255" s="16"/>
      <c r="AQ1255" s="3"/>
      <c r="AR1255" s="6"/>
    </row>
    <row r="1256" spans="1:44" s="2" customFormat="1" x14ac:dyDescent="0.25">
      <c r="A1256" s="5"/>
      <c r="F1256" s="16"/>
      <c r="M1256" s="16"/>
      <c r="T1256" s="16"/>
      <c r="AA1256" s="16"/>
      <c r="AQ1256" s="3"/>
      <c r="AR1256" s="6"/>
    </row>
    <row r="1257" spans="1:44" s="2" customFormat="1" x14ac:dyDescent="0.25">
      <c r="A1257" s="5"/>
      <c r="F1257" s="16"/>
      <c r="M1257" s="16"/>
      <c r="T1257" s="16"/>
      <c r="AA1257" s="16"/>
      <c r="AQ1257" s="3"/>
      <c r="AR1257" s="6"/>
    </row>
    <row r="1258" spans="1:44" s="2" customFormat="1" x14ac:dyDescent="0.25">
      <c r="A1258" s="5"/>
      <c r="F1258" s="16"/>
      <c r="M1258" s="16"/>
      <c r="T1258" s="16"/>
      <c r="AA1258" s="16"/>
      <c r="AQ1258" s="3"/>
      <c r="AR1258" s="6"/>
    </row>
    <row r="1259" spans="1:44" s="2" customFormat="1" x14ac:dyDescent="0.25">
      <c r="A1259" s="5"/>
      <c r="F1259" s="16"/>
      <c r="M1259" s="16"/>
      <c r="T1259" s="16"/>
      <c r="AA1259" s="16"/>
      <c r="AQ1259" s="3"/>
      <c r="AR1259" s="6"/>
    </row>
    <row r="1260" spans="1:44" s="2" customFormat="1" x14ac:dyDescent="0.25">
      <c r="A1260" s="5"/>
      <c r="F1260" s="16"/>
      <c r="M1260" s="16"/>
      <c r="T1260" s="16"/>
      <c r="AA1260" s="16"/>
      <c r="AQ1260" s="3"/>
      <c r="AR1260" s="6"/>
    </row>
    <row r="1261" spans="1:44" s="2" customFormat="1" x14ac:dyDescent="0.25">
      <c r="A1261" s="5"/>
      <c r="F1261" s="16"/>
      <c r="M1261" s="16"/>
      <c r="T1261" s="16"/>
      <c r="AA1261" s="16"/>
      <c r="AQ1261" s="3"/>
      <c r="AR1261" s="6"/>
    </row>
    <row r="1262" spans="1:44" s="2" customFormat="1" x14ac:dyDescent="0.25">
      <c r="A1262" s="5"/>
      <c r="F1262" s="16"/>
      <c r="M1262" s="16"/>
      <c r="T1262" s="16"/>
      <c r="AA1262" s="16"/>
      <c r="AQ1262" s="3"/>
      <c r="AR1262" s="6"/>
    </row>
    <row r="1263" spans="1:44" s="2" customFormat="1" x14ac:dyDescent="0.25">
      <c r="A1263" s="5"/>
      <c r="F1263" s="16"/>
      <c r="M1263" s="16"/>
      <c r="T1263" s="16"/>
      <c r="AA1263" s="16"/>
      <c r="AQ1263" s="3"/>
      <c r="AR1263" s="6"/>
    </row>
    <row r="1264" spans="1:44" s="2" customFormat="1" x14ac:dyDescent="0.25">
      <c r="A1264" s="5"/>
      <c r="F1264" s="16"/>
      <c r="M1264" s="16"/>
      <c r="T1264" s="16"/>
      <c r="AA1264" s="16"/>
      <c r="AQ1264" s="3"/>
      <c r="AR1264" s="6"/>
    </row>
    <row r="1265" spans="1:44" s="2" customFormat="1" x14ac:dyDescent="0.25">
      <c r="A1265" s="5"/>
      <c r="F1265" s="16"/>
      <c r="M1265" s="16"/>
      <c r="T1265" s="16"/>
      <c r="AA1265" s="16"/>
      <c r="AQ1265" s="3"/>
      <c r="AR1265" s="6"/>
    </row>
    <row r="1266" spans="1:44" s="2" customFormat="1" x14ac:dyDescent="0.25">
      <c r="A1266" s="5"/>
      <c r="F1266" s="16"/>
      <c r="M1266" s="16"/>
      <c r="T1266" s="16"/>
      <c r="AA1266" s="16"/>
      <c r="AQ1266" s="3"/>
      <c r="AR1266" s="6"/>
    </row>
    <row r="1267" spans="1:44" s="2" customFormat="1" x14ac:dyDescent="0.25">
      <c r="A1267" s="5"/>
      <c r="F1267" s="16"/>
      <c r="M1267" s="16"/>
      <c r="T1267" s="16"/>
      <c r="AA1267" s="16"/>
      <c r="AQ1267" s="3"/>
      <c r="AR1267" s="6"/>
    </row>
    <row r="1268" spans="1:44" s="2" customFormat="1" x14ac:dyDescent="0.25">
      <c r="A1268" s="5"/>
      <c r="F1268" s="16"/>
      <c r="M1268" s="16"/>
      <c r="T1268" s="16"/>
      <c r="AA1268" s="16"/>
      <c r="AQ1268" s="3"/>
      <c r="AR1268" s="6"/>
    </row>
    <row r="1269" spans="1:44" s="2" customFormat="1" x14ac:dyDescent="0.25">
      <c r="A1269" s="5"/>
      <c r="F1269" s="16"/>
      <c r="M1269" s="16"/>
      <c r="T1269" s="16"/>
      <c r="AA1269" s="16"/>
      <c r="AQ1269" s="3"/>
      <c r="AR1269" s="6"/>
    </row>
    <row r="1270" spans="1:44" s="2" customFormat="1" x14ac:dyDescent="0.25">
      <c r="A1270" s="5"/>
      <c r="F1270" s="16"/>
      <c r="M1270" s="16"/>
      <c r="T1270" s="16"/>
      <c r="AA1270" s="16"/>
      <c r="AQ1270" s="3"/>
      <c r="AR1270" s="6"/>
    </row>
    <row r="1271" spans="1:44" s="2" customFormat="1" x14ac:dyDescent="0.25">
      <c r="A1271" s="5"/>
      <c r="F1271" s="16"/>
      <c r="M1271" s="16"/>
      <c r="T1271" s="16"/>
      <c r="AA1271" s="16"/>
      <c r="AQ1271" s="3"/>
      <c r="AR1271" s="6"/>
    </row>
    <row r="1272" spans="1:44" s="2" customFormat="1" x14ac:dyDescent="0.25">
      <c r="A1272" s="5"/>
      <c r="F1272" s="16"/>
      <c r="M1272" s="16"/>
      <c r="T1272" s="16"/>
      <c r="AA1272" s="16"/>
      <c r="AQ1272" s="3"/>
      <c r="AR1272" s="6"/>
    </row>
    <row r="1273" spans="1:44" s="2" customFormat="1" x14ac:dyDescent="0.25">
      <c r="A1273" s="5"/>
      <c r="F1273" s="16"/>
      <c r="M1273" s="16"/>
      <c r="T1273" s="16"/>
      <c r="AA1273" s="16"/>
      <c r="AQ1273" s="3"/>
      <c r="AR1273" s="6"/>
    </row>
    <row r="1274" spans="1:44" s="2" customFormat="1" x14ac:dyDescent="0.25">
      <c r="A1274" s="5"/>
      <c r="F1274" s="16"/>
      <c r="M1274" s="16"/>
      <c r="T1274" s="16"/>
      <c r="AA1274" s="16"/>
      <c r="AQ1274" s="3"/>
      <c r="AR1274" s="6"/>
    </row>
    <row r="1275" spans="1:44" s="2" customFormat="1" x14ac:dyDescent="0.25">
      <c r="A1275" s="5"/>
      <c r="F1275" s="16"/>
      <c r="M1275" s="16"/>
      <c r="T1275" s="16"/>
      <c r="AA1275" s="16"/>
      <c r="AQ1275" s="3"/>
      <c r="AR1275" s="6"/>
    </row>
    <row r="1276" spans="1:44" s="2" customFormat="1" x14ac:dyDescent="0.25">
      <c r="A1276" s="5"/>
      <c r="F1276" s="16"/>
      <c r="M1276" s="16"/>
      <c r="T1276" s="16"/>
      <c r="AA1276" s="16"/>
      <c r="AQ1276" s="3"/>
      <c r="AR1276" s="6"/>
    </row>
    <row r="1277" spans="1:44" s="2" customFormat="1" x14ac:dyDescent="0.25">
      <c r="A1277" s="5"/>
      <c r="F1277" s="16"/>
      <c r="M1277" s="16"/>
      <c r="T1277" s="16"/>
      <c r="AA1277" s="16"/>
      <c r="AQ1277" s="3"/>
      <c r="AR1277" s="6"/>
    </row>
    <row r="1278" spans="1:44" s="2" customFormat="1" x14ac:dyDescent="0.25">
      <c r="A1278" s="5"/>
      <c r="F1278" s="16"/>
      <c r="M1278" s="16"/>
      <c r="T1278" s="16"/>
      <c r="AA1278" s="16"/>
      <c r="AQ1278" s="3"/>
      <c r="AR1278" s="6"/>
    </row>
    <row r="1279" spans="1:44" s="2" customFormat="1" x14ac:dyDescent="0.25">
      <c r="A1279" s="5"/>
      <c r="F1279" s="16"/>
      <c r="M1279" s="16"/>
      <c r="T1279" s="16"/>
      <c r="AA1279" s="16"/>
      <c r="AQ1279" s="3"/>
      <c r="AR1279" s="6"/>
    </row>
    <row r="1280" spans="1:44" s="2" customFormat="1" x14ac:dyDescent="0.25">
      <c r="A1280" s="5"/>
      <c r="F1280" s="16"/>
      <c r="M1280" s="16"/>
      <c r="T1280" s="16"/>
      <c r="AA1280" s="16"/>
      <c r="AQ1280" s="3"/>
      <c r="AR1280" s="6"/>
    </row>
    <row r="1281" spans="1:44" s="2" customFormat="1" x14ac:dyDescent="0.25">
      <c r="A1281" s="5"/>
      <c r="F1281" s="16"/>
      <c r="M1281" s="16"/>
      <c r="T1281" s="16"/>
      <c r="AA1281" s="16"/>
      <c r="AQ1281" s="3"/>
      <c r="AR1281" s="6"/>
    </row>
    <row r="1282" spans="1:44" s="2" customFormat="1" x14ac:dyDescent="0.25">
      <c r="A1282" s="5"/>
      <c r="F1282" s="16"/>
      <c r="M1282" s="16"/>
      <c r="T1282" s="16"/>
      <c r="AA1282" s="16"/>
      <c r="AQ1282" s="3"/>
      <c r="AR1282" s="6"/>
    </row>
    <row r="1283" spans="1:44" s="2" customFormat="1" x14ac:dyDescent="0.25">
      <c r="A1283" s="5"/>
      <c r="F1283" s="16"/>
      <c r="M1283" s="16"/>
      <c r="T1283" s="16"/>
      <c r="AA1283" s="16"/>
      <c r="AQ1283" s="3"/>
      <c r="AR1283" s="6"/>
    </row>
    <row r="1284" spans="1:44" s="2" customFormat="1" x14ac:dyDescent="0.25">
      <c r="A1284" s="5"/>
      <c r="F1284" s="16"/>
      <c r="M1284" s="16"/>
      <c r="T1284" s="16"/>
      <c r="AA1284" s="16"/>
      <c r="AQ1284" s="3"/>
      <c r="AR1284" s="6"/>
    </row>
    <row r="1285" spans="1:44" s="2" customFormat="1" x14ac:dyDescent="0.25">
      <c r="A1285" s="5"/>
      <c r="F1285" s="16"/>
      <c r="M1285" s="16"/>
      <c r="T1285" s="16"/>
      <c r="AA1285" s="16"/>
      <c r="AQ1285" s="3"/>
      <c r="AR1285" s="6"/>
    </row>
    <row r="1286" spans="1:44" s="2" customFormat="1" x14ac:dyDescent="0.25">
      <c r="A1286" s="5"/>
      <c r="F1286" s="16"/>
      <c r="M1286" s="16"/>
      <c r="T1286" s="16"/>
      <c r="AA1286" s="16"/>
      <c r="AQ1286" s="3"/>
      <c r="AR1286" s="6"/>
    </row>
    <row r="1287" spans="1:44" s="2" customFormat="1" x14ac:dyDescent="0.25">
      <c r="A1287" s="5"/>
      <c r="F1287" s="16"/>
      <c r="M1287" s="16"/>
      <c r="T1287" s="16"/>
      <c r="AA1287" s="16"/>
      <c r="AQ1287" s="3"/>
      <c r="AR1287" s="6"/>
    </row>
    <row r="1288" spans="1:44" s="2" customFormat="1" x14ac:dyDescent="0.25">
      <c r="A1288" s="5"/>
      <c r="F1288" s="16"/>
      <c r="M1288" s="16"/>
      <c r="T1288" s="16"/>
      <c r="AA1288" s="16"/>
      <c r="AQ1288" s="3"/>
      <c r="AR1288" s="6"/>
    </row>
    <row r="1289" spans="1:44" s="2" customFormat="1" x14ac:dyDescent="0.25">
      <c r="A1289" s="5"/>
      <c r="F1289" s="16"/>
      <c r="M1289" s="16"/>
      <c r="T1289" s="16"/>
      <c r="AA1289" s="16"/>
      <c r="AQ1289" s="3"/>
      <c r="AR1289" s="6"/>
    </row>
    <row r="1290" spans="1:44" s="2" customFormat="1" x14ac:dyDescent="0.25">
      <c r="A1290" s="5"/>
      <c r="F1290" s="16"/>
      <c r="M1290" s="16"/>
      <c r="T1290" s="16"/>
      <c r="AA1290" s="16"/>
      <c r="AQ1290" s="3"/>
      <c r="AR1290" s="6"/>
    </row>
    <row r="1291" spans="1:44" s="2" customFormat="1" x14ac:dyDescent="0.25">
      <c r="A1291" s="5"/>
      <c r="F1291" s="16"/>
      <c r="M1291" s="16"/>
      <c r="T1291" s="16"/>
      <c r="AA1291" s="16"/>
      <c r="AQ1291" s="3"/>
      <c r="AR1291" s="6"/>
    </row>
    <row r="1292" spans="1:44" s="2" customFormat="1" x14ac:dyDescent="0.25">
      <c r="A1292" s="5"/>
      <c r="F1292" s="16"/>
      <c r="M1292" s="16"/>
      <c r="T1292" s="16"/>
      <c r="AA1292" s="16"/>
      <c r="AQ1292" s="3"/>
      <c r="AR1292" s="6"/>
    </row>
    <row r="1293" spans="1:44" s="2" customFormat="1" x14ac:dyDescent="0.25">
      <c r="A1293" s="5"/>
      <c r="F1293" s="16"/>
      <c r="M1293" s="16"/>
      <c r="T1293" s="16"/>
      <c r="AA1293" s="16"/>
      <c r="AQ1293" s="3"/>
      <c r="AR1293" s="6"/>
    </row>
    <row r="1294" spans="1:44" s="2" customFormat="1" x14ac:dyDescent="0.25">
      <c r="A1294" s="5"/>
      <c r="F1294" s="16"/>
      <c r="M1294" s="16"/>
      <c r="T1294" s="16"/>
      <c r="AA1294" s="16"/>
      <c r="AQ1294" s="3"/>
      <c r="AR1294" s="6"/>
    </row>
    <row r="1295" spans="1:44" s="2" customFormat="1" x14ac:dyDescent="0.25">
      <c r="A1295" s="5"/>
      <c r="F1295" s="16"/>
      <c r="M1295" s="16"/>
      <c r="T1295" s="16"/>
      <c r="AA1295" s="16"/>
      <c r="AQ1295" s="3"/>
      <c r="AR1295" s="6"/>
    </row>
    <row r="1296" spans="1:44" s="2" customFormat="1" x14ac:dyDescent="0.25">
      <c r="A1296" s="5"/>
      <c r="F1296" s="16"/>
      <c r="M1296" s="16"/>
      <c r="T1296" s="16"/>
      <c r="AA1296" s="16"/>
      <c r="AQ1296" s="3"/>
      <c r="AR1296" s="6"/>
    </row>
    <row r="1297" spans="1:44" s="2" customFormat="1" x14ac:dyDescent="0.25">
      <c r="A1297" s="5"/>
      <c r="F1297" s="16"/>
      <c r="M1297" s="16"/>
      <c r="T1297" s="16"/>
      <c r="AA1297" s="16"/>
      <c r="AQ1297" s="3"/>
      <c r="AR1297" s="6"/>
    </row>
    <row r="1298" spans="1:44" s="2" customFormat="1" x14ac:dyDescent="0.25">
      <c r="A1298" s="5"/>
      <c r="F1298" s="16"/>
      <c r="M1298" s="16"/>
      <c r="T1298" s="16"/>
      <c r="AA1298" s="16"/>
      <c r="AQ1298" s="3"/>
      <c r="AR1298" s="6"/>
    </row>
    <row r="1299" spans="1:44" s="2" customFormat="1" x14ac:dyDescent="0.25">
      <c r="A1299" s="5"/>
      <c r="F1299" s="16"/>
      <c r="M1299" s="16"/>
      <c r="T1299" s="16"/>
      <c r="AA1299" s="16"/>
      <c r="AQ1299" s="3"/>
      <c r="AR1299" s="6"/>
    </row>
    <row r="1300" spans="1:44" s="2" customFormat="1" x14ac:dyDescent="0.25">
      <c r="A1300" s="5"/>
      <c r="F1300" s="16"/>
      <c r="M1300" s="16"/>
      <c r="T1300" s="16"/>
      <c r="AA1300" s="16"/>
      <c r="AQ1300" s="3"/>
      <c r="AR1300" s="6"/>
    </row>
    <row r="1301" spans="1:44" s="2" customFormat="1" x14ac:dyDescent="0.25">
      <c r="A1301" s="5"/>
      <c r="F1301" s="16"/>
      <c r="M1301" s="16"/>
      <c r="T1301" s="16"/>
      <c r="AA1301" s="16"/>
      <c r="AQ1301" s="3"/>
      <c r="AR1301" s="6"/>
    </row>
    <row r="1302" spans="1:44" s="2" customFormat="1" x14ac:dyDescent="0.25">
      <c r="A1302" s="5"/>
      <c r="F1302" s="16"/>
      <c r="M1302" s="16"/>
      <c r="T1302" s="16"/>
      <c r="AA1302" s="16"/>
      <c r="AQ1302" s="3"/>
      <c r="AR1302" s="6"/>
    </row>
    <row r="1303" spans="1:44" s="2" customFormat="1" x14ac:dyDescent="0.25">
      <c r="A1303" s="5"/>
      <c r="F1303" s="16"/>
      <c r="M1303" s="16"/>
      <c r="T1303" s="16"/>
      <c r="AA1303" s="16"/>
      <c r="AQ1303" s="3"/>
      <c r="AR1303" s="6"/>
    </row>
    <row r="1304" spans="1:44" s="2" customFormat="1" x14ac:dyDescent="0.25">
      <c r="A1304" s="5"/>
      <c r="F1304" s="16"/>
      <c r="M1304" s="16"/>
      <c r="T1304" s="16"/>
      <c r="AA1304" s="16"/>
      <c r="AQ1304" s="3"/>
      <c r="AR1304" s="6"/>
    </row>
    <row r="1305" spans="1:44" s="2" customFormat="1" x14ac:dyDescent="0.25">
      <c r="A1305" s="5"/>
      <c r="F1305" s="16"/>
      <c r="M1305" s="16"/>
      <c r="T1305" s="16"/>
      <c r="AA1305" s="16"/>
      <c r="AQ1305" s="3"/>
      <c r="AR1305" s="6"/>
    </row>
    <row r="1306" spans="1:44" s="2" customFormat="1" x14ac:dyDescent="0.25">
      <c r="A1306" s="5"/>
      <c r="F1306" s="16"/>
      <c r="M1306" s="16"/>
      <c r="T1306" s="16"/>
      <c r="AA1306" s="16"/>
      <c r="AQ1306" s="3"/>
      <c r="AR1306" s="6"/>
    </row>
    <row r="1307" spans="1:44" s="2" customFormat="1" x14ac:dyDescent="0.25">
      <c r="A1307" s="5"/>
      <c r="F1307" s="16"/>
      <c r="M1307" s="16"/>
      <c r="T1307" s="16"/>
      <c r="AA1307" s="16"/>
      <c r="AQ1307" s="3"/>
      <c r="AR1307" s="6"/>
    </row>
    <row r="1308" spans="1:44" s="2" customFormat="1" x14ac:dyDescent="0.25">
      <c r="A1308" s="5"/>
      <c r="F1308" s="16"/>
      <c r="M1308" s="16"/>
      <c r="T1308" s="16"/>
      <c r="AA1308" s="16"/>
      <c r="AQ1308" s="3"/>
      <c r="AR1308" s="6"/>
    </row>
    <row r="1309" spans="1:44" s="2" customFormat="1" x14ac:dyDescent="0.25">
      <c r="A1309" s="5"/>
      <c r="F1309" s="16"/>
      <c r="M1309" s="16"/>
      <c r="T1309" s="16"/>
      <c r="AA1309" s="16"/>
      <c r="AQ1309" s="3"/>
      <c r="AR1309" s="6"/>
    </row>
    <row r="1310" spans="1:44" s="2" customFormat="1" x14ac:dyDescent="0.25">
      <c r="A1310" s="5"/>
      <c r="F1310" s="16"/>
      <c r="M1310" s="16"/>
      <c r="T1310" s="16"/>
      <c r="AA1310" s="16"/>
      <c r="AQ1310" s="3"/>
      <c r="AR1310" s="6"/>
    </row>
    <row r="1311" spans="1:44" s="2" customFormat="1" x14ac:dyDescent="0.25">
      <c r="A1311" s="5"/>
      <c r="F1311" s="16"/>
      <c r="M1311" s="16"/>
      <c r="T1311" s="16"/>
      <c r="AA1311" s="16"/>
      <c r="AQ1311" s="3"/>
      <c r="AR1311" s="6"/>
    </row>
    <row r="1312" spans="1:44" s="2" customFormat="1" x14ac:dyDescent="0.25">
      <c r="A1312" s="5"/>
      <c r="F1312" s="16"/>
      <c r="M1312" s="16"/>
      <c r="T1312" s="16"/>
      <c r="AA1312" s="16"/>
      <c r="AQ1312" s="3"/>
      <c r="AR1312" s="6"/>
    </row>
    <row r="1313" spans="1:44" s="2" customFormat="1" x14ac:dyDescent="0.25">
      <c r="A1313" s="5"/>
      <c r="F1313" s="16"/>
      <c r="M1313" s="16"/>
      <c r="T1313" s="16"/>
      <c r="AA1313" s="16"/>
      <c r="AQ1313" s="3"/>
      <c r="AR1313" s="6"/>
    </row>
    <row r="1314" spans="1:44" s="2" customFormat="1" x14ac:dyDescent="0.25">
      <c r="A1314" s="5"/>
      <c r="F1314" s="16"/>
      <c r="M1314" s="16"/>
      <c r="T1314" s="16"/>
      <c r="AA1314" s="16"/>
      <c r="AQ1314" s="3"/>
      <c r="AR1314" s="6"/>
    </row>
    <row r="1315" spans="1:44" s="2" customFormat="1" x14ac:dyDescent="0.25">
      <c r="A1315" s="5"/>
      <c r="F1315" s="16"/>
      <c r="M1315" s="16"/>
      <c r="T1315" s="16"/>
      <c r="AA1315" s="16"/>
      <c r="AQ1315" s="3"/>
      <c r="AR1315" s="6"/>
    </row>
    <row r="1316" spans="1:44" s="2" customFormat="1" x14ac:dyDescent="0.25">
      <c r="A1316" s="5"/>
      <c r="F1316" s="16"/>
      <c r="M1316" s="16"/>
      <c r="T1316" s="16"/>
      <c r="AA1316" s="16"/>
      <c r="AQ1316" s="3"/>
      <c r="AR1316" s="6"/>
    </row>
    <row r="1317" spans="1:44" s="2" customFormat="1" x14ac:dyDescent="0.25">
      <c r="A1317" s="5"/>
      <c r="F1317" s="16"/>
      <c r="M1317" s="16"/>
      <c r="T1317" s="16"/>
      <c r="AA1317" s="16"/>
      <c r="AQ1317" s="3"/>
      <c r="AR1317" s="6"/>
    </row>
    <row r="1318" spans="1:44" s="2" customFormat="1" x14ac:dyDescent="0.25">
      <c r="A1318" s="5"/>
      <c r="F1318" s="16"/>
      <c r="M1318" s="16"/>
      <c r="T1318" s="16"/>
      <c r="AA1318" s="16"/>
      <c r="AQ1318" s="3"/>
      <c r="AR1318" s="6"/>
    </row>
    <row r="1319" spans="1:44" s="2" customFormat="1" x14ac:dyDescent="0.25">
      <c r="A1319" s="5"/>
      <c r="F1319" s="16"/>
      <c r="M1319" s="16"/>
      <c r="T1319" s="16"/>
      <c r="AA1319" s="16"/>
      <c r="AQ1319" s="3"/>
      <c r="AR1319" s="6"/>
    </row>
    <row r="1320" spans="1:44" s="2" customFormat="1" x14ac:dyDescent="0.25">
      <c r="A1320" s="5"/>
      <c r="F1320" s="16"/>
      <c r="M1320" s="16"/>
      <c r="T1320" s="16"/>
      <c r="AA1320" s="16"/>
      <c r="AQ1320" s="3"/>
      <c r="AR1320" s="6"/>
    </row>
    <row r="1321" spans="1:44" s="2" customFormat="1" x14ac:dyDescent="0.25">
      <c r="A1321" s="5"/>
      <c r="F1321" s="16"/>
      <c r="M1321" s="16"/>
      <c r="T1321" s="16"/>
      <c r="AA1321" s="16"/>
      <c r="AQ1321" s="3"/>
      <c r="AR1321" s="6"/>
    </row>
    <row r="1322" spans="1:44" s="2" customFormat="1" x14ac:dyDescent="0.25">
      <c r="A1322" s="5"/>
      <c r="F1322" s="16"/>
      <c r="M1322" s="16"/>
      <c r="T1322" s="16"/>
      <c r="AA1322" s="16"/>
      <c r="AQ1322" s="3"/>
      <c r="AR1322" s="6"/>
    </row>
    <row r="1323" spans="1:44" s="2" customFormat="1" x14ac:dyDescent="0.25">
      <c r="A1323" s="5"/>
      <c r="F1323" s="16"/>
      <c r="M1323" s="16"/>
      <c r="T1323" s="16"/>
      <c r="AA1323" s="16"/>
      <c r="AQ1323" s="3"/>
      <c r="AR1323" s="6"/>
    </row>
    <row r="1324" spans="1:44" s="2" customFormat="1" x14ac:dyDescent="0.25">
      <c r="A1324" s="5"/>
      <c r="F1324" s="16"/>
      <c r="M1324" s="16"/>
      <c r="T1324" s="16"/>
      <c r="AA1324" s="16"/>
      <c r="AQ1324" s="3"/>
      <c r="AR1324" s="6"/>
    </row>
    <row r="1325" spans="1:44" s="2" customFormat="1" x14ac:dyDescent="0.25">
      <c r="A1325" s="5"/>
      <c r="F1325" s="16"/>
      <c r="M1325" s="16"/>
      <c r="T1325" s="16"/>
      <c r="AA1325" s="16"/>
      <c r="AQ1325" s="3"/>
      <c r="AR1325" s="6"/>
    </row>
    <row r="1326" spans="1:44" s="2" customFormat="1" x14ac:dyDescent="0.25">
      <c r="A1326" s="5"/>
      <c r="F1326" s="16"/>
      <c r="M1326" s="16"/>
      <c r="T1326" s="16"/>
      <c r="AA1326" s="16"/>
      <c r="AQ1326" s="3"/>
      <c r="AR1326" s="6"/>
    </row>
    <row r="1327" spans="1:44" s="2" customFormat="1" x14ac:dyDescent="0.25">
      <c r="A1327" s="5"/>
      <c r="F1327" s="16"/>
      <c r="M1327" s="16"/>
      <c r="T1327" s="16"/>
      <c r="AA1327" s="16"/>
      <c r="AQ1327" s="3"/>
      <c r="AR1327" s="6"/>
    </row>
    <row r="1328" spans="1:44" s="2" customFormat="1" x14ac:dyDescent="0.25">
      <c r="A1328" s="5"/>
      <c r="F1328" s="16"/>
      <c r="M1328" s="16"/>
      <c r="T1328" s="16"/>
      <c r="AA1328" s="16"/>
      <c r="AQ1328" s="3"/>
      <c r="AR1328" s="6"/>
    </row>
    <row r="1329" spans="1:44" s="2" customFormat="1" x14ac:dyDescent="0.25">
      <c r="A1329" s="5"/>
      <c r="F1329" s="16"/>
      <c r="M1329" s="16"/>
      <c r="T1329" s="16"/>
      <c r="AA1329" s="16"/>
      <c r="AQ1329" s="3"/>
      <c r="AR1329" s="6"/>
    </row>
    <row r="1330" spans="1:44" s="2" customFormat="1" x14ac:dyDescent="0.25">
      <c r="A1330" s="5"/>
      <c r="F1330" s="16"/>
      <c r="M1330" s="16"/>
      <c r="T1330" s="16"/>
      <c r="AA1330" s="16"/>
      <c r="AQ1330" s="3"/>
      <c r="AR1330" s="6"/>
    </row>
    <row r="1331" spans="1:44" s="2" customFormat="1" x14ac:dyDescent="0.25">
      <c r="A1331" s="5"/>
      <c r="F1331" s="16"/>
      <c r="M1331" s="16"/>
      <c r="T1331" s="16"/>
      <c r="AA1331" s="16"/>
      <c r="AQ1331" s="3"/>
      <c r="AR1331" s="6"/>
    </row>
    <row r="1332" spans="1:44" s="2" customFormat="1" x14ac:dyDescent="0.25">
      <c r="A1332" s="5"/>
      <c r="F1332" s="16"/>
      <c r="M1332" s="16"/>
      <c r="T1332" s="16"/>
      <c r="AA1332" s="16"/>
      <c r="AQ1332" s="3"/>
      <c r="AR1332" s="6"/>
    </row>
    <row r="1333" spans="1:44" s="2" customFormat="1" x14ac:dyDescent="0.25">
      <c r="A1333" s="5"/>
      <c r="F1333" s="16"/>
      <c r="M1333" s="16"/>
      <c r="T1333" s="16"/>
      <c r="AA1333" s="16"/>
      <c r="AQ1333" s="3"/>
      <c r="AR1333" s="6"/>
    </row>
    <row r="1334" spans="1:44" s="2" customFormat="1" x14ac:dyDescent="0.25">
      <c r="A1334" s="5"/>
      <c r="F1334" s="16"/>
      <c r="M1334" s="16"/>
      <c r="T1334" s="16"/>
      <c r="AA1334" s="16"/>
      <c r="AQ1334" s="3"/>
      <c r="AR1334" s="6"/>
    </row>
    <row r="1335" spans="1:44" s="2" customFormat="1" x14ac:dyDescent="0.25">
      <c r="A1335" s="5"/>
      <c r="F1335" s="16"/>
      <c r="M1335" s="16"/>
      <c r="T1335" s="16"/>
      <c r="AA1335" s="16"/>
      <c r="AQ1335" s="3"/>
      <c r="AR1335" s="6"/>
    </row>
    <row r="1336" spans="1:44" s="2" customFormat="1" x14ac:dyDescent="0.25">
      <c r="A1336" s="5"/>
      <c r="F1336" s="16"/>
      <c r="M1336" s="16"/>
      <c r="T1336" s="16"/>
      <c r="AA1336" s="16"/>
      <c r="AQ1336" s="3"/>
      <c r="AR1336" s="6"/>
    </row>
    <row r="1337" spans="1:44" s="2" customFormat="1" x14ac:dyDescent="0.25">
      <c r="A1337" s="5"/>
      <c r="F1337" s="16"/>
      <c r="M1337" s="16"/>
      <c r="T1337" s="16"/>
      <c r="AA1337" s="16"/>
      <c r="AQ1337" s="3"/>
      <c r="AR1337" s="6"/>
    </row>
    <row r="1338" spans="1:44" s="2" customFormat="1" x14ac:dyDescent="0.25">
      <c r="A1338" s="5"/>
      <c r="F1338" s="16"/>
      <c r="M1338" s="16"/>
      <c r="T1338" s="16"/>
      <c r="AA1338" s="16"/>
      <c r="AQ1338" s="3"/>
      <c r="AR1338" s="6"/>
    </row>
    <row r="1339" spans="1:44" s="2" customFormat="1" x14ac:dyDescent="0.25">
      <c r="A1339" s="5"/>
      <c r="F1339" s="16"/>
      <c r="M1339" s="16"/>
      <c r="T1339" s="16"/>
      <c r="AA1339" s="16"/>
      <c r="AQ1339" s="3"/>
      <c r="AR1339" s="6"/>
    </row>
    <row r="1340" spans="1:44" s="2" customFormat="1" x14ac:dyDescent="0.25">
      <c r="A1340" s="5"/>
      <c r="F1340" s="16"/>
      <c r="M1340" s="16"/>
      <c r="T1340" s="16"/>
      <c r="AA1340" s="16"/>
      <c r="AQ1340" s="3"/>
      <c r="AR1340" s="6"/>
    </row>
    <row r="1341" spans="1:44" s="2" customFormat="1" x14ac:dyDescent="0.25">
      <c r="A1341" s="5"/>
      <c r="F1341" s="16"/>
      <c r="M1341" s="16"/>
      <c r="T1341" s="16"/>
      <c r="AA1341" s="16"/>
      <c r="AQ1341" s="3"/>
      <c r="AR1341" s="6"/>
    </row>
    <row r="1342" spans="1:44" s="2" customFormat="1" x14ac:dyDescent="0.25">
      <c r="A1342" s="5"/>
      <c r="F1342" s="16"/>
      <c r="M1342" s="16"/>
      <c r="T1342" s="16"/>
      <c r="AA1342" s="16"/>
      <c r="AQ1342" s="3"/>
      <c r="AR1342" s="6"/>
    </row>
    <row r="1343" spans="1:44" s="2" customFormat="1" x14ac:dyDescent="0.25">
      <c r="A1343" s="5"/>
      <c r="F1343" s="16"/>
      <c r="M1343" s="16"/>
      <c r="T1343" s="16"/>
      <c r="AA1343" s="16"/>
      <c r="AQ1343" s="3"/>
      <c r="AR1343" s="6"/>
    </row>
    <row r="1344" spans="1:44" s="2" customFormat="1" x14ac:dyDescent="0.25">
      <c r="A1344" s="5"/>
      <c r="F1344" s="16"/>
      <c r="M1344" s="16"/>
      <c r="T1344" s="16"/>
      <c r="AA1344" s="16"/>
      <c r="AQ1344" s="3"/>
      <c r="AR1344" s="6"/>
    </row>
    <row r="1345" spans="1:44" s="2" customFormat="1" x14ac:dyDescent="0.25">
      <c r="A1345" s="5"/>
      <c r="F1345" s="16"/>
      <c r="M1345" s="16"/>
      <c r="T1345" s="16"/>
      <c r="AA1345" s="16"/>
      <c r="AQ1345" s="3"/>
      <c r="AR1345" s="6"/>
    </row>
    <row r="1346" spans="1:44" s="2" customFormat="1" x14ac:dyDescent="0.25">
      <c r="A1346" s="5"/>
      <c r="F1346" s="16"/>
      <c r="M1346" s="16"/>
      <c r="T1346" s="16"/>
      <c r="AA1346" s="16"/>
      <c r="AQ1346" s="3"/>
      <c r="AR1346" s="6"/>
    </row>
    <row r="1347" spans="1:44" s="2" customFormat="1" x14ac:dyDescent="0.25">
      <c r="A1347" s="5"/>
      <c r="F1347" s="16"/>
      <c r="M1347" s="16"/>
      <c r="T1347" s="16"/>
      <c r="AA1347" s="16"/>
      <c r="AQ1347" s="3"/>
      <c r="AR1347" s="6"/>
    </row>
    <row r="1348" spans="1:44" s="2" customFormat="1" x14ac:dyDescent="0.25">
      <c r="A1348" s="5"/>
      <c r="F1348" s="16"/>
      <c r="M1348" s="16"/>
      <c r="T1348" s="16"/>
      <c r="AA1348" s="16"/>
      <c r="AQ1348" s="3"/>
      <c r="AR1348" s="6"/>
    </row>
    <row r="1349" spans="1:44" s="2" customFormat="1" x14ac:dyDescent="0.25">
      <c r="A1349" s="5"/>
      <c r="F1349" s="16"/>
      <c r="M1349" s="16"/>
      <c r="T1349" s="16"/>
      <c r="AA1349" s="16"/>
      <c r="AQ1349" s="3"/>
      <c r="AR1349" s="6"/>
    </row>
    <row r="1350" spans="1:44" s="2" customFormat="1" x14ac:dyDescent="0.25">
      <c r="A1350" s="5"/>
      <c r="F1350" s="16"/>
      <c r="M1350" s="16"/>
      <c r="T1350" s="16"/>
      <c r="AA1350" s="16"/>
      <c r="AQ1350" s="3"/>
      <c r="AR1350" s="6"/>
    </row>
    <row r="1351" spans="1:44" s="2" customFormat="1" x14ac:dyDescent="0.25">
      <c r="A1351" s="5"/>
      <c r="F1351" s="16"/>
      <c r="M1351" s="16"/>
      <c r="T1351" s="16"/>
      <c r="AA1351" s="16"/>
      <c r="AQ1351" s="3"/>
      <c r="AR1351" s="6"/>
    </row>
    <row r="1352" spans="1:44" s="2" customFormat="1" x14ac:dyDescent="0.25">
      <c r="A1352" s="5"/>
      <c r="F1352" s="16"/>
      <c r="M1352" s="16"/>
      <c r="T1352" s="16"/>
      <c r="AA1352" s="16"/>
      <c r="AQ1352" s="3"/>
      <c r="AR1352" s="6"/>
    </row>
    <row r="1353" spans="1:44" s="2" customFormat="1" x14ac:dyDescent="0.25">
      <c r="A1353" s="5"/>
      <c r="F1353" s="16"/>
      <c r="M1353" s="16"/>
      <c r="T1353" s="16"/>
      <c r="AA1353" s="16"/>
      <c r="AQ1353" s="3"/>
      <c r="AR1353" s="6"/>
    </row>
    <row r="1354" spans="1:44" s="2" customFormat="1" x14ac:dyDescent="0.25">
      <c r="A1354" s="5"/>
      <c r="F1354" s="16"/>
      <c r="M1354" s="16"/>
      <c r="T1354" s="16"/>
      <c r="AA1354" s="16"/>
      <c r="AQ1354" s="3"/>
      <c r="AR1354" s="6"/>
    </row>
    <row r="1355" spans="1:44" s="2" customFormat="1" x14ac:dyDescent="0.25">
      <c r="A1355" s="5"/>
      <c r="F1355" s="16"/>
      <c r="M1355" s="16"/>
      <c r="T1355" s="16"/>
      <c r="AA1355" s="16"/>
      <c r="AQ1355" s="3"/>
      <c r="AR1355" s="6"/>
    </row>
    <row r="1356" spans="1:44" s="2" customFormat="1" x14ac:dyDescent="0.25">
      <c r="A1356" s="5"/>
      <c r="F1356" s="16"/>
      <c r="M1356" s="16"/>
      <c r="T1356" s="16"/>
      <c r="AA1356" s="16"/>
      <c r="AQ1356" s="3"/>
      <c r="AR1356" s="6"/>
    </row>
    <row r="1357" spans="1:44" s="2" customFormat="1" x14ac:dyDescent="0.25">
      <c r="A1357" s="5"/>
      <c r="F1357" s="16"/>
      <c r="M1357" s="16"/>
      <c r="T1357" s="16"/>
      <c r="AA1357" s="16"/>
      <c r="AQ1357" s="3"/>
      <c r="AR1357" s="6"/>
    </row>
    <row r="1358" spans="1:44" s="2" customFormat="1" x14ac:dyDescent="0.25">
      <c r="A1358" s="5"/>
      <c r="F1358" s="16"/>
      <c r="M1358" s="16"/>
      <c r="T1358" s="16"/>
      <c r="AA1358" s="16"/>
      <c r="AQ1358" s="3"/>
      <c r="AR1358" s="6"/>
    </row>
    <row r="1359" spans="1:44" s="2" customFormat="1" x14ac:dyDescent="0.25">
      <c r="A1359" s="5"/>
      <c r="F1359" s="16"/>
      <c r="M1359" s="16"/>
      <c r="T1359" s="16"/>
      <c r="AA1359" s="16"/>
      <c r="AQ1359" s="3"/>
      <c r="AR1359" s="6"/>
    </row>
    <row r="1360" spans="1:44" s="2" customFormat="1" x14ac:dyDescent="0.25">
      <c r="A1360" s="5"/>
      <c r="F1360" s="16"/>
      <c r="M1360" s="16"/>
      <c r="T1360" s="16"/>
      <c r="AA1360" s="16"/>
      <c r="AQ1360" s="3"/>
      <c r="AR1360" s="6"/>
    </row>
    <row r="1361" spans="1:44" s="2" customFormat="1" x14ac:dyDescent="0.25">
      <c r="A1361" s="5"/>
      <c r="F1361" s="16"/>
      <c r="M1361" s="16"/>
      <c r="T1361" s="16"/>
      <c r="AA1361" s="16"/>
      <c r="AQ1361" s="3"/>
      <c r="AR1361" s="6"/>
    </row>
    <row r="1362" spans="1:44" s="2" customFormat="1" x14ac:dyDescent="0.25">
      <c r="A1362" s="5"/>
      <c r="F1362" s="16"/>
      <c r="M1362" s="16"/>
      <c r="T1362" s="16"/>
      <c r="AA1362" s="16"/>
      <c r="AQ1362" s="3"/>
      <c r="AR1362" s="6"/>
    </row>
    <row r="1363" spans="1:44" s="2" customFormat="1" x14ac:dyDescent="0.25">
      <c r="A1363" s="5"/>
      <c r="F1363" s="16"/>
      <c r="M1363" s="16"/>
      <c r="T1363" s="16"/>
      <c r="AA1363" s="16"/>
      <c r="AQ1363" s="3"/>
      <c r="AR1363" s="6"/>
    </row>
    <row r="1364" spans="1:44" s="2" customFormat="1" x14ac:dyDescent="0.25">
      <c r="A1364" s="5"/>
      <c r="F1364" s="16"/>
      <c r="M1364" s="16"/>
      <c r="T1364" s="16"/>
      <c r="AA1364" s="16"/>
      <c r="AQ1364" s="3"/>
      <c r="AR1364" s="6"/>
    </row>
    <row r="1365" spans="1:44" s="2" customFormat="1" x14ac:dyDescent="0.25">
      <c r="A1365" s="5"/>
      <c r="F1365" s="16"/>
      <c r="M1365" s="16"/>
      <c r="T1365" s="16"/>
      <c r="AA1365" s="16"/>
      <c r="AQ1365" s="3"/>
      <c r="AR1365" s="6"/>
    </row>
    <row r="1366" spans="1:44" s="2" customFormat="1" x14ac:dyDescent="0.25">
      <c r="A1366" s="5"/>
      <c r="F1366" s="16"/>
      <c r="M1366" s="16"/>
      <c r="T1366" s="16"/>
      <c r="AA1366" s="16"/>
      <c r="AQ1366" s="3"/>
      <c r="AR1366" s="6"/>
    </row>
    <row r="1367" spans="1:44" s="2" customFormat="1" x14ac:dyDescent="0.25">
      <c r="A1367" s="5"/>
      <c r="F1367" s="16"/>
      <c r="M1367" s="16"/>
      <c r="T1367" s="16"/>
      <c r="AA1367" s="16"/>
      <c r="AQ1367" s="3"/>
      <c r="AR1367" s="6"/>
    </row>
    <row r="1368" spans="1:44" s="2" customFormat="1" x14ac:dyDescent="0.25">
      <c r="A1368" s="5"/>
      <c r="F1368" s="16"/>
      <c r="M1368" s="16"/>
      <c r="T1368" s="16"/>
      <c r="AA1368" s="16"/>
      <c r="AQ1368" s="3"/>
      <c r="AR1368" s="6"/>
    </row>
    <row r="1369" spans="1:44" s="2" customFormat="1" x14ac:dyDescent="0.25">
      <c r="A1369" s="5"/>
      <c r="F1369" s="16"/>
      <c r="M1369" s="16"/>
      <c r="T1369" s="16"/>
      <c r="AA1369" s="16"/>
      <c r="AQ1369" s="3"/>
      <c r="AR1369" s="6"/>
    </row>
    <row r="1370" spans="1:44" s="2" customFormat="1" x14ac:dyDescent="0.25">
      <c r="A1370" s="5"/>
      <c r="F1370" s="16"/>
      <c r="M1370" s="16"/>
      <c r="T1370" s="16"/>
      <c r="AA1370" s="16"/>
      <c r="AQ1370" s="3"/>
      <c r="AR1370" s="6"/>
    </row>
    <row r="1371" spans="1:44" s="2" customFormat="1" x14ac:dyDescent="0.25">
      <c r="A1371" s="5"/>
      <c r="F1371" s="16"/>
      <c r="M1371" s="16"/>
      <c r="T1371" s="16"/>
      <c r="AA1371" s="16"/>
      <c r="AQ1371" s="3"/>
      <c r="AR1371" s="6"/>
    </row>
    <row r="1372" spans="1:44" s="2" customFormat="1" x14ac:dyDescent="0.25">
      <c r="A1372" s="5"/>
      <c r="F1372" s="16"/>
      <c r="M1372" s="16"/>
      <c r="T1372" s="16"/>
      <c r="AA1372" s="16"/>
      <c r="AQ1372" s="3"/>
      <c r="AR1372" s="6"/>
    </row>
    <row r="1373" spans="1:44" s="2" customFormat="1" x14ac:dyDescent="0.25">
      <c r="A1373" s="5"/>
      <c r="F1373" s="16"/>
      <c r="M1373" s="16"/>
      <c r="T1373" s="16"/>
      <c r="AA1373" s="16"/>
      <c r="AQ1373" s="3"/>
      <c r="AR1373" s="6"/>
    </row>
    <row r="1374" spans="1:44" s="2" customFormat="1" x14ac:dyDescent="0.25">
      <c r="A1374" s="5"/>
      <c r="F1374" s="16"/>
      <c r="M1374" s="16"/>
      <c r="T1374" s="16"/>
      <c r="AA1374" s="16"/>
      <c r="AQ1374" s="3"/>
      <c r="AR1374" s="6"/>
    </row>
    <row r="1375" spans="1:44" s="2" customFormat="1" x14ac:dyDescent="0.25">
      <c r="A1375" s="5"/>
      <c r="F1375" s="16"/>
      <c r="M1375" s="16"/>
      <c r="T1375" s="16"/>
      <c r="AA1375" s="16"/>
      <c r="AQ1375" s="3"/>
      <c r="AR1375" s="6"/>
    </row>
    <row r="1376" spans="1:44" s="2" customFormat="1" x14ac:dyDescent="0.25">
      <c r="A1376" s="5"/>
      <c r="F1376" s="16"/>
      <c r="M1376" s="16"/>
      <c r="T1376" s="16"/>
      <c r="AA1376" s="16"/>
      <c r="AQ1376" s="3"/>
      <c r="AR1376" s="6"/>
    </row>
    <row r="1377" spans="1:44" s="2" customFormat="1" x14ac:dyDescent="0.25">
      <c r="A1377" s="5"/>
      <c r="F1377" s="16"/>
      <c r="M1377" s="16"/>
      <c r="T1377" s="16"/>
      <c r="AA1377" s="16"/>
      <c r="AQ1377" s="3"/>
      <c r="AR1377" s="6"/>
    </row>
    <row r="1378" spans="1:44" s="2" customFormat="1" x14ac:dyDescent="0.25">
      <c r="A1378" s="5"/>
      <c r="F1378" s="16"/>
      <c r="M1378" s="16"/>
      <c r="T1378" s="16"/>
      <c r="AA1378" s="16"/>
      <c r="AQ1378" s="3"/>
      <c r="AR1378" s="6"/>
    </row>
    <row r="1379" spans="1:44" s="2" customFormat="1" x14ac:dyDescent="0.25">
      <c r="A1379" s="5"/>
      <c r="F1379" s="16"/>
      <c r="M1379" s="16"/>
      <c r="T1379" s="16"/>
      <c r="AA1379" s="16"/>
      <c r="AQ1379" s="3"/>
      <c r="AR1379" s="6"/>
    </row>
    <row r="1380" spans="1:44" s="2" customFormat="1" x14ac:dyDescent="0.25">
      <c r="A1380" s="5"/>
      <c r="F1380" s="16"/>
      <c r="M1380" s="16"/>
      <c r="T1380" s="16"/>
      <c r="AA1380" s="16"/>
      <c r="AQ1380" s="3"/>
      <c r="AR1380" s="6"/>
    </row>
    <row r="1381" spans="1:44" s="2" customFormat="1" x14ac:dyDescent="0.25">
      <c r="A1381" s="5"/>
      <c r="F1381" s="16"/>
      <c r="M1381" s="16"/>
      <c r="T1381" s="16"/>
      <c r="AA1381" s="16"/>
      <c r="AQ1381" s="3"/>
      <c r="AR1381" s="6"/>
    </row>
    <row r="1382" spans="1:44" s="2" customFormat="1" x14ac:dyDescent="0.25">
      <c r="A1382" s="5"/>
      <c r="F1382" s="16"/>
      <c r="M1382" s="16"/>
      <c r="T1382" s="16"/>
      <c r="AA1382" s="16"/>
      <c r="AQ1382" s="3"/>
      <c r="AR1382" s="6"/>
    </row>
    <row r="1383" spans="1:44" s="2" customFormat="1" x14ac:dyDescent="0.25">
      <c r="A1383" s="5"/>
      <c r="F1383" s="16"/>
      <c r="M1383" s="16"/>
      <c r="T1383" s="16"/>
      <c r="AA1383" s="16"/>
      <c r="AQ1383" s="3"/>
      <c r="AR1383" s="6"/>
    </row>
    <row r="1384" spans="1:44" s="2" customFormat="1" x14ac:dyDescent="0.25">
      <c r="A1384" s="5"/>
      <c r="F1384" s="16"/>
      <c r="M1384" s="16"/>
      <c r="T1384" s="16"/>
      <c r="AA1384" s="16"/>
      <c r="AQ1384" s="3"/>
      <c r="AR1384" s="6"/>
    </row>
    <row r="1385" spans="1:44" s="2" customFormat="1" x14ac:dyDescent="0.25">
      <c r="A1385" s="5"/>
      <c r="F1385" s="16"/>
      <c r="M1385" s="16"/>
      <c r="T1385" s="16"/>
      <c r="AA1385" s="16"/>
      <c r="AQ1385" s="3"/>
      <c r="AR1385" s="6"/>
    </row>
    <row r="1386" spans="1:44" s="2" customFormat="1" x14ac:dyDescent="0.25">
      <c r="A1386" s="5"/>
      <c r="F1386" s="16"/>
      <c r="M1386" s="16"/>
      <c r="T1386" s="16"/>
      <c r="AA1386" s="16"/>
      <c r="AQ1386" s="3"/>
      <c r="AR1386" s="6"/>
    </row>
    <row r="1387" spans="1:44" s="2" customFormat="1" x14ac:dyDescent="0.25">
      <c r="A1387" s="5"/>
      <c r="F1387" s="16"/>
      <c r="M1387" s="16"/>
      <c r="T1387" s="16"/>
      <c r="AA1387" s="16"/>
      <c r="AQ1387" s="3"/>
      <c r="AR1387" s="6"/>
    </row>
    <row r="1388" spans="1:44" s="2" customFormat="1" x14ac:dyDescent="0.25">
      <c r="A1388" s="5"/>
      <c r="F1388" s="16"/>
      <c r="M1388" s="16"/>
      <c r="T1388" s="16"/>
      <c r="AA1388" s="16"/>
      <c r="AQ1388" s="3"/>
      <c r="AR1388" s="6"/>
    </row>
    <row r="1389" spans="1:44" s="2" customFormat="1" x14ac:dyDescent="0.25">
      <c r="A1389" s="5"/>
      <c r="F1389" s="16"/>
      <c r="M1389" s="16"/>
      <c r="T1389" s="16"/>
      <c r="AA1389" s="16"/>
      <c r="AQ1389" s="3"/>
      <c r="AR1389" s="6"/>
    </row>
    <row r="1390" spans="1:44" s="2" customFormat="1" x14ac:dyDescent="0.25">
      <c r="A1390" s="5"/>
      <c r="F1390" s="16"/>
      <c r="M1390" s="16"/>
      <c r="T1390" s="16"/>
      <c r="AA1390" s="16"/>
      <c r="AQ1390" s="3"/>
      <c r="AR1390" s="6"/>
    </row>
    <row r="1391" spans="1:44" s="2" customFormat="1" x14ac:dyDescent="0.25">
      <c r="A1391" s="5"/>
      <c r="F1391" s="16"/>
      <c r="M1391" s="16"/>
      <c r="T1391" s="16"/>
      <c r="AA1391" s="16"/>
      <c r="AQ1391" s="3"/>
      <c r="AR1391" s="6"/>
    </row>
    <row r="1392" spans="1:44" s="2" customFormat="1" x14ac:dyDescent="0.25">
      <c r="A1392" s="5"/>
      <c r="F1392" s="16"/>
      <c r="M1392" s="16"/>
      <c r="T1392" s="16"/>
      <c r="AA1392" s="16"/>
      <c r="AQ1392" s="3"/>
      <c r="AR1392" s="6"/>
    </row>
    <row r="1393" spans="1:44" s="2" customFormat="1" x14ac:dyDescent="0.25">
      <c r="A1393" s="5"/>
      <c r="F1393" s="16"/>
      <c r="M1393" s="16"/>
      <c r="T1393" s="16"/>
      <c r="AA1393" s="16"/>
      <c r="AQ1393" s="3"/>
      <c r="AR1393" s="6"/>
    </row>
    <row r="1394" spans="1:44" s="2" customFormat="1" x14ac:dyDescent="0.25">
      <c r="A1394" s="5"/>
      <c r="F1394" s="16"/>
      <c r="M1394" s="16"/>
      <c r="T1394" s="16"/>
      <c r="AA1394" s="16"/>
      <c r="AQ1394" s="3"/>
      <c r="AR1394" s="6"/>
    </row>
    <row r="1395" spans="1:44" s="2" customFormat="1" x14ac:dyDescent="0.25">
      <c r="A1395" s="5"/>
      <c r="F1395" s="16"/>
      <c r="M1395" s="16"/>
      <c r="T1395" s="16"/>
      <c r="AA1395" s="16"/>
      <c r="AQ1395" s="3"/>
      <c r="AR1395" s="6"/>
    </row>
    <row r="1396" spans="1:44" s="2" customFormat="1" x14ac:dyDescent="0.25">
      <c r="A1396" s="5"/>
      <c r="F1396" s="16"/>
      <c r="M1396" s="16"/>
      <c r="T1396" s="16"/>
      <c r="AA1396" s="16"/>
      <c r="AQ1396" s="3"/>
      <c r="AR1396" s="6"/>
    </row>
    <row r="1397" spans="1:44" s="2" customFormat="1" x14ac:dyDescent="0.25">
      <c r="A1397" s="5"/>
      <c r="F1397" s="16"/>
      <c r="M1397" s="16"/>
      <c r="T1397" s="16"/>
      <c r="AA1397" s="16"/>
      <c r="AQ1397" s="3"/>
      <c r="AR1397" s="6"/>
    </row>
    <row r="1398" spans="1:44" s="2" customFormat="1" x14ac:dyDescent="0.25">
      <c r="A1398" s="5"/>
      <c r="F1398" s="16"/>
      <c r="M1398" s="16"/>
      <c r="T1398" s="16"/>
      <c r="AA1398" s="16"/>
      <c r="AQ1398" s="3"/>
      <c r="AR1398" s="6"/>
    </row>
    <row r="1399" spans="1:44" s="2" customFormat="1" x14ac:dyDescent="0.25">
      <c r="A1399" s="5"/>
      <c r="F1399" s="16"/>
      <c r="M1399" s="16"/>
      <c r="T1399" s="16"/>
      <c r="AA1399" s="16"/>
      <c r="AQ1399" s="3"/>
      <c r="AR1399" s="6"/>
    </row>
    <row r="1400" spans="1:44" s="2" customFormat="1" x14ac:dyDescent="0.25">
      <c r="A1400" s="5"/>
      <c r="F1400" s="16"/>
      <c r="M1400" s="16"/>
      <c r="T1400" s="16"/>
      <c r="AA1400" s="16"/>
      <c r="AQ1400" s="3"/>
      <c r="AR1400" s="6"/>
    </row>
    <row r="1401" spans="1:44" s="2" customFormat="1" x14ac:dyDescent="0.25">
      <c r="A1401" s="5"/>
      <c r="F1401" s="16"/>
      <c r="M1401" s="16"/>
      <c r="T1401" s="16"/>
      <c r="AA1401" s="16"/>
      <c r="AQ1401" s="3"/>
      <c r="AR1401" s="6"/>
    </row>
    <row r="1402" spans="1:44" s="2" customFormat="1" x14ac:dyDescent="0.25">
      <c r="A1402" s="5"/>
      <c r="F1402" s="16"/>
      <c r="M1402" s="16"/>
      <c r="T1402" s="16"/>
      <c r="AA1402" s="16"/>
      <c r="AQ1402" s="3"/>
      <c r="AR1402" s="6"/>
    </row>
    <row r="1403" spans="1:44" s="2" customFormat="1" x14ac:dyDescent="0.25">
      <c r="A1403" s="5"/>
      <c r="F1403" s="16"/>
      <c r="M1403" s="16"/>
      <c r="T1403" s="16"/>
      <c r="AA1403" s="16"/>
      <c r="AQ1403" s="3"/>
      <c r="AR1403" s="6"/>
    </row>
    <row r="1404" spans="1:44" s="2" customFormat="1" x14ac:dyDescent="0.25">
      <c r="A1404" s="5"/>
      <c r="F1404" s="16"/>
      <c r="M1404" s="16"/>
      <c r="T1404" s="16"/>
      <c r="AA1404" s="16"/>
      <c r="AQ1404" s="3"/>
      <c r="AR1404" s="6"/>
    </row>
    <row r="1405" spans="1:44" s="2" customFormat="1" x14ac:dyDescent="0.25">
      <c r="A1405" s="5"/>
      <c r="F1405" s="16"/>
      <c r="M1405" s="16"/>
      <c r="T1405" s="16"/>
      <c r="AA1405" s="16"/>
      <c r="AQ1405" s="3"/>
      <c r="AR1405" s="6"/>
    </row>
    <row r="1406" spans="1:44" s="2" customFormat="1" x14ac:dyDescent="0.25">
      <c r="A1406" s="5"/>
      <c r="F1406" s="16"/>
      <c r="M1406" s="16"/>
      <c r="T1406" s="16"/>
      <c r="AA1406" s="16"/>
      <c r="AQ1406" s="3"/>
      <c r="AR1406" s="6"/>
    </row>
    <row r="1407" spans="1:44" s="2" customFormat="1" x14ac:dyDescent="0.25">
      <c r="A1407" s="5"/>
      <c r="F1407" s="16"/>
      <c r="M1407" s="16"/>
      <c r="T1407" s="16"/>
      <c r="AA1407" s="16"/>
      <c r="AQ1407" s="3"/>
      <c r="AR1407" s="6"/>
    </row>
    <row r="1408" spans="1:44" s="2" customFormat="1" x14ac:dyDescent="0.25">
      <c r="A1408" s="5"/>
      <c r="F1408" s="16"/>
      <c r="M1408" s="16"/>
      <c r="T1408" s="16"/>
      <c r="AA1408" s="16"/>
      <c r="AQ1408" s="3"/>
      <c r="AR1408" s="6"/>
    </row>
    <row r="1409" spans="1:44" s="2" customFormat="1" x14ac:dyDescent="0.25">
      <c r="A1409" s="5"/>
      <c r="F1409" s="16"/>
      <c r="M1409" s="16"/>
      <c r="T1409" s="16"/>
      <c r="AA1409" s="16"/>
      <c r="AQ1409" s="3"/>
      <c r="AR1409" s="6"/>
    </row>
    <row r="1410" spans="1:44" s="2" customFormat="1" x14ac:dyDescent="0.25">
      <c r="A1410" s="5"/>
      <c r="F1410" s="16"/>
      <c r="M1410" s="16"/>
      <c r="T1410" s="16"/>
      <c r="AA1410" s="16"/>
      <c r="AQ1410" s="3"/>
      <c r="AR1410" s="6"/>
    </row>
    <row r="1411" spans="1:44" s="2" customFormat="1" x14ac:dyDescent="0.25">
      <c r="A1411" s="5"/>
      <c r="F1411" s="16"/>
      <c r="M1411" s="16"/>
      <c r="T1411" s="16"/>
      <c r="AA1411" s="16"/>
      <c r="AQ1411" s="3"/>
      <c r="AR1411" s="6"/>
    </row>
    <row r="1412" spans="1:44" s="2" customFormat="1" x14ac:dyDescent="0.25">
      <c r="A1412" s="5"/>
      <c r="F1412" s="16"/>
      <c r="M1412" s="16"/>
      <c r="T1412" s="16"/>
      <c r="AA1412" s="16"/>
      <c r="AQ1412" s="3"/>
      <c r="AR1412" s="6"/>
    </row>
    <row r="1413" spans="1:44" s="2" customFormat="1" x14ac:dyDescent="0.25">
      <c r="A1413" s="5"/>
      <c r="F1413" s="16"/>
      <c r="M1413" s="16"/>
      <c r="T1413" s="16"/>
      <c r="AA1413" s="16"/>
      <c r="AQ1413" s="3"/>
      <c r="AR1413" s="6"/>
    </row>
    <row r="1414" spans="1:44" s="2" customFormat="1" x14ac:dyDescent="0.25">
      <c r="A1414" s="5"/>
      <c r="F1414" s="16"/>
      <c r="M1414" s="16"/>
      <c r="T1414" s="16"/>
      <c r="AA1414" s="16"/>
      <c r="AQ1414" s="3"/>
      <c r="AR1414" s="6"/>
    </row>
    <row r="1415" spans="1:44" s="2" customFormat="1" x14ac:dyDescent="0.25">
      <c r="A1415" s="5"/>
      <c r="F1415" s="16"/>
      <c r="M1415" s="16"/>
      <c r="T1415" s="16"/>
      <c r="AA1415" s="16"/>
      <c r="AQ1415" s="3"/>
      <c r="AR1415" s="6"/>
    </row>
    <row r="1416" spans="1:44" s="2" customFormat="1" x14ac:dyDescent="0.25">
      <c r="A1416" s="5"/>
      <c r="F1416" s="16"/>
      <c r="M1416" s="16"/>
      <c r="T1416" s="16"/>
      <c r="AA1416" s="16"/>
      <c r="AQ1416" s="3"/>
      <c r="AR1416" s="6"/>
    </row>
    <row r="1417" spans="1:44" s="2" customFormat="1" x14ac:dyDescent="0.25">
      <c r="A1417" s="5"/>
      <c r="F1417" s="16"/>
      <c r="M1417" s="16"/>
      <c r="T1417" s="16"/>
      <c r="AA1417" s="16"/>
      <c r="AQ1417" s="3"/>
      <c r="AR1417" s="6"/>
    </row>
    <row r="1418" spans="1:44" s="2" customFormat="1" x14ac:dyDescent="0.25">
      <c r="A1418" s="5"/>
      <c r="F1418" s="16"/>
      <c r="M1418" s="16"/>
      <c r="T1418" s="16"/>
      <c r="AA1418" s="16"/>
      <c r="AQ1418" s="3"/>
      <c r="AR1418" s="6"/>
    </row>
    <row r="1419" spans="1:44" s="2" customFormat="1" x14ac:dyDescent="0.25">
      <c r="A1419" s="5"/>
      <c r="F1419" s="16"/>
      <c r="M1419" s="16"/>
      <c r="T1419" s="16"/>
      <c r="AA1419" s="16"/>
      <c r="AQ1419" s="3"/>
      <c r="AR1419" s="6"/>
    </row>
    <row r="1420" spans="1:44" s="2" customFormat="1" x14ac:dyDescent="0.25">
      <c r="A1420" s="5"/>
      <c r="F1420" s="16"/>
      <c r="M1420" s="16"/>
      <c r="T1420" s="16"/>
      <c r="AA1420" s="16"/>
      <c r="AQ1420" s="3"/>
      <c r="AR1420" s="6"/>
    </row>
    <row r="1421" spans="1:44" s="2" customFormat="1" x14ac:dyDescent="0.25">
      <c r="A1421" s="5"/>
      <c r="F1421" s="16"/>
      <c r="M1421" s="16"/>
      <c r="T1421" s="16"/>
      <c r="AA1421" s="16"/>
      <c r="AQ1421" s="3"/>
      <c r="AR1421" s="6"/>
    </row>
    <row r="1422" spans="1:44" s="2" customFormat="1" x14ac:dyDescent="0.25">
      <c r="A1422" s="5"/>
      <c r="F1422" s="16"/>
      <c r="M1422" s="16"/>
      <c r="T1422" s="16"/>
      <c r="AA1422" s="16"/>
      <c r="AQ1422" s="3"/>
      <c r="AR1422" s="6"/>
    </row>
    <row r="1423" spans="1:44" s="2" customFormat="1" x14ac:dyDescent="0.25">
      <c r="A1423" s="5"/>
      <c r="F1423" s="16"/>
      <c r="M1423" s="16"/>
      <c r="T1423" s="16"/>
      <c r="AA1423" s="16"/>
      <c r="AQ1423" s="3"/>
      <c r="AR1423" s="6"/>
    </row>
    <row r="1424" spans="1:44" s="2" customFormat="1" x14ac:dyDescent="0.25">
      <c r="A1424" s="5"/>
      <c r="F1424" s="16"/>
      <c r="M1424" s="16"/>
      <c r="T1424" s="16"/>
      <c r="AA1424" s="16"/>
      <c r="AQ1424" s="3"/>
      <c r="AR1424" s="6"/>
    </row>
    <row r="1425" spans="1:44" s="2" customFormat="1" x14ac:dyDescent="0.25">
      <c r="A1425" s="5"/>
      <c r="F1425" s="16"/>
      <c r="M1425" s="16"/>
      <c r="T1425" s="16"/>
      <c r="AA1425" s="16"/>
      <c r="AQ1425" s="3"/>
      <c r="AR1425" s="6"/>
    </row>
    <row r="1426" spans="1:44" s="2" customFormat="1" x14ac:dyDescent="0.25">
      <c r="A1426" s="5"/>
      <c r="F1426" s="16"/>
      <c r="M1426" s="16"/>
      <c r="T1426" s="16"/>
      <c r="AA1426" s="16"/>
      <c r="AQ1426" s="3"/>
      <c r="AR1426" s="6"/>
    </row>
    <row r="1427" spans="1:44" s="2" customFormat="1" x14ac:dyDescent="0.25">
      <c r="A1427" s="5"/>
      <c r="F1427" s="16"/>
      <c r="M1427" s="16"/>
      <c r="T1427" s="16"/>
      <c r="AA1427" s="16"/>
      <c r="AQ1427" s="3"/>
      <c r="AR1427" s="6"/>
    </row>
    <row r="1428" spans="1:44" s="2" customFormat="1" x14ac:dyDescent="0.25">
      <c r="A1428" s="5"/>
      <c r="F1428" s="16"/>
      <c r="M1428" s="16"/>
      <c r="T1428" s="16"/>
      <c r="AA1428" s="16"/>
      <c r="AQ1428" s="3"/>
      <c r="AR1428" s="6"/>
    </row>
    <row r="1429" spans="1:44" s="2" customFormat="1" x14ac:dyDescent="0.25">
      <c r="A1429" s="5"/>
      <c r="F1429" s="16"/>
      <c r="M1429" s="16"/>
      <c r="T1429" s="16"/>
      <c r="AA1429" s="16"/>
      <c r="AQ1429" s="3"/>
      <c r="AR1429" s="6"/>
    </row>
    <row r="1430" spans="1:44" s="2" customFormat="1" x14ac:dyDescent="0.25">
      <c r="A1430" s="5"/>
      <c r="F1430" s="16"/>
      <c r="M1430" s="16"/>
      <c r="T1430" s="16"/>
      <c r="AA1430" s="16"/>
      <c r="AQ1430" s="3"/>
      <c r="AR1430" s="6"/>
    </row>
    <row r="1431" spans="1:44" s="2" customFormat="1" x14ac:dyDescent="0.25">
      <c r="A1431" s="5"/>
      <c r="F1431" s="16"/>
      <c r="M1431" s="16"/>
      <c r="T1431" s="16"/>
      <c r="AA1431" s="16"/>
      <c r="AQ1431" s="3"/>
      <c r="AR1431" s="6"/>
    </row>
    <row r="1432" spans="1:44" s="2" customFormat="1" x14ac:dyDescent="0.25">
      <c r="A1432" s="5"/>
      <c r="F1432" s="16"/>
      <c r="M1432" s="16"/>
      <c r="T1432" s="16"/>
      <c r="AA1432" s="16"/>
      <c r="AQ1432" s="3"/>
      <c r="AR1432" s="6"/>
    </row>
    <row r="1433" spans="1:44" s="2" customFormat="1" x14ac:dyDescent="0.25">
      <c r="A1433" s="5"/>
      <c r="F1433" s="16"/>
      <c r="M1433" s="16"/>
      <c r="T1433" s="16"/>
      <c r="AA1433" s="16"/>
      <c r="AQ1433" s="3"/>
      <c r="AR1433" s="6"/>
    </row>
    <row r="1434" spans="1:44" s="2" customFormat="1" x14ac:dyDescent="0.25">
      <c r="A1434" s="5"/>
      <c r="F1434" s="16"/>
      <c r="M1434" s="16"/>
      <c r="T1434" s="16"/>
      <c r="AA1434" s="16"/>
      <c r="AQ1434" s="3"/>
      <c r="AR1434" s="6"/>
    </row>
    <row r="1435" spans="1:44" s="2" customFormat="1" x14ac:dyDescent="0.25">
      <c r="A1435" s="5"/>
      <c r="F1435" s="16"/>
      <c r="M1435" s="16"/>
      <c r="T1435" s="16"/>
      <c r="AA1435" s="16"/>
      <c r="AQ1435" s="3"/>
      <c r="AR1435" s="6"/>
    </row>
    <row r="1436" spans="1:44" s="2" customFormat="1" x14ac:dyDescent="0.25">
      <c r="A1436" s="5"/>
      <c r="F1436" s="16"/>
      <c r="M1436" s="16"/>
      <c r="T1436" s="16"/>
      <c r="AA1436" s="16"/>
      <c r="AQ1436" s="3"/>
      <c r="AR1436" s="6"/>
    </row>
    <row r="1437" spans="1:44" s="2" customFormat="1" x14ac:dyDescent="0.25">
      <c r="A1437" s="5"/>
      <c r="F1437" s="16"/>
      <c r="M1437" s="16"/>
      <c r="T1437" s="16"/>
      <c r="AA1437" s="16"/>
      <c r="AQ1437" s="3"/>
      <c r="AR1437" s="6"/>
    </row>
    <row r="1438" spans="1:44" s="2" customFormat="1" x14ac:dyDescent="0.25">
      <c r="A1438" s="5"/>
      <c r="F1438" s="16"/>
      <c r="M1438" s="16"/>
      <c r="T1438" s="16"/>
      <c r="AA1438" s="16"/>
      <c r="AQ1438" s="3"/>
      <c r="AR1438" s="6"/>
    </row>
    <row r="1439" spans="1:44" s="2" customFormat="1" x14ac:dyDescent="0.25">
      <c r="A1439" s="5"/>
      <c r="F1439" s="16"/>
      <c r="M1439" s="16"/>
      <c r="T1439" s="16"/>
      <c r="AA1439" s="16"/>
      <c r="AQ1439" s="3"/>
      <c r="AR1439" s="6"/>
    </row>
    <row r="1440" spans="1:44" s="2" customFormat="1" x14ac:dyDescent="0.25">
      <c r="A1440" s="5"/>
      <c r="F1440" s="16"/>
      <c r="M1440" s="16"/>
      <c r="T1440" s="16"/>
      <c r="AA1440" s="16"/>
      <c r="AQ1440" s="3"/>
      <c r="AR1440" s="6"/>
    </row>
    <row r="1441" spans="1:44" s="2" customFormat="1" x14ac:dyDescent="0.25">
      <c r="A1441" s="5"/>
      <c r="F1441" s="16"/>
      <c r="M1441" s="16"/>
      <c r="T1441" s="16"/>
      <c r="AA1441" s="16"/>
      <c r="AQ1441" s="3"/>
      <c r="AR1441" s="6"/>
    </row>
    <row r="1442" spans="1:44" s="2" customFormat="1" x14ac:dyDescent="0.25">
      <c r="A1442" s="5"/>
      <c r="F1442" s="16"/>
      <c r="M1442" s="16"/>
      <c r="T1442" s="16"/>
      <c r="AA1442" s="16"/>
      <c r="AQ1442" s="3"/>
      <c r="AR1442" s="6"/>
    </row>
    <row r="1443" spans="1:44" s="2" customFormat="1" x14ac:dyDescent="0.25">
      <c r="A1443" s="5"/>
      <c r="F1443" s="16"/>
      <c r="M1443" s="16"/>
      <c r="T1443" s="16"/>
      <c r="AA1443" s="16"/>
      <c r="AQ1443" s="3"/>
      <c r="AR1443" s="6"/>
    </row>
    <row r="1444" spans="1:44" s="2" customFormat="1" x14ac:dyDescent="0.25">
      <c r="A1444" s="5"/>
      <c r="F1444" s="16"/>
      <c r="M1444" s="16"/>
      <c r="T1444" s="16"/>
      <c r="AA1444" s="16"/>
      <c r="AQ1444" s="3"/>
      <c r="AR1444" s="6"/>
    </row>
    <row r="1445" spans="1:44" s="2" customFormat="1" x14ac:dyDescent="0.25">
      <c r="A1445" s="5"/>
      <c r="F1445" s="16"/>
      <c r="M1445" s="16"/>
      <c r="T1445" s="16"/>
      <c r="AA1445" s="16"/>
      <c r="AQ1445" s="3"/>
      <c r="AR1445" s="6"/>
    </row>
    <row r="1446" spans="1:44" s="2" customFormat="1" x14ac:dyDescent="0.25">
      <c r="A1446" s="5"/>
      <c r="F1446" s="16"/>
      <c r="M1446" s="16"/>
      <c r="T1446" s="16"/>
      <c r="AA1446" s="16"/>
      <c r="AQ1446" s="3"/>
      <c r="AR1446" s="6"/>
    </row>
    <row r="1447" spans="1:44" s="2" customFormat="1" x14ac:dyDescent="0.25">
      <c r="A1447" s="5"/>
      <c r="F1447" s="16"/>
      <c r="M1447" s="16"/>
      <c r="T1447" s="16"/>
      <c r="AA1447" s="16"/>
      <c r="AQ1447" s="3"/>
      <c r="AR1447" s="6"/>
    </row>
    <row r="1448" spans="1:44" s="2" customFormat="1" x14ac:dyDescent="0.25">
      <c r="A1448" s="5"/>
      <c r="F1448" s="16"/>
      <c r="M1448" s="16"/>
      <c r="T1448" s="16"/>
      <c r="AA1448" s="16"/>
      <c r="AQ1448" s="3"/>
      <c r="AR1448" s="6"/>
    </row>
    <row r="1449" spans="1:44" s="2" customFormat="1" x14ac:dyDescent="0.25">
      <c r="A1449" s="5"/>
      <c r="F1449" s="16"/>
      <c r="M1449" s="16"/>
      <c r="T1449" s="16"/>
      <c r="AA1449" s="16"/>
      <c r="AQ1449" s="3"/>
      <c r="AR1449" s="6"/>
    </row>
    <row r="1450" spans="1:44" s="2" customFormat="1" x14ac:dyDescent="0.25">
      <c r="A1450" s="5"/>
      <c r="F1450" s="16"/>
      <c r="M1450" s="16"/>
      <c r="T1450" s="16"/>
      <c r="AA1450" s="16"/>
      <c r="AQ1450" s="3"/>
      <c r="AR1450" s="6"/>
    </row>
    <row r="1451" spans="1:44" s="2" customFormat="1" x14ac:dyDescent="0.25">
      <c r="A1451" s="5"/>
      <c r="F1451" s="16"/>
      <c r="M1451" s="16"/>
      <c r="T1451" s="16"/>
      <c r="AA1451" s="16"/>
      <c r="AQ1451" s="3"/>
      <c r="AR1451" s="6"/>
    </row>
    <row r="1452" spans="1:44" s="2" customFormat="1" x14ac:dyDescent="0.25">
      <c r="A1452" s="5"/>
      <c r="F1452" s="16"/>
      <c r="M1452" s="16"/>
      <c r="T1452" s="16"/>
      <c r="AA1452" s="16"/>
      <c r="AQ1452" s="3"/>
      <c r="AR1452" s="6"/>
    </row>
    <row r="1453" spans="1:44" s="2" customFormat="1" x14ac:dyDescent="0.25">
      <c r="A1453" s="5"/>
      <c r="F1453" s="16"/>
      <c r="M1453" s="16"/>
      <c r="T1453" s="16"/>
      <c r="AA1453" s="16"/>
      <c r="AQ1453" s="3"/>
      <c r="AR1453" s="6"/>
    </row>
    <row r="1454" spans="1:44" s="2" customFormat="1" x14ac:dyDescent="0.25">
      <c r="A1454" s="5"/>
      <c r="F1454" s="16"/>
      <c r="M1454" s="16"/>
      <c r="T1454" s="16"/>
      <c r="AA1454" s="16"/>
      <c r="AQ1454" s="3"/>
      <c r="AR1454" s="6"/>
    </row>
    <row r="1455" spans="1:44" s="2" customFormat="1" x14ac:dyDescent="0.25">
      <c r="A1455" s="5"/>
      <c r="F1455" s="16"/>
      <c r="M1455" s="16"/>
      <c r="T1455" s="16"/>
      <c r="AA1455" s="16"/>
      <c r="AQ1455" s="3"/>
      <c r="AR1455" s="6"/>
    </row>
    <row r="1456" spans="1:44" s="2" customFormat="1" x14ac:dyDescent="0.25">
      <c r="A1456" s="5"/>
      <c r="F1456" s="16"/>
      <c r="M1456" s="16"/>
      <c r="T1456" s="16"/>
      <c r="AA1456" s="16"/>
      <c r="AQ1456" s="3"/>
      <c r="AR1456" s="6"/>
    </row>
    <row r="1457" spans="1:44" s="2" customFormat="1" x14ac:dyDescent="0.25">
      <c r="A1457" s="5"/>
      <c r="F1457" s="16"/>
      <c r="M1457" s="16"/>
      <c r="T1457" s="16"/>
      <c r="AA1457" s="16"/>
      <c r="AQ1457" s="3"/>
      <c r="AR1457" s="6"/>
    </row>
    <row r="1458" spans="1:44" s="2" customFormat="1" x14ac:dyDescent="0.25">
      <c r="A1458" s="5"/>
      <c r="F1458" s="16"/>
      <c r="M1458" s="16"/>
      <c r="T1458" s="16"/>
      <c r="AA1458" s="16"/>
      <c r="AQ1458" s="3"/>
      <c r="AR1458" s="6"/>
    </row>
    <row r="1459" spans="1:44" s="2" customFormat="1" x14ac:dyDescent="0.25">
      <c r="A1459" s="5"/>
      <c r="F1459" s="16"/>
      <c r="M1459" s="16"/>
      <c r="T1459" s="16"/>
      <c r="AA1459" s="16"/>
      <c r="AQ1459" s="3"/>
      <c r="AR1459" s="6"/>
    </row>
    <row r="1460" spans="1:44" s="2" customFormat="1" x14ac:dyDescent="0.25">
      <c r="A1460" s="5"/>
      <c r="F1460" s="16"/>
      <c r="M1460" s="16"/>
      <c r="T1460" s="16"/>
      <c r="AA1460" s="16"/>
      <c r="AQ1460" s="3"/>
      <c r="AR1460" s="6"/>
    </row>
    <row r="1461" spans="1:44" s="2" customFormat="1" x14ac:dyDescent="0.25">
      <c r="A1461" s="5"/>
      <c r="F1461" s="16"/>
      <c r="M1461" s="16"/>
      <c r="T1461" s="16"/>
      <c r="AA1461" s="16"/>
      <c r="AQ1461" s="3"/>
      <c r="AR1461" s="6"/>
    </row>
    <row r="1462" spans="1:44" s="2" customFormat="1" x14ac:dyDescent="0.25">
      <c r="A1462" s="5"/>
      <c r="F1462" s="16"/>
      <c r="M1462" s="16"/>
      <c r="T1462" s="16"/>
      <c r="AA1462" s="16"/>
      <c r="AQ1462" s="3"/>
      <c r="AR1462" s="6"/>
    </row>
    <row r="1463" spans="1:44" s="2" customFormat="1" x14ac:dyDescent="0.25">
      <c r="A1463" s="5"/>
      <c r="F1463" s="16"/>
      <c r="M1463" s="16"/>
      <c r="T1463" s="16"/>
      <c r="AA1463" s="16"/>
      <c r="AQ1463" s="3"/>
      <c r="AR1463" s="6"/>
    </row>
    <row r="1464" spans="1:44" s="2" customFormat="1" x14ac:dyDescent="0.25">
      <c r="A1464" s="5"/>
      <c r="F1464" s="16"/>
      <c r="M1464" s="16"/>
      <c r="T1464" s="16"/>
      <c r="AA1464" s="16"/>
      <c r="AQ1464" s="3"/>
      <c r="AR1464" s="6"/>
    </row>
    <row r="1465" spans="1:44" s="2" customFormat="1" x14ac:dyDescent="0.25">
      <c r="A1465" s="5"/>
      <c r="F1465" s="16"/>
      <c r="M1465" s="16"/>
      <c r="T1465" s="16"/>
      <c r="AA1465" s="16"/>
      <c r="AQ1465" s="3"/>
      <c r="AR1465" s="6"/>
    </row>
    <row r="1466" spans="1:44" s="2" customFormat="1" x14ac:dyDescent="0.25">
      <c r="A1466" s="5"/>
      <c r="F1466" s="16"/>
      <c r="M1466" s="16"/>
      <c r="T1466" s="16"/>
      <c r="AA1466" s="16"/>
      <c r="AQ1466" s="3"/>
      <c r="AR1466" s="6"/>
    </row>
    <row r="1467" spans="1:44" s="2" customFormat="1" x14ac:dyDescent="0.25">
      <c r="A1467" s="5"/>
      <c r="F1467" s="16"/>
      <c r="M1467" s="16"/>
      <c r="T1467" s="16"/>
      <c r="AA1467" s="16"/>
      <c r="AQ1467" s="3"/>
      <c r="AR1467" s="6"/>
    </row>
    <row r="1468" spans="1:44" s="2" customFormat="1" x14ac:dyDescent="0.25">
      <c r="A1468" s="5"/>
      <c r="F1468" s="16"/>
      <c r="M1468" s="16"/>
      <c r="T1468" s="16"/>
      <c r="AA1468" s="16"/>
      <c r="AQ1468" s="3"/>
      <c r="AR1468" s="6"/>
    </row>
    <row r="1469" spans="1:44" s="2" customFormat="1" x14ac:dyDescent="0.25">
      <c r="A1469" s="5"/>
      <c r="F1469" s="16"/>
      <c r="M1469" s="16"/>
      <c r="T1469" s="16"/>
      <c r="AA1469" s="16"/>
      <c r="AQ1469" s="3"/>
      <c r="AR1469" s="6"/>
    </row>
    <row r="1470" spans="1:44" s="2" customFormat="1" x14ac:dyDescent="0.25">
      <c r="A1470" s="5"/>
      <c r="F1470" s="16"/>
      <c r="M1470" s="16"/>
      <c r="T1470" s="16"/>
      <c r="AA1470" s="16"/>
      <c r="AQ1470" s="3"/>
      <c r="AR1470" s="6"/>
    </row>
    <row r="1471" spans="1:44" s="2" customFormat="1" x14ac:dyDescent="0.25">
      <c r="A1471" s="5"/>
      <c r="F1471" s="16"/>
      <c r="M1471" s="16"/>
      <c r="T1471" s="16"/>
      <c r="AA1471" s="16"/>
      <c r="AQ1471" s="3"/>
      <c r="AR1471" s="6"/>
    </row>
    <row r="1472" spans="1:44" s="2" customFormat="1" x14ac:dyDescent="0.25">
      <c r="A1472" s="5"/>
      <c r="F1472" s="16"/>
      <c r="M1472" s="16"/>
      <c r="T1472" s="16"/>
      <c r="AA1472" s="16"/>
      <c r="AQ1472" s="3"/>
      <c r="AR1472" s="6"/>
    </row>
    <row r="1473" spans="1:44" s="2" customFormat="1" x14ac:dyDescent="0.25">
      <c r="A1473" s="5"/>
      <c r="F1473" s="16"/>
      <c r="M1473" s="16"/>
      <c r="T1473" s="16"/>
      <c r="AA1473" s="16"/>
      <c r="AQ1473" s="3"/>
      <c r="AR1473" s="6"/>
    </row>
    <row r="1474" spans="1:44" s="2" customFormat="1" x14ac:dyDescent="0.25">
      <c r="A1474" s="5"/>
      <c r="F1474" s="16"/>
      <c r="M1474" s="16"/>
      <c r="T1474" s="16"/>
      <c r="AA1474" s="16"/>
      <c r="AQ1474" s="3"/>
      <c r="AR1474" s="6"/>
    </row>
    <row r="1475" spans="1:44" s="2" customFormat="1" x14ac:dyDescent="0.25">
      <c r="A1475" s="5"/>
      <c r="F1475" s="16"/>
      <c r="M1475" s="16"/>
      <c r="T1475" s="16"/>
      <c r="AA1475" s="16"/>
      <c r="AQ1475" s="3"/>
      <c r="AR1475" s="6"/>
    </row>
    <row r="1476" spans="1:44" s="2" customFormat="1" x14ac:dyDescent="0.25">
      <c r="A1476" s="5"/>
      <c r="F1476" s="16"/>
      <c r="M1476" s="16"/>
      <c r="T1476" s="16"/>
      <c r="AA1476" s="16"/>
      <c r="AQ1476" s="3"/>
      <c r="AR1476" s="6"/>
    </row>
    <row r="1477" spans="1:44" s="2" customFormat="1" x14ac:dyDescent="0.25">
      <c r="A1477" s="5"/>
      <c r="F1477" s="16"/>
      <c r="M1477" s="16"/>
      <c r="T1477" s="16"/>
      <c r="AA1477" s="16"/>
      <c r="AQ1477" s="3"/>
      <c r="AR1477" s="6"/>
    </row>
    <row r="1478" spans="1:44" s="2" customFormat="1" x14ac:dyDescent="0.25">
      <c r="A1478" s="5"/>
      <c r="F1478" s="16"/>
      <c r="M1478" s="16"/>
      <c r="T1478" s="16"/>
      <c r="AA1478" s="16"/>
      <c r="AQ1478" s="3"/>
      <c r="AR1478" s="6"/>
    </row>
    <row r="1479" spans="1:44" s="2" customFormat="1" x14ac:dyDescent="0.25">
      <c r="A1479" s="5"/>
      <c r="F1479" s="16"/>
      <c r="M1479" s="16"/>
      <c r="T1479" s="16"/>
      <c r="AA1479" s="16"/>
      <c r="AQ1479" s="3"/>
      <c r="AR1479" s="6"/>
    </row>
    <row r="1480" spans="1:44" s="2" customFormat="1" x14ac:dyDescent="0.25">
      <c r="A1480" s="5"/>
      <c r="F1480" s="16"/>
      <c r="M1480" s="16"/>
      <c r="T1480" s="16"/>
      <c r="AA1480" s="16"/>
      <c r="AQ1480" s="3"/>
      <c r="AR1480" s="6"/>
    </row>
    <row r="1481" spans="1:44" s="2" customFormat="1" x14ac:dyDescent="0.25">
      <c r="A1481" s="5"/>
      <c r="F1481" s="16"/>
      <c r="M1481" s="16"/>
      <c r="T1481" s="16"/>
      <c r="AA1481" s="16"/>
      <c r="AQ1481" s="3"/>
      <c r="AR1481" s="6"/>
    </row>
    <row r="1482" spans="1:44" s="2" customFormat="1" x14ac:dyDescent="0.25">
      <c r="A1482" s="5"/>
      <c r="F1482" s="16"/>
      <c r="M1482" s="16"/>
      <c r="T1482" s="16"/>
      <c r="AA1482" s="16"/>
      <c r="AQ1482" s="3"/>
      <c r="AR1482" s="6"/>
    </row>
    <row r="1483" spans="1:44" s="2" customFormat="1" x14ac:dyDescent="0.25">
      <c r="A1483" s="5"/>
      <c r="F1483" s="16"/>
      <c r="M1483" s="16"/>
      <c r="T1483" s="16"/>
      <c r="AA1483" s="16"/>
      <c r="AQ1483" s="3"/>
      <c r="AR1483" s="6"/>
    </row>
    <row r="1484" spans="1:44" s="2" customFormat="1" x14ac:dyDescent="0.25">
      <c r="A1484" s="5"/>
      <c r="F1484" s="16"/>
      <c r="M1484" s="16"/>
      <c r="T1484" s="16"/>
      <c r="AA1484" s="16"/>
      <c r="AQ1484" s="3"/>
      <c r="AR1484" s="6"/>
    </row>
    <row r="1485" spans="1:44" s="2" customFormat="1" x14ac:dyDescent="0.25">
      <c r="A1485" s="5"/>
      <c r="F1485" s="16"/>
      <c r="M1485" s="16"/>
      <c r="T1485" s="16"/>
      <c r="AA1485" s="16"/>
      <c r="AQ1485" s="3"/>
      <c r="AR1485" s="6"/>
    </row>
    <row r="1486" spans="1:44" s="2" customFormat="1" x14ac:dyDescent="0.25">
      <c r="A1486" s="5"/>
      <c r="F1486" s="16"/>
      <c r="M1486" s="16"/>
      <c r="T1486" s="16"/>
      <c r="AA1486" s="16"/>
      <c r="AQ1486" s="3"/>
      <c r="AR1486" s="6"/>
    </row>
    <row r="1487" spans="1:44" s="2" customFormat="1" x14ac:dyDescent="0.25">
      <c r="A1487" s="5"/>
      <c r="F1487" s="16"/>
      <c r="M1487" s="16"/>
      <c r="T1487" s="16"/>
      <c r="AA1487" s="16"/>
      <c r="AQ1487" s="3"/>
      <c r="AR1487" s="6"/>
    </row>
    <row r="1488" spans="1:44" s="2" customFormat="1" x14ac:dyDescent="0.25">
      <c r="A1488" s="5"/>
      <c r="F1488" s="16"/>
      <c r="M1488" s="16"/>
      <c r="T1488" s="16"/>
      <c r="AA1488" s="16"/>
      <c r="AQ1488" s="3"/>
      <c r="AR1488" s="6"/>
    </row>
    <row r="1489" spans="1:44" s="2" customFormat="1" x14ac:dyDescent="0.25">
      <c r="A1489" s="5"/>
      <c r="F1489" s="16"/>
      <c r="M1489" s="16"/>
      <c r="T1489" s="16"/>
      <c r="AA1489" s="16"/>
      <c r="AQ1489" s="3"/>
      <c r="AR1489" s="6"/>
    </row>
    <row r="1490" spans="1:44" s="2" customFormat="1" x14ac:dyDescent="0.25">
      <c r="A1490" s="5"/>
      <c r="F1490" s="16"/>
      <c r="M1490" s="16"/>
      <c r="T1490" s="16"/>
      <c r="AA1490" s="16"/>
      <c r="AQ1490" s="3"/>
      <c r="AR1490" s="6"/>
    </row>
    <row r="1491" spans="1:44" s="2" customFormat="1" x14ac:dyDescent="0.25">
      <c r="A1491" s="5"/>
      <c r="F1491" s="16"/>
      <c r="M1491" s="16"/>
      <c r="T1491" s="16"/>
      <c r="AA1491" s="16"/>
      <c r="AQ1491" s="3"/>
      <c r="AR1491" s="6"/>
    </row>
    <row r="1492" spans="1:44" s="2" customFormat="1" x14ac:dyDescent="0.25">
      <c r="A1492" s="5"/>
      <c r="F1492" s="16"/>
      <c r="M1492" s="16"/>
      <c r="T1492" s="16"/>
      <c r="AA1492" s="16"/>
      <c r="AQ1492" s="3"/>
      <c r="AR1492" s="6"/>
    </row>
    <row r="1493" spans="1:44" s="2" customFormat="1" x14ac:dyDescent="0.25">
      <c r="A1493" s="5"/>
      <c r="F1493" s="16"/>
      <c r="M1493" s="16"/>
      <c r="T1493" s="16"/>
      <c r="AA1493" s="16"/>
      <c r="AQ1493" s="3"/>
      <c r="AR1493" s="6"/>
    </row>
    <row r="1494" spans="1:44" s="2" customFormat="1" x14ac:dyDescent="0.25">
      <c r="A1494" s="5"/>
      <c r="F1494" s="16"/>
      <c r="M1494" s="16"/>
      <c r="T1494" s="16"/>
      <c r="AA1494" s="16"/>
      <c r="AQ1494" s="3"/>
      <c r="AR1494" s="6"/>
    </row>
    <row r="1495" spans="1:44" s="2" customFormat="1" x14ac:dyDescent="0.25">
      <c r="A1495" s="5"/>
      <c r="F1495" s="16"/>
      <c r="M1495" s="16"/>
      <c r="T1495" s="16"/>
      <c r="AA1495" s="16"/>
      <c r="AQ1495" s="3"/>
      <c r="AR1495" s="6"/>
    </row>
    <row r="1496" spans="1:44" s="2" customFormat="1" x14ac:dyDescent="0.25">
      <c r="A1496" s="5"/>
      <c r="F1496" s="16"/>
      <c r="M1496" s="16"/>
      <c r="T1496" s="16"/>
      <c r="AA1496" s="16"/>
      <c r="AQ1496" s="3"/>
      <c r="AR1496" s="6"/>
    </row>
    <row r="1497" spans="1:44" s="2" customFormat="1" x14ac:dyDescent="0.25">
      <c r="A1497" s="5"/>
      <c r="F1497" s="16"/>
      <c r="M1497" s="16"/>
      <c r="T1497" s="16"/>
      <c r="AA1497" s="16"/>
      <c r="AQ1497" s="3"/>
      <c r="AR1497" s="6"/>
    </row>
    <row r="1498" spans="1:44" s="2" customFormat="1" x14ac:dyDescent="0.25">
      <c r="A1498" s="5"/>
      <c r="F1498" s="16"/>
      <c r="M1498" s="16"/>
      <c r="T1498" s="16"/>
      <c r="AA1498" s="16"/>
      <c r="AQ1498" s="3"/>
      <c r="AR1498" s="6"/>
    </row>
    <row r="1499" spans="1:44" s="2" customFormat="1" x14ac:dyDescent="0.25">
      <c r="A1499" s="5"/>
      <c r="F1499" s="16"/>
      <c r="M1499" s="16"/>
      <c r="T1499" s="16"/>
      <c r="AA1499" s="16"/>
      <c r="AQ1499" s="3"/>
      <c r="AR1499" s="6"/>
    </row>
    <row r="1500" spans="1:44" s="2" customFormat="1" x14ac:dyDescent="0.25">
      <c r="A1500" s="5"/>
      <c r="F1500" s="16"/>
      <c r="M1500" s="16"/>
      <c r="T1500" s="16"/>
      <c r="AA1500" s="16"/>
      <c r="AQ1500" s="3"/>
      <c r="AR1500" s="6"/>
    </row>
    <row r="1501" spans="1:44" s="2" customFormat="1" x14ac:dyDescent="0.25">
      <c r="A1501" s="5"/>
      <c r="F1501" s="16"/>
      <c r="M1501" s="16"/>
      <c r="T1501" s="16"/>
      <c r="AA1501" s="16"/>
      <c r="AQ1501" s="3"/>
      <c r="AR1501" s="6"/>
    </row>
    <row r="1502" spans="1:44" s="2" customFormat="1" x14ac:dyDescent="0.25">
      <c r="A1502" s="5"/>
      <c r="F1502" s="16"/>
      <c r="M1502" s="16"/>
      <c r="T1502" s="16"/>
      <c r="AA1502" s="16"/>
      <c r="AQ1502" s="3"/>
      <c r="AR1502" s="6"/>
    </row>
    <row r="1503" spans="1:44" s="2" customFormat="1" x14ac:dyDescent="0.25">
      <c r="A1503" s="5"/>
      <c r="F1503" s="16"/>
      <c r="M1503" s="16"/>
      <c r="T1503" s="16"/>
      <c r="AA1503" s="16"/>
      <c r="AQ1503" s="3"/>
      <c r="AR1503" s="6"/>
    </row>
    <row r="1504" spans="1:44" s="2" customFormat="1" x14ac:dyDescent="0.25">
      <c r="A1504" s="5"/>
      <c r="F1504" s="16"/>
      <c r="M1504" s="16"/>
      <c r="T1504" s="16"/>
      <c r="AA1504" s="16"/>
      <c r="AQ1504" s="3"/>
      <c r="AR1504" s="6"/>
    </row>
    <row r="1505" spans="1:44" s="2" customFormat="1" x14ac:dyDescent="0.25">
      <c r="A1505" s="5"/>
      <c r="F1505" s="16"/>
      <c r="M1505" s="16"/>
      <c r="T1505" s="16"/>
      <c r="AA1505" s="16"/>
      <c r="AQ1505" s="3"/>
      <c r="AR1505" s="6"/>
    </row>
    <row r="1506" spans="1:44" s="2" customFormat="1" x14ac:dyDescent="0.25">
      <c r="A1506" s="5"/>
      <c r="F1506" s="16"/>
      <c r="M1506" s="16"/>
      <c r="T1506" s="16"/>
      <c r="AA1506" s="16"/>
      <c r="AQ1506" s="3"/>
      <c r="AR1506" s="6"/>
    </row>
    <row r="1507" spans="1:44" s="2" customFormat="1" x14ac:dyDescent="0.25">
      <c r="A1507" s="5"/>
      <c r="F1507" s="16"/>
      <c r="M1507" s="16"/>
      <c r="T1507" s="16"/>
      <c r="AA1507" s="16"/>
      <c r="AQ1507" s="3"/>
      <c r="AR1507" s="6"/>
    </row>
    <row r="1508" spans="1:44" s="2" customFormat="1" x14ac:dyDescent="0.25">
      <c r="A1508" s="5"/>
      <c r="F1508" s="16"/>
      <c r="M1508" s="16"/>
      <c r="T1508" s="16"/>
      <c r="AA1508" s="16"/>
      <c r="AQ1508" s="3"/>
      <c r="AR1508" s="6"/>
    </row>
    <row r="1509" spans="1:44" s="2" customFormat="1" x14ac:dyDescent="0.25">
      <c r="A1509" s="5"/>
      <c r="F1509" s="16"/>
      <c r="M1509" s="16"/>
      <c r="T1509" s="16"/>
      <c r="AA1509" s="16"/>
      <c r="AQ1509" s="3"/>
      <c r="AR1509" s="6"/>
    </row>
    <row r="1510" spans="1:44" s="2" customFormat="1" x14ac:dyDescent="0.25">
      <c r="A1510" s="5"/>
      <c r="F1510" s="16"/>
      <c r="M1510" s="16"/>
      <c r="T1510" s="16"/>
      <c r="AA1510" s="16"/>
      <c r="AQ1510" s="3"/>
      <c r="AR1510" s="6"/>
    </row>
    <row r="1511" spans="1:44" s="2" customFormat="1" x14ac:dyDescent="0.25">
      <c r="A1511" s="5"/>
      <c r="F1511" s="16"/>
      <c r="M1511" s="16"/>
      <c r="T1511" s="16"/>
      <c r="AA1511" s="16"/>
      <c r="AQ1511" s="3"/>
      <c r="AR1511" s="6"/>
    </row>
    <row r="1512" spans="1:44" s="2" customFormat="1" x14ac:dyDescent="0.25">
      <c r="A1512" s="5"/>
      <c r="F1512" s="16"/>
      <c r="M1512" s="16"/>
      <c r="T1512" s="16"/>
      <c r="AA1512" s="16"/>
      <c r="AQ1512" s="3"/>
      <c r="AR1512" s="6"/>
    </row>
    <row r="1513" spans="1:44" s="2" customFormat="1" x14ac:dyDescent="0.25">
      <c r="A1513" s="5"/>
      <c r="F1513" s="16"/>
      <c r="M1513" s="16"/>
      <c r="T1513" s="16"/>
      <c r="AA1513" s="16"/>
      <c r="AQ1513" s="3"/>
      <c r="AR1513" s="6"/>
    </row>
    <row r="1514" spans="1:44" s="2" customFormat="1" x14ac:dyDescent="0.25">
      <c r="A1514" s="5"/>
      <c r="F1514" s="16"/>
      <c r="M1514" s="16"/>
      <c r="T1514" s="16"/>
      <c r="AA1514" s="16"/>
      <c r="AQ1514" s="3"/>
      <c r="AR1514" s="6"/>
    </row>
    <row r="1515" spans="1:44" s="2" customFormat="1" x14ac:dyDescent="0.25">
      <c r="A1515" s="5"/>
      <c r="F1515" s="16"/>
      <c r="M1515" s="16"/>
      <c r="T1515" s="16"/>
      <c r="AA1515" s="16"/>
      <c r="AQ1515" s="3"/>
      <c r="AR1515" s="6"/>
    </row>
    <row r="1516" spans="1:44" s="2" customFormat="1" x14ac:dyDescent="0.25">
      <c r="A1516" s="5"/>
      <c r="F1516" s="16"/>
      <c r="M1516" s="16"/>
      <c r="T1516" s="16"/>
      <c r="AA1516" s="16"/>
      <c r="AQ1516" s="3"/>
      <c r="AR1516" s="6"/>
    </row>
    <row r="1517" spans="1:44" s="2" customFormat="1" x14ac:dyDescent="0.25">
      <c r="A1517" s="5"/>
      <c r="F1517" s="16"/>
      <c r="M1517" s="16"/>
      <c r="T1517" s="16"/>
      <c r="AA1517" s="16"/>
      <c r="AQ1517" s="3"/>
      <c r="AR1517" s="6"/>
    </row>
    <row r="1518" spans="1:44" s="2" customFormat="1" x14ac:dyDescent="0.25">
      <c r="A1518" s="5"/>
      <c r="F1518" s="16"/>
      <c r="M1518" s="16"/>
      <c r="T1518" s="16"/>
      <c r="AA1518" s="16"/>
      <c r="AQ1518" s="3"/>
      <c r="AR1518" s="6"/>
    </row>
    <row r="1519" spans="1:44" s="2" customFormat="1" x14ac:dyDescent="0.25">
      <c r="A1519" s="5"/>
      <c r="F1519" s="16"/>
      <c r="M1519" s="16"/>
      <c r="T1519" s="16"/>
      <c r="AA1519" s="16"/>
      <c r="AQ1519" s="3"/>
      <c r="AR1519" s="6"/>
    </row>
    <row r="1520" spans="1:44" s="2" customFormat="1" x14ac:dyDescent="0.25">
      <c r="A1520" s="5"/>
      <c r="F1520" s="16"/>
      <c r="M1520" s="16"/>
      <c r="T1520" s="16"/>
      <c r="AA1520" s="16"/>
      <c r="AQ1520" s="3"/>
      <c r="AR1520" s="6"/>
    </row>
    <row r="1521" spans="1:44" s="2" customFormat="1" x14ac:dyDescent="0.25">
      <c r="A1521" s="5"/>
      <c r="F1521" s="16"/>
      <c r="M1521" s="16"/>
      <c r="T1521" s="16"/>
      <c r="AA1521" s="16"/>
      <c r="AQ1521" s="3"/>
      <c r="AR1521" s="6"/>
    </row>
    <row r="1522" spans="1:44" s="2" customFormat="1" x14ac:dyDescent="0.25">
      <c r="A1522" s="5"/>
      <c r="F1522" s="16"/>
      <c r="M1522" s="16"/>
      <c r="T1522" s="16"/>
      <c r="AA1522" s="16"/>
      <c r="AQ1522" s="3"/>
      <c r="AR1522" s="6"/>
    </row>
    <row r="1523" spans="1:44" s="2" customFormat="1" x14ac:dyDescent="0.25">
      <c r="A1523" s="5"/>
      <c r="F1523" s="16"/>
      <c r="M1523" s="16"/>
      <c r="T1523" s="16"/>
      <c r="AA1523" s="16"/>
      <c r="AQ1523" s="3"/>
      <c r="AR1523" s="6"/>
    </row>
    <row r="1524" spans="1:44" s="2" customFormat="1" x14ac:dyDescent="0.25">
      <c r="A1524" s="5"/>
      <c r="F1524" s="16"/>
      <c r="M1524" s="16"/>
      <c r="T1524" s="16"/>
      <c r="AA1524" s="16"/>
      <c r="AQ1524" s="3"/>
      <c r="AR1524" s="6"/>
    </row>
    <row r="1525" spans="1:44" s="2" customFormat="1" x14ac:dyDescent="0.25">
      <c r="A1525" s="5"/>
      <c r="F1525" s="16"/>
      <c r="M1525" s="16"/>
      <c r="T1525" s="16"/>
      <c r="AA1525" s="16"/>
      <c r="AQ1525" s="3"/>
      <c r="AR1525" s="6"/>
    </row>
    <row r="1526" spans="1:44" s="2" customFormat="1" x14ac:dyDescent="0.25">
      <c r="A1526" s="5"/>
      <c r="F1526" s="16"/>
      <c r="M1526" s="16"/>
      <c r="T1526" s="16"/>
      <c r="AA1526" s="16"/>
      <c r="AQ1526" s="3"/>
      <c r="AR1526" s="6"/>
    </row>
    <row r="1527" spans="1:44" s="2" customFormat="1" x14ac:dyDescent="0.25">
      <c r="A1527" s="5"/>
      <c r="F1527" s="16"/>
      <c r="M1527" s="16"/>
      <c r="T1527" s="16"/>
      <c r="AA1527" s="16"/>
      <c r="AQ1527" s="3"/>
      <c r="AR1527" s="6"/>
    </row>
    <row r="1528" spans="1:44" s="2" customFormat="1" x14ac:dyDescent="0.25">
      <c r="A1528" s="5"/>
      <c r="F1528" s="16"/>
      <c r="M1528" s="16"/>
      <c r="T1528" s="16"/>
      <c r="AA1528" s="16"/>
      <c r="AQ1528" s="3"/>
      <c r="AR1528" s="6"/>
    </row>
    <row r="1529" spans="1:44" s="2" customFormat="1" x14ac:dyDescent="0.25">
      <c r="A1529" s="5"/>
      <c r="F1529" s="16"/>
      <c r="M1529" s="16"/>
      <c r="T1529" s="16"/>
      <c r="AA1529" s="16"/>
      <c r="AQ1529" s="3"/>
      <c r="AR1529" s="6"/>
    </row>
    <row r="1530" spans="1:44" s="2" customFormat="1" x14ac:dyDescent="0.25">
      <c r="A1530" s="5"/>
      <c r="F1530" s="16"/>
      <c r="M1530" s="16"/>
      <c r="T1530" s="16"/>
      <c r="AA1530" s="16"/>
      <c r="AQ1530" s="3"/>
      <c r="AR1530" s="6"/>
    </row>
    <row r="1531" spans="1:44" s="2" customFormat="1" x14ac:dyDescent="0.25">
      <c r="A1531" s="5"/>
      <c r="F1531" s="16"/>
      <c r="M1531" s="16"/>
      <c r="T1531" s="16"/>
      <c r="AA1531" s="16"/>
      <c r="AQ1531" s="3"/>
      <c r="AR1531" s="6"/>
    </row>
    <row r="1532" spans="1:44" s="2" customFormat="1" x14ac:dyDescent="0.25">
      <c r="A1532" s="5"/>
      <c r="F1532" s="16"/>
      <c r="M1532" s="16"/>
      <c r="T1532" s="16"/>
      <c r="AA1532" s="16"/>
      <c r="AQ1532" s="3"/>
      <c r="AR1532" s="6"/>
    </row>
    <row r="1533" spans="1:44" s="2" customFormat="1" x14ac:dyDescent="0.25">
      <c r="A1533" s="5"/>
      <c r="F1533" s="16"/>
      <c r="M1533" s="16"/>
      <c r="T1533" s="16"/>
      <c r="AA1533" s="16"/>
      <c r="AQ1533" s="3"/>
      <c r="AR1533" s="6"/>
    </row>
    <row r="1534" spans="1:44" s="2" customFormat="1" x14ac:dyDescent="0.25">
      <c r="A1534" s="5"/>
      <c r="F1534" s="16"/>
      <c r="M1534" s="16"/>
      <c r="T1534" s="16"/>
      <c r="AA1534" s="16"/>
      <c r="AQ1534" s="3"/>
      <c r="AR1534" s="6"/>
    </row>
    <row r="1535" spans="1:44" s="2" customFormat="1" x14ac:dyDescent="0.25">
      <c r="A1535" s="5"/>
      <c r="F1535" s="16"/>
      <c r="M1535" s="16"/>
      <c r="T1535" s="16"/>
      <c r="AA1535" s="16"/>
      <c r="AQ1535" s="3"/>
      <c r="AR1535" s="6"/>
    </row>
    <row r="1536" spans="1:44" s="2" customFormat="1" x14ac:dyDescent="0.25">
      <c r="A1536" s="5"/>
      <c r="F1536" s="16"/>
      <c r="M1536" s="16"/>
      <c r="T1536" s="16"/>
      <c r="AA1536" s="16"/>
      <c r="AQ1536" s="3"/>
      <c r="AR1536" s="6"/>
    </row>
    <row r="1537" spans="1:44" s="2" customFormat="1" x14ac:dyDescent="0.25">
      <c r="A1537" s="5"/>
      <c r="F1537" s="16"/>
      <c r="M1537" s="16"/>
      <c r="T1537" s="16"/>
      <c r="AA1537" s="16"/>
      <c r="AQ1537" s="3"/>
      <c r="AR1537" s="6"/>
    </row>
    <row r="1538" spans="1:44" s="2" customFormat="1" x14ac:dyDescent="0.25">
      <c r="A1538" s="5"/>
      <c r="F1538" s="16"/>
      <c r="M1538" s="16"/>
      <c r="T1538" s="16"/>
      <c r="AA1538" s="16"/>
      <c r="AQ1538" s="3"/>
      <c r="AR1538" s="6"/>
    </row>
    <row r="1539" spans="1:44" s="2" customFormat="1" x14ac:dyDescent="0.25">
      <c r="A1539" s="5"/>
      <c r="F1539" s="16"/>
      <c r="M1539" s="16"/>
      <c r="T1539" s="16"/>
      <c r="AA1539" s="16"/>
      <c r="AQ1539" s="3"/>
      <c r="AR1539" s="6"/>
    </row>
    <row r="1540" spans="1:44" s="2" customFormat="1" x14ac:dyDescent="0.25">
      <c r="A1540" s="5"/>
      <c r="F1540" s="16"/>
      <c r="M1540" s="16"/>
      <c r="T1540" s="16"/>
      <c r="AA1540" s="16"/>
      <c r="AQ1540" s="3"/>
      <c r="AR1540" s="6"/>
    </row>
    <row r="1541" spans="1:44" s="2" customFormat="1" x14ac:dyDescent="0.25">
      <c r="A1541" s="5"/>
      <c r="F1541" s="16"/>
      <c r="M1541" s="16"/>
      <c r="T1541" s="16"/>
      <c r="AA1541" s="16"/>
      <c r="AQ1541" s="3"/>
      <c r="AR1541" s="6"/>
    </row>
    <row r="1542" spans="1:44" s="2" customFormat="1" x14ac:dyDescent="0.25">
      <c r="A1542" s="5"/>
      <c r="F1542" s="16"/>
      <c r="M1542" s="16"/>
      <c r="T1542" s="16"/>
      <c r="AA1542" s="16"/>
      <c r="AQ1542" s="3"/>
      <c r="AR1542" s="6"/>
    </row>
    <row r="1543" spans="1:44" s="2" customFormat="1" x14ac:dyDescent="0.25">
      <c r="A1543" s="5"/>
      <c r="F1543" s="16"/>
      <c r="M1543" s="16"/>
      <c r="T1543" s="16"/>
      <c r="AA1543" s="16"/>
      <c r="AQ1543" s="3"/>
      <c r="AR1543" s="6"/>
    </row>
    <row r="1544" spans="1:44" s="2" customFormat="1" x14ac:dyDescent="0.25">
      <c r="A1544" s="5"/>
      <c r="F1544" s="16"/>
      <c r="M1544" s="16"/>
      <c r="T1544" s="16"/>
      <c r="AA1544" s="16"/>
      <c r="AQ1544" s="3"/>
      <c r="AR1544" s="6"/>
    </row>
    <row r="1545" spans="1:44" s="2" customFormat="1" x14ac:dyDescent="0.25">
      <c r="A1545" s="5"/>
      <c r="F1545" s="16"/>
      <c r="M1545" s="16"/>
      <c r="T1545" s="16"/>
      <c r="AA1545" s="16"/>
      <c r="AQ1545" s="3"/>
      <c r="AR1545" s="6"/>
    </row>
    <row r="1546" spans="1:44" s="2" customFormat="1" x14ac:dyDescent="0.25">
      <c r="A1546" s="5"/>
      <c r="F1546" s="16"/>
      <c r="M1546" s="16"/>
      <c r="T1546" s="16"/>
      <c r="AA1546" s="16"/>
      <c r="AQ1546" s="3"/>
      <c r="AR1546" s="6"/>
    </row>
    <row r="1547" spans="1:44" s="2" customFormat="1" x14ac:dyDescent="0.25">
      <c r="A1547" s="5"/>
      <c r="F1547" s="16"/>
      <c r="M1547" s="16"/>
      <c r="T1547" s="16"/>
      <c r="AA1547" s="16"/>
      <c r="AQ1547" s="3"/>
      <c r="AR1547" s="6"/>
    </row>
    <row r="1548" spans="1:44" s="2" customFormat="1" x14ac:dyDescent="0.25">
      <c r="A1548" s="5"/>
      <c r="F1548" s="16"/>
      <c r="M1548" s="16"/>
      <c r="T1548" s="16"/>
      <c r="AA1548" s="16"/>
      <c r="AQ1548" s="3"/>
      <c r="AR1548" s="6"/>
    </row>
    <row r="1549" spans="1:44" s="2" customFormat="1" x14ac:dyDescent="0.25">
      <c r="A1549" s="5"/>
      <c r="F1549" s="16"/>
      <c r="M1549" s="16"/>
      <c r="T1549" s="16"/>
      <c r="AA1549" s="16"/>
      <c r="AQ1549" s="3"/>
      <c r="AR1549" s="6"/>
    </row>
    <row r="1550" spans="1:44" s="2" customFormat="1" x14ac:dyDescent="0.25">
      <c r="A1550" s="5"/>
      <c r="F1550" s="16"/>
      <c r="M1550" s="16"/>
      <c r="T1550" s="16"/>
      <c r="AA1550" s="16"/>
      <c r="AQ1550" s="3"/>
      <c r="AR1550" s="6"/>
    </row>
    <row r="1551" spans="1:44" s="2" customFormat="1" x14ac:dyDescent="0.25">
      <c r="A1551" s="5"/>
      <c r="F1551" s="16"/>
      <c r="M1551" s="16"/>
      <c r="T1551" s="16"/>
      <c r="AA1551" s="16"/>
      <c r="AQ1551" s="3"/>
      <c r="AR1551" s="6"/>
    </row>
    <row r="1552" spans="1:44" s="2" customFormat="1" x14ac:dyDescent="0.25">
      <c r="A1552" s="5"/>
      <c r="F1552" s="16"/>
      <c r="M1552" s="16"/>
      <c r="T1552" s="16"/>
      <c r="AA1552" s="16"/>
      <c r="AQ1552" s="3"/>
      <c r="AR1552" s="6"/>
    </row>
    <row r="1553" spans="1:44" s="2" customFormat="1" x14ac:dyDescent="0.25">
      <c r="A1553" s="5"/>
      <c r="F1553" s="16"/>
      <c r="M1553" s="16"/>
      <c r="T1553" s="16"/>
      <c r="AA1553" s="16"/>
      <c r="AQ1553" s="3"/>
      <c r="AR1553" s="6"/>
    </row>
    <row r="1554" spans="1:44" s="2" customFormat="1" x14ac:dyDescent="0.25">
      <c r="A1554" s="5"/>
      <c r="F1554" s="16"/>
      <c r="M1554" s="16"/>
      <c r="T1554" s="16"/>
      <c r="AA1554" s="16"/>
      <c r="AQ1554" s="3"/>
      <c r="AR1554" s="6"/>
    </row>
    <row r="1555" spans="1:44" s="2" customFormat="1" x14ac:dyDescent="0.25">
      <c r="A1555" s="5"/>
      <c r="F1555" s="16"/>
      <c r="M1555" s="16"/>
      <c r="T1555" s="16"/>
      <c r="AA1555" s="16"/>
      <c r="AQ1555" s="3"/>
      <c r="AR1555" s="6"/>
    </row>
    <row r="1556" spans="1:44" s="2" customFormat="1" x14ac:dyDescent="0.25">
      <c r="A1556" s="5"/>
      <c r="F1556" s="16"/>
      <c r="M1556" s="16"/>
      <c r="T1556" s="16"/>
      <c r="AA1556" s="16"/>
      <c r="AQ1556" s="3"/>
      <c r="AR1556" s="6"/>
    </row>
    <row r="1557" spans="1:44" s="2" customFormat="1" x14ac:dyDescent="0.25">
      <c r="A1557" s="5"/>
      <c r="F1557" s="16"/>
      <c r="M1557" s="16"/>
      <c r="T1557" s="16"/>
      <c r="AA1557" s="16"/>
      <c r="AQ1557" s="3"/>
      <c r="AR1557" s="6"/>
    </row>
    <row r="1558" spans="1:44" s="2" customFormat="1" x14ac:dyDescent="0.25">
      <c r="A1558" s="5"/>
      <c r="F1558" s="16"/>
      <c r="M1558" s="16"/>
      <c r="T1558" s="16"/>
      <c r="AA1558" s="16"/>
      <c r="AQ1558" s="3"/>
      <c r="AR1558" s="6"/>
    </row>
    <row r="1559" spans="1:44" s="2" customFormat="1" x14ac:dyDescent="0.25">
      <c r="A1559" s="5"/>
      <c r="F1559" s="16"/>
      <c r="M1559" s="16"/>
      <c r="T1559" s="16"/>
      <c r="AA1559" s="16"/>
      <c r="AQ1559" s="3"/>
      <c r="AR1559" s="6"/>
    </row>
    <row r="1560" spans="1:44" s="2" customFormat="1" x14ac:dyDescent="0.25">
      <c r="A1560" s="5"/>
      <c r="F1560" s="16"/>
      <c r="M1560" s="16"/>
      <c r="T1560" s="16"/>
      <c r="AA1560" s="16"/>
      <c r="AQ1560" s="3"/>
      <c r="AR1560" s="6"/>
    </row>
    <row r="1561" spans="1:44" s="2" customFormat="1" x14ac:dyDescent="0.25">
      <c r="A1561" s="5"/>
      <c r="F1561" s="16"/>
      <c r="M1561" s="16"/>
      <c r="T1561" s="16"/>
      <c r="AA1561" s="16"/>
      <c r="AQ1561" s="3"/>
      <c r="AR1561" s="6"/>
    </row>
    <row r="1562" spans="1:44" s="2" customFormat="1" x14ac:dyDescent="0.25">
      <c r="A1562" s="5"/>
      <c r="F1562" s="16"/>
      <c r="M1562" s="16"/>
      <c r="T1562" s="16"/>
      <c r="AA1562" s="16"/>
      <c r="AQ1562" s="3"/>
      <c r="AR1562" s="6"/>
    </row>
    <row r="1563" spans="1:44" s="2" customFormat="1" x14ac:dyDescent="0.25">
      <c r="A1563" s="5"/>
      <c r="F1563" s="16"/>
      <c r="M1563" s="16"/>
      <c r="T1563" s="16"/>
      <c r="AA1563" s="16"/>
      <c r="AQ1563" s="3"/>
      <c r="AR1563" s="6"/>
    </row>
    <row r="1564" spans="1:44" s="2" customFormat="1" x14ac:dyDescent="0.25">
      <c r="A1564" s="5"/>
      <c r="F1564" s="16"/>
      <c r="M1564" s="16"/>
      <c r="T1564" s="16"/>
      <c r="AA1564" s="16"/>
      <c r="AQ1564" s="3"/>
      <c r="AR1564" s="6"/>
    </row>
    <row r="1565" spans="1:44" s="2" customFormat="1" x14ac:dyDescent="0.25">
      <c r="A1565" s="5"/>
      <c r="F1565" s="16"/>
      <c r="M1565" s="16"/>
      <c r="T1565" s="16"/>
      <c r="AA1565" s="16"/>
      <c r="AQ1565" s="3"/>
      <c r="AR1565" s="6"/>
    </row>
    <row r="1566" spans="1:44" s="2" customFormat="1" x14ac:dyDescent="0.25">
      <c r="A1566" s="5"/>
      <c r="F1566" s="16"/>
      <c r="M1566" s="16"/>
      <c r="T1566" s="16"/>
      <c r="AA1566" s="16"/>
      <c r="AQ1566" s="3"/>
      <c r="AR1566" s="6"/>
    </row>
    <row r="1567" spans="1:44" s="2" customFormat="1" x14ac:dyDescent="0.25">
      <c r="A1567" s="5"/>
      <c r="F1567" s="16"/>
      <c r="M1567" s="16"/>
      <c r="T1567" s="16"/>
      <c r="AA1567" s="16"/>
      <c r="AQ1567" s="3"/>
      <c r="AR1567" s="6"/>
    </row>
    <row r="1568" spans="1:44" s="2" customFormat="1" x14ac:dyDescent="0.25">
      <c r="A1568" s="5"/>
      <c r="F1568" s="16"/>
      <c r="M1568" s="16"/>
      <c r="T1568" s="16"/>
      <c r="AA1568" s="16"/>
      <c r="AQ1568" s="3"/>
      <c r="AR1568" s="6"/>
    </row>
    <row r="1569" spans="1:44" s="2" customFormat="1" x14ac:dyDescent="0.25">
      <c r="A1569" s="5"/>
      <c r="F1569" s="16"/>
      <c r="M1569" s="16"/>
      <c r="T1569" s="16"/>
      <c r="AA1569" s="16"/>
      <c r="AQ1569" s="3"/>
      <c r="AR1569" s="6"/>
    </row>
    <row r="1570" spans="1:44" s="2" customFormat="1" x14ac:dyDescent="0.25">
      <c r="A1570" s="5"/>
      <c r="F1570" s="16"/>
      <c r="M1570" s="16"/>
      <c r="T1570" s="16"/>
      <c r="AA1570" s="16"/>
      <c r="AQ1570" s="3"/>
      <c r="AR1570" s="6"/>
    </row>
    <row r="1571" spans="1:44" s="2" customFormat="1" x14ac:dyDescent="0.25">
      <c r="A1571" s="5"/>
      <c r="F1571" s="16"/>
      <c r="M1571" s="16"/>
      <c r="T1571" s="16"/>
      <c r="AA1571" s="16"/>
      <c r="AQ1571" s="3"/>
      <c r="AR1571" s="6"/>
    </row>
    <row r="1572" spans="1:44" s="2" customFormat="1" x14ac:dyDescent="0.25">
      <c r="A1572" s="5"/>
      <c r="F1572" s="16"/>
      <c r="M1572" s="16"/>
      <c r="T1572" s="16"/>
      <c r="AA1572" s="16"/>
      <c r="AQ1572" s="3"/>
      <c r="AR1572" s="6"/>
    </row>
    <row r="1573" spans="1:44" s="2" customFormat="1" x14ac:dyDescent="0.25">
      <c r="A1573" s="5"/>
      <c r="F1573" s="16"/>
      <c r="M1573" s="16"/>
      <c r="T1573" s="16"/>
      <c r="AA1573" s="16"/>
      <c r="AQ1573" s="3"/>
      <c r="AR1573" s="6"/>
    </row>
    <row r="1574" spans="1:44" s="2" customFormat="1" x14ac:dyDescent="0.25">
      <c r="A1574" s="5"/>
      <c r="F1574" s="16"/>
      <c r="M1574" s="16"/>
      <c r="T1574" s="16"/>
      <c r="AA1574" s="16"/>
      <c r="AQ1574" s="3"/>
      <c r="AR1574" s="6"/>
    </row>
    <row r="1575" spans="1:44" s="2" customFormat="1" x14ac:dyDescent="0.25">
      <c r="A1575" s="5"/>
      <c r="F1575" s="16"/>
      <c r="M1575" s="16"/>
      <c r="T1575" s="16"/>
      <c r="AA1575" s="16"/>
      <c r="AQ1575" s="3"/>
      <c r="AR1575" s="6"/>
    </row>
    <row r="1576" spans="1:44" s="2" customFormat="1" x14ac:dyDescent="0.25">
      <c r="A1576" s="5"/>
      <c r="F1576" s="16"/>
      <c r="M1576" s="16"/>
      <c r="T1576" s="16"/>
      <c r="AA1576" s="16"/>
      <c r="AQ1576" s="3"/>
      <c r="AR1576" s="6"/>
    </row>
    <row r="1577" spans="1:44" s="2" customFormat="1" x14ac:dyDescent="0.25">
      <c r="A1577" s="5"/>
      <c r="F1577" s="16"/>
      <c r="M1577" s="16"/>
      <c r="T1577" s="16"/>
      <c r="AA1577" s="16"/>
      <c r="AQ1577" s="3"/>
      <c r="AR1577" s="6"/>
    </row>
    <row r="1578" spans="1:44" s="2" customFormat="1" x14ac:dyDescent="0.25">
      <c r="A1578" s="5"/>
      <c r="F1578" s="16"/>
      <c r="M1578" s="16"/>
      <c r="T1578" s="16"/>
      <c r="AA1578" s="16"/>
      <c r="AQ1578" s="3"/>
      <c r="AR1578" s="6"/>
    </row>
    <row r="1579" spans="1:44" s="2" customFormat="1" x14ac:dyDescent="0.25">
      <c r="A1579" s="5"/>
      <c r="F1579" s="16"/>
      <c r="M1579" s="16"/>
      <c r="T1579" s="16"/>
      <c r="AA1579" s="16"/>
      <c r="AQ1579" s="3"/>
      <c r="AR1579" s="6"/>
    </row>
    <row r="1580" spans="1:44" s="2" customFormat="1" x14ac:dyDescent="0.25">
      <c r="A1580" s="5"/>
      <c r="F1580" s="16"/>
      <c r="M1580" s="16"/>
      <c r="T1580" s="16"/>
      <c r="AA1580" s="16"/>
      <c r="AQ1580" s="3"/>
      <c r="AR1580" s="6"/>
    </row>
    <row r="1581" spans="1:44" s="2" customFormat="1" x14ac:dyDescent="0.25">
      <c r="A1581" s="5"/>
      <c r="F1581" s="16"/>
      <c r="M1581" s="16"/>
      <c r="T1581" s="16"/>
      <c r="AA1581" s="16"/>
      <c r="AQ1581" s="3"/>
      <c r="AR1581" s="6"/>
    </row>
    <row r="1582" spans="1:44" s="2" customFormat="1" x14ac:dyDescent="0.25">
      <c r="A1582" s="5"/>
      <c r="F1582" s="16"/>
      <c r="M1582" s="16"/>
      <c r="T1582" s="16"/>
      <c r="AA1582" s="16"/>
      <c r="AQ1582" s="3"/>
      <c r="AR1582" s="6"/>
    </row>
    <row r="1583" spans="1:44" s="2" customFormat="1" x14ac:dyDescent="0.25">
      <c r="A1583" s="5"/>
      <c r="F1583" s="16"/>
      <c r="M1583" s="16"/>
      <c r="T1583" s="16"/>
      <c r="AA1583" s="16"/>
      <c r="AQ1583" s="3"/>
      <c r="AR1583" s="6"/>
    </row>
    <row r="1584" spans="1:44" s="2" customFormat="1" x14ac:dyDescent="0.25">
      <c r="A1584" s="5"/>
      <c r="F1584" s="16"/>
      <c r="M1584" s="16"/>
      <c r="T1584" s="16"/>
      <c r="AA1584" s="16"/>
      <c r="AQ1584" s="3"/>
      <c r="AR1584" s="6"/>
    </row>
    <row r="1585" spans="1:44" s="2" customFormat="1" x14ac:dyDescent="0.25">
      <c r="A1585" s="5"/>
      <c r="F1585" s="16"/>
      <c r="M1585" s="16"/>
      <c r="T1585" s="16"/>
      <c r="AA1585" s="16"/>
      <c r="AQ1585" s="3"/>
      <c r="AR1585" s="6"/>
    </row>
    <row r="1586" spans="1:44" s="2" customFormat="1" x14ac:dyDescent="0.25">
      <c r="A1586" s="5"/>
      <c r="F1586" s="16"/>
      <c r="M1586" s="16"/>
      <c r="T1586" s="16"/>
      <c r="AA1586" s="16"/>
      <c r="AQ1586" s="3"/>
      <c r="AR1586" s="6"/>
    </row>
    <row r="1587" spans="1:44" s="2" customFormat="1" x14ac:dyDescent="0.25">
      <c r="A1587" s="5"/>
      <c r="F1587" s="16"/>
      <c r="M1587" s="16"/>
      <c r="T1587" s="16"/>
      <c r="AA1587" s="16"/>
      <c r="AQ1587" s="3"/>
      <c r="AR1587" s="6"/>
    </row>
    <row r="1588" spans="1:44" s="2" customFormat="1" x14ac:dyDescent="0.25">
      <c r="A1588" s="5"/>
      <c r="F1588" s="16"/>
      <c r="M1588" s="16"/>
      <c r="T1588" s="16"/>
      <c r="AA1588" s="16"/>
      <c r="AQ1588" s="3"/>
      <c r="AR1588" s="6"/>
    </row>
    <row r="1589" spans="1:44" s="2" customFormat="1" x14ac:dyDescent="0.25">
      <c r="A1589" s="5"/>
      <c r="F1589" s="16"/>
      <c r="M1589" s="16"/>
      <c r="T1589" s="16"/>
      <c r="AA1589" s="16"/>
      <c r="AQ1589" s="3"/>
      <c r="AR1589" s="6"/>
    </row>
    <row r="1590" spans="1:44" s="2" customFormat="1" x14ac:dyDescent="0.25">
      <c r="A1590" s="5"/>
      <c r="F1590" s="16"/>
      <c r="M1590" s="16"/>
      <c r="T1590" s="16"/>
      <c r="AA1590" s="16"/>
      <c r="AQ1590" s="3"/>
      <c r="AR1590" s="6"/>
    </row>
    <row r="1591" spans="1:44" s="2" customFormat="1" x14ac:dyDescent="0.25">
      <c r="A1591" s="5"/>
      <c r="F1591" s="16"/>
      <c r="M1591" s="16"/>
      <c r="T1591" s="16"/>
      <c r="AA1591" s="16"/>
      <c r="AQ1591" s="3"/>
      <c r="AR1591" s="6"/>
    </row>
    <row r="1592" spans="1:44" s="2" customFormat="1" x14ac:dyDescent="0.25">
      <c r="A1592" s="5"/>
      <c r="F1592" s="16"/>
      <c r="M1592" s="16"/>
      <c r="T1592" s="16"/>
      <c r="AA1592" s="16"/>
      <c r="AQ1592" s="3"/>
      <c r="AR1592" s="6"/>
    </row>
    <row r="1593" spans="1:44" s="2" customFormat="1" x14ac:dyDescent="0.25">
      <c r="A1593" s="5"/>
      <c r="F1593" s="16"/>
      <c r="M1593" s="16"/>
      <c r="T1593" s="16"/>
      <c r="AA1593" s="16"/>
      <c r="AQ1593" s="3"/>
      <c r="AR1593" s="6"/>
    </row>
    <row r="1594" spans="1:44" s="2" customFormat="1" x14ac:dyDescent="0.25">
      <c r="A1594" s="5"/>
      <c r="F1594" s="16"/>
      <c r="M1594" s="16"/>
      <c r="T1594" s="16"/>
      <c r="AA1594" s="16"/>
      <c r="AQ1594" s="3"/>
      <c r="AR1594" s="6"/>
    </row>
    <row r="1595" spans="1:44" s="2" customFormat="1" x14ac:dyDescent="0.25">
      <c r="A1595" s="5"/>
      <c r="F1595" s="16"/>
      <c r="M1595" s="16"/>
      <c r="T1595" s="16"/>
      <c r="AA1595" s="16"/>
      <c r="AQ1595" s="3"/>
      <c r="AR1595" s="6"/>
    </row>
    <row r="1596" spans="1:44" s="2" customFormat="1" x14ac:dyDescent="0.25">
      <c r="A1596" s="5"/>
      <c r="F1596" s="16"/>
      <c r="M1596" s="16"/>
      <c r="T1596" s="16"/>
      <c r="AA1596" s="16"/>
      <c r="AQ1596" s="3"/>
      <c r="AR1596" s="6"/>
    </row>
    <row r="1597" spans="1:44" s="2" customFormat="1" x14ac:dyDescent="0.25">
      <c r="A1597" s="5"/>
      <c r="F1597" s="16"/>
      <c r="M1597" s="16"/>
      <c r="T1597" s="16"/>
      <c r="AA1597" s="16"/>
      <c r="AQ1597" s="3"/>
      <c r="AR1597" s="6"/>
    </row>
    <row r="1598" spans="1:44" s="2" customFormat="1" x14ac:dyDescent="0.25">
      <c r="A1598" s="5"/>
      <c r="F1598" s="16"/>
      <c r="M1598" s="16"/>
      <c r="T1598" s="16"/>
      <c r="AA1598" s="16"/>
      <c r="AQ1598" s="3"/>
      <c r="AR1598" s="6"/>
    </row>
    <row r="1599" spans="1:44" s="2" customFormat="1" x14ac:dyDescent="0.25">
      <c r="A1599" s="5"/>
      <c r="F1599" s="16"/>
      <c r="M1599" s="16"/>
      <c r="T1599" s="16"/>
      <c r="AA1599" s="16"/>
      <c r="AQ1599" s="3"/>
      <c r="AR1599" s="6"/>
    </row>
    <row r="1600" spans="1:44" s="2" customFormat="1" x14ac:dyDescent="0.25">
      <c r="A1600" s="5"/>
      <c r="F1600" s="16"/>
      <c r="M1600" s="16"/>
      <c r="T1600" s="16"/>
      <c r="AA1600" s="16"/>
      <c r="AQ1600" s="3"/>
      <c r="AR1600" s="6"/>
    </row>
    <row r="1601" spans="1:44" s="2" customFormat="1" x14ac:dyDescent="0.25">
      <c r="A1601" s="5"/>
      <c r="F1601" s="16"/>
      <c r="M1601" s="16"/>
      <c r="T1601" s="16"/>
      <c r="AA1601" s="16"/>
      <c r="AQ1601" s="3"/>
      <c r="AR1601" s="6"/>
    </row>
    <row r="1602" spans="1:44" s="2" customFormat="1" x14ac:dyDescent="0.25">
      <c r="A1602" s="5"/>
      <c r="F1602" s="16"/>
      <c r="M1602" s="16"/>
      <c r="T1602" s="16"/>
      <c r="AA1602" s="16"/>
      <c r="AQ1602" s="3"/>
      <c r="AR1602" s="6"/>
    </row>
    <row r="1603" spans="1:44" s="2" customFormat="1" x14ac:dyDescent="0.25">
      <c r="A1603" s="5"/>
      <c r="F1603" s="16"/>
      <c r="M1603" s="16"/>
      <c r="T1603" s="16"/>
      <c r="AA1603" s="16"/>
      <c r="AQ1603" s="3"/>
      <c r="AR1603" s="6"/>
    </row>
    <row r="1604" spans="1:44" s="2" customFormat="1" x14ac:dyDescent="0.25">
      <c r="A1604" s="5"/>
      <c r="F1604" s="16"/>
      <c r="M1604" s="16"/>
      <c r="T1604" s="16"/>
      <c r="AA1604" s="16"/>
      <c r="AQ1604" s="3"/>
      <c r="AR1604" s="6"/>
    </row>
    <row r="1605" spans="1:44" s="2" customFormat="1" x14ac:dyDescent="0.25">
      <c r="A1605" s="5"/>
      <c r="F1605" s="16"/>
      <c r="M1605" s="16"/>
      <c r="T1605" s="16"/>
      <c r="AA1605" s="16"/>
      <c r="AQ1605" s="3"/>
      <c r="AR1605" s="6"/>
    </row>
    <row r="1606" spans="1:44" s="2" customFormat="1" x14ac:dyDescent="0.25">
      <c r="A1606" s="5"/>
      <c r="F1606" s="16"/>
      <c r="M1606" s="16"/>
      <c r="T1606" s="16"/>
      <c r="AA1606" s="16"/>
      <c r="AQ1606" s="3"/>
      <c r="AR1606" s="6"/>
    </row>
    <row r="1607" spans="1:44" s="2" customFormat="1" x14ac:dyDescent="0.25">
      <c r="A1607" s="5"/>
      <c r="F1607" s="16"/>
      <c r="M1607" s="16"/>
      <c r="T1607" s="16"/>
      <c r="AA1607" s="16"/>
      <c r="AQ1607" s="3"/>
      <c r="AR1607" s="6"/>
    </row>
    <row r="1608" spans="1:44" s="2" customFormat="1" x14ac:dyDescent="0.25">
      <c r="A1608" s="5"/>
      <c r="F1608" s="16"/>
      <c r="M1608" s="16"/>
      <c r="T1608" s="16"/>
      <c r="AA1608" s="16"/>
      <c r="AQ1608" s="3"/>
      <c r="AR1608" s="6"/>
    </row>
    <row r="1609" spans="1:44" s="2" customFormat="1" x14ac:dyDescent="0.25">
      <c r="A1609" s="5"/>
      <c r="F1609" s="16"/>
      <c r="M1609" s="16"/>
      <c r="T1609" s="16"/>
      <c r="AA1609" s="16"/>
      <c r="AQ1609" s="3"/>
      <c r="AR1609" s="6"/>
    </row>
    <row r="1610" spans="1:44" s="2" customFormat="1" x14ac:dyDescent="0.25">
      <c r="A1610" s="5"/>
      <c r="F1610" s="16"/>
      <c r="M1610" s="16"/>
      <c r="T1610" s="16"/>
      <c r="AA1610" s="16"/>
      <c r="AQ1610" s="3"/>
      <c r="AR1610" s="6"/>
    </row>
    <row r="1611" spans="1:44" s="2" customFormat="1" x14ac:dyDescent="0.25">
      <c r="A1611" s="5"/>
      <c r="F1611" s="16"/>
      <c r="M1611" s="16"/>
      <c r="T1611" s="16"/>
      <c r="AA1611" s="16"/>
      <c r="AQ1611" s="3"/>
      <c r="AR1611" s="6"/>
    </row>
    <row r="1612" spans="1:44" s="2" customFormat="1" x14ac:dyDescent="0.25">
      <c r="A1612" s="5"/>
      <c r="F1612" s="16"/>
      <c r="M1612" s="16"/>
      <c r="T1612" s="16"/>
      <c r="AA1612" s="16"/>
      <c r="AQ1612" s="3"/>
      <c r="AR1612" s="6"/>
    </row>
    <row r="1613" spans="1:44" s="2" customFormat="1" x14ac:dyDescent="0.25">
      <c r="A1613" s="5"/>
      <c r="F1613" s="16"/>
      <c r="M1613" s="16"/>
      <c r="T1613" s="16"/>
      <c r="AA1613" s="16"/>
      <c r="AQ1613" s="3"/>
      <c r="AR1613" s="6"/>
    </row>
    <row r="1614" spans="1:44" s="2" customFormat="1" x14ac:dyDescent="0.25">
      <c r="A1614" s="5"/>
      <c r="F1614" s="16"/>
      <c r="M1614" s="16"/>
      <c r="T1614" s="16"/>
      <c r="AA1614" s="16"/>
      <c r="AQ1614" s="3"/>
      <c r="AR1614" s="6"/>
    </row>
    <row r="1615" spans="1:44" s="2" customFormat="1" x14ac:dyDescent="0.25">
      <c r="A1615" s="5"/>
      <c r="F1615" s="16"/>
      <c r="M1615" s="16"/>
      <c r="T1615" s="16"/>
      <c r="AA1615" s="16"/>
      <c r="AQ1615" s="3"/>
      <c r="AR1615" s="6"/>
    </row>
    <row r="1616" spans="1:44" s="2" customFormat="1" x14ac:dyDescent="0.25">
      <c r="A1616" s="5"/>
      <c r="F1616" s="16"/>
      <c r="M1616" s="16"/>
      <c r="T1616" s="16"/>
      <c r="AA1616" s="16"/>
      <c r="AQ1616" s="3"/>
      <c r="AR1616" s="6"/>
    </row>
    <row r="1617" spans="1:44" s="2" customFormat="1" x14ac:dyDescent="0.25">
      <c r="A1617" s="5"/>
      <c r="F1617" s="16"/>
      <c r="M1617" s="16"/>
      <c r="T1617" s="16"/>
      <c r="AA1617" s="16"/>
      <c r="AQ1617" s="3"/>
      <c r="AR1617" s="6"/>
    </row>
    <row r="1618" spans="1:44" s="2" customFormat="1" x14ac:dyDescent="0.25">
      <c r="A1618" s="5"/>
      <c r="F1618" s="16"/>
      <c r="M1618" s="16"/>
      <c r="T1618" s="16"/>
      <c r="AA1618" s="16"/>
      <c r="AQ1618" s="3"/>
      <c r="AR1618" s="6"/>
    </row>
    <row r="1619" spans="1:44" s="2" customFormat="1" x14ac:dyDescent="0.25">
      <c r="A1619" s="5"/>
      <c r="F1619" s="16"/>
      <c r="M1619" s="16"/>
      <c r="T1619" s="16"/>
      <c r="AA1619" s="16"/>
      <c r="AQ1619" s="3"/>
      <c r="AR1619" s="6"/>
    </row>
    <row r="1620" spans="1:44" s="2" customFormat="1" x14ac:dyDescent="0.25">
      <c r="A1620" s="5"/>
      <c r="F1620" s="16"/>
      <c r="M1620" s="16"/>
      <c r="T1620" s="16"/>
      <c r="AA1620" s="16"/>
      <c r="AQ1620" s="3"/>
      <c r="AR1620" s="6"/>
    </row>
    <row r="1621" spans="1:44" s="2" customFormat="1" x14ac:dyDescent="0.25">
      <c r="A1621" s="5"/>
      <c r="F1621" s="16"/>
      <c r="M1621" s="16"/>
      <c r="T1621" s="16"/>
      <c r="AA1621" s="16"/>
      <c r="AQ1621" s="3"/>
      <c r="AR1621" s="6"/>
    </row>
    <row r="1622" spans="1:44" s="2" customFormat="1" x14ac:dyDescent="0.25">
      <c r="A1622" s="5"/>
      <c r="F1622" s="16"/>
      <c r="M1622" s="16"/>
      <c r="T1622" s="16"/>
      <c r="AA1622" s="16"/>
      <c r="AQ1622" s="3"/>
      <c r="AR1622" s="6"/>
    </row>
    <row r="1623" spans="1:44" s="2" customFormat="1" x14ac:dyDescent="0.25">
      <c r="A1623" s="5"/>
      <c r="F1623" s="16"/>
      <c r="M1623" s="16"/>
      <c r="T1623" s="16"/>
      <c r="AA1623" s="16"/>
      <c r="AQ1623" s="3"/>
      <c r="AR1623" s="6"/>
    </row>
    <row r="1624" spans="1:44" s="2" customFormat="1" x14ac:dyDescent="0.25">
      <c r="A1624" s="5"/>
      <c r="F1624" s="16"/>
      <c r="M1624" s="16"/>
      <c r="T1624" s="16"/>
      <c r="AA1624" s="16"/>
      <c r="AQ1624" s="3"/>
      <c r="AR1624" s="6"/>
    </row>
    <row r="1625" spans="1:44" s="2" customFormat="1" x14ac:dyDescent="0.25">
      <c r="A1625" s="5"/>
      <c r="F1625" s="16"/>
      <c r="M1625" s="16"/>
      <c r="T1625" s="16"/>
      <c r="AA1625" s="16"/>
      <c r="AQ1625" s="3"/>
      <c r="AR1625" s="6"/>
    </row>
    <row r="1626" spans="1:44" s="2" customFormat="1" x14ac:dyDescent="0.25">
      <c r="A1626" s="5"/>
      <c r="F1626" s="16"/>
      <c r="M1626" s="16"/>
      <c r="T1626" s="16"/>
      <c r="AA1626" s="16"/>
      <c r="AQ1626" s="3"/>
      <c r="AR1626" s="6"/>
    </row>
    <row r="1627" spans="1:44" s="2" customFormat="1" x14ac:dyDescent="0.25">
      <c r="A1627" s="5"/>
      <c r="F1627" s="16"/>
      <c r="M1627" s="16"/>
      <c r="T1627" s="16"/>
      <c r="AA1627" s="16"/>
      <c r="AQ1627" s="3"/>
      <c r="AR1627" s="6"/>
    </row>
    <row r="1628" spans="1:44" s="2" customFormat="1" x14ac:dyDescent="0.25">
      <c r="A1628" s="5"/>
      <c r="F1628" s="16"/>
      <c r="M1628" s="16"/>
      <c r="T1628" s="16"/>
      <c r="AA1628" s="16"/>
      <c r="AQ1628" s="3"/>
      <c r="AR1628" s="6"/>
    </row>
    <row r="1629" spans="1:44" s="2" customFormat="1" x14ac:dyDescent="0.25">
      <c r="A1629" s="5"/>
      <c r="F1629" s="16"/>
      <c r="M1629" s="16"/>
      <c r="T1629" s="16"/>
      <c r="AA1629" s="16"/>
      <c r="AQ1629" s="3"/>
      <c r="AR1629" s="6"/>
    </row>
    <row r="1630" spans="1:44" s="2" customFormat="1" x14ac:dyDescent="0.25">
      <c r="A1630" s="5"/>
      <c r="F1630" s="16"/>
      <c r="M1630" s="16"/>
      <c r="T1630" s="16"/>
      <c r="AA1630" s="16"/>
      <c r="AQ1630" s="3"/>
      <c r="AR1630" s="6"/>
    </row>
    <row r="1631" spans="1:44" s="2" customFormat="1" x14ac:dyDescent="0.25">
      <c r="A1631" s="5"/>
      <c r="F1631" s="16"/>
      <c r="M1631" s="16"/>
      <c r="T1631" s="16"/>
      <c r="AA1631" s="16"/>
      <c r="AQ1631" s="3"/>
      <c r="AR1631" s="6"/>
    </row>
    <row r="1632" spans="1:44" s="2" customFormat="1" x14ac:dyDescent="0.25">
      <c r="A1632" s="5"/>
      <c r="F1632" s="16"/>
      <c r="M1632" s="16"/>
      <c r="T1632" s="16"/>
      <c r="AA1632" s="16"/>
      <c r="AQ1632" s="3"/>
      <c r="AR1632" s="6"/>
    </row>
    <row r="1633" spans="1:44" s="2" customFormat="1" x14ac:dyDescent="0.25">
      <c r="A1633" s="5"/>
      <c r="F1633" s="16"/>
      <c r="M1633" s="16"/>
      <c r="T1633" s="16"/>
      <c r="AA1633" s="16"/>
      <c r="AQ1633" s="3"/>
      <c r="AR1633" s="6"/>
    </row>
    <row r="1634" spans="1:44" s="2" customFormat="1" x14ac:dyDescent="0.25">
      <c r="A1634" s="5"/>
      <c r="F1634" s="16"/>
      <c r="M1634" s="16"/>
      <c r="T1634" s="16"/>
      <c r="AA1634" s="16"/>
      <c r="AQ1634" s="3"/>
      <c r="AR1634" s="6"/>
    </row>
    <row r="1635" spans="1:44" s="2" customFormat="1" x14ac:dyDescent="0.25">
      <c r="A1635" s="5"/>
      <c r="F1635" s="16"/>
      <c r="M1635" s="16"/>
      <c r="T1635" s="16"/>
      <c r="AA1635" s="16"/>
      <c r="AQ1635" s="3"/>
      <c r="AR1635" s="6"/>
    </row>
    <row r="1636" spans="1:44" s="2" customFormat="1" x14ac:dyDescent="0.25">
      <c r="A1636" s="5"/>
      <c r="F1636" s="16"/>
      <c r="M1636" s="16"/>
      <c r="T1636" s="16"/>
      <c r="AA1636" s="16"/>
      <c r="AQ1636" s="3"/>
      <c r="AR1636" s="6"/>
    </row>
    <row r="1637" spans="1:44" s="2" customFormat="1" x14ac:dyDescent="0.25">
      <c r="A1637" s="5"/>
      <c r="F1637" s="16"/>
      <c r="M1637" s="16"/>
      <c r="T1637" s="16"/>
      <c r="AA1637" s="16"/>
      <c r="AQ1637" s="3"/>
      <c r="AR1637" s="6"/>
    </row>
    <row r="1638" spans="1:44" s="2" customFormat="1" x14ac:dyDescent="0.25">
      <c r="A1638" s="5"/>
      <c r="F1638" s="16"/>
      <c r="M1638" s="16"/>
      <c r="T1638" s="16"/>
      <c r="AA1638" s="16"/>
      <c r="AQ1638" s="3"/>
      <c r="AR1638" s="6"/>
    </row>
    <row r="1639" spans="1:44" s="2" customFormat="1" x14ac:dyDescent="0.25">
      <c r="A1639" s="5"/>
      <c r="F1639" s="16"/>
      <c r="M1639" s="16"/>
      <c r="T1639" s="16"/>
      <c r="AA1639" s="16"/>
      <c r="AQ1639" s="3"/>
      <c r="AR1639" s="6"/>
    </row>
    <row r="1640" spans="1:44" s="2" customFormat="1" x14ac:dyDescent="0.25">
      <c r="A1640" s="5"/>
      <c r="F1640" s="16"/>
      <c r="M1640" s="16"/>
      <c r="T1640" s="16"/>
      <c r="AA1640" s="16"/>
      <c r="AQ1640" s="3"/>
      <c r="AR1640" s="6"/>
    </row>
    <row r="1641" spans="1:44" s="2" customFormat="1" x14ac:dyDescent="0.25">
      <c r="A1641" s="5"/>
      <c r="F1641" s="16"/>
      <c r="M1641" s="16"/>
      <c r="T1641" s="16"/>
      <c r="AA1641" s="16"/>
      <c r="AQ1641" s="3"/>
      <c r="AR1641" s="6"/>
    </row>
    <row r="1642" spans="1:44" s="2" customFormat="1" x14ac:dyDescent="0.25">
      <c r="A1642" s="5"/>
      <c r="F1642" s="16"/>
      <c r="M1642" s="16"/>
      <c r="T1642" s="16"/>
      <c r="AA1642" s="16"/>
      <c r="AQ1642" s="3"/>
      <c r="AR1642" s="6"/>
    </row>
    <row r="1643" spans="1:44" s="2" customFormat="1" x14ac:dyDescent="0.25">
      <c r="A1643" s="5"/>
      <c r="F1643" s="16"/>
      <c r="M1643" s="16"/>
      <c r="T1643" s="16"/>
      <c r="AA1643" s="16"/>
      <c r="AQ1643" s="3"/>
      <c r="AR1643" s="6"/>
    </row>
    <row r="1644" spans="1:44" s="2" customFormat="1" x14ac:dyDescent="0.25">
      <c r="A1644" s="5"/>
      <c r="F1644" s="16"/>
      <c r="M1644" s="16"/>
      <c r="T1644" s="16"/>
      <c r="AA1644" s="16"/>
      <c r="AQ1644" s="3"/>
      <c r="AR1644" s="6"/>
    </row>
    <row r="1645" spans="1:44" s="2" customFormat="1" x14ac:dyDescent="0.25">
      <c r="A1645" s="5"/>
      <c r="F1645" s="16"/>
      <c r="M1645" s="16"/>
      <c r="T1645" s="16"/>
      <c r="AA1645" s="16"/>
      <c r="AQ1645" s="3"/>
      <c r="AR1645" s="6"/>
    </row>
    <row r="1646" spans="1:44" s="2" customFormat="1" x14ac:dyDescent="0.25">
      <c r="A1646" s="5"/>
      <c r="F1646" s="16"/>
      <c r="M1646" s="16"/>
      <c r="T1646" s="16"/>
      <c r="AA1646" s="16"/>
      <c r="AQ1646" s="3"/>
      <c r="AR1646" s="6"/>
    </row>
    <row r="1647" spans="1:44" s="2" customFormat="1" x14ac:dyDescent="0.25">
      <c r="A1647" s="5"/>
      <c r="F1647" s="16"/>
      <c r="M1647" s="16"/>
      <c r="T1647" s="16"/>
      <c r="AA1647" s="16"/>
      <c r="AQ1647" s="3"/>
      <c r="AR1647" s="6"/>
    </row>
    <row r="1648" spans="1:44" s="2" customFormat="1" x14ac:dyDescent="0.25">
      <c r="A1648" s="5"/>
      <c r="F1648" s="16"/>
      <c r="M1648" s="16"/>
      <c r="T1648" s="16"/>
      <c r="AA1648" s="16"/>
      <c r="AQ1648" s="3"/>
      <c r="AR1648" s="6"/>
    </row>
    <row r="1649" spans="1:44" s="2" customFormat="1" x14ac:dyDescent="0.25">
      <c r="A1649" s="5"/>
      <c r="F1649" s="16"/>
      <c r="M1649" s="16"/>
      <c r="T1649" s="16"/>
      <c r="AA1649" s="16"/>
      <c r="AQ1649" s="3"/>
      <c r="AR1649" s="6"/>
    </row>
    <row r="1650" spans="1:44" s="2" customFormat="1" x14ac:dyDescent="0.25">
      <c r="A1650" s="5"/>
      <c r="F1650" s="16"/>
      <c r="M1650" s="16"/>
      <c r="T1650" s="16"/>
      <c r="AA1650" s="16"/>
      <c r="AQ1650" s="3"/>
      <c r="AR1650" s="6"/>
    </row>
    <row r="1651" spans="1:44" s="2" customFormat="1" x14ac:dyDescent="0.25">
      <c r="A1651" s="5"/>
      <c r="F1651" s="16"/>
      <c r="M1651" s="16"/>
      <c r="T1651" s="16"/>
      <c r="AA1651" s="16"/>
      <c r="AQ1651" s="3"/>
      <c r="AR1651" s="6"/>
    </row>
    <row r="1652" spans="1:44" s="2" customFormat="1" x14ac:dyDescent="0.25">
      <c r="A1652" s="5"/>
      <c r="F1652" s="16"/>
      <c r="M1652" s="16"/>
      <c r="T1652" s="16"/>
      <c r="AA1652" s="16"/>
      <c r="AQ1652" s="3"/>
      <c r="AR1652" s="6"/>
    </row>
    <row r="1653" spans="1:44" s="2" customFormat="1" x14ac:dyDescent="0.25">
      <c r="A1653" s="5"/>
      <c r="F1653" s="16"/>
      <c r="M1653" s="16"/>
      <c r="T1653" s="16"/>
      <c r="AA1653" s="16"/>
      <c r="AQ1653" s="3"/>
      <c r="AR1653" s="6"/>
    </row>
    <row r="1654" spans="1:44" s="2" customFormat="1" x14ac:dyDescent="0.25">
      <c r="A1654" s="5"/>
      <c r="F1654" s="16"/>
      <c r="M1654" s="16"/>
      <c r="T1654" s="16"/>
      <c r="AA1654" s="16"/>
      <c r="AQ1654" s="3"/>
      <c r="AR1654" s="6"/>
    </row>
    <row r="1655" spans="1:44" s="2" customFormat="1" x14ac:dyDescent="0.25">
      <c r="A1655" s="5"/>
      <c r="F1655" s="16"/>
      <c r="M1655" s="16"/>
      <c r="T1655" s="16"/>
      <c r="AA1655" s="16"/>
      <c r="AQ1655" s="3"/>
      <c r="AR1655" s="6"/>
    </row>
    <row r="1656" spans="1:44" s="2" customFormat="1" x14ac:dyDescent="0.25">
      <c r="A1656" s="5"/>
      <c r="F1656" s="16"/>
      <c r="M1656" s="16"/>
      <c r="T1656" s="16"/>
      <c r="AA1656" s="16"/>
      <c r="AQ1656" s="3"/>
      <c r="AR1656" s="6"/>
    </row>
    <row r="1657" spans="1:44" s="2" customFormat="1" x14ac:dyDescent="0.25">
      <c r="A1657" s="5"/>
      <c r="F1657" s="16"/>
      <c r="M1657" s="16"/>
      <c r="T1657" s="16"/>
      <c r="AA1657" s="16"/>
      <c r="AQ1657" s="3"/>
      <c r="AR1657" s="6"/>
    </row>
    <row r="1658" spans="1:44" s="2" customFormat="1" x14ac:dyDescent="0.25">
      <c r="A1658" s="5"/>
      <c r="F1658" s="16"/>
      <c r="M1658" s="16"/>
      <c r="T1658" s="16"/>
      <c r="AA1658" s="16"/>
      <c r="AQ1658" s="3"/>
      <c r="AR1658" s="6"/>
    </row>
    <row r="1659" spans="1:44" s="2" customFormat="1" x14ac:dyDescent="0.25">
      <c r="A1659" s="5"/>
      <c r="F1659" s="16"/>
      <c r="M1659" s="16"/>
      <c r="T1659" s="16"/>
      <c r="AA1659" s="16"/>
      <c r="AQ1659" s="3"/>
      <c r="AR1659" s="6"/>
    </row>
    <row r="1660" spans="1:44" s="2" customFormat="1" x14ac:dyDescent="0.25">
      <c r="A1660" s="5"/>
      <c r="F1660" s="16"/>
      <c r="M1660" s="16"/>
      <c r="T1660" s="16"/>
      <c r="AA1660" s="16"/>
      <c r="AQ1660" s="3"/>
      <c r="AR1660" s="6"/>
    </row>
    <row r="1661" spans="1:44" s="2" customFormat="1" x14ac:dyDescent="0.25">
      <c r="A1661" s="5"/>
      <c r="F1661" s="16"/>
      <c r="M1661" s="16"/>
      <c r="T1661" s="16"/>
      <c r="AA1661" s="16"/>
      <c r="AQ1661" s="3"/>
      <c r="AR1661" s="6"/>
    </row>
    <row r="1662" spans="1:44" s="2" customFormat="1" x14ac:dyDescent="0.25">
      <c r="A1662" s="5"/>
      <c r="F1662" s="16"/>
      <c r="M1662" s="16"/>
      <c r="T1662" s="16"/>
      <c r="AA1662" s="16"/>
      <c r="AQ1662" s="3"/>
      <c r="AR1662" s="6"/>
    </row>
    <row r="1663" spans="1:44" s="2" customFormat="1" x14ac:dyDescent="0.25">
      <c r="A1663" s="5"/>
      <c r="F1663" s="16"/>
      <c r="M1663" s="16"/>
      <c r="T1663" s="16"/>
      <c r="AA1663" s="16"/>
      <c r="AQ1663" s="3"/>
      <c r="AR1663" s="6"/>
    </row>
    <row r="1664" spans="1:44" s="2" customFormat="1" x14ac:dyDescent="0.25">
      <c r="A1664" s="5"/>
      <c r="F1664" s="16"/>
      <c r="M1664" s="16"/>
      <c r="T1664" s="16"/>
      <c r="AA1664" s="16"/>
      <c r="AQ1664" s="3"/>
      <c r="AR1664" s="6"/>
    </row>
    <row r="1665" spans="1:44" s="2" customFormat="1" x14ac:dyDescent="0.25">
      <c r="A1665" s="5"/>
      <c r="F1665" s="16"/>
      <c r="M1665" s="16"/>
      <c r="T1665" s="16"/>
      <c r="AA1665" s="16"/>
      <c r="AQ1665" s="3"/>
      <c r="AR1665" s="6"/>
    </row>
    <row r="1666" spans="1:44" s="2" customFormat="1" x14ac:dyDescent="0.25">
      <c r="A1666" s="5"/>
      <c r="F1666" s="16"/>
      <c r="M1666" s="16"/>
      <c r="T1666" s="16"/>
      <c r="AA1666" s="16"/>
      <c r="AQ1666" s="3"/>
      <c r="AR1666" s="6"/>
    </row>
    <row r="1667" spans="1:44" s="2" customFormat="1" x14ac:dyDescent="0.25">
      <c r="A1667" s="5"/>
      <c r="F1667" s="16"/>
      <c r="M1667" s="16"/>
      <c r="T1667" s="16"/>
      <c r="AA1667" s="16"/>
      <c r="AQ1667" s="3"/>
      <c r="AR1667" s="6"/>
    </row>
    <row r="1668" spans="1:44" s="2" customFormat="1" x14ac:dyDescent="0.25">
      <c r="A1668" s="5"/>
      <c r="F1668" s="16"/>
      <c r="M1668" s="16"/>
      <c r="T1668" s="16"/>
      <c r="AA1668" s="16"/>
      <c r="AQ1668" s="3"/>
      <c r="AR1668" s="6"/>
    </row>
    <row r="1669" spans="1:44" s="2" customFormat="1" x14ac:dyDescent="0.25">
      <c r="A1669" s="5"/>
      <c r="F1669" s="16"/>
      <c r="M1669" s="16"/>
      <c r="T1669" s="16"/>
      <c r="AA1669" s="16"/>
      <c r="AQ1669" s="3"/>
      <c r="AR1669" s="6"/>
    </row>
    <row r="1670" spans="1:44" s="2" customFormat="1" x14ac:dyDescent="0.25">
      <c r="A1670" s="5"/>
      <c r="F1670" s="16"/>
      <c r="M1670" s="16"/>
      <c r="T1670" s="16"/>
      <c r="AA1670" s="16"/>
      <c r="AQ1670" s="3"/>
      <c r="AR1670" s="6"/>
    </row>
    <row r="1671" spans="1:44" s="2" customFormat="1" x14ac:dyDescent="0.25">
      <c r="A1671" s="5"/>
      <c r="F1671" s="16"/>
      <c r="M1671" s="16"/>
      <c r="T1671" s="16"/>
      <c r="AA1671" s="16"/>
      <c r="AQ1671" s="3"/>
      <c r="AR1671" s="6"/>
    </row>
    <row r="1672" spans="1:44" s="2" customFormat="1" x14ac:dyDescent="0.25">
      <c r="A1672" s="5"/>
      <c r="F1672" s="16"/>
      <c r="M1672" s="16"/>
      <c r="T1672" s="16"/>
      <c r="AA1672" s="16"/>
      <c r="AQ1672" s="3"/>
      <c r="AR1672" s="6"/>
    </row>
    <row r="1673" spans="1:44" s="2" customFormat="1" x14ac:dyDescent="0.25">
      <c r="A1673" s="5"/>
      <c r="F1673" s="16"/>
      <c r="M1673" s="16"/>
      <c r="T1673" s="16"/>
      <c r="AA1673" s="16"/>
      <c r="AQ1673" s="3"/>
      <c r="AR1673" s="6"/>
    </row>
    <row r="1674" spans="1:44" s="2" customFormat="1" x14ac:dyDescent="0.25">
      <c r="A1674" s="5"/>
      <c r="F1674" s="16"/>
      <c r="M1674" s="16"/>
      <c r="T1674" s="16"/>
      <c r="AA1674" s="16"/>
      <c r="AQ1674" s="3"/>
      <c r="AR1674" s="6"/>
    </row>
    <row r="1675" spans="1:44" s="2" customFormat="1" x14ac:dyDescent="0.25">
      <c r="A1675" s="5"/>
      <c r="F1675" s="16"/>
      <c r="M1675" s="16"/>
      <c r="T1675" s="16"/>
      <c r="AA1675" s="16"/>
      <c r="AQ1675" s="3"/>
      <c r="AR1675" s="6"/>
    </row>
    <row r="1676" spans="1:44" s="2" customFormat="1" x14ac:dyDescent="0.25">
      <c r="A1676" s="5"/>
      <c r="F1676" s="16"/>
      <c r="M1676" s="16"/>
      <c r="T1676" s="16"/>
      <c r="AA1676" s="16"/>
      <c r="AQ1676" s="3"/>
      <c r="AR1676" s="6"/>
    </row>
    <row r="1677" spans="1:44" s="2" customFormat="1" x14ac:dyDescent="0.25">
      <c r="A1677" s="5"/>
      <c r="F1677" s="16"/>
      <c r="M1677" s="16"/>
      <c r="T1677" s="16"/>
      <c r="AA1677" s="16"/>
      <c r="AQ1677" s="3"/>
      <c r="AR1677" s="6"/>
    </row>
    <row r="1678" spans="1:44" s="2" customFormat="1" x14ac:dyDescent="0.25">
      <c r="A1678" s="5"/>
      <c r="F1678" s="16"/>
      <c r="M1678" s="16"/>
      <c r="T1678" s="16"/>
      <c r="AA1678" s="16"/>
      <c r="AQ1678" s="3"/>
      <c r="AR1678" s="6"/>
    </row>
    <row r="1679" spans="1:44" s="2" customFormat="1" x14ac:dyDescent="0.25">
      <c r="A1679" s="5"/>
      <c r="F1679" s="16"/>
      <c r="M1679" s="16"/>
      <c r="T1679" s="16"/>
      <c r="AA1679" s="16"/>
      <c r="AQ1679" s="3"/>
      <c r="AR1679" s="6"/>
    </row>
    <row r="1680" spans="1:44" s="2" customFormat="1" x14ac:dyDescent="0.25">
      <c r="A1680" s="5"/>
      <c r="F1680" s="16"/>
      <c r="M1680" s="16"/>
      <c r="T1680" s="16"/>
      <c r="AA1680" s="16"/>
      <c r="AQ1680" s="3"/>
      <c r="AR1680" s="6"/>
    </row>
    <row r="1681" spans="1:44" s="2" customFormat="1" x14ac:dyDescent="0.25">
      <c r="A1681" s="5"/>
      <c r="F1681" s="16"/>
      <c r="M1681" s="16"/>
      <c r="T1681" s="16"/>
      <c r="AA1681" s="16"/>
      <c r="AQ1681" s="3"/>
      <c r="AR1681" s="6"/>
    </row>
    <row r="1682" spans="1:44" s="2" customFormat="1" x14ac:dyDescent="0.25">
      <c r="A1682" s="5"/>
      <c r="F1682" s="16"/>
      <c r="M1682" s="16"/>
      <c r="T1682" s="16"/>
      <c r="AA1682" s="16"/>
      <c r="AQ1682" s="3"/>
      <c r="AR1682" s="6"/>
    </row>
    <row r="1683" spans="1:44" s="2" customFormat="1" x14ac:dyDescent="0.25">
      <c r="A1683" s="5"/>
      <c r="F1683" s="16"/>
      <c r="M1683" s="16"/>
      <c r="T1683" s="16"/>
      <c r="AA1683" s="16"/>
      <c r="AQ1683" s="3"/>
      <c r="AR1683" s="6"/>
    </row>
    <row r="1684" spans="1:44" s="2" customFormat="1" x14ac:dyDescent="0.25">
      <c r="A1684" s="5"/>
      <c r="F1684" s="16"/>
      <c r="M1684" s="16"/>
      <c r="T1684" s="16"/>
      <c r="AA1684" s="16"/>
      <c r="AQ1684" s="3"/>
      <c r="AR1684" s="6"/>
    </row>
    <row r="1685" spans="1:44" s="2" customFormat="1" x14ac:dyDescent="0.25">
      <c r="A1685" s="5"/>
      <c r="F1685" s="16"/>
      <c r="M1685" s="16"/>
      <c r="T1685" s="16"/>
      <c r="AA1685" s="16"/>
      <c r="AQ1685" s="3"/>
      <c r="AR1685" s="6"/>
    </row>
    <row r="1686" spans="1:44" s="2" customFormat="1" x14ac:dyDescent="0.25">
      <c r="A1686" s="5"/>
      <c r="F1686" s="16"/>
      <c r="M1686" s="16"/>
      <c r="T1686" s="16"/>
      <c r="AA1686" s="16"/>
      <c r="AQ1686" s="3"/>
      <c r="AR1686" s="6"/>
    </row>
    <row r="1687" spans="1:44" s="2" customFormat="1" x14ac:dyDescent="0.25">
      <c r="A1687" s="5"/>
      <c r="F1687" s="16"/>
      <c r="M1687" s="16"/>
      <c r="T1687" s="16"/>
      <c r="AA1687" s="16"/>
      <c r="AQ1687" s="3"/>
      <c r="AR1687" s="6"/>
    </row>
    <row r="1688" spans="1:44" s="2" customFormat="1" x14ac:dyDescent="0.25">
      <c r="A1688" s="5"/>
      <c r="F1688" s="16"/>
      <c r="M1688" s="16"/>
      <c r="T1688" s="16"/>
      <c r="AA1688" s="16"/>
      <c r="AQ1688" s="3"/>
      <c r="AR1688" s="6"/>
    </row>
    <row r="1689" spans="1:44" s="2" customFormat="1" x14ac:dyDescent="0.25">
      <c r="A1689" s="5"/>
      <c r="F1689" s="16"/>
      <c r="M1689" s="16"/>
      <c r="T1689" s="16"/>
      <c r="AA1689" s="16"/>
      <c r="AQ1689" s="3"/>
      <c r="AR1689" s="6"/>
    </row>
    <row r="1690" spans="1:44" s="2" customFormat="1" x14ac:dyDescent="0.25">
      <c r="A1690" s="5"/>
      <c r="F1690" s="16"/>
      <c r="M1690" s="16"/>
      <c r="T1690" s="16"/>
      <c r="AA1690" s="16"/>
      <c r="AQ1690" s="3"/>
      <c r="AR1690" s="6"/>
    </row>
    <row r="1691" spans="1:44" s="2" customFormat="1" x14ac:dyDescent="0.25">
      <c r="A1691" s="5"/>
      <c r="F1691" s="16"/>
      <c r="M1691" s="16"/>
      <c r="T1691" s="16"/>
      <c r="AA1691" s="16"/>
      <c r="AQ1691" s="3"/>
      <c r="AR1691" s="6"/>
    </row>
    <row r="1692" spans="1:44" s="2" customFormat="1" x14ac:dyDescent="0.25">
      <c r="A1692" s="5"/>
      <c r="F1692" s="16"/>
      <c r="M1692" s="16"/>
      <c r="T1692" s="16"/>
      <c r="AA1692" s="16"/>
      <c r="AQ1692" s="3"/>
      <c r="AR1692" s="6"/>
    </row>
    <row r="1693" spans="1:44" s="2" customFormat="1" x14ac:dyDescent="0.25">
      <c r="A1693" s="5"/>
      <c r="F1693" s="16"/>
      <c r="M1693" s="16"/>
      <c r="T1693" s="16"/>
      <c r="AA1693" s="16"/>
      <c r="AQ1693" s="3"/>
      <c r="AR1693" s="6"/>
    </row>
    <row r="1694" spans="1:44" s="2" customFormat="1" x14ac:dyDescent="0.25">
      <c r="A1694" s="5"/>
      <c r="F1694" s="16"/>
      <c r="M1694" s="16"/>
      <c r="T1694" s="16"/>
      <c r="AA1694" s="16"/>
      <c r="AQ1694" s="3"/>
      <c r="AR1694" s="6"/>
    </row>
    <row r="1695" spans="1:44" s="2" customFormat="1" x14ac:dyDescent="0.25">
      <c r="A1695" s="5"/>
      <c r="F1695" s="16"/>
      <c r="M1695" s="16"/>
      <c r="T1695" s="16"/>
      <c r="AA1695" s="16"/>
      <c r="AQ1695" s="3"/>
      <c r="AR1695" s="6"/>
    </row>
    <row r="1696" spans="1:44" s="2" customFormat="1" x14ac:dyDescent="0.25">
      <c r="A1696" s="5"/>
      <c r="F1696" s="16"/>
      <c r="M1696" s="16"/>
      <c r="T1696" s="16"/>
      <c r="AA1696" s="16"/>
      <c r="AQ1696" s="3"/>
      <c r="AR1696" s="6"/>
    </row>
    <row r="1697" spans="1:44" s="2" customFormat="1" x14ac:dyDescent="0.25">
      <c r="A1697" s="5"/>
      <c r="F1697" s="16"/>
      <c r="M1697" s="16"/>
      <c r="T1697" s="16"/>
      <c r="AA1697" s="16"/>
      <c r="AQ1697" s="3"/>
      <c r="AR1697" s="6"/>
    </row>
    <row r="1698" spans="1:44" s="2" customFormat="1" x14ac:dyDescent="0.25">
      <c r="A1698" s="5"/>
      <c r="F1698" s="16"/>
      <c r="M1698" s="16"/>
      <c r="T1698" s="16"/>
      <c r="AA1698" s="16"/>
      <c r="AQ1698" s="3"/>
      <c r="AR1698" s="6"/>
    </row>
    <row r="1699" spans="1:44" s="2" customFormat="1" x14ac:dyDescent="0.25">
      <c r="A1699" s="5"/>
      <c r="F1699" s="16"/>
      <c r="M1699" s="16"/>
      <c r="T1699" s="16"/>
      <c r="AA1699" s="16"/>
      <c r="AQ1699" s="3"/>
      <c r="AR1699" s="6"/>
    </row>
    <row r="1700" spans="1:44" s="2" customFormat="1" x14ac:dyDescent="0.25">
      <c r="A1700" s="5"/>
      <c r="F1700" s="16"/>
      <c r="M1700" s="16"/>
      <c r="T1700" s="16"/>
      <c r="AA1700" s="16"/>
      <c r="AQ1700" s="3"/>
      <c r="AR1700" s="6"/>
    </row>
    <row r="1701" spans="1:44" s="2" customFormat="1" x14ac:dyDescent="0.25">
      <c r="A1701" s="5"/>
      <c r="F1701" s="16"/>
      <c r="M1701" s="16"/>
      <c r="T1701" s="16"/>
      <c r="AA1701" s="16"/>
      <c r="AQ1701" s="3"/>
      <c r="AR1701" s="6"/>
    </row>
    <row r="1702" spans="1:44" s="2" customFormat="1" x14ac:dyDescent="0.25">
      <c r="A1702" s="5"/>
      <c r="F1702" s="16"/>
      <c r="M1702" s="16"/>
      <c r="T1702" s="16"/>
      <c r="AA1702" s="16"/>
      <c r="AQ1702" s="3"/>
      <c r="AR1702" s="6"/>
    </row>
    <row r="1703" spans="1:44" s="2" customFormat="1" x14ac:dyDescent="0.25">
      <c r="A1703" s="5"/>
      <c r="F1703" s="16"/>
      <c r="M1703" s="16"/>
      <c r="T1703" s="16"/>
      <c r="AA1703" s="16"/>
      <c r="AQ1703" s="3"/>
      <c r="AR1703" s="6"/>
    </row>
    <row r="1704" spans="1:44" s="2" customFormat="1" x14ac:dyDescent="0.25">
      <c r="A1704" s="5"/>
      <c r="F1704" s="16"/>
      <c r="M1704" s="16"/>
      <c r="T1704" s="16"/>
      <c r="AA1704" s="16"/>
      <c r="AQ1704" s="3"/>
      <c r="AR1704" s="6"/>
    </row>
    <row r="1705" spans="1:44" s="2" customFormat="1" x14ac:dyDescent="0.25">
      <c r="A1705" s="5"/>
      <c r="F1705" s="16"/>
      <c r="M1705" s="16"/>
      <c r="T1705" s="16"/>
      <c r="AA1705" s="16"/>
      <c r="AQ1705" s="3"/>
      <c r="AR1705" s="6"/>
    </row>
    <row r="1706" spans="1:44" s="2" customFormat="1" x14ac:dyDescent="0.25">
      <c r="A1706" s="5"/>
      <c r="F1706" s="16"/>
      <c r="M1706" s="16"/>
      <c r="T1706" s="16"/>
      <c r="AA1706" s="16"/>
      <c r="AQ1706" s="3"/>
      <c r="AR1706" s="6"/>
    </row>
    <row r="1707" spans="1:44" s="2" customFormat="1" x14ac:dyDescent="0.25">
      <c r="A1707" s="5"/>
      <c r="F1707" s="16"/>
      <c r="M1707" s="16"/>
      <c r="T1707" s="16"/>
      <c r="AA1707" s="16"/>
      <c r="AQ1707" s="3"/>
      <c r="AR1707" s="6"/>
    </row>
    <row r="1708" spans="1:44" s="2" customFormat="1" x14ac:dyDescent="0.25">
      <c r="A1708" s="5"/>
      <c r="F1708" s="16"/>
      <c r="M1708" s="16"/>
      <c r="T1708" s="16"/>
      <c r="AA1708" s="16"/>
      <c r="AQ1708" s="3"/>
      <c r="AR1708" s="6"/>
    </row>
    <row r="1709" spans="1:44" s="2" customFormat="1" x14ac:dyDescent="0.25">
      <c r="A1709" s="5"/>
      <c r="F1709" s="16"/>
      <c r="M1709" s="16"/>
      <c r="T1709" s="16"/>
      <c r="AA1709" s="16"/>
      <c r="AQ1709" s="3"/>
      <c r="AR1709" s="6"/>
    </row>
    <row r="1710" spans="1:44" s="2" customFormat="1" x14ac:dyDescent="0.25">
      <c r="A1710" s="5"/>
      <c r="F1710" s="16"/>
      <c r="M1710" s="16"/>
      <c r="T1710" s="16"/>
      <c r="AA1710" s="16"/>
      <c r="AQ1710" s="3"/>
      <c r="AR1710" s="6"/>
    </row>
    <row r="1711" spans="1:44" s="2" customFormat="1" x14ac:dyDescent="0.25">
      <c r="A1711" s="5"/>
      <c r="F1711" s="16"/>
      <c r="M1711" s="16"/>
      <c r="T1711" s="16"/>
      <c r="AA1711" s="16"/>
      <c r="AQ1711" s="3"/>
      <c r="AR1711" s="6"/>
    </row>
    <row r="1712" spans="1:44" s="2" customFormat="1" x14ac:dyDescent="0.25">
      <c r="A1712" s="5"/>
      <c r="F1712" s="16"/>
      <c r="M1712" s="16"/>
      <c r="T1712" s="16"/>
      <c r="AA1712" s="16"/>
      <c r="AQ1712" s="3"/>
      <c r="AR1712" s="6"/>
    </row>
    <row r="1713" spans="1:44" s="2" customFormat="1" x14ac:dyDescent="0.25">
      <c r="A1713" s="5"/>
      <c r="F1713" s="16"/>
      <c r="M1713" s="16"/>
      <c r="T1713" s="16"/>
      <c r="AA1713" s="16"/>
      <c r="AQ1713" s="3"/>
      <c r="AR1713" s="6"/>
    </row>
    <row r="1714" spans="1:44" s="2" customFormat="1" x14ac:dyDescent="0.25">
      <c r="A1714" s="5"/>
      <c r="F1714" s="16"/>
      <c r="M1714" s="16"/>
      <c r="T1714" s="16"/>
      <c r="AA1714" s="16"/>
      <c r="AQ1714" s="3"/>
      <c r="AR1714" s="6"/>
    </row>
    <row r="1715" spans="1:44" s="2" customFormat="1" x14ac:dyDescent="0.25">
      <c r="A1715" s="5"/>
      <c r="F1715" s="16"/>
      <c r="M1715" s="16"/>
      <c r="T1715" s="16"/>
      <c r="AA1715" s="16"/>
      <c r="AQ1715" s="3"/>
      <c r="AR1715" s="6"/>
    </row>
    <row r="1716" spans="1:44" s="2" customFormat="1" x14ac:dyDescent="0.25">
      <c r="A1716" s="5"/>
      <c r="F1716" s="16"/>
      <c r="M1716" s="16"/>
      <c r="T1716" s="16"/>
      <c r="AA1716" s="16"/>
      <c r="AQ1716" s="3"/>
      <c r="AR1716" s="6"/>
    </row>
    <row r="1717" spans="1:44" s="2" customFormat="1" x14ac:dyDescent="0.25">
      <c r="A1717" s="5"/>
      <c r="F1717" s="16"/>
      <c r="M1717" s="16"/>
      <c r="T1717" s="16"/>
      <c r="AA1717" s="16"/>
      <c r="AQ1717" s="3"/>
      <c r="AR1717" s="6"/>
    </row>
    <row r="1718" spans="1:44" s="2" customFormat="1" x14ac:dyDescent="0.25">
      <c r="A1718" s="5"/>
      <c r="F1718" s="16"/>
      <c r="M1718" s="16"/>
      <c r="T1718" s="16"/>
      <c r="AA1718" s="16"/>
      <c r="AQ1718" s="3"/>
      <c r="AR1718" s="6"/>
    </row>
    <row r="1719" spans="1:44" s="2" customFormat="1" x14ac:dyDescent="0.25">
      <c r="A1719" s="5"/>
      <c r="F1719" s="16"/>
      <c r="M1719" s="16"/>
      <c r="T1719" s="16"/>
      <c r="AA1719" s="16"/>
      <c r="AQ1719" s="3"/>
      <c r="AR1719" s="6"/>
    </row>
    <row r="1720" spans="1:44" s="2" customFormat="1" x14ac:dyDescent="0.25">
      <c r="A1720" s="5"/>
      <c r="F1720" s="16"/>
      <c r="M1720" s="16"/>
      <c r="T1720" s="16"/>
      <c r="AA1720" s="16"/>
      <c r="AQ1720" s="3"/>
      <c r="AR1720" s="6"/>
    </row>
    <row r="1721" spans="1:44" s="2" customFormat="1" x14ac:dyDescent="0.25">
      <c r="A1721" s="5"/>
      <c r="F1721" s="16"/>
      <c r="M1721" s="16"/>
      <c r="T1721" s="16"/>
      <c r="AA1721" s="16"/>
      <c r="AQ1721" s="3"/>
      <c r="AR1721" s="6"/>
    </row>
    <row r="1722" spans="1:44" s="2" customFormat="1" x14ac:dyDescent="0.25">
      <c r="A1722" s="5"/>
      <c r="F1722" s="16"/>
      <c r="M1722" s="16"/>
      <c r="T1722" s="16"/>
      <c r="AA1722" s="16"/>
      <c r="AQ1722" s="3"/>
      <c r="AR1722" s="6"/>
    </row>
    <row r="1723" spans="1:44" s="2" customFormat="1" x14ac:dyDescent="0.25">
      <c r="A1723" s="5"/>
      <c r="F1723" s="16"/>
      <c r="M1723" s="16"/>
      <c r="T1723" s="16"/>
      <c r="AA1723" s="16"/>
      <c r="AQ1723" s="3"/>
      <c r="AR1723" s="6"/>
    </row>
    <row r="1724" spans="1:44" s="2" customFormat="1" x14ac:dyDescent="0.25">
      <c r="A1724" s="5"/>
      <c r="F1724" s="16"/>
      <c r="M1724" s="16"/>
      <c r="T1724" s="16"/>
      <c r="AA1724" s="16"/>
      <c r="AQ1724" s="3"/>
      <c r="AR1724" s="6"/>
    </row>
    <row r="1725" spans="1:44" s="2" customFormat="1" x14ac:dyDescent="0.25">
      <c r="A1725" s="5"/>
      <c r="F1725" s="16"/>
      <c r="M1725" s="16"/>
      <c r="T1725" s="16"/>
      <c r="AA1725" s="16"/>
      <c r="AQ1725" s="3"/>
      <c r="AR1725" s="6"/>
    </row>
    <row r="1726" spans="1:44" s="2" customFormat="1" x14ac:dyDescent="0.25">
      <c r="A1726" s="5"/>
      <c r="F1726" s="16"/>
      <c r="M1726" s="16"/>
      <c r="T1726" s="16"/>
      <c r="AA1726" s="16"/>
      <c r="AQ1726" s="3"/>
      <c r="AR1726" s="6"/>
    </row>
    <row r="1727" spans="1:44" s="2" customFormat="1" x14ac:dyDescent="0.25">
      <c r="A1727" s="5"/>
      <c r="F1727" s="16"/>
      <c r="M1727" s="16"/>
      <c r="T1727" s="16"/>
      <c r="AA1727" s="16"/>
      <c r="AQ1727" s="3"/>
      <c r="AR1727" s="6"/>
    </row>
    <row r="1728" spans="1:44" s="2" customFormat="1" x14ac:dyDescent="0.25">
      <c r="A1728" s="5"/>
      <c r="F1728" s="16"/>
      <c r="M1728" s="16"/>
      <c r="T1728" s="16"/>
      <c r="AA1728" s="16"/>
      <c r="AQ1728" s="3"/>
      <c r="AR1728" s="6"/>
    </row>
    <row r="1729" spans="1:44" s="2" customFormat="1" x14ac:dyDescent="0.25">
      <c r="A1729" s="5"/>
      <c r="F1729" s="16"/>
      <c r="M1729" s="16"/>
      <c r="T1729" s="16"/>
      <c r="AA1729" s="16"/>
      <c r="AQ1729" s="3"/>
      <c r="AR1729" s="6"/>
    </row>
    <row r="1730" spans="1:44" s="2" customFormat="1" x14ac:dyDescent="0.25">
      <c r="A1730" s="5"/>
      <c r="F1730" s="16"/>
      <c r="M1730" s="16"/>
      <c r="T1730" s="16"/>
      <c r="AA1730" s="16"/>
      <c r="AQ1730" s="3"/>
      <c r="AR1730" s="6"/>
    </row>
    <row r="1731" spans="1:44" s="2" customFormat="1" x14ac:dyDescent="0.25">
      <c r="A1731" s="5"/>
      <c r="F1731" s="16"/>
      <c r="M1731" s="16"/>
      <c r="T1731" s="16"/>
      <c r="AA1731" s="16"/>
      <c r="AQ1731" s="3"/>
      <c r="AR1731" s="6"/>
    </row>
    <row r="1732" spans="1:44" s="2" customFormat="1" x14ac:dyDescent="0.25">
      <c r="A1732" s="5"/>
      <c r="F1732" s="16"/>
      <c r="M1732" s="16"/>
      <c r="T1732" s="16"/>
      <c r="AA1732" s="16"/>
      <c r="AQ1732" s="3"/>
      <c r="AR1732" s="6"/>
    </row>
    <row r="1733" spans="1:44" s="2" customFormat="1" x14ac:dyDescent="0.25">
      <c r="A1733" s="5"/>
      <c r="F1733" s="16"/>
      <c r="M1733" s="16"/>
      <c r="T1733" s="16"/>
      <c r="AA1733" s="16"/>
      <c r="AQ1733" s="3"/>
      <c r="AR1733" s="6"/>
    </row>
  </sheetData>
  <sheetProtection formatCells="0" insertColumns="0"/>
  <mergeCells count="16">
    <mergeCell ref="X1:AV1"/>
    <mergeCell ref="X2:AV2"/>
    <mergeCell ref="AC5:AE5"/>
    <mergeCell ref="B28:I28"/>
    <mergeCell ref="J28:Q28"/>
    <mergeCell ref="R28:Y28"/>
    <mergeCell ref="Z28:AG28"/>
    <mergeCell ref="R5:T5"/>
    <mergeCell ref="U5:W5"/>
    <mergeCell ref="Z5:AB5"/>
    <mergeCell ref="AI28:AX28"/>
    <mergeCell ref="A5:A6"/>
    <mergeCell ref="B5:D5"/>
    <mergeCell ref="E5:G5"/>
    <mergeCell ref="J5:L5"/>
    <mergeCell ref="M5:O5"/>
  </mergeCells>
  <dataValidations count="1">
    <dataValidation type="list" allowBlank="1" showInputMessage="1" showErrorMessage="1" sqref="AL30:AL45 M30:M45 U30:U45 AC30:AC45 E30:E45">
      <formula1>$AI$11:$AI$13</formula1>
    </dataValidation>
  </dataValidations>
  <pageMargins left="0.15748031496062992" right="0.19685039370078741" top="0.62992125984251968" bottom="0.31496062992125984" header="0.31496062992125984" footer="0.31496062992125984"/>
  <pageSetup paperSize="9" scale="10" orientation="landscape" r:id="rId1"/>
  <headerFooter>
    <oddHeader>&amp;CRecrutements FY14
Advisory</oddHead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'NE PAS SUPPRIMER Données TM1'!$O$2:$O$20</xm:f>
          </x14:formula1>
          <xm:sqref>T30:T45 AK30:AK45 AB30:AB45 L30:L45 D30:D45</xm:sqref>
        </x14:dataValidation>
        <x14:dataValidation type="list" allowBlank="1" showInputMessage="1" showErrorMessage="1">
          <x14:formula1>
            <xm:f>'NE PAS SUPPRIMER Données TM1'!$R$42:$R$43</xm:f>
          </x14:formula1>
          <xm:sqref>AO30:AO45</xm:sqref>
        </x14:dataValidation>
        <x14:dataValidation type="list" allowBlank="1" showInputMessage="1" showErrorMessage="1">
          <x14:formula1>
            <xm:f>'NE PAS SUPPRIMER Données TM1'!$R$2:$R$28</xm:f>
          </x14:formula1>
          <xm:sqref>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490"/>
  <sheetViews>
    <sheetView topLeftCell="K1" workbookViewId="0">
      <selection activeCell="O2" sqref="O2:O20"/>
    </sheetView>
  </sheetViews>
  <sheetFormatPr defaultRowHeight="14.4" outlineLevelCol="1" x14ac:dyDescent="0.3"/>
  <cols>
    <col min="1" max="1" width="8.88671875" style="128"/>
    <col min="3" max="3" width="30.21875" bestFit="1" customWidth="1"/>
    <col min="6" max="6" width="28.77734375" bestFit="1" customWidth="1"/>
    <col min="7" max="7" width="27.88671875" bestFit="1" customWidth="1"/>
    <col min="8" max="8" width="8.88671875" style="128"/>
    <col min="9" max="9" width="10.33203125" customWidth="1"/>
    <col min="10" max="10" width="23.88671875" hidden="1" customWidth="1" outlineLevel="1"/>
    <col min="11" max="11" width="7.33203125" style="12" customWidth="1" collapsed="1"/>
    <col min="16" max="16" width="14.5546875" customWidth="1"/>
    <col min="17" max="17" width="17.5546875" bestFit="1" customWidth="1"/>
    <col min="18" max="18" width="9" customWidth="1"/>
    <col min="19" max="19" width="26" bestFit="1" customWidth="1"/>
  </cols>
  <sheetData>
    <row r="1" spans="1:23" ht="36" x14ac:dyDescent="0.3">
      <c r="A1" s="10" t="s">
        <v>16</v>
      </c>
      <c r="B1" s="10" t="s">
        <v>17</v>
      </c>
      <c r="C1" s="10" t="s">
        <v>18</v>
      </c>
      <c r="D1" s="10" t="s">
        <v>19</v>
      </c>
      <c r="E1" s="10" t="s">
        <v>0</v>
      </c>
      <c r="F1" s="10" t="s">
        <v>20</v>
      </c>
      <c r="G1" s="11" t="s">
        <v>21</v>
      </c>
      <c r="H1" s="10" t="s">
        <v>44</v>
      </c>
      <c r="I1" s="10" t="s">
        <v>22</v>
      </c>
      <c r="J1" s="10" t="s">
        <v>19</v>
      </c>
      <c r="K1" s="10" t="s">
        <v>38</v>
      </c>
      <c r="O1" s="10" t="s">
        <v>20</v>
      </c>
      <c r="P1" s="10" t="s">
        <v>0</v>
      </c>
      <c r="Q1" s="10" t="s">
        <v>233</v>
      </c>
      <c r="R1" s="10" t="s">
        <v>17</v>
      </c>
      <c r="S1" s="10" t="s">
        <v>18</v>
      </c>
    </row>
    <row r="2" spans="1:23" x14ac:dyDescent="0.3">
      <c r="A2" s="129" t="s">
        <v>191</v>
      </c>
      <c r="B2" s="120" t="s">
        <v>113</v>
      </c>
      <c r="C2" s="121" t="str">
        <f>VLOOKUP(B2,$R$2:$S$28,2,FALSE)</f>
        <v>FSI &amp; Fintech</v>
      </c>
      <c r="D2" s="120"/>
      <c r="E2" s="122" t="s">
        <v>25</v>
      </c>
      <c r="F2" s="120" t="s">
        <v>192</v>
      </c>
      <c r="G2" s="120" t="str">
        <f t="shared" ref="G2:G65" si="0">B2&amp;F2</f>
        <v>A501121 - Conf. Ext. - Dir (21)</v>
      </c>
      <c r="H2" s="127" t="str">
        <f>CONCATENATE(B2,E2)</f>
        <v>A501121</v>
      </c>
      <c r="I2" s="123">
        <v>0.49399999999999999</v>
      </c>
      <c r="J2" s="120"/>
      <c r="K2" s="124">
        <v>0.8</v>
      </c>
      <c r="O2" t="s">
        <v>41</v>
      </c>
      <c r="P2" s="13" t="s">
        <v>23</v>
      </c>
      <c r="Q2" t="s">
        <v>234</v>
      </c>
      <c r="R2" s="13" t="s">
        <v>113</v>
      </c>
      <c r="S2" t="s">
        <v>167</v>
      </c>
      <c r="W2" t="s">
        <v>234</v>
      </c>
    </row>
    <row r="3" spans="1:23" x14ac:dyDescent="0.3">
      <c r="A3" s="129" t="s">
        <v>191</v>
      </c>
      <c r="B3" s="120" t="s">
        <v>113</v>
      </c>
      <c r="C3" s="121" t="str">
        <f t="shared" ref="C3:C66" si="1">VLOOKUP(B3,$R$2:$S$28,2,FALSE)</f>
        <v>FSI &amp; Fintech</v>
      </c>
      <c r="D3" s="120"/>
      <c r="E3" s="122" t="s">
        <v>26</v>
      </c>
      <c r="F3" s="120" t="s">
        <v>193</v>
      </c>
      <c r="G3" s="120" t="str">
        <f t="shared" si="0"/>
        <v>A501122 - Conf. Ext. - SM (22)</v>
      </c>
      <c r="H3" s="127" t="str">
        <f t="shared" ref="H3:H66" si="2">CONCATENATE(B3,E3)</f>
        <v>A501122</v>
      </c>
      <c r="I3" s="123">
        <v>0.49399999999999999</v>
      </c>
      <c r="J3" s="120"/>
      <c r="K3" s="124">
        <v>0.8</v>
      </c>
      <c r="O3" t="s">
        <v>40</v>
      </c>
      <c r="P3" s="13">
        <v>20</v>
      </c>
      <c r="Q3" t="s">
        <v>235</v>
      </c>
      <c r="R3" s="13" t="s">
        <v>114</v>
      </c>
      <c r="S3" t="s">
        <v>168</v>
      </c>
      <c r="W3" t="s">
        <v>235</v>
      </c>
    </row>
    <row r="4" spans="1:23" x14ac:dyDescent="0.3">
      <c r="A4" s="129" t="s">
        <v>191</v>
      </c>
      <c r="B4" s="120" t="s">
        <v>113</v>
      </c>
      <c r="C4" s="121" t="str">
        <f t="shared" si="1"/>
        <v>FSI &amp; Fintech</v>
      </c>
      <c r="D4" s="120"/>
      <c r="E4" s="122" t="s">
        <v>27</v>
      </c>
      <c r="F4" s="120" t="s">
        <v>194</v>
      </c>
      <c r="G4" s="120" t="str">
        <f t="shared" si="0"/>
        <v>A501123 - Conf. Ext. - M3 (23)</v>
      </c>
      <c r="H4" s="127" t="str">
        <f t="shared" si="2"/>
        <v>A501123</v>
      </c>
      <c r="I4" s="123">
        <v>0.49399999999999999</v>
      </c>
      <c r="J4" s="120"/>
      <c r="K4" s="124">
        <v>0.8</v>
      </c>
      <c r="O4" t="s">
        <v>3</v>
      </c>
      <c r="P4" s="13">
        <v>21</v>
      </c>
      <c r="Q4" t="s">
        <v>235</v>
      </c>
      <c r="R4" s="13" t="s">
        <v>115</v>
      </c>
      <c r="S4" t="s">
        <v>169</v>
      </c>
      <c r="W4" t="s">
        <v>236</v>
      </c>
    </row>
    <row r="5" spans="1:23" x14ac:dyDescent="0.3">
      <c r="A5" s="129" t="s">
        <v>191</v>
      </c>
      <c r="B5" s="120" t="s">
        <v>113</v>
      </c>
      <c r="C5" s="121" t="str">
        <f t="shared" si="1"/>
        <v>FSI &amp; Fintech</v>
      </c>
      <c r="D5" s="120"/>
      <c r="E5" s="122" t="s">
        <v>29</v>
      </c>
      <c r="F5" s="120" t="s">
        <v>195</v>
      </c>
      <c r="G5" s="120" t="str">
        <f t="shared" si="0"/>
        <v>A501126 - Conf. Ext. - M1 (26)</v>
      </c>
      <c r="H5" s="127" t="str">
        <f t="shared" si="2"/>
        <v>A501126</v>
      </c>
      <c r="I5" s="123">
        <v>0.49399999999999999</v>
      </c>
      <c r="J5" s="120"/>
      <c r="K5" s="124">
        <v>0.8</v>
      </c>
      <c r="O5" t="s">
        <v>4</v>
      </c>
      <c r="P5" s="13">
        <v>22</v>
      </c>
      <c r="Q5" t="s">
        <v>236</v>
      </c>
      <c r="R5" s="13" t="s">
        <v>116</v>
      </c>
      <c r="S5" t="s">
        <v>170</v>
      </c>
      <c r="W5" t="s">
        <v>237</v>
      </c>
    </row>
    <row r="6" spans="1:23" x14ac:dyDescent="0.3">
      <c r="A6" s="129" t="s">
        <v>191</v>
      </c>
      <c r="B6" s="120" t="s">
        <v>113</v>
      </c>
      <c r="C6" s="121" t="str">
        <f t="shared" si="1"/>
        <v>FSI &amp; Fintech</v>
      </c>
      <c r="D6" s="120"/>
      <c r="E6" s="122" t="s">
        <v>132</v>
      </c>
      <c r="F6" s="120" t="s">
        <v>196</v>
      </c>
      <c r="G6" s="120" t="str">
        <f t="shared" si="0"/>
        <v>A501127 - Conf. Ext. - SCslt3 (27)</v>
      </c>
      <c r="H6" s="127" t="str">
        <f t="shared" si="2"/>
        <v>A501127</v>
      </c>
      <c r="I6" s="123">
        <v>0.49399999999999999</v>
      </c>
      <c r="J6" s="120"/>
      <c r="K6" s="124">
        <v>0.8</v>
      </c>
      <c r="O6" t="s">
        <v>5</v>
      </c>
      <c r="P6" s="13">
        <v>23</v>
      </c>
      <c r="Q6" t="s">
        <v>237</v>
      </c>
      <c r="R6" s="13" t="s">
        <v>111</v>
      </c>
      <c r="S6" t="s">
        <v>171</v>
      </c>
      <c r="W6" t="s">
        <v>238</v>
      </c>
    </row>
    <row r="7" spans="1:23" x14ac:dyDescent="0.3">
      <c r="A7" s="129" t="s">
        <v>191</v>
      </c>
      <c r="B7" s="120" t="s">
        <v>113</v>
      </c>
      <c r="C7" s="121" t="str">
        <f t="shared" si="1"/>
        <v>FSI &amp; Fintech</v>
      </c>
      <c r="D7" s="120"/>
      <c r="E7" s="122" t="s">
        <v>133</v>
      </c>
      <c r="F7" s="120" t="s">
        <v>197</v>
      </c>
      <c r="G7" s="120" t="str">
        <f t="shared" si="0"/>
        <v>A501128 - Conf. Ext. - SCslt2 (28)</v>
      </c>
      <c r="H7" s="127" t="str">
        <f t="shared" si="2"/>
        <v>A501128</v>
      </c>
      <c r="I7" s="123">
        <v>0.49399999999999999</v>
      </c>
      <c r="J7" s="120"/>
      <c r="K7" s="124">
        <v>0.8</v>
      </c>
      <c r="O7" t="s">
        <v>6</v>
      </c>
      <c r="P7" s="13">
        <v>24</v>
      </c>
      <c r="Q7" t="s">
        <v>237</v>
      </c>
      <c r="R7" s="13" t="s">
        <v>112</v>
      </c>
      <c r="S7" t="s">
        <v>172</v>
      </c>
      <c r="W7" t="s">
        <v>239</v>
      </c>
    </row>
    <row r="8" spans="1:23" x14ac:dyDescent="0.3">
      <c r="A8" s="129" t="s">
        <v>191</v>
      </c>
      <c r="B8" s="120" t="s">
        <v>113</v>
      </c>
      <c r="C8" s="121" t="str">
        <f t="shared" si="1"/>
        <v>FSI &amp; Fintech</v>
      </c>
      <c r="D8" s="120"/>
      <c r="E8" s="122" t="s">
        <v>25</v>
      </c>
      <c r="F8" s="120" t="s">
        <v>192</v>
      </c>
      <c r="G8" s="120" t="str">
        <f t="shared" si="0"/>
        <v>A501121 - Conf. Ext. - Dir (21)</v>
      </c>
      <c r="H8" s="127" t="str">
        <f t="shared" si="2"/>
        <v>A501121</v>
      </c>
      <c r="I8" s="123">
        <v>0.49399999999999999</v>
      </c>
      <c r="J8" s="120"/>
      <c r="K8" s="124">
        <v>0.8</v>
      </c>
      <c r="O8" t="s">
        <v>7</v>
      </c>
      <c r="P8" s="13">
        <v>26</v>
      </c>
      <c r="Q8" t="s">
        <v>237</v>
      </c>
      <c r="R8" s="13" t="s">
        <v>117</v>
      </c>
      <c r="S8" t="s">
        <v>173</v>
      </c>
      <c r="W8" t="s">
        <v>240</v>
      </c>
    </row>
    <row r="9" spans="1:23" x14ac:dyDescent="0.3">
      <c r="A9" s="129" t="s">
        <v>191</v>
      </c>
      <c r="B9" s="120" t="s">
        <v>113</v>
      </c>
      <c r="C9" s="121" t="str">
        <f t="shared" si="1"/>
        <v>FSI &amp; Fintech</v>
      </c>
      <c r="D9" s="120"/>
      <c r="E9" s="122" t="s">
        <v>26</v>
      </c>
      <c r="F9" s="120" t="s">
        <v>193</v>
      </c>
      <c r="G9" s="120" t="str">
        <f t="shared" si="0"/>
        <v>A501122 - Conf. Ext. - SM (22)</v>
      </c>
      <c r="H9" s="127" t="str">
        <f t="shared" si="2"/>
        <v>A501122</v>
      </c>
      <c r="I9" s="123">
        <v>0.49399999999999999</v>
      </c>
      <c r="J9" s="120"/>
      <c r="K9" s="124">
        <v>0.8</v>
      </c>
      <c r="O9" t="s">
        <v>159</v>
      </c>
      <c r="P9" s="13">
        <v>27</v>
      </c>
      <c r="Q9" t="s">
        <v>238</v>
      </c>
      <c r="R9" s="13" t="s">
        <v>118</v>
      </c>
      <c r="S9" t="s">
        <v>174</v>
      </c>
      <c r="W9" t="s">
        <v>241</v>
      </c>
    </row>
    <row r="10" spans="1:23" x14ac:dyDescent="0.3">
      <c r="A10" s="129" t="s">
        <v>191</v>
      </c>
      <c r="B10" s="120" t="s">
        <v>113</v>
      </c>
      <c r="C10" s="121" t="str">
        <f t="shared" si="1"/>
        <v>FSI &amp; Fintech</v>
      </c>
      <c r="D10" s="120"/>
      <c r="E10" s="122" t="s">
        <v>27</v>
      </c>
      <c r="F10" s="120" t="s">
        <v>194</v>
      </c>
      <c r="G10" s="120" t="str">
        <f t="shared" si="0"/>
        <v>A501123 - Conf. Ext. - M3 (23)</v>
      </c>
      <c r="H10" s="127" t="str">
        <f t="shared" si="2"/>
        <v>A501123</v>
      </c>
      <c r="I10" s="123">
        <v>0.49399999999999999</v>
      </c>
      <c r="J10" s="120"/>
      <c r="K10" s="124">
        <v>0.8</v>
      </c>
      <c r="O10" t="s">
        <v>160</v>
      </c>
      <c r="P10" s="13">
        <v>28</v>
      </c>
      <c r="Q10" t="s">
        <v>238</v>
      </c>
      <c r="R10" s="13" t="s">
        <v>119</v>
      </c>
      <c r="S10" t="s">
        <v>175</v>
      </c>
      <c r="W10" t="s">
        <v>232</v>
      </c>
    </row>
    <row r="11" spans="1:23" x14ac:dyDescent="0.3">
      <c r="A11" s="129" t="s">
        <v>191</v>
      </c>
      <c r="B11" s="120" t="s">
        <v>113</v>
      </c>
      <c r="C11" s="121" t="str">
        <f t="shared" si="1"/>
        <v>FSI &amp; Fintech</v>
      </c>
      <c r="D11" s="120"/>
      <c r="E11" s="122" t="s">
        <v>28</v>
      </c>
      <c r="F11" s="120" t="s">
        <v>198</v>
      </c>
      <c r="G11" s="120" t="str">
        <f t="shared" si="0"/>
        <v>A501124 - Conf. Ext. - M2 (24)</v>
      </c>
      <c r="H11" s="127" t="str">
        <f t="shared" si="2"/>
        <v>A501124</v>
      </c>
      <c r="I11" s="123">
        <v>0.49399999999999999</v>
      </c>
      <c r="J11" s="120"/>
      <c r="K11" s="124">
        <v>0.8</v>
      </c>
      <c r="O11" t="s">
        <v>161</v>
      </c>
      <c r="P11" s="119">
        <v>31</v>
      </c>
      <c r="Q11" t="s">
        <v>238</v>
      </c>
      <c r="R11" s="13" t="s">
        <v>120</v>
      </c>
      <c r="S11" t="s">
        <v>176</v>
      </c>
      <c r="W11" t="s">
        <v>42</v>
      </c>
    </row>
    <row r="12" spans="1:23" x14ac:dyDescent="0.3">
      <c r="A12" s="129" t="s">
        <v>191</v>
      </c>
      <c r="B12" s="120" t="s">
        <v>113</v>
      </c>
      <c r="C12" s="121" t="str">
        <f t="shared" si="1"/>
        <v>FSI &amp; Fintech</v>
      </c>
      <c r="D12" s="120"/>
      <c r="E12" s="122" t="s">
        <v>29</v>
      </c>
      <c r="F12" s="120" t="s">
        <v>195</v>
      </c>
      <c r="G12" s="120" t="str">
        <f t="shared" si="0"/>
        <v>A501126 - Conf. Ext. - M1 (26)</v>
      </c>
      <c r="H12" s="127" t="str">
        <f t="shared" si="2"/>
        <v>A501126</v>
      </c>
      <c r="I12" s="123">
        <v>0.49399999999999999</v>
      </c>
      <c r="J12" s="120"/>
      <c r="K12" s="124">
        <v>0.8</v>
      </c>
      <c r="O12" t="s">
        <v>162</v>
      </c>
      <c r="P12" s="119">
        <v>36</v>
      </c>
      <c r="Q12" t="s">
        <v>239</v>
      </c>
      <c r="R12" s="13" t="s">
        <v>121</v>
      </c>
      <c r="S12" t="s">
        <v>177</v>
      </c>
      <c r="W12" t="s">
        <v>165</v>
      </c>
    </row>
    <row r="13" spans="1:23" x14ac:dyDescent="0.3">
      <c r="A13" s="129" t="s">
        <v>191</v>
      </c>
      <c r="B13" s="120" t="s">
        <v>113</v>
      </c>
      <c r="C13" s="121" t="str">
        <f t="shared" si="1"/>
        <v>FSI &amp; Fintech</v>
      </c>
      <c r="D13" s="120"/>
      <c r="E13" s="122" t="s">
        <v>132</v>
      </c>
      <c r="F13" s="120" t="s">
        <v>196</v>
      </c>
      <c r="G13" s="120" t="str">
        <f t="shared" si="0"/>
        <v>A501127 - Conf. Ext. - SCslt3 (27)</v>
      </c>
      <c r="H13" s="127" t="str">
        <f t="shared" si="2"/>
        <v>A501127</v>
      </c>
      <c r="I13" s="123">
        <v>0.49399999999999999</v>
      </c>
      <c r="J13" s="120"/>
      <c r="K13" s="124">
        <v>0.8</v>
      </c>
      <c r="O13" t="s">
        <v>163</v>
      </c>
      <c r="P13" s="119">
        <v>37</v>
      </c>
      <c r="Q13" t="s">
        <v>239</v>
      </c>
      <c r="R13" s="13" t="s">
        <v>122</v>
      </c>
      <c r="S13" t="s">
        <v>178</v>
      </c>
      <c r="W13" t="s">
        <v>166</v>
      </c>
    </row>
    <row r="14" spans="1:23" x14ac:dyDescent="0.3">
      <c r="A14" s="129" t="s">
        <v>191</v>
      </c>
      <c r="B14" s="120" t="s">
        <v>113</v>
      </c>
      <c r="C14" s="121" t="str">
        <f t="shared" si="1"/>
        <v>FSI &amp; Fintech</v>
      </c>
      <c r="D14" s="120"/>
      <c r="E14" s="122" t="s">
        <v>133</v>
      </c>
      <c r="F14" s="120" t="s">
        <v>197</v>
      </c>
      <c r="G14" s="120" t="str">
        <f t="shared" si="0"/>
        <v>A501128 - Conf. Ext. - SCslt2 (28)</v>
      </c>
      <c r="H14" s="127" t="str">
        <f t="shared" si="2"/>
        <v>A501128</v>
      </c>
      <c r="I14" s="123">
        <v>0.49399999999999999</v>
      </c>
      <c r="J14" s="120"/>
      <c r="K14" s="124">
        <v>0.8</v>
      </c>
      <c r="O14" t="s">
        <v>164</v>
      </c>
      <c r="P14" s="119">
        <v>42</v>
      </c>
      <c r="Q14" t="s">
        <v>240</v>
      </c>
      <c r="R14" s="13" t="s">
        <v>123</v>
      </c>
      <c r="S14" t="s">
        <v>179</v>
      </c>
    </row>
    <row r="15" spans="1:23" x14ac:dyDescent="0.3">
      <c r="A15" s="129" t="s">
        <v>191</v>
      </c>
      <c r="B15" s="120" t="s">
        <v>113</v>
      </c>
      <c r="C15" s="121" t="str">
        <f t="shared" si="1"/>
        <v>FSI &amp; Fintech</v>
      </c>
      <c r="D15" s="120"/>
      <c r="E15" s="122" t="s">
        <v>23</v>
      </c>
      <c r="F15" s="120" t="s">
        <v>199</v>
      </c>
      <c r="G15" s="120" t="str">
        <f t="shared" si="0"/>
        <v>A50112V - Conf. Ext. - NEP (2V)</v>
      </c>
      <c r="H15" s="127" t="str">
        <f t="shared" si="2"/>
        <v>A50112V</v>
      </c>
      <c r="I15" s="123">
        <v>0.49399999999999999</v>
      </c>
      <c r="J15" s="120"/>
      <c r="K15" s="124">
        <v>1</v>
      </c>
      <c r="O15" t="s">
        <v>8</v>
      </c>
      <c r="P15" s="13" t="s">
        <v>32</v>
      </c>
      <c r="Q15" t="s">
        <v>241</v>
      </c>
      <c r="R15" s="13" t="s">
        <v>124</v>
      </c>
      <c r="S15" t="s">
        <v>180</v>
      </c>
    </row>
    <row r="16" spans="1:23" x14ac:dyDescent="0.3">
      <c r="A16" s="129" t="s">
        <v>191</v>
      </c>
      <c r="B16" s="120" t="s">
        <v>113</v>
      </c>
      <c r="C16" s="121" t="str">
        <f t="shared" si="1"/>
        <v>FSI &amp; Fintech</v>
      </c>
      <c r="D16" s="120"/>
      <c r="E16" s="122" t="s">
        <v>135</v>
      </c>
      <c r="F16" s="120" t="s">
        <v>200</v>
      </c>
      <c r="G16" s="120" t="str">
        <f t="shared" si="0"/>
        <v>A501131 - Exp. Ext. - SCslt1 (31)</v>
      </c>
      <c r="H16" s="127" t="str">
        <f t="shared" si="2"/>
        <v>A501131</v>
      </c>
      <c r="I16" s="123">
        <v>0.502</v>
      </c>
      <c r="J16" s="120"/>
      <c r="K16" s="124">
        <v>0.8</v>
      </c>
      <c r="O16" t="s">
        <v>9</v>
      </c>
      <c r="P16" s="13" t="s">
        <v>33</v>
      </c>
      <c r="Q16" t="s">
        <v>241</v>
      </c>
      <c r="R16" s="13" t="s">
        <v>125</v>
      </c>
      <c r="S16" t="s">
        <v>181</v>
      </c>
    </row>
    <row r="17" spans="1:19" x14ac:dyDescent="0.3">
      <c r="A17" s="129" t="s">
        <v>191</v>
      </c>
      <c r="B17" s="120" t="s">
        <v>113</v>
      </c>
      <c r="C17" s="121" t="str">
        <f t="shared" si="1"/>
        <v>FSI &amp; Fintech</v>
      </c>
      <c r="D17" s="120"/>
      <c r="E17" s="122" t="s">
        <v>136</v>
      </c>
      <c r="F17" s="120" t="s">
        <v>201</v>
      </c>
      <c r="G17" s="120" t="str">
        <f t="shared" si="0"/>
        <v>A501136 - Exp. Ext. - Cslt2 (36)</v>
      </c>
      <c r="H17" s="127" t="str">
        <f t="shared" si="2"/>
        <v>A501136</v>
      </c>
      <c r="I17" s="123">
        <v>0.502</v>
      </c>
      <c r="J17" s="120"/>
      <c r="K17" s="124">
        <v>0.8</v>
      </c>
      <c r="O17" t="s">
        <v>232</v>
      </c>
      <c r="P17" s="13" t="s">
        <v>34</v>
      </c>
      <c r="Q17" t="str">
        <f>O17</f>
        <v>Staff</v>
      </c>
      <c r="R17" s="13" t="s">
        <v>189</v>
      </c>
      <c r="S17" t="s">
        <v>182</v>
      </c>
    </row>
    <row r="18" spans="1:19" x14ac:dyDescent="0.3">
      <c r="A18" s="129" t="s">
        <v>191</v>
      </c>
      <c r="B18" s="120" t="s">
        <v>113</v>
      </c>
      <c r="C18" s="121" t="str">
        <f t="shared" si="1"/>
        <v>FSI &amp; Fintech</v>
      </c>
      <c r="D18" s="120"/>
      <c r="E18" s="122" t="s">
        <v>137</v>
      </c>
      <c r="F18" s="120" t="s">
        <v>202</v>
      </c>
      <c r="G18" s="120" t="str">
        <f t="shared" si="0"/>
        <v>A501137 - Exp. Ext. - Cslt1 (37)</v>
      </c>
      <c r="H18" s="127" t="str">
        <f t="shared" si="2"/>
        <v>A501137</v>
      </c>
      <c r="I18" s="123">
        <v>0.502</v>
      </c>
      <c r="J18" s="120"/>
      <c r="K18" s="124">
        <v>0.8</v>
      </c>
      <c r="O18" t="s">
        <v>42</v>
      </c>
      <c r="P18" s="13" t="s">
        <v>35</v>
      </c>
      <c r="Q18" t="str">
        <f t="shared" ref="Q18:Q20" si="3">O18</f>
        <v>Assi Compt</v>
      </c>
      <c r="R18" s="13" t="s">
        <v>126</v>
      </c>
      <c r="S18" t="s">
        <v>183</v>
      </c>
    </row>
    <row r="19" spans="1:19" x14ac:dyDescent="0.3">
      <c r="A19" s="129" t="s">
        <v>191</v>
      </c>
      <c r="B19" s="120" t="s">
        <v>113</v>
      </c>
      <c r="C19" s="121" t="str">
        <f t="shared" si="1"/>
        <v>FSI &amp; Fintech</v>
      </c>
      <c r="D19" s="120"/>
      <c r="E19" s="122" t="s">
        <v>135</v>
      </c>
      <c r="F19" s="120" t="s">
        <v>200</v>
      </c>
      <c r="G19" s="120" t="str">
        <f t="shared" si="0"/>
        <v>A501131 - Exp. Ext. - SCslt1 (31)</v>
      </c>
      <c r="H19" s="127" t="str">
        <f t="shared" si="2"/>
        <v>A501131</v>
      </c>
      <c r="I19" s="123">
        <v>0.502</v>
      </c>
      <c r="J19" s="120"/>
      <c r="K19" s="124">
        <v>0.8</v>
      </c>
      <c r="O19" t="s">
        <v>165</v>
      </c>
      <c r="P19" s="13" t="s">
        <v>36</v>
      </c>
      <c r="Q19" t="str">
        <f t="shared" si="3"/>
        <v>ACD1</v>
      </c>
      <c r="R19" s="13" t="s">
        <v>127</v>
      </c>
      <c r="S19" t="s">
        <v>185</v>
      </c>
    </row>
    <row r="20" spans="1:19" x14ac:dyDescent="0.3">
      <c r="A20" s="129" t="s">
        <v>191</v>
      </c>
      <c r="B20" s="120" t="s">
        <v>113</v>
      </c>
      <c r="C20" s="121" t="str">
        <f t="shared" si="1"/>
        <v>FSI &amp; Fintech</v>
      </c>
      <c r="D20" s="120"/>
      <c r="E20" s="122" t="s">
        <v>136</v>
      </c>
      <c r="F20" s="120" t="s">
        <v>201</v>
      </c>
      <c r="G20" s="120" t="str">
        <f t="shared" si="0"/>
        <v>A501136 - Exp. Ext. - Cslt2 (36)</v>
      </c>
      <c r="H20" s="127" t="str">
        <f t="shared" si="2"/>
        <v>A501136</v>
      </c>
      <c r="I20" s="123">
        <v>0.502</v>
      </c>
      <c r="J20" s="120"/>
      <c r="K20" s="124">
        <v>0.8</v>
      </c>
      <c r="O20" t="s">
        <v>166</v>
      </c>
      <c r="P20" s="13" t="s">
        <v>37</v>
      </c>
      <c r="Q20" t="str">
        <f t="shared" si="3"/>
        <v>ACD2</v>
      </c>
      <c r="R20" s="13" t="s">
        <v>128</v>
      </c>
      <c r="S20" t="s">
        <v>184</v>
      </c>
    </row>
    <row r="21" spans="1:19" x14ac:dyDescent="0.3">
      <c r="A21" s="129" t="s">
        <v>191</v>
      </c>
      <c r="B21" s="120" t="s">
        <v>113</v>
      </c>
      <c r="C21" s="121" t="str">
        <f t="shared" si="1"/>
        <v>FSI &amp; Fintech</v>
      </c>
      <c r="D21" s="120"/>
      <c r="E21" s="122" t="s">
        <v>137</v>
      </c>
      <c r="F21" s="120" t="s">
        <v>202</v>
      </c>
      <c r="G21" s="120" t="str">
        <f t="shared" si="0"/>
        <v>A501137 - Exp. Ext. - Cslt1 (37)</v>
      </c>
      <c r="H21" s="127" t="str">
        <f t="shared" si="2"/>
        <v>A501137</v>
      </c>
      <c r="I21" s="123">
        <v>0.502</v>
      </c>
      <c r="J21" s="120"/>
      <c r="K21" s="124">
        <v>0.8</v>
      </c>
      <c r="P21" s="13"/>
      <c r="R21" s="13" t="s">
        <v>129</v>
      </c>
      <c r="S21" t="s">
        <v>186</v>
      </c>
    </row>
    <row r="22" spans="1:19" x14ac:dyDescent="0.3">
      <c r="A22" s="129" t="s">
        <v>191</v>
      </c>
      <c r="B22" s="120" t="s">
        <v>113</v>
      </c>
      <c r="C22" s="121" t="str">
        <f t="shared" si="1"/>
        <v>FSI &amp; Fintech</v>
      </c>
      <c r="D22" s="120"/>
      <c r="E22" s="122" t="s">
        <v>144</v>
      </c>
      <c r="F22" s="120" t="s">
        <v>203</v>
      </c>
      <c r="G22" s="120" t="str">
        <f t="shared" si="0"/>
        <v>A501142 - Déb. Ext. - Cslt Jun (42)</v>
      </c>
      <c r="H22" s="127" t="str">
        <f t="shared" si="2"/>
        <v>A501142</v>
      </c>
      <c r="I22" s="123">
        <v>0.51100000000000001</v>
      </c>
      <c r="J22" s="120"/>
      <c r="K22" s="124">
        <v>0.8</v>
      </c>
      <c r="R22" s="13" t="s">
        <v>130</v>
      </c>
      <c r="S22" t="s">
        <v>187</v>
      </c>
    </row>
    <row r="23" spans="1:19" x14ac:dyDescent="0.3">
      <c r="A23" s="129" t="s">
        <v>191</v>
      </c>
      <c r="B23" s="120" t="s">
        <v>113</v>
      </c>
      <c r="C23" s="121" t="str">
        <f t="shared" si="1"/>
        <v>FSI &amp; Fintech</v>
      </c>
      <c r="D23" s="120"/>
      <c r="E23" s="122" t="s">
        <v>33</v>
      </c>
      <c r="F23" s="120" t="s">
        <v>204</v>
      </c>
      <c r="G23" s="120" t="str">
        <f t="shared" si="0"/>
        <v>A50114B - Déb. Ext. - SLD (4B)</v>
      </c>
      <c r="H23" s="127" t="str">
        <f t="shared" si="2"/>
        <v>A50114B</v>
      </c>
      <c r="I23" s="123">
        <v>0.51100000000000001</v>
      </c>
      <c r="J23" s="120"/>
      <c r="K23" s="124">
        <v>0.8</v>
      </c>
      <c r="R23" s="13" t="s">
        <v>131</v>
      </c>
      <c r="S23" t="s">
        <v>188</v>
      </c>
    </row>
    <row r="24" spans="1:19" x14ac:dyDescent="0.3">
      <c r="A24" s="129" t="s">
        <v>191</v>
      </c>
      <c r="B24" s="120" t="s">
        <v>113</v>
      </c>
      <c r="C24" s="121" t="str">
        <f t="shared" si="1"/>
        <v>FSI &amp; Fintech</v>
      </c>
      <c r="D24" s="120"/>
      <c r="E24" s="122" t="s">
        <v>144</v>
      </c>
      <c r="F24" s="120" t="s">
        <v>203</v>
      </c>
      <c r="G24" s="120" t="str">
        <f t="shared" si="0"/>
        <v>A501142 - Déb. Ext. - Cslt Jun (42)</v>
      </c>
      <c r="H24" s="127" t="str">
        <f t="shared" si="2"/>
        <v>A501142</v>
      </c>
      <c r="I24" s="123">
        <v>0.51100000000000001</v>
      </c>
      <c r="J24" s="120"/>
      <c r="K24" s="124">
        <v>0.8</v>
      </c>
      <c r="R24" s="13" t="s">
        <v>190</v>
      </c>
    </row>
    <row r="25" spans="1:19" x14ac:dyDescent="0.3">
      <c r="A25" s="129" t="s">
        <v>191</v>
      </c>
      <c r="B25" s="120" t="s">
        <v>113</v>
      </c>
      <c r="C25" s="121" t="str">
        <f t="shared" si="1"/>
        <v>FSI &amp; Fintech</v>
      </c>
      <c r="D25" s="120"/>
      <c r="E25" s="122" t="s">
        <v>33</v>
      </c>
      <c r="F25" s="120" t="s">
        <v>204</v>
      </c>
      <c r="G25" s="120" t="str">
        <f t="shared" si="0"/>
        <v>A50114B - Déb. Ext. - SLD (4B)</v>
      </c>
      <c r="H25" s="127" t="str">
        <f t="shared" si="2"/>
        <v>A50114B</v>
      </c>
      <c r="I25" s="123">
        <v>0.24299999999999999</v>
      </c>
      <c r="J25" s="120"/>
      <c r="K25" s="124">
        <v>0.8</v>
      </c>
      <c r="R25" s="13" t="s">
        <v>190</v>
      </c>
    </row>
    <row r="26" spans="1:19" x14ac:dyDescent="0.3">
      <c r="A26" s="129" t="s">
        <v>191</v>
      </c>
      <c r="B26" s="120" t="s">
        <v>113</v>
      </c>
      <c r="C26" s="121" t="str">
        <f t="shared" si="1"/>
        <v>FSI &amp; Fintech</v>
      </c>
      <c r="D26" s="120"/>
      <c r="E26" s="122" t="s">
        <v>157</v>
      </c>
      <c r="F26" s="120" t="s">
        <v>205</v>
      </c>
      <c r="G26" s="120" t="str">
        <f t="shared" si="0"/>
        <v>A501181 - Int. n. fact. - AssistDir (81)</v>
      </c>
      <c r="H26" s="127" t="str">
        <f t="shared" si="2"/>
        <v>A501181</v>
      </c>
      <c r="I26" s="123">
        <v>0.501</v>
      </c>
      <c r="J26" s="120"/>
      <c r="K26" s="124">
        <v>0.9</v>
      </c>
      <c r="R26" s="13" t="s">
        <v>190</v>
      </c>
    </row>
    <row r="27" spans="1:19" x14ac:dyDescent="0.3">
      <c r="A27" s="129" t="s">
        <v>191</v>
      </c>
      <c r="B27" s="120" t="s">
        <v>113</v>
      </c>
      <c r="C27" s="121" t="str">
        <f t="shared" si="1"/>
        <v>FSI &amp; Fintech</v>
      </c>
      <c r="D27" s="120"/>
      <c r="E27" s="122" t="s">
        <v>157</v>
      </c>
      <c r="F27" s="120" t="s">
        <v>205</v>
      </c>
      <c r="G27" s="120" t="str">
        <f t="shared" si="0"/>
        <v>A501181 - Int. n. fact. - AssistDir (81)</v>
      </c>
      <c r="H27" s="127" t="str">
        <f t="shared" si="2"/>
        <v>A501181</v>
      </c>
      <c r="I27" s="123">
        <v>0.501</v>
      </c>
      <c r="J27" s="120"/>
      <c r="K27" s="124">
        <v>0.9</v>
      </c>
      <c r="R27" s="13" t="s">
        <v>190</v>
      </c>
    </row>
    <row r="28" spans="1:19" x14ac:dyDescent="0.3">
      <c r="A28" s="129" t="s">
        <v>191</v>
      </c>
      <c r="B28" s="120" t="s">
        <v>113</v>
      </c>
      <c r="C28" s="121" t="str">
        <f t="shared" si="1"/>
        <v>FSI &amp; Fintech</v>
      </c>
      <c r="D28" s="120"/>
      <c r="E28" s="122" t="s">
        <v>158</v>
      </c>
      <c r="F28" s="120" t="s">
        <v>206</v>
      </c>
      <c r="G28" s="120" t="str">
        <f t="shared" si="0"/>
        <v>A501182 - Int. n. fact. - SecrDir (82)</v>
      </c>
      <c r="H28" s="127" t="str">
        <f t="shared" si="2"/>
        <v>A501182</v>
      </c>
      <c r="I28" s="123">
        <v>0.501</v>
      </c>
      <c r="J28" s="120"/>
      <c r="K28" s="124">
        <v>0.9</v>
      </c>
      <c r="R28" s="13" t="s">
        <v>190</v>
      </c>
    </row>
    <row r="29" spans="1:19" x14ac:dyDescent="0.3">
      <c r="A29" s="129" t="s">
        <v>191</v>
      </c>
      <c r="B29" s="120" t="s">
        <v>114</v>
      </c>
      <c r="C29" s="121" t="str">
        <f t="shared" si="1"/>
        <v>Transfo Finance</v>
      </c>
      <c r="D29" s="120"/>
      <c r="E29" s="122" t="s">
        <v>25</v>
      </c>
      <c r="F29" s="120" t="s">
        <v>192</v>
      </c>
      <c r="G29" s="120" t="str">
        <f t="shared" si="0"/>
        <v>A502121 - Conf. Ext. - Dir (21)</v>
      </c>
      <c r="H29" s="127" t="str">
        <f t="shared" si="2"/>
        <v>A502121</v>
      </c>
      <c r="I29" s="123">
        <v>0.49399999999999999</v>
      </c>
      <c r="J29" s="120"/>
      <c r="K29" s="124">
        <v>0.8</v>
      </c>
      <c r="R29" s="13" t="s">
        <v>190</v>
      </c>
    </row>
    <row r="30" spans="1:19" x14ac:dyDescent="0.3">
      <c r="A30" s="129" t="s">
        <v>191</v>
      </c>
      <c r="B30" s="120" t="s">
        <v>114</v>
      </c>
      <c r="C30" s="121" t="str">
        <f t="shared" si="1"/>
        <v>Transfo Finance</v>
      </c>
      <c r="D30" s="120"/>
      <c r="E30" s="122" t="s">
        <v>28</v>
      </c>
      <c r="F30" s="120" t="s">
        <v>198</v>
      </c>
      <c r="G30" s="120" t="str">
        <f t="shared" si="0"/>
        <v>A502124 - Conf. Ext. - M2 (24)</v>
      </c>
      <c r="H30" s="127" t="str">
        <f t="shared" si="2"/>
        <v>A502124</v>
      </c>
      <c r="I30" s="123">
        <v>0.49399999999999999</v>
      </c>
      <c r="J30" s="120"/>
      <c r="K30" s="124">
        <v>0.8</v>
      </c>
      <c r="R30" s="13" t="s">
        <v>190</v>
      </c>
    </row>
    <row r="31" spans="1:19" x14ac:dyDescent="0.3">
      <c r="A31" s="129" t="s">
        <v>191</v>
      </c>
      <c r="B31" s="120" t="s">
        <v>114</v>
      </c>
      <c r="C31" s="121" t="str">
        <f t="shared" si="1"/>
        <v>Transfo Finance</v>
      </c>
      <c r="D31" s="120"/>
      <c r="E31" s="122" t="s">
        <v>133</v>
      </c>
      <c r="F31" s="120" t="s">
        <v>197</v>
      </c>
      <c r="G31" s="120" t="str">
        <f t="shared" si="0"/>
        <v>A502128 - Conf. Ext. - SCslt2 (28)</v>
      </c>
      <c r="H31" s="127" t="str">
        <f t="shared" si="2"/>
        <v>A502128</v>
      </c>
      <c r="I31" s="123">
        <v>0.49399999999999999</v>
      </c>
      <c r="J31" s="120"/>
      <c r="K31" s="124">
        <v>0.8</v>
      </c>
      <c r="R31" s="13" t="s">
        <v>190</v>
      </c>
    </row>
    <row r="32" spans="1:19" x14ac:dyDescent="0.3">
      <c r="A32" s="129" t="s">
        <v>191</v>
      </c>
      <c r="B32" s="120" t="s">
        <v>114</v>
      </c>
      <c r="C32" s="121" t="str">
        <f t="shared" si="1"/>
        <v>Transfo Finance</v>
      </c>
      <c r="D32" s="120"/>
      <c r="E32" s="122" t="s">
        <v>25</v>
      </c>
      <c r="F32" s="120" t="s">
        <v>192</v>
      </c>
      <c r="G32" s="120" t="str">
        <f t="shared" si="0"/>
        <v>A502121 - Conf. Ext. - Dir (21)</v>
      </c>
      <c r="H32" s="127" t="str">
        <f t="shared" si="2"/>
        <v>A502121</v>
      </c>
      <c r="I32" s="123">
        <v>0.49399999999999999</v>
      </c>
      <c r="J32" s="120"/>
      <c r="K32" s="124">
        <v>0.8</v>
      </c>
      <c r="R32" s="13" t="s">
        <v>190</v>
      </c>
    </row>
    <row r="33" spans="1:18" x14ac:dyDescent="0.3">
      <c r="A33" s="129" t="s">
        <v>191</v>
      </c>
      <c r="B33" s="120" t="s">
        <v>114</v>
      </c>
      <c r="C33" s="121" t="str">
        <f t="shared" si="1"/>
        <v>Transfo Finance</v>
      </c>
      <c r="D33" s="120"/>
      <c r="E33" s="122" t="s">
        <v>26</v>
      </c>
      <c r="F33" s="120" t="s">
        <v>193</v>
      </c>
      <c r="G33" s="120" t="str">
        <f t="shared" si="0"/>
        <v>A502122 - Conf. Ext. - SM (22)</v>
      </c>
      <c r="H33" s="127" t="str">
        <f t="shared" si="2"/>
        <v>A502122</v>
      </c>
      <c r="I33" s="123">
        <v>0.49399999999999999</v>
      </c>
      <c r="J33" s="120"/>
      <c r="K33" s="124">
        <v>0.8</v>
      </c>
      <c r="R33" s="13" t="s">
        <v>190</v>
      </c>
    </row>
    <row r="34" spans="1:18" x14ac:dyDescent="0.3">
      <c r="A34" s="129" t="s">
        <v>191</v>
      </c>
      <c r="B34" s="120" t="s">
        <v>114</v>
      </c>
      <c r="C34" s="121" t="str">
        <f t="shared" si="1"/>
        <v>Transfo Finance</v>
      </c>
      <c r="D34" s="120"/>
      <c r="E34" s="122" t="s">
        <v>27</v>
      </c>
      <c r="F34" s="120" t="s">
        <v>194</v>
      </c>
      <c r="G34" s="120" t="str">
        <f t="shared" si="0"/>
        <v>A502123 - Conf. Ext. - M3 (23)</v>
      </c>
      <c r="H34" s="127" t="str">
        <f t="shared" si="2"/>
        <v>A502123</v>
      </c>
      <c r="I34" s="123">
        <v>0.49399999999999999</v>
      </c>
      <c r="J34" s="120"/>
      <c r="K34" s="124">
        <v>0.8</v>
      </c>
      <c r="R34" s="13" t="s">
        <v>190</v>
      </c>
    </row>
    <row r="35" spans="1:18" x14ac:dyDescent="0.3">
      <c r="A35" s="129" t="s">
        <v>191</v>
      </c>
      <c r="B35" s="120" t="s">
        <v>114</v>
      </c>
      <c r="C35" s="121" t="str">
        <f t="shared" si="1"/>
        <v>Transfo Finance</v>
      </c>
      <c r="D35" s="120"/>
      <c r="E35" s="122" t="s">
        <v>28</v>
      </c>
      <c r="F35" s="120" t="s">
        <v>198</v>
      </c>
      <c r="G35" s="120" t="str">
        <f t="shared" si="0"/>
        <v>A502124 - Conf. Ext. - M2 (24)</v>
      </c>
      <c r="H35" s="127" t="str">
        <f t="shared" si="2"/>
        <v>A502124</v>
      </c>
      <c r="I35" s="123">
        <v>0.49399999999999999</v>
      </c>
      <c r="J35" s="120"/>
      <c r="K35" s="124">
        <v>0.8</v>
      </c>
      <c r="R35" s="13" t="s">
        <v>190</v>
      </c>
    </row>
    <row r="36" spans="1:18" x14ac:dyDescent="0.3">
      <c r="A36" s="129" t="s">
        <v>191</v>
      </c>
      <c r="B36" s="120" t="s">
        <v>114</v>
      </c>
      <c r="C36" s="121" t="str">
        <f t="shared" si="1"/>
        <v>Transfo Finance</v>
      </c>
      <c r="D36" s="120"/>
      <c r="E36" s="122" t="s">
        <v>29</v>
      </c>
      <c r="F36" s="120" t="s">
        <v>195</v>
      </c>
      <c r="G36" s="120" t="str">
        <f t="shared" si="0"/>
        <v>A502126 - Conf. Ext. - M1 (26)</v>
      </c>
      <c r="H36" s="127" t="str">
        <f t="shared" si="2"/>
        <v>A502126</v>
      </c>
      <c r="I36" s="123">
        <v>0.49399999999999999</v>
      </c>
      <c r="J36" s="120"/>
      <c r="K36" s="124">
        <v>0.8</v>
      </c>
      <c r="R36" s="13" t="s">
        <v>190</v>
      </c>
    </row>
    <row r="37" spans="1:18" x14ac:dyDescent="0.3">
      <c r="A37" s="129" t="s">
        <v>191</v>
      </c>
      <c r="B37" s="120" t="s">
        <v>114</v>
      </c>
      <c r="C37" s="121" t="str">
        <f t="shared" si="1"/>
        <v>Transfo Finance</v>
      </c>
      <c r="D37" s="120"/>
      <c r="E37" s="122" t="s">
        <v>132</v>
      </c>
      <c r="F37" s="120" t="s">
        <v>196</v>
      </c>
      <c r="G37" s="120" t="str">
        <f t="shared" si="0"/>
        <v>A502127 - Conf. Ext. - SCslt3 (27)</v>
      </c>
      <c r="H37" s="127" t="str">
        <f t="shared" si="2"/>
        <v>A502127</v>
      </c>
      <c r="I37" s="123">
        <v>0.49399999999999999</v>
      </c>
      <c r="J37" s="120"/>
      <c r="K37" s="124">
        <v>0.8</v>
      </c>
      <c r="R37" s="13" t="s">
        <v>190</v>
      </c>
    </row>
    <row r="38" spans="1:18" x14ac:dyDescent="0.3">
      <c r="A38" s="129" t="s">
        <v>191</v>
      </c>
      <c r="B38" s="120" t="s">
        <v>114</v>
      </c>
      <c r="C38" s="121" t="str">
        <f t="shared" si="1"/>
        <v>Transfo Finance</v>
      </c>
      <c r="D38" s="120"/>
      <c r="E38" s="122" t="s">
        <v>133</v>
      </c>
      <c r="F38" s="120" t="s">
        <v>197</v>
      </c>
      <c r="G38" s="120" t="str">
        <f t="shared" si="0"/>
        <v>A502128 - Conf. Ext. - SCslt2 (28)</v>
      </c>
      <c r="H38" s="127" t="str">
        <f t="shared" si="2"/>
        <v>A502128</v>
      </c>
      <c r="I38" s="123">
        <v>0.49399999999999999</v>
      </c>
      <c r="J38" s="120"/>
      <c r="K38" s="124">
        <v>0.8</v>
      </c>
      <c r="R38" s="13" t="s">
        <v>190</v>
      </c>
    </row>
    <row r="39" spans="1:18" x14ac:dyDescent="0.3">
      <c r="A39" s="129" t="s">
        <v>191</v>
      </c>
      <c r="B39" s="120" t="s">
        <v>114</v>
      </c>
      <c r="C39" s="121" t="str">
        <f t="shared" si="1"/>
        <v>Transfo Finance</v>
      </c>
      <c r="D39" s="120"/>
      <c r="E39" s="122" t="s">
        <v>23</v>
      </c>
      <c r="F39" s="120" t="s">
        <v>199</v>
      </c>
      <c r="G39" s="120" t="str">
        <f t="shared" si="0"/>
        <v>A50212V - Conf. Ext. - NEP (2V)</v>
      </c>
      <c r="H39" s="127" t="str">
        <f t="shared" si="2"/>
        <v>A50212V</v>
      </c>
      <c r="I39" s="123">
        <v>0.49399999999999999</v>
      </c>
      <c r="J39" s="120"/>
      <c r="K39" s="124">
        <v>1</v>
      </c>
      <c r="R39" s="13" t="s">
        <v>190</v>
      </c>
    </row>
    <row r="40" spans="1:18" x14ac:dyDescent="0.3">
      <c r="A40" s="129" t="s">
        <v>191</v>
      </c>
      <c r="B40" s="120" t="s">
        <v>114</v>
      </c>
      <c r="C40" s="121" t="str">
        <f t="shared" si="1"/>
        <v>Transfo Finance</v>
      </c>
      <c r="D40" s="120"/>
      <c r="E40" s="122" t="s">
        <v>136</v>
      </c>
      <c r="F40" s="120" t="s">
        <v>201</v>
      </c>
      <c r="G40" s="120" t="str">
        <f t="shared" si="0"/>
        <v>A502136 - Exp. Ext. - Cslt2 (36)</v>
      </c>
      <c r="H40" s="127" t="str">
        <f t="shared" si="2"/>
        <v>A502136</v>
      </c>
      <c r="I40" s="123">
        <v>0.502</v>
      </c>
      <c r="J40" s="120"/>
      <c r="K40" s="124">
        <v>0.8</v>
      </c>
      <c r="R40" s="13" t="s">
        <v>190</v>
      </c>
    </row>
    <row r="41" spans="1:18" x14ac:dyDescent="0.3">
      <c r="A41" s="129" t="s">
        <v>191</v>
      </c>
      <c r="B41" s="120" t="s">
        <v>114</v>
      </c>
      <c r="C41" s="121" t="str">
        <f t="shared" si="1"/>
        <v>Transfo Finance</v>
      </c>
      <c r="D41" s="120"/>
      <c r="E41" s="122" t="s">
        <v>137</v>
      </c>
      <c r="F41" s="120" t="s">
        <v>202</v>
      </c>
      <c r="G41" s="120" t="str">
        <f t="shared" si="0"/>
        <v>A502137 - Exp. Ext. - Cslt1 (37)</v>
      </c>
      <c r="H41" s="127" t="str">
        <f t="shared" si="2"/>
        <v>A502137</v>
      </c>
      <c r="I41" s="123">
        <v>0.502</v>
      </c>
      <c r="J41" s="120"/>
      <c r="K41" s="124">
        <v>0.8</v>
      </c>
      <c r="P41" s="15" t="s">
        <v>51</v>
      </c>
      <c r="R41" s="15" t="s">
        <v>55</v>
      </c>
    </row>
    <row r="42" spans="1:18" x14ac:dyDescent="0.3">
      <c r="A42" s="129" t="s">
        <v>191</v>
      </c>
      <c r="B42" s="120" t="s">
        <v>114</v>
      </c>
      <c r="C42" s="121" t="str">
        <f t="shared" si="1"/>
        <v>Transfo Finance</v>
      </c>
      <c r="D42" s="120"/>
      <c r="E42" s="122" t="s">
        <v>135</v>
      </c>
      <c r="F42" s="120" t="s">
        <v>200</v>
      </c>
      <c r="G42" s="120" t="str">
        <f t="shared" si="0"/>
        <v>A502131 - Exp. Ext. - SCslt1 (31)</v>
      </c>
      <c r="H42" s="127" t="str">
        <f t="shared" si="2"/>
        <v>A502131</v>
      </c>
      <c r="I42" s="123">
        <v>0.502</v>
      </c>
      <c r="J42" s="120"/>
      <c r="K42" s="124">
        <v>0.8</v>
      </c>
      <c r="P42" s="14" t="s">
        <v>49</v>
      </c>
      <c r="Q42" s="14" t="s">
        <v>49</v>
      </c>
      <c r="R42" s="14" t="s">
        <v>52</v>
      </c>
    </row>
    <row r="43" spans="1:18" x14ac:dyDescent="0.3">
      <c r="A43" s="129" t="s">
        <v>191</v>
      </c>
      <c r="B43" s="120" t="s">
        <v>114</v>
      </c>
      <c r="C43" s="121" t="str">
        <f t="shared" si="1"/>
        <v>Transfo Finance</v>
      </c>
      <c r="D43" s="120"/>
      <c r="E43" s="122" t="s">
        <v>136</v>
      </c>
      <c r="F43" s="120" t="s">
        <v>201</v>
      </c>
      <c r="G43" s="120" t="str">
        <f t="shared" si="0"/>
        <v>A502136 - Exp. Ext. - Cslt2 (36)</v>
      </c>
      <c r="H43" s="127" t="str">
        <f t="shared" si="2"/>
        <v>A502136</v>
      </c>
      <c r="I43" s="123">
        <v>0.502</v>
      </c>
      <c r="J43" s="120"/>
      <c r="K43" s="124">
        <v>0.8</v>
      </c>
      <c r="P43" s="14" t="s">
        <v>50</v>
      </c>
      <c r="Q43" s="14" t="s">
        <v>64</v>
      </c>
      <c r="R43" s="14" t="s">
        <v>53</v>
      </c>
    </row>
    <row r="44" spans="1:18" x14ac:dyDescent="0.3">
      <c r="A44" s="129" t="s">
        <v>191</v>
      </c>
      <c r="B44" s="120" t="s">
        <v>114</v>
      </c>
      <c r="C44" s="121" t="str">
        <f t="shared" si="1"/>
        <v>Transfo Finance</v>
      </c>
      <c r="D44" s="120"/>
      <c r="E44" s="122" t="s">
        <v>137</v>
      </c>
      <c r="F44" s="120" t="s">
        <v>202</v>
      </c>
      <c r="G44" s="120" t="str">
        <f t="shared" si="0"/>
        <v>A502137 - Exp. Ext. - Cslt1 (37)</v>
      </c>
      <c r="H44" s="127" t="str">
        <f t="shared" si="2"/>
        <v>A502137</v>
      </c>
      <c r="I44" s="123">
        <v>0.502</v>
      </c>
      <c r="J44" s="120"/>
      <c r="K44" s="124">
        <v>0.8</v>
      </c>
      <c r="P44" s="14" t="s">
        <v>64</v>
      </c>
    </row>
    <row r="45" spans="1:18" x14ac:dyDescent="0.3">
      <c r="A45" s="129" t="s">
        <v>191</v>
      </c>
      <c r="B45" s="120" t="s">
        <v>114</v>
      </c>
      <c r="C45" s="121" t="str">
        <f t="shared" si="1"/>
        <v>Transfo Finance</v>
      </c>
      <c r="D45" s="120"/>
      <c r="E45" s="122" t="s">
        <v>144</v>
      </c>
      <c r="F45" s="120" t="s">
        <v>203</v>
      </c>
      <c r="G45" s="120" t="str">
        <f t="shared" si="0"/>
        <v>A502142 - Déb. Ext. - Cslt Jun (42)</v>
      </c>
      <c r="H45" s="127" t="str">
        <f t="shared" si="2"/>
        <v>A502142</v>
      </c>
      <c r="I45" s="123">
        <v>0.51100000000000001</v>
      </c>
      <c r="J45" s="120"/>
      <c r="K45" s="124">
        <v>0.8</v>
      </c>
    </row>
    <row r="46" spans="1:18" x14ac:dyDescent="0.3">
      <c r="A46" s="129" t="s">
        <v>191</v>
      </c>
      <c r="B46" s="120" t="s">
        <v>114</v>
      </c>
      <c r="C46" s="121" t="str">
        <f t="shared" si="1"/>
        <v>Transfo Finance</v>
      </c>
      <c r="D46" s="120"/>
      <c r="E46" s="122" t="s">
        <v>144</v>
      </c>
      <c r="F46" s="120" t="s">
        <v>203</v>
      </c>
      <c r="G46" s="120" t="str">
        <f t="shared" si="0"/>
        <v>A502142 - Déb. Ext. - Cslt Jun (42)</v>
      </c>
      <c r="H46" s="127" t="str">
        <f t="shared" si="2"/>
        <v>A502142</v>
      </c>
      <c r="I46" s="123">
        <v>0.51100000000000001</v>
      </c>
      <c r="J46" s="120"/>
      <c r="K46" s="124">
        <v>0.8</v>
      </c>
      <c r="R46" s="15" t="s">
        <v>71</v>
      </c>
    </row>
    <row r="47" spans="1:18" x14ac:dyDescent="0.3">
      <c r="A47" s="129" t="s">
        <v>191</v>
      </c>
      <c r="B47" s="120" t="s">
        <v>114</v>
      </c>
      <c r="C47" s="121" t="str">
        <f t="shared" si="1"/>
        <v>Transfo Finance</v>
      </c>
      <c r="D47" s="120"/>
      <c r="E47" s="122" t="s">
        <v>144</v>
      </c>
      <c r="F47" s="120" t="s">
        <v>203</v>
      </c>
      <c r="G47" s="120" t="str">
        <f t="shared" si="0"/>
        <v>A502142 - Déb. Ext. - Cslt Jun (42)</v>
      </c>
      <c r="H47" s="127" t="str">
        <f t="shared" si="2"/>
        <v>A502142</v>
      </c>
      <c r="I47" s="123">
        <v>0.51100000000000001</v>
      </c>
      <c r="J47" s="120"/>
      <c r="K47" s="124">
        <v>0.8</v>
      </c>
      <c r="P47" s="15" t="s">
        <v>51</v>
      </c>
      <c r="R47" s="14" t="s">
        <v>69</v>
      </c>
    </row>
    <row r="48" spans="1:18" x14ac:dyDescent="0.3">
      <c r="A48" s="129" t="s">
        <v>191</v>
      </c>
      <c r="B48" s="120" t="s">
        <v>114</v>
      </c>
      <c r="C48" s="121" t="str">
        <f t="shared" si="1"/>
        <v>Transfo Finance</v>
      </c>
      <c r="D48" s="120"/>
      <c r="E48" s="122" t="s">
        <v>33</v>
      </c>
      <c r="F48" s="120" t="s">
        <v>204</v>
      </c>
      <c r="G48" s="120" t="str">
        <f t="shared" si="0"/>
        <v>A50214B - Déb. Ext. - SLD (4B)</v>
      </c>
      <c r="H48" s="127" t="str">
        <f t="shared" si="2"/>
        <v>A50214B</v>
      </c>
      <c r="I48" s="123">
        <v>0.51100000000000001</v>
      </c>
      <c r="J48" s="120"/>
      <c r="K48" s="124">
        <v>0.8</v>
      </c>
      <c r="P48" s="14" t="s">
        <v>68</v>
      </c>
      <c r="Q48" s="14" t="s">
        <v>68</v>
      </c>
      <c r="R48" s="14" t="s">
        <v>70</v>
      </c>
    </row>
    <row r="49" spans="1:17" x14ac:dyDescent="0.3">
      <c r="A49" s="129" t="s">
        <v>191</v>
      </c>
      <c r="B49" s="120" t="s">
        <v>114</v>
      </c>
      <c r="C49" s="121" t="str">
        <f t="shared" si="1"/>
        <v>Transfo Finance</v>
      </c>
      <c r="D49" s="120"/>
      <c r="E49" s="122" t="s">
        <v>33</v>
      </c>
      <c r="F49" s="120" t="s">
        <v>204</v>
      </c>
      <c r="G49" s="120" t="str">
        <f t="shared" si="0"/>
        <v>A50214B - Déb. Ext. - SLD (4B)</v>
      </c>
      <c r="H49" s="127" t="str">
        <f t="shared" si="2"/>
        <v>A50214B</v>
      </c>
      <c r="I49" s="123">
        <v>0.24299999999999999</v>
      </c>
      <c r="J49" s="120"/>
      <c r="K49" s="124">
        <v>0.8</v>
      </c>
      <c r="P49" s="14" t="s">
        <v>65</v>
      </c>
      <c r="Q49" s="14" t="s">
        <v>66</v>
      </c>
    </row>
    <row r="50" spans="1:17" x14ac:dyDescent="0.3">
      <c r="A50" s="129" t="s">
        <v>191</v>
      </c>
      <c r="B50" s="120" t="s">
        <v>114</v>
      </c>
      <c r="C50" s="121" t="str">
        <f t="shared" si="1"/>
        <v>Transfo Finance</v>
      </c>
      <c r="D50" s="120"/>
      <c r="E50" s="122" t="s">
        <v>33</v>
      </c>
      <c r="F50" s="120" t="s">
        <v>204</v>
      </c>
      <c r="G50" s="120" t="str">
        <f t="shared" si="0"/>
        <v>A50214B - Déb. Ext. - SLD (4B)</v>
      </c>
      <c r="H50" s="127" t="str">
        <f t="shared" si="2"/>
        <v>A50214B</v>
      </c>
      <c r="I50" s="123">
        <v>0.24299999999999999</v>
      </c>
      <c r="J50" s="120"/>
      <c r="K50" s="124">
        <v>0.8</v>
      </c>
      <c r="P50" s="14" t="s">
        <v>66</v>
      </c>
      <c r="Q50" s="14" t="s">
        <v>63</v>
      </c>
    </row>
    <row r="51" spans="1:17" x14ac:dyDescent="0.3">
      <c r="A51" s="129" t="s">
        <v>191</v>
      </c>
      <c r="B51" s="120" t="s">
        <v>114</v>
      </c>
      <c r="C51" s="121" t="str">
        <f t="shared" si="1"/>
        <v>Transfo Finance</v>
      </c>
      <c r="D51" s="120"/>
      <c r="E51" s="122" t="s">
        <v>157</v>
      </c>
      <c r="F51" s="120" t="s">
        <v>205</v>
      </c>
      <c r="G51" s="120" t="str">
        <f t="shared" si="0"/>
        <v>A502181 - Int. n. fact. - AssistDir (81)</v>
      </c>
      <c r="H51" s="127" t="str">
        <f t="shared" si="2"/>
        <v>A502181</v>
      </c>
      <c r="I51" s="123">
        <v>0.501</v>
      </c>
      <c r="J51" s="120"/>
      <c r="K51" s="124">
        <v>0.9</v>
      </c>
      <c r="P51" s="14" t="s">
        <v>67</v>
      </c>
    </row>
    <row r="52" spans="1:17" x14ac:dyDescent="0.3">
      <c r="A52" s="129" t="s">
        <v>191</v>
      </c>
      <c r="B52" s="120" t="s">
        <v>114</v>
      </c>
      <c r="C52" s="121" t="str">
        <f t="shared" si="1"/>
        <v>Transfo Finance</v>
      </c>
      <c r="D52" s="120"/>
      <c r="E52" s="122" t="s">
        <v>158</v>
      </c>
      <c r="F52" s="120" t="s">
        <v>206</v>
      </c>
      <c r="G52" s="120" t="str">
        <f t="shared" si="0"/>
        <v>A502182 - Int. n. fact. - SecrDir (82)</v>
      </c>
      <c r="H52" s="127" t="str">
        <f t="shared" si="2"/>
        <v>A502182</v>
      </c>
      <c r="I52" s="123">
        <v>0.501</v>
      </c>
      <c r="J52" s="120"/>
      <c r="K52" s="124">
        <v>0.9</v>
      </c>
      <c r="P52" s="14" t="s">
        <v>63</v>
      </c>
    </row>
    <row r="53" spans="1:17" x14ac:dyDescent="0.3">
      <c r="A53" s="129" t="s">
        <v>191</v>
      </c>
      <c r="B53" s="120" t="s">
        <v>115</v>
      </c>
      <c r="C53" s="121" t="str">
        <f t="shared" si="1"/>
        <v>Deloitte Nearshore</v>
      </c>
      <c r="D53" s="120"/>
      <c r="E53" s="122" t="s">
        <v>25</v>
      </c>
      <c r="F53" s="120" t="s">
        <v>192</v>
      </c>
      <c r="G53" s="120" t="str">
        <f t="shared" si="0"/>
        <v>A511121 - Conf. Ext. - Dir (21)</v>
      </c>
      <c r="H53" s="127" t="str">
        <f t="shared" si="2"/>
        <v>A511121</v>
      </c>
      <c r="I53" s="123">
        <v>0.49399999999999999</v>
      </c>
      <c r="J53" s="120"/>
      <c r="K53" s="124">
        <v>0</v>
      </c>
    </row>
    <row r="54" spans="1:17" x14ac:dyDescent="0.3">
      <c r="A54" s="129" t="s">
        <v>191</v>
      </c>
      <c r="B54" s="120" t="s">
        <v>115</v>
      </c>
      <c r="C54" s="121" t="str">
        <f t="shared" si="1"/>
        <v>Deloitte Nearshore</v>
      </c>
      <c r="D54" s="120"/>
      <c r="E54" s="122" t="s">
        <v>26</v>
      </c>
      <c r="F54" s="120" t="s">
        <v>193</v>
      </c>
      <c r="G54" s="120" t="str">
        <f t="shared" si="0"/>
        <v>A511122 - Conf. Ext. - SM (22)</v>
      </c>
      <c r="H54" s="127" t="str">
        <f t="shared" si="2"/>
        <v>A511122</v>
      </c>
      <c r="I54" s="123">
        <v>0.49399999999999999</v>
      </c>
      <c r="J54" s="120"/>
      <c r="K54" s="124">
        <v>0</v>
      </c>
    </row>
    <row r="55" spans="1:17" x14ac:dyDescent="0.3">
      <c r="A55" s="129" t="s">
        <v>191</v>
      </c>
      <c r="B55" s="120" t="s">
        <v>115</v>
      </c>
      <c r="C55" s="121" t="str">
        <f t="shared" si="1"/>
        <v>Deloitte Nearshore</v>
      </c>
      <c r="D55" s="120"/>
      <c r="E55" s="122" t="s">
        <v>27</v>
      </c>
      <c r="F55" s="120" t="s">
        <v>194</v>
      </c>
      <c r="G55" s="120" t="str">
        <f t="shared" si="0"/>
        <v>A511123 - Conf. Ext. - M3 (23)</v>
      </c>
      <c r="H55" s="127" t="str">
        <f t="shared" si="2"/>
        <v>A511123</v>
      </c>
      <c r="I55" s="123">
        <v>0.49399999999999999</v>
      </c>
      <c r="J55" s="120"/>
      <c r="K55" s="124">
        <v>0</v>
      </c>
      <c r="P55" s="15" t="s">
        <v>72</v>
      </c>
    </row>
    <row r="56" spans="1:17" x14ac:dyDescent="0.3">
      <c r="A56" s="129" t="s">
        <v>191</v>
      </c>
      <c r="B56" s="120" t="s">
        <v>115</v>
      </c>
      <c r="C56" s="121" t="str">
        <f t="shared" si="1"/>
        <v>Deloitte Nearshore</v>
      </c>
      <c r="D56" s="120"/>
      <c r="E56" s="122" t="s">
        <v>28</v>
      </c>
      <c r="F56" s="120" t="s">
        <v>198</v>
      </c>
      <c r="G56" s="120" t="str">
        <f t="shared" si="0"/>
        <v>A511124 - Conf. Ext. - M2 (24)</v>
      </c>
      <c r="H56" s="127" t="str">
        <f t="shared" si="2"/>
        <v>A511124</v>
      </c>
      <c r="I56" s="123">
        <v>0.49399999999999999</v>
      </c>
      <c r="J56" s="120"/>
      <c r="K56" s="124">
        <v>0</v>
      </c>
      <c r="P56" t="s">
        <v>73</v>
      </c>
    </row>
    <row r="57" spans="1:17" x14ac:dyDescent="0.3">
      <c r="A57" s="129" t="s">
        <v>191</v>
      </c>
      <c r="B57" s="120" t="s">
        <v>115</v>
      </c>
      <c r="C57" s="121" t="str">
        <f t="shared" si="1"/>
        <v>Deloitte Nearshore</v>
      </c>
      <c r="D57" s="120"/>
      <c r="E57" s="122" t="s">
        <v>29</v>
      </c>
      <c r="F57" s="120" t="s">
        <v>195</v>
      </c>
      <c r="G57" s="120" t="str">
        <f t="shared" si="0"/>
        <v>A511126 - Conf. Ext. - M1 (26)</v>
      </c>
      <c r="H57" s="127" t="str">
        <f t="shared" si="2"/>
        <v>A511126</v>
      </c>
      <c r="I57" s="123">
        <v>0.49399999999999999</v>
      </c>
      <c r="J57" s="120"/>
      <c r="K57" s="124">
        <v>0</v>
      </c>
      <c r="P57" t="s">
        <v>74</v>
      </c>
    </row>
    <row r="58" spans="1:17" x14ac:dyDescent="0.3">
      <c r="A58" s="129" t="s">
        <v>191</v>
      </c>
      <c r="B58" s="120" t="s">
        <v>115</v>
      </c>
      <c r="C58" s="121" t="str">
        <f t="shared" si="1"/>
        <v>Deloitte Nearshore</v>
      </c>
      <c r="D58" s="120"/>
      <c r="E58" s="122" t="s">
        <v>132</v>
      </c>
      <c r="F58" s="120" t="s">
        <v>196</v>
      </c>
      <c r="G58" s="120" t="str">
        <f t="shared" si="0"/>
        <v>A511127 - Conf. Ext. - SCslt3 (27)</v>
      </c>
      <c r="H58" s="127" t="str">
        <f t="shared" si="2"/>
        <v>A511127</v>
      </c>
      <c r="I58" s="123">
        <v>0.49399999999999999</v>
      </c>
      <c r="J58" s="120"/>
      <c r="K58" s="124">
        <v>0</v>
      </c>
      <c r="P58" t="s">
        <v>75</v>
      </c>
    </row>
    <row r="59" spans="1:17" x14ac:dyDescent="0.3">
      <c r="A59" s="129" t="s">
        <v>191</v>
      </c>
      <c r="B59" s="120" t="s">
        <v>115</v>
      </c>
      <c r="C59" s="121" t="str">
        <f t="shared" si="1"/>
        <v>Deloitte Nearshore</v>
      </c>
      <c r="D59" s="120"/>
      <c r="E59" s="122" t="s">
        <v>133</v>
      </c>
      <c r="F59" s="120" t="s">
        <v>197</v>
      </c>
      <c r="G59" s="120" t="str">
        <f t="shared" si="0"/>
        <v>A511128 - Conf. Ext. - SCslt2 (28)</v>
      </c>
      <c r="H59" s="127" t="str">
        <f t="shared" si="2"/>
        <v>A511128</v>
      </c>
      <c r="I59" s="123">
        <v>0.49399999999999999</v>
      </c>
      <c r="J59" s="120"/>
      <c r="K59" s="124">
        <v>0</v>
      </c>
      <c r="P59" t="s">
        <v>76</v>
      </c>
    </row>
    <row r="60" spans="1:17" x14ac:dyDescent="0.3">
      <c r="A60" s="129" t="s">
        <v>191</v>
      </c>
      <c r="B60" s="120" t="s">
        <v>115</v>
      </c>
      <c r="C60" s="121" t="str">
        <f t="shared" si="1"/>
        <v>Deloitte Nearshore</v>
      </c>
      <c r="D60" s="120"/>
      <c r="E60" s="122" t="s">
        <v>135</v>
      </c>
      <c r="F60" s="120" t="s">
        <v>200</v>
      </c>
      <c r="G60" s="120" t="str">
        <f t="shared" si="0"/>
        <v>A511131 - Exp. Ext. - SCslt1 (31)</v>
      </c>
      <c r="H60" s="127" t="str">
        <f t="shared" si="2"/>
        <v>A511131</v>
      </c>
      <c r="I60" s="123">
        <v>0.502</v>
      </c>
      <c r="J60" s="120"/>
      <c r="K60" s="124">
        <v>0</v>
      </c>
      <c r="P60" t="s">
        <v>77</v>
      </c>
    </row>
    <row r="61" spans="1:17" x14ac:dyDescent="0.3">
      <c r="A61" s="129" t="s">
        <v>191</v>
      </c>
      <c r="B61" s="120" t="s">
        <v>115</v>
      </c>
      <c r="C61" s="121" t="str">
        <f t="shared" si="1"/>
        <v>Deloitte Nearshore</v>
      </c>
      <c r="D61" s="120"/>
      <c r="E61" s="122" t="s">
        <v>136</v>
      </c>
      <c r="F61" s="120" t="s">
        <v>201</v>
      </c>
      <c r="G61" s="120" t="str">
        <f t="shared" si="0"/>
        <v>A511136 - Exp. Ext. - Cslt2 (36)</v>
      </c>
      <c r="H61" s="127" t="str">
        <f t="shared" si="2"/>
        <v>A511136</v>
      </c>
      <c r="I61" s="123">
        <v>0.502</v>
      </c>
      <c r="J61" s="120"/>
      <c r="K61" s="124">
        <v>0</v>
      </c>
      <c r="P61" t="s">
        <v>78</v>
      </c>
    </row>
    <row r="62" spans="1:17" x14ac:dyDescent="0.3">
      <c r="A62" s="129" t="s">
        <v>191</v>
      </c>
      <c r="B62" s="120" t="s">
        <v>115</v>
      </c>
      <c r="C62" s="121" t="str">
        <f t="shared" si="1"/>
        <v>Deloitte Nearshore</v>
      </c>
      <c r="D62" s="120"/>
      <c r="E62" s="122" t="s">
        <v>137</v>
      </c>
      <c r="F62" s="120" t="s">
        <v>202</v>
      </c>
      <c r="G62" s="120" t="str">
        <f t="shared" si="0"/>
        <v>A511137 - Exp. Ext. - Cslt1 (37)</v>
      </c>
      <c r="H62" s="127" t="str">
        <f t="shared" si="2"/>
        <v>A511137</v>
      </c>
      <c r="I62" s="123">
        <v>0.502</v>
      </c>
      <c r="J62" s="120"/>
      <c r="K62" s="124">
        <v>0</v>
      </c>
    </row>
    <row r="63" spans="1:17" x14ac:dyDescent="0.3">
      <c r="A63" s="129" t="s">
        <v>191</v>
      </c>
      <c r="B63" s="120" t="s">
        <v>115</v>
      </c>
      <c r="C63" s="121" t="str">
        <f t="shared" si="1"/>
        <v>Deloitte Nearshore</v>
      </c>
      <c r="D63" s="120"/>
      <c r="E63" s="122" t="s">
        <v>144</v>
      </c>
      <c r="F63" s="120" t="s">
        <v>203</v>
      </c>
      <c r="G63" s="120" t="str">
        <f t="shared" si="0"/>
        <v>A511142 - Déb. Ext. - Cslt Jun (42)</v>
      </c>
      <c r="H63" s="127" t="str">
        <f t="shared" si="2"/>
        <v>A511142</v>
      </c>
      <c r="I63" s="123">
        <v>0.51100000000000001</v>
      </c>
      <c r="J63" s="120"/>
      <c r="K63" s="124">
        <v>0</v>
      </c>
    </row>
    <row r="64" spans="1:17" x14ac:dyDescent="0.3">
      <c r="A64" s="129" t="s">
        <v>191</v>
      </c>
      <c r="B64" s="120" t="s">
        <v>115</v>
      </c>
      <c r="C64" s="121" t="str">
        <f t="shared" si="1"/>
        <v>Deloitte Nearshore</v>
      </c>
      <c r="D64" s="120"/>
      <c r="E64" s="122" t="s">
        <v>32</v>
      </c>
      <c r="F64" s="120" t="s">
        <v>207</v>
      </c>
      <c r="G64" s="120" t="str">
        <f t="shared" si="0"/>
        <v>A51114A - Déb. Ext. - SCD (4A)</v>
      </c>
      <c r="H64" s="127" t="str">
        <f t="shared" si="2"/>
        <v>A51114A</v>
      </c>
      <c r="I64" s="123">
        <v>0.24299999999999999</v>
      </c>
      <c r="J64" s="120"/>
      <c r="K64" s="124">
        <v>0</v>
      </c>
    </row>
    <row r="65" spans="1:11" x14ac:dyDescent="0.3">
      <c r="A65" s="129" t="s">
        <v>191</v>
      </c>
      <c r="B65" s="120" t="s">
        <v>115</v>
      </c>
      <c r="C65" s="121" t="str">
        <f t="shared" si="1"/>
        <v>Deloitte Nearshore</v>
      </c>
      <c r="D65" s="120"/>
      <c r="E65" s="122" t="s">
        <v>154</v>
      </c>
      <c r="F65" s="120" t="s">
        <v>208</v>
      </c>
      <c r="G65" s="120" t="str">
        <f t="shared" si="0"/>
        <v>A51116K - Int. n. fact. - Employé (6K)</v>
      </c>
      <c r="H65" s="127" t="str">
        <f t="shared" si="2"/>
        <v>A51116K</v>
      </c>
      <c r="I65" s="123">
        <v>0.501</v>
      </c>
      <c r="J65" s="120"/>
      <c r="K65" s="124">
        <v>0</v>
      </c>
    </row>
    <row r="66" spans="1:11" x14ac:dyDescent="0.3">
      <c r="A66" s="129" t="s">
        <v>191</v>
      </c>
      <c r="B66" s="120" t="s">
        <v>115</v>
      </c>
      <c r="C66" s="121" t="str">
        <f t="shared" si="1"/>
        <v>Deloitte Nearshore</v>
      </c>
      <c r="D66" s="120"/>
      <c r="E66" s="122" t="s">
        <v>148</v>
      </c>
      <c r="F66" s="120" t="s">
        <v>209</v>
      </c>
      <c r="G66" s="120" t="str">
        <f t="shared" ref="G66:G129" si="4">B66&amp;F66</f>
        <v>A511166 - Int. n. fact. - SM Int (66)</v>
      </c>
      <c r="H66" s="127" t="str">
        <f t="shared" si="2"/>
        <v>A511166</v>
      </c>
      <c r="I66" s="123">
        <v>0.501</v>
      </c>
      <c r="J66" s="120"/>
      <c r="K66" s="124">
        <v>0</v>
      </c>
    </row>
    <row r="67" spans="1:11" x14ac:dyDescent="0.3">
      <c r="A67" s="129" t="s">
        <v>191</v>
      </c>
      <c r="B67" s="120" t="s">
        <v>115</v>
      </c>
      <c r="C67" s="121" t="str">
        <f t="shared" ref="C67:C130" si="5">VLOOKUP(B67,$R$2:$S$28,2,FALSE)</f>
        <v>Deloitte Nearshore</v>
      </c>
      <c r="D67" s="120"/>
      <c r="E67" s="122" t="s">
        <v>149</v>
      </c>
      <c r="F67" s="120" t="s">
        <v>210</v>
      </c>
      <c r="G67" s="120" t="str">
        <f t="shared" si="4"/>
        <v>A511168 - Int. n. fact. - CadreConf (68)</v>
      </c>
      <c r="H67" s="127" t="str">
        <f t="shared" ref="H67:H130" si="6">CONCATENATE(B67,E67)</f>
        <v>A511168</v>
      </c>
      <c r="I67" s="123">
        <v>0.501</v>
      </c>
      <c r="J67" s="120"/>
      <c r="K67" s="124">
        <v>0</v>
      </c>
    </row>
    <row r="68" spans="1:11" x14ac:dyDescent="0.3">
      <c r="A68" s="129" t="s">
        <v>191</v>
      </c>
      <c r="B68" s="120" t="s">
        <v>115</v>
      </c>
      <c r="C68" s="121" t="str">
        <f t="shared" si="5"/>
        <v>Deloitte Nearshore</v>
      </c>
      <c r="D68" s="120"/>
      <c r="E68" s="122" t="s">
        <v>150</v>
      </c>
      <c r="F68" s="120" t="s">
        <v>211</v>
      </c>
      <c r="G68" s="120" t="str">
        <f t="shared" si="4"/>
        <v>A511169 - Int. n. fact. - EmplConf (69)</v>
      </c>
      <c r="H68" s="127" t="str">
        <f t="shared" si="6"/>
        <v>A511169</v>
      </c>
      <c r="I68" s="123">
        <v>0.501</v>
      </c>
      <c r="J68" s="120"/>
      <c r="K68" s="124">
        <v>0</v>
      </c>
    </row>
    <row r="69" spans="1:11" x14ac:dyDescent="0.3">
      <c r="A69" s="129" t="s">
        <v>191</v>
      </c>
      <c r="B69" s="120" t="s">
        <v>115</v>
      </c>
      <c r="C69" s="121" t="str">
        <f t="shared" si="5"/>
        <v>Deloitte Nearshore</v>
      </c>
      <c r="D69" s="120"/>
      <c r="E69" s="122" t="s">
        <v>153</v>
      </c>
      <c r="F69" s="120" t="s">
        <v>212</v>
      </c>
      <c r="G69" s="120" t="str">
        <f t="shared" si="4"/>
        <v>A51116J - Int. n. fact. - Cadre (6J)</v>
      </c>
      <c r="H69" s="127" t="str">
        <f t="shared" si="6"/>
        <v>A51116J</v>
      </c>
      <c r="I69" s="123">
        <v>0.501</v>
      </c>
      <c r="J69" s="120"/>
      <c r="K69" s="124">
        <v>0</v>
      </c>
    </row>
    <row r="70" spans="1:11" x14ac:dyDescent="0.3">
      <c r="A70" s="129" t="s">
        <v>191</v>
      </c>
      <c r="B70" s="120" t="s">
        <v>115</v>
      </c>
      <c r="C70" s="121" t="str">
        <f t="shared" si="5"/>
        <v>Deloitte Nearshore</v>
      </c>
      <c r="D70" s="120"/>
      <c r="E70" s="122" t="s">
        <v>154</v>
      </c>
      <c r="F70" s="120" t="s">
        <v>208</v>
      </c>
      <c r="G70" s="120" t="str">
        <f t="shared" si="4"/>
        <v>A51116K - Int. n. fact. - Employé (6K)</v>
      </c>
      <c r="H70" s="127" t="str">
        <f t="shared" si="6"/>
        <v>A51116K</v>
      </c>
      <c r="I70" s="123">
        <v>0.501</v>
      </c>
      <c r="J70" s="120"/>
      <c r="K70" s="124">
        <v>0</v>
      </c>
    </row>
    <row r="71" spans="1:11" x14ac:dyDescent="0.3">
      <c r="A71" s="129" t="s">
        <v>191</v>
      </c>
      <c r="B71" s="120" t="s">
        <v>115</v>
      </c>
      <c r="C71" s="121" t="str">
        <f t="shared" si="5"/>
        <v>Deloitte Nearshore</v>
      </c>
      <c r="D71" s="120"/>
      <c r="E71" s="122" t="s">
        <v>155</v>
      </c>
      <c r="F71" s="120" t="s">
        <v>213</v>
      </c>
      <c r="G71" s="120" t="str">
        <f t="shared" si="4"/>
        <v>A51116N - Int. n. fact. - Man équip (6N)</v>
      </c>
      <c r="H71" s="127" t="str">
        <f t="shared" si="6"/>
        <v>A51116N</v>
      </c>
      <c r="I71" s="123">
        <v>0.501</v>
      </c>
      <c r="J71" s="120"/>
      <c r="K71" s="124">
        <v>0</v>
      </c>
    </row>
    <row r="72" spans="1:11" x14ac:dyDescent="0.3">
      <c r="A72" s="129" t="s">
        <v>191</v>
      </c>
      <c r="B72" s="120" t="s">
        <v>115</v>
      </c>
      <c r="C72" s="121" t="str">
        <f t="shared" si="5"/>
        <v>Deloitte Nearshore</v>
      </c>
      <c r="D72" s="120"/>
      <c r="E72" s="122" t="s">
        <v>158</v>
      </c>
      <c r="F72" s="120" t="s">
        <v>206</v>
      </c>
      <c r="G72" s="120" t="str">
        <f t="shared" si="4"/>
        <v>A511182 - Int. n. fact. - SecrDir (82)</v>
      </c>
      <c r="H72" s="127" t="str">
        <f t="shared" si="6"/>
        <v>A511182</v>
      </c>
      <c r="I72" s="123">
        <v>0.501</v>
      </c>
      <c r="J72" s="120"/>
      <c r="K72" s="124">
        <v>0</v>
      </c>
    </row>
    <row r="73" spans="1:11" x14ac:dyDescent="0.3">
      <c r="A73" s="129" t="s">
        <v>191</v>
      </c>
      <c r="B73" s="120" t="s">
        <v>115</v>
      </c>
      <c r="C73" s="121" t="str">
        <f t="shared" si="5"/>
        <v>Deloitte Nearshore</v>
      </c>
      <c r="D73" s="120"/>
      <c r="E73" s="122" t="s">
        <v>151</v>
      </c>
      <c r="F73" s="120" t="s">
        <v>214</v>
      </c>
      <c r="G73" s="120" t="str">
        <f t="shared" si="4"/>
        <v>A51116A - Int. n. fact. - Stagiaire (6A)</v>
      </c>
      <c r="H73" s="127" t="str">
        <f t="shared" si="6"/>
        <v>A51116A</v>
      </c>
      <c r="I73" s="123">
        <v>0.22</v>
      </c>
      <c r="J73" s="120"/>
      <c r="K73" s="124">
        <v>0</v>
      </c>
    </row>
    <row r="74" spans="1:11" x14ac:dyDescent="0.3">
      <c r="A74" s="129" t="s">
        <v>191</v>
      </c>
      <c r="B74" s="120" t="s">
        <v>116</v>
      </c>
      <c r="C74" s="121" t="str">
        <f t="shared" si="5"/>
        <v>Conseil SAB</v>
      </c>
      <c r="D74" s="120"/>
      <c r="E74" s="122" t="s">
        <v>26</v>
      </c>
      <c r="F74" s="120" t="s">
        <v>193</v>
      </c>
      <c r="G74" s="120" t="str">
        <f t="shared" si="4"/>
        <v>C351122 - Conf. Ext. - SM (22)</v>
      </c>
      <c r="H74" s="127" t="str">
        <f t="shared" si="6"/>
        <v>C351122</v>
      </c>
      <c r="I74" s="123">
        <v>0.49399999999999999</v>
      </c>
      <c r="J74" s="120"/>
      <c r="K74" s="124">
        <v>0.8</v>
      </c>
    </row>
    <row r="75" spans="1:11" x14ac:dyDescent="0.3">
      <c r="A75" s="129" t="s">
        <v>191</v>
      </c>
      <c r="B75" s="120" t="s">
        <v>116</v>
      </c>
      <c r="C75" s="121" t="str">
        <f t="shared" si="5"/>
        <v>Conseil SAB</v>
      </c>
      <c r="D75" s="120"/>
      <c r="E75" s="122" t="s">
        <v>28</v>
      </c>
      <c r="F75" s="120" t="s">
        <v>198</v>
      </c>
      <c r="G75" s="120" t="str">
        <f t="shared" si="4"/>
        <v>C351124 - Conf. Ext. - M2 (24)</v>
      </c>
      <c r="H75" s="127" t="str">
        <f t="shared" si="6"/>
        <v>C351124</v>
      </c>
      <c r="I75" s="123">
        <v>0.49399999999999999</v>
      </c>
      <c r="J75" s="120"/>
      <c r="K75" s="124">
        <v>0.8</v>
      </c>
    </row>
    <row r="76" spans="1:11" x14ac:dyDescent="0.3">
      <c r="A76" s="129" t="s">
        <v>191</v>
      </c>
      <c r="B76" s="120" t="s">
        <v>116</v>
      </c>
      <c r="C76" s="121" t="str">
        <f t="shared" si="5"/>
        <v>Conseil SAB</v>
      </c>
      <c r="D76" s="120"/>
      <c r="E76" s="122" t="s">
        <v>25</v>
      </c>
      <c r="F76" s="120" t="s">
        <v>192</v>
      </c>
      <c r="G76" s="120" t="str">
        <f t="shared" si="4"/>
        <v>C351121 - Conf. Ext. - Dir (21)</v>
      </c>
      <c r="H76" s="127" t="str">
        <f t="shared" si="6"/>
        <v>C351121</v>
      </c>
      <c r="I76" s="123">
        <v>0.49399999999999999</v>
      </c>
      <c r="J76" s="120"/>
      <c r="K76" s="124">
        <v>0.8</v>
      </c>
    </row>
    <row r="77" spans="1:11" x14ac:dyDescent="0.3">
      <c r="A77" s="129" t="s">
        <v>191</v>
      </c>
      <c r="B77" s="120" t="s">
        <v>116</v>
      </c>
      <c r="C77" s="121" t="str">
        <f t="shared" si="5"/>
        <v>Conseil SAB</v>
      </c>
      <c r="D77" s="120"/>
      <c r="E77" s="122" t="s">
        <v>26</v>
      </c>
      <c r="F77" s="120" t="s">
        <v>193</v>
      </c>
      <c r="G77" s="120" t="str">
        <f t="shared" si="4"/>
        <v>C351122 - Conf. Ext. - SM (22)</v>
      </c>
      <c r="H77" s="127" t="str">
        <f t="shared" si="6"/>
        <v>C351122</v>
      </c>
      <c r="I77" s="123">
        <v>0.49399999999999999</v>
      </c>
      <c r="J77" s="120"/>
      <c r="K77" s="124">
        <v>0.8</v>
      </c>
    </row>
    <row r="78" spans="1:11" x14ac:dyDescent="0.3">
      <c r="A78" s="129" t="s">
        <v>191</v>
      </c>
      <c r="B78" s="120" t="s">
        <v>116</v>
      </c>
      <c r="C78" s="121" t="str">
        <f t="shared" si="5"/>
        <v>Conseil SAB</v>
      </c>
      <c r="D78" s="120"/>
      <c r="E78" s="122" t="s">
        <v>27</v>
      </c>
      <c r="F78" s="120" t="s">
        <v>194</v>
      </c>
      <c r="G78" s="120" t="str">
        <f t="shared" si="4"/>
        <v>C351123 - Conf. Ext. - M3 (23)</v>
      </c>
      <c r="H78" s="127" t="str">
        <f t="shared" si="6"/>
        <v>C351123</v>
      </c>
      <c r="I78" s="123">
        <v>0.49399999999999999</v>
      </c>
      <c r="J78" s="120"/>
      <c r="K78" s="124">
        <v>0.8</v>
      </c>
    </row>
    <row r="79" spans="1:11" x14ac:dyDescent="0.3">
      <c r="A79" s="129" t="s">
        <v>191</v>
      </c>
      <c r="B79" s="120" t="s">
        <v>116</v>
      </c>
      <c r="C79" s="121" t="str">
        <f t="shared" si="5"/>
        <v>Conseil SAB</v>
      </c>
      <c r="D79" s="120"/>
      <c r="E79" s="122" t="s">
        <v>28</v>
      </c>
      <c r="F79" s="120" t="s">
        <v>198</v>
      </c>
      <c r="G79" s="120" t="str">
        <f t="shared" si="4"/>
        <v>C351124 - Conf. Ext. - M2 (24)</v>
      </c>
      <c r="H79" s="127" t="str">
        <f t="shared" si="6"/>
        <v>C351124</v>
      </c>
      <c r="I79" s="123">
        <v>0.49399999999999999</v>
      </c>
      <c r="J79" s="120"/>
      <c r="K79" s="124">
        <v>0.8</v>
      </c>
    </row>
    <row r="80" spans="1:11" x14ac:dyDescent="0.3">
      <c r="A80" s="129" t="s">
        <v>191</v>
      </c>
      <c r="B80" s="120" t="s">
        <v>116</v>
      </c>
      <c r="C80" s="121" t="str">
        <f t="shared" si="5"/>
        <v>Conseil SAB</v>
      </c>
      <c r="D80" s="120"/>
      <c r="E80" s="122" t="s">
        <v>29</v>
      </c>
      <c r="F80" s="120" t="s">
        <v>195</v>
      </c>
      <c r="G80" s="120" t="str">
        <f t="shared" si="4"/>
        <v>C351126 - Conf. Ext. - M1 (26)</v>
      </c>
      <c r="H80" s="127" t="str">
        <f t="shared" si="6"/>
        <v>C351126</v>
      </c>
      <c r="I80" s="123">
        <v>0.49399999999999999</v>
      </c>
      <c r="J80" s="120"/>
      <c r="K80" s="124">
        <v>0.8</v>
      </c>
    </row>
    <row r="81" spans="1:11" x14ac:dyDescent="0.3">
      <c r="A81" s="129" t="s">
        <v>191</v>
      </c>
      <c r="B81" s="120" t="s">
        <v>116</v>
      </c>
      <c r="C81" s="121" t="str">
        <f t="shared" si="5"/>
        <v>Conseil SAB</v>
      </c>
      <c r="D81" s="120"/>
      <c r="E81" s="122" t="s">
        <v>132</v>
      </c>
      <c r="F81" s="120" t="s">
        <v>196</v>
      </c>
      <c r="G81" s="120" t="str">
        <f t="shared" si="4"/>
        <v>C351127 - Conf. Ext. - SCslt3 (27)</v>
      </c>
      <c r="H81" s="127" t="str">
        <f t="shared" si="6"/>
        <v>C351127</v>
      </c>
      <c r="I81" s="123">
        <v>0.49399999999999999</v>
      </c>
      <c r="J81" s="120"/>
      <c r="K81" s="124">
        <v>0.8</v>
      </c>
    </row>
    <row r="82" spans="1:11" x14ac:dyDescent="0.3">
      <c r="A82" s="129" t="s">
        <v>191</v>
      </c>
      <c r="B82" s="120" t="s">
        <v>116</v>
      </c>
      <c r="C82" s="121" t="str">
        <f t="shared" si="5"/>
        <v>Conseil SAB</v>
      </c>
      <c r="D82" s="120"/>
      <c r="E82" s="122" t="s">
        <v>133</v>
      </c>
      <c r="F82" s="120" t="s">
        <v>197</v>
      </c>
      <c r="G82" s="120" t="str">
        <f t="shared" si="4"/>
        <v>C351128 - Conf. Ext. - SCslt2 (28)</v>
      </c>
      <c r="H82" s="127" t="str">
        <f t="shared" si="6"/>
        <v>C351128</v>
      </c>
      <c r="I82" s="123">
        <v>0.49399999999999999</v>
      </c>
      <c r="J82" s="120"/>
      <c r="K82" s="124">
        <v>0.8</v>
      </c>
    </row>
    <row r="83" spans="1:11" x14ac:dyDescent="0.3">
      <c r="A83" s="129" t="s">
        <v>191</v>
      </c>
      <c r="B83" s="120" t="s">
        <v>116</v>
      </c>
      <c r="C83" s="121" t="str">
        <f t="shared" si="5"/>
        <v>Conseil SAB</v>
      </c>
      <c r="D83" s="120"/>
      <c r="E83" s="122" t="s">
        <v>23</v>
      </c>
      <c r="F83" s="120" t="s">
        <v>199</v>
      </c>
      <c r="G83" s="120" t="str">
        <f t="shared" si="4"/>
        <v>C35112V - Conf. Ext. - NEP (2V)</v>
      </c>
      <c r="H83" s="127" t="str">
        <f t="shared" si="6"/>
        <v>C35112V</v>
      </c>
      <c r="I83" s="123">
        <v>0.49399999999999999</v>
      </c>
      <c r="J83" s="120"/>
      <c r="K83" s="124">
        <v>1</v>
      </c>
    </row>
    <row r="84" spans="1:11" x14ac:dyDescent="0.3">
      <c r="A84" s="129" t="s">
        <v>191</v>
      </c>
      <c r="B84" s="120" t="s">
        <v>116</v>
      </c>
      <c r="C84" s="121" t="str">
        <f t="shared" si="5"/>
        <v>Conseil SAB</v>
      </c>
      <c r="D84" s="120"/>
      <c r="E84" s="122" t="s">
        <v>137</v>
      </c>
      <c r="F84" s="120" t="s">
        <v>202</v>
      </c>
      <c r="G84" s="120" t="str">
        <f t="shared" si="4"/>
        <v>C351137 - Exp. Ext. - Cslt1 (37)</v>
      </c>
      <c r="H84" s="127" t="str">
        <f t="shared" si="6"/>
        <v>C351137</v>
      </c>
      <c r="I84" s="123">
        <v>0.502</v>
      </c>
      <c r="J84" s="120"/>
      <c r="K84" s="124">
        <v>0.8</v>
      </c>
    </row>
    <row r="85" spans="1:11" x14ac:dyDescent="0.3">
      <c r="A85" s="129" t="s">
        <v>191</v>
      </c>
      <c r="B85" s="120" t="s">
        <v>116</v>
      </c>
      <c r="C85" s="121" t="str">
        <f t="shared" si="5"/>
        <v>Conseil SAB</v>
      </c>
      <c r="D85" s="120"/>
      <c r="E85" s="122" t="s">
        <v>135</v>
      </c>
      <c r="F85" s="120" t="s">
        <v>200</v>
      </c>
      <c r="G85" s="120" t="str">
        <f t="shared" si="4"/>
        <v>C351131 - Exp. Ext. - SCslt1 (31)</v>
      </c>
      <c r="H85" s="127" t="str">
        <f t="shared" si="6"/>
        <v>C351131</v>
      </c>
      <c r="I85" s="123">
        <v>0.502</v>
      </c>
      <c r="J85" s="120"/>
      <c r="K85" s="124">
        <v>0.8</v>
      </c>
    </row>
    <row r="86" spans="1:11" x14ac:dyDescent="0.3">
      <c r="A86" s="129" t="s">
        <v>191</v>
      </c>
      <c r="B86" s="120" t="s">
        <v>116</v>
      </c>
      <c r="C86" s="121" t="str">
        <f t="shared" si="5"/>
        <v>Conseil SAB</v>
      </c>
      <c r="D86" s="120"/>
      <c r="E86" s="122" t="s">
        <v>136</v>
      </c>
      <c r="F86" s="120" t="s">
        <v>201</v>
      </c>
      <c r="G86" s="120" t="str">
        <f t="shared" si="4"/>
        <v>C351136 - Exp. Ext. - Cslt2 (36)</v>
      </c>
      <c r="H86" s="127" t="str">
        <f t="shared" si="6"/>
        <v>C351136</v>
      </c>
      <c r="I86" s="123">
        <v>0.502</v>
      </c>
      <c r="J86" s="120"/>
      <c r="K86" s="124">
        <v>0.8</v>
      </c>
    </row>
    <row r="87" spans="1:11" x14ac:dyDescent="0.3">
      <c r="A87" s="129" t="s">
        <v>191</v>
      </c>
      <c r="B87" s="120" t="s">
        <v>116</v>
      </c>
      <c r="C87" s="121" t="str">
        <f t="shared" si="5"/>
        <v>Conseil SAB</v>
      </c>
      <c r="D87" s="120"/>
      <c r="E87" s="122" t="s">
        <v>144</v>
      </c>
      <c r="F87" s="120" t="s">
        <v>203</v>
      </c>
      <c r="G87" s="120" t="str">
        <f t="shared" si="4"/>
        <v>C351142 - Déb. Ext. - Cslt Jun (42)</v>
      </c>
      <c r="H87" s="127" t="str">
        <f t="shared" si="6"/>
        <v>C351142</v>
      </c>
      <c r="I87" s="123">
        <v>0.51100000000000001</v>
      </c>
      <c r="J87" s="120"/>
      <c r="K87" s="124">
        <v>0.8</v>
      </c>
    </row>
    <row r="88" spans="1:11" x14ac:dyDescent="0.3">
      <c r="A88" s="129" t="s">
        <v>191</v>
      </c>
      <c r="B88" s="120" t="s">
        <v>116</v>
      </c>
      <c r="C88" s="121" t="str">
        <f t="shared" si="5"/>
        <v>Conseil SAB</v>
      </c>
      <c r="D88" s="120"/>
      <c r="E88" s="122" t="s">
        <v>33</v>
      </c>
      <c r="F88" s="120" t="s">
        <v>204</v>
      </c>
      <c r="G88" s="120" t="str">
        <f t="shared" si="4"/>
        <v>C35114B - Déb. Ext. - SLD (4B)</v>
      </c>
      <c r="H88" s="127" t="str">
        <f t="shared" si="6"/>
        <v>C35114B</v>
      </c>
      <c r="I88" s="123">
        <v>0.24299999999999999</v>
      </c>
      <c r="J88" s="120"/>
      <c r="K88" s="124">
        <v>0.8</v>
      </c>
    </row>
    <row r="89" spans="1:11" x14ac:dyDescent="0.3">
      <c r="A89" s="129" t="s">
        <v>191</v>
      </c>
      <c r="B89" s="120" t="s">
        <v>116</v>
      </c>
      <c r="C89" s="121" t="str">
        <f t="shared" si="5"/>
        <v>Conseil SAB</v>
      </c>
      <c r="D89" s="120"/>
      <c r="E89" s="122" t="s">
        <v>33</v>
      </c>
      <c r="F89" s="120" t="s">
        <v>204</v>
      </c>
      <c r="G89" s="120" t="str">
        <f t="shared" si="4"/>
        <v>C35114B - Déb. Ext. - SLD (4B)</v>
      </c>
      <c r="H89" s="127" t="str">
        <f t="shared" si="6"/>
        <v>C35114B</v>
      </c>
      <c r="I89" s="123">
        <v>0.24299999999999999</v>
      </c>
      <c r="J89" s="120"/>
      <c r="K89" s="124">
        <v>0.8</v>
      </c>
    </row>
    <row r="90" spans="1:11" x14ac:dyDescent="0.3">
      <c r="A90" s="129" t="s">
        <v>191</v>
      </c>
      <c r="B90" s="120" t="s">
        <v>111</v>
      </c>
      <c r="C90" s="121" t="str">
        <f t="shared" si="5"/>
        <v>Human Capital</v>
      </c>
      <c r="D90" s="120"/>
      <c r="E90" s="122" t="s">
        <v>25</v>
      </c>
      <c r="F90" s="120" t="s">
        <v>192</v>
      </c>
      <c r="G90" s="120" t="str">
        <f t="shared" si="4"/>
        <v>G101121 - Conf. Ext. - Dir (21)</v>
      </c>
      <c r="H90" s="127" t="str">
        <f t="shared" si="6"/>
        <v>G101121</v>
      </c>
      <c r="I90" s="123">
        <v>0.49399999999999999</v>
      </c>
      <c r="J90" s="120"/>
      <c r="K90" s="124">
        <v>0.8</v>
      </c>
    </row>
    <row r="91" spans="1:11" x14ac:dyDescent="0.3">
      <c r="A91" s="129" t="s">
        <v>191</v>
      </c>
      <c r="B91" s="120" t="s">
        <v>111</v>
      </c>
      <c r="C91" s="121" t="str">
        <f t="shared" si="5"/>
        <v>Human Capital</v>
      </c>
      <c r="D91" s="120"/>
      <c r="E91" s="122" t="s">
        <v>26</v>
      </c>
      <c r="F91" s="120" t="s">
        <v>193</v>
      </c>
      <c r="G91" s="120" t="str">
        <f t="shared" si="4"/>
        <v>G101122 - Conf. Ext. - SM (22)</v>
      </c>
      <c r="H91" s="127" t="str">
        <f t="shared" si="6"/>
        <v>G101122</v>
      </c>
      <c r="I91" s="123">
        <v>0.49399999999999999</v>
      </c>
      <c r="J91" s="120"/>
      <c r="K91" s="124">
        <v>0.8</v>
      </c>
    </row>
    <row r="92" spans="1:11" x14ac:dyDescent="0.3">
      <c r="A92" s="129" t="s">
        <v>191</v>
      </c>
      <c r="B92" s="120" t="s">
        <v>111</v>
      </c>
      <c r="C92" s="121" t="str">
        <f t="shared" si="5"/>
        <v>Human Capital</v>
      </c>
      <c r="D92" s="120"/>
      <c r="E92" s="122" t="s">
        <v>27</v>
      </c>
      <c r="F92" s="120" t="s">
        <v>194</v>
      </c>
      <c r="G92" s="120" t="str">
        <f t="shared" si="4"/>
        <v>G101123 - Conf. Ext. - M3 (23)</v>
      </c>
      <c r="H92" s="127" t="str">
        <f t="shared" si="6"/>
        <v>G101123</v>
      </c>
      <c r="I92" s="123">
        <v>0.49399999999999999</v>
      </c>
      <c r="J92" s="120"/>
      <c r="K92" s="124">
        <v>0.8</v>
      </c>
    </row>
    <row r="93" spans="1:11" x14ac:dyDescent="0.3">
      <c r="A93" s="129" t="s">
        <v>191</v>
      </c>
      <c r="B93" s="120" t="s">
        <v>111</v>
      </c>
      <c r="C93" s="121" t="str">
        <f t="shared" si="5"/>
        <v>Human Capital</v>
      </c>
      <c r="D93" s="120"/>
      <c r="E93" s="122" t="s">
        <v>28</v>
      </c>
      <c r="F93" s="120" t="s">
        <v>198</v>
      </c>
      <c r="G93" s="120" t="str">
        <f t="shared" si="4"/>
        <v>G101124 - Conf. Ext. - M2 (24)</v>
      </c>
      <c r="H93" s="127" t="str">
        <f t="shared" si="6"/>
        <v>G101124</v>
      </c>
      <c r="I93" s="123">
        <v>0.49399999999999999</v>
      </c>
      <c r="J93" s="120"/>
      <c r="K93" s="124">
        <v>0.8</v>
      </c>
    </row>
    <row r="94" spans="1:11" x14ac:dyDescent="0.3">
      <c r="A94" s="129" t="s">
        <v>191</v>
      </c>
      <c r="B94" s="120" t="s">
        <v>111</v>
      </c>
      <c r="C94" s="121" t="str">
        <f t="shared" si="5"/>
        <v>Human Capital</v>
      </c>
      <c r="D94" s="120"/>
      <c r="E94" s="122" t="s">
        <v>29</v>
      </c>
      <c r="F94" s="120" t="s">
        <v>195</v>
      </c>
      <c r="G94" s="120" t="str">
        <f t="shared" si="4"/>
        <v>G101126 - Conf. Ext. - M1 (26)</v>
      </c>
      <c r="H94" s="127" t="str">
        <f t="shared" si="6"/>
        <v>G101126</v>
      </c>
      <c r="I94" s="123">
        <v>0.49399999999999999</v>
      </c>
      <c r="J94" s="120"/>
      <c r="K94" s="124">
        <v>0.8</v>
      </c>
    </row>
    <row r="95" spans="1:11" x14ac:dyDescent="0.3">
      <c r="A95" s="129" t="s">
        <v>191</v>
      </c>
      <c r="B95" s="120" t="s">
        <v>111</v>
      </c>
      <c r="C95" s="121" t="str">
        <f t="shared" si="5"/>
        <v>Human Capital</v>
      </c>
      <c r="D95" s="120"/>
      <c r="E95" s="122" t="s">
        <v>132</v>
      </c>
      <c r="F95" s="120" t="s">
        <v>196</v>
      </c>
      <c r="G95" s="120" t="str">
        <f t="shared" si="4"/>
        <v>G101127 - Conf. Ext. - SCslt3 (27)</v>
      </c>
      <c r="H95" s="127" t="str">
        <f t="shared" si="6"/>
        <v>G101127</v>
      </c>
      <c r="I95" s="123">
        <v>0.49399999999999999</v>
      </c>
      <c r="J95" s="120"/>
      <c r="K95" s="124">
        <v>0.8</v>
      </c>
    </row>
    <row r="96" spans="1:11" x14ac:dyDescent="0.3">
      <c r="A96" s="129" t="s">
        <v>191</v>
      </c>
      <c r="B96" s="120" t="s">
        <v>111</v>
      </c>
      <c r="C96" s="121" t="str">
        <f t="shared" si="5"/>
        <v>Human Capital</v>
      </c>
      <c r="D96" s="120"/>
      <c r="E96" s="122" t="s">
        <v>133</v>
      </c>
      <c r="F96" s="120" t="s">
        <v>197</v>
      </c>
      <c r="G96" s="120" t="str">
        <f t="shared" si="4"/>
        <v>G101128 - Conf. Ext. - SCslt2 (28)</v>
      </c>
      <c r="H96" s="127" t="str">
        <f t="shared" si="6"/>
        <v>G101128</v>
      </c>
      <c r="I96" s="123">
        <v>0.49399999999999999</v>
      </c>
      <c r="J96" s="120"/>
      <c r="K96" s="124">
        <v>0.8</v>
      </c>
    </row>
    <row r="97" spans="1:11" x14ac:dyDescent="0.3">
      <c r="A97" s="129" t="s">
        <v>191</v>
      </c>
      <c r="B97" s="120" t="s">
        <v>111</v>
      </c>
      <c r="C97" s="121" t="str">
        <f t="shared" si="5"/>
        <v>Human Capital</v>
      </c>
      <c r="D97" s="120"/>
      <c r="E97" s="122" t="s">
        <v>23</v>
      </c>
      <c r="F97" s="120" t="s">
        <v>199</v>
      </c>
      <c r="G97" s="120" t="str">
        <f t="shared" si="4"/>
        <v>G10112V - Conf. Ext. - NEP (2V)</v>
      </c>
      <c r="H97" s="127" t="str">
        <f t="shared" si="6"/>
        <v>G10112V</v>
      </c>
      <c r="I97" s="123">
        <v>0.49399999999999999</v>
      </c>
      <c r="J97" s="120"/>
      <c r="K97" s="124">
        <v>1</v>
      </c>
    </row>
    <row r="98" spans="1:11" x14ac:dyDescent="0.3">
      <c r="A98" s="129" t="s">
        <v>191</v>
      </c>
      <c r="B98" s="120" t="s">
        <v>111</v>
      </c>
      <c r="C98" s="121" t="str">
        <f t="shared" si="5"/>
        <v>Human Capital</v>
      </c>
      <c r="D98" s="120"/>
      <c r="E98" s="122" t="s">
        <v>26</v>
      </c>
      <c r="F98" s="120" t="s">
        <v>193</v>
      </c>
      <c r="G98" s="120" t="str">
        <f t="shared" si="4"/>
        <v>G101122 - Conf. Ext. - SM (22)</v>
      </c>
      <c r="H98" s="127" t="str">
        <f t="shared" si="6"/>
        <v>G101122</v>
      </c>
      <c r="I98" s="123">
        <v>0.49399999999999999</v>
      </c>
      <c r="J98" s="120"/>
      <c r="K98" s="124">
        <v>0.8</v>
      </c>
    </row>
    <row r="99" spans="1:11" x14ac:dyDescent="0.3">
      <c r="A99" s="129" t="s">
        <v>191</v>
      </c>
      <c r="B99" s="120" t="s">
        <v>111</v>
      </c>
      <c r="C99" s="121" t="str">
        <f t="shared" si="5"/>
        <v>Human Capital</v>
      </c>
      <c r="D99" s="120"/>
      <c r="E99" s="122" t="s">
        <v>24</v>
      </c>
      <c r="F99" s="120" t="s">
        <v>215</v>
      </c>
      <c r="G99" s="120" t="str">
        <f t="shared" si="4"/>
        <v>G101120 - Conf. Ext. - Ppal (20)</v>
      </c>
      <c r="H99" s="127" t="str">
        <f t="shared" si="6"/>
        <v>G101120</v>
      </c>
      <c r="I99" s="123">
        <v>0.49399999999999999</v>
      </c>
      <c r="J99" s="120"/>
      <c r="K99" s="124">
        <v>0.8</v>
      </c>
    </row>
    <row r="100" spans="1:11" x14ac:dyDescent="0.3">
      <c r="A100" s="129" t="s">
        <v>191</v>
      </c>
      <c r="B100" s="120" t="s">
        <v>111</v>
      </c>
      <c r="C100" s="121" t="str">
        <f t="shared" si="5"/>
        <v>Human Capital</v>
      </c>
      <c r="D100" s="120"/>
      <c r="E100" s="122" t="s">
        <v>25</v>
      </c>
      <c r="F100" s="120" t="s">
        <v>192</v>
      </c>
      <c r="G100" s="120" t="str">
        <f t="shared" si="4"/>
        <v>G101121 - Conf. Ext. - Dir (21)</v>
      </c>
      <c r="H100" s="127" t="str">
        <f t="shared" si="6"/>
        <v>G101121</v>
      </c>
      <c r="I100" s="123">
        <v>0.49399999999999999</v>
      </c>
      <c r="J100" s="120"/>
      <c r="K100" s="124">
        <v>0.8</v>
      </c>
    </row>
    <row r="101" spans="1:11" x14ac:dyDescent="0.3">
      <c r="A101" s="129" t="s">
        <v>191</v>
      </c>
      <c r="B101" s="120" t="s">
        <v>111</v>
      </c>
      <c r="C101" s="121" t="str">
        <f t="shared" si="5"/>
        <v>Human Capital</v>
      </c>
      <c r="D101" s="120"/>
      <c r="E101" s="122" t="s">
        <v>26</v>
      </c>
      <c r="F101" s="120" t="s">
        <v>193</v>
      </c>
      <c r="G101" s="120" t="str">
        <f t="shared" si="4"/>
        <v>G101122 - Conf. Ext. - SM (22)</v>
      </c>
      <c r="H101" s="127" t="str">
        <f t="shared" si="6"/>
        <v>G101122</v>
      </c>
      <c r="I101" s="123">
        <v>0.49399999999999999</v>
      </c>
      <c r="J101" s="120"/>
      <c r="K101" s="124">
        <v>0.8</v>
      </c>
    </row>
    <row r="102" spans="1:11" x14ac:dyDescent="0.3">
      <c r="A102" s="129" t="s">
        <v>191</v>
      </c>
      <c r="B102" s="120" t="s">
        <v>111</v>
      </c>
      <c r="C102" s="121" t="str">
        <f t="shared" si="5"/>
        <v>Human Capital</v>
      </c>
      <c r="D102" s="120"/>
      <c r="E102" s="122" t="s">
        <v>27</v>
      </c>
      <c r="F102" s="120" t="s">
        <v>194</v>
      </c>
      <c r="G102" s="120" t="str">
        <f t="shared" si="4"/>
        <v>G101123 - Conf. Ext. - M3 (23)</v>
      </c>
      <c r="H102" s="127" t="str">
        <f t="shared" si="6"/>
        <v>G101123</v>
      </c>
      <c r="I102" s="123">
        <v>0.49399999999999999</v>
      </c>
      <c r="J102" s="120"/>
      <c r="K102" s="124">
        <v>0.8</v>
      </c>
    </row>
    <row r="103" spans="1:11" x14ac:dyDescent="0.3">
      <c r="A103" s="129" t="s">
        <v>191</v>
      </c>
      <c r="B103" s="120" t="s">
        <v>111</v>
      </c>
      <c r="C103" s="121" t="str">
        <f t="shared" si="5"/>
        <v>Human Capital</v>
      </c>
      <c r="D103" s="120"/>
      <c r="E103" s="122" t="s">
        <v>28</v>
      </c>
      <c r="F103" s="120" t="s">
        <v>198</v>
      </c>
      <c r="G103" s="120" t="str">
        <f t="shared" si="4"/>
        <v>G101124 - Conf. Ext. - M2 (24)</v>
      </c>
      <c r="H103" s="127" t="str">
        <f t="shared" si="6"/>
        <v>G101124</v>
      </c>
      <c r="I103" s="123">
        <v>0.49399999999999999</v>
      </c>
      <c r="J103" s="120"/>
      <c r="K103" s="124">
        <v>0.8</v>
      </c>
    </row>
    <row r="104" spans="1:11" x14ac:dyDescent="0.3">
      <c r="A104" s="129" t="s">
        <v>191</v>
      </c>
      <c r="B104" s="120" t="s">
        <v>111</v>
      </c>
      <c r="C104" s="121" t="str">
        <f t="shared" si="5"/>
        <v>Human Capital</v>
      </c>
      <c r="D104" s="120"/>
      <c r="E104" s="122" t="s">
        <v>29</v>
      </c>
      <c r="F104" s="120" t="s">
        <v>195</v>
      </c>
      <c r="G104" s="120" t="str">
        <f t="shared" si="4"/>
        <v>G101126 - Conf. Ext. - M1 (26)</v>
      </c>
      <c r="H104" s="127" t="str">
        <f t="shared" si="6"/>
        <v>G101126</v>
      </c>
      <c r="I104" s="123">
        <v>0.49399999999999999</v>
      </c>
      <c r="J104" s="120"/>
      <c r="K104" s="124">
        <v>0.8</v>
      </c>
    </row>
    <row r="105" spans="1:11" x14ac:dyDescent="0.3">
      <c r="A105" s="129" t="s">
        <v>191</v>
      </c>
      <c r="B105" s="120" t="s">
        <v>111</v>
      </c>
      <c r="C105" s="121" t="str">
        <f t="shared" si="5"/>
        <v>Human Capital</v>
      </c>
      <c r="D105" s="120"/>
      <c r="E105" s="122" t="s">
        <v>132</v>
      </c>
      <c r="F105" s="120" t="s">
        <v>196</v>
      </c>
      <c r="G105" s="120" t="str">
        <f t="shared" si="4"/>
        <v>G101127 - Conf. Ext. - SCslt3 (27)</v>
      </c>
      <c r="H105" s="127" t="str">
        <f t="shared" si="6"/>
        <v>G101127</v>
      </c>
      <c r="I105" s="123">
        <v>0.49399999999999999</v>
      </c>
      <c r="J105" s="120"/>
      <c r="K105" s="124">
        <v>0.8</v>
      </c>
    </row>
    <row r="106" spans="1:11" x14ac:dyDescent="0.3">
      <c r="A106" s="129" t="s">
        <v>191</v>
      </c>
      <c r="B106" s="120" t="s">
        <v>111</v>
      </c>
      <c r="C106" s="121" t="str">
        <f t="shared" si="5"/>
        <v>Human Capital</v>
      </c>
      <c r="D106" s="120"/>
      <c r="E106" s="122" t="s">
        <v>133</v>
      </c>
      <c r="F106" s="120" t="s">
        <v>197</v>
      </c>
      <c r="G106" s="120" t="str">
        <f t="shared" si="4"/>
        <v>G101128 - Conf. Ext. - SCslt2 (28)</v>
      </c>
      <c r="H106" s="127" t="str">
        <f t="shared" si="6"/>
        <v>G101128</v>
      </c>
      <c r="I106" s="123">
        <v>0.49399999999999999</v>
      </c>
      <c r="J106" s="120"/>
      <c r="K106" s="124">
        <v>0.8</v>
      </c>
    </row>
    <row r="107" spans="1:11" x14ac:dyDescent="0.3">
      <c r="A107" s="129" t="s">
        <v>191</v>
      </c>
      <c r="B107" s="120" t="s">
        <v>111</v>
      </c>
      <c r="C107" s="121" t="str">
        <f t="shared" si="5"/>
        <v>Human Capital</v>
      </c>
      <c r="D107" s="120"/>
      <c r="E107" s="122" t="s">
        <v>23</v>
      </c>
      <c r="F107" s="120" t="s">
        <v>199</v>
      </c>
      <c r="G107" s="120" t="str">
        <f t="shared" si="4"/>
        <v>G10112V - Conf. Ext. - NEP (2V)</v>
      </c>
      <c r="H107" s="127" t="str">
        <f t="shared" si="6"/>
        <v>G10112V</v>
      </c>
      <c r="I107" s="123">
        <v>0.49399999999999999</v>
      </c>
      <c r="J107" s="120"/>
      <c r="K107" s="124">
        <v>1</v>
      </c>
    </row>
    <row r="108" spans="1:11" x14ac:dyDescent="0.3">
      <c r="A108" s="129" t="s">
        <v>191</v>
      </c>
      <c r="B108" s="120" t="s">
        <v>111</v>
      </c>
      <c r="C108" s="121" t="str">
        <f t="shared" si="5"/>
        <v>Human Capital</v>
      </c>
      <c r="D108" s="120"/>
      <c r="E108" s="122" t="s">
        <v>135</v>
      </c>
      <c r="F108" s="120" t="s">
        <v>200</v>
      </c>
      <c r="G108" s="120" t="str">
        <f t="shared" si="4"/>
        <v>G101131 - Exp. Ext. - SCslt1 (31)</v>
      </c>
      <c r="H108" s="127" t="str">
        <f t="shared" si="6"/>
        <v>G101131</v>
      </c>
      <c r="I108" s="123">
        <v>0.502</v>
      </c>
      <c r="J108" s="120"/>
      <c r="K108" s="124">
        <v>0.8</v>
      </c>
    </row>
    <row r="109" spans="1:11" x14ac:dyDescent="0.3">
      <c r="A109" s="129" t="s">
        <v>191</v>
      </c>
      <c r="B109" s="120" t="s">
        <v>111</v>
      </c>
      <c r="C109" s="121" t="str">
        <f t="shared" si="5"/>
        <v>Human Capital</v>
      </c>
      <c r="D109" s="120"/>
      <c r="E109" s="122" t="s">
        <v>136</v>
      </c>
      <c r="F109" s="120" t="s">
        <v>201</v>
      </c>
      <c r="G109" s="120" t="str">
        <f t="shared" si="4"/>
        <v>G101136 - Exp. Ext. - Cslt2 (36)</v>
      </c>
      <c r="H109" s="127" t="str">
        <f t="shared" si="6"/>
        <v>G101136</v>
      </c>
      <c r="I109" s="123">
        <v>0.502</v>
      </c>
      <c r="J109" s="120"/>
      <c r="K109" s="124">
        <v>0.8</v>
      </c>
    </row>
    <row r="110" spans="1:11" x14ac:dyDescent="0.3">
      <c r="A110" s="129" t="s">
        <v>191</v>
      </c>
      <c r="B110" s="120" t="s">
        <v>111</v>
      </c>
      <c r="C110" s="121" t="str">
        <f t="shared" si="5"/>
        <v>Human Capital</v>
      </c>
      <c r="D110" s="120"/>
      <c r="E110" s="122" t="s">
        <v>137</v>
      </c>
      <c r="F110" s="120" t="s">
        <v>202</v>
      </c>
      <c r="G110" s="120" t="str">
        <f t="shared" si="4"/>
        <v>G101137 - Exp. Ext. - Cslt1 (37)</v>
      </c>
      <c r="H110" s="127" t="str">
        <f t="shared" si="6"/>
        <v>G101137</v>
      </c>
      <c r="I110" s="123">
        <v>0.502</v>
      </c>
      <c r="J110" s="120"/>
      <c r="K110" s="124">
        <v>0.8</v>
      </c>
    </row>
    <row r="111" spans="1:11" x14ac:dyDescent="0.3">
      <c r="A111" s="129" t="s">
        <v>191</v>
      </c>
      <c r="B111" s="120" t="s">
        <v>111</v>
      </c>
      <c r="C111" s="121" t="str">
        <f t="shared" si="5"/>
        <v>Human Capital</v>
      </c>
      <c r="D111" s="120"/>
      <c r="E111" s="122" t="s">
        <v>135</v>
      </c>
      <c r="F111" s="120" t="s">
        <v>200</v>
      </c>
      <c r="G111" s="120" t="str">
        <f t="shared" si="4"/>
        <v>G101131 - Exp. Ext. - SCslt1 (31)</v>
      </c>
      <c r="H111" s="127" t="str">
        <f t="shared" si="6"/>
        <v>G101131</v>
      </c>
      <c r="I111" s="123">
        <v>0.502</v>
      </c>
      <c r="J111" s="120"/>
      <c r="K111" s="124">
        <v>0.8</v>
      </c>
    </row>
    <row r="112" spans="1:11" x14ac:dyDescent="0.3">
      <c r="A112" s="129" t="s">
        <v>191</v>
      </c>
      <c r="B112" s="120" t="s">
        <v>111</v>
      </c>
      <c r="C112" s="121" t="str">
        <f t="shared" si="5"/>
        <v>Human Capital</v>
      </c>
      <c r="D112" s="120"/>
      <c r="E112" s="122" t="s">
        <v>135</v>
      </c>
      <c r="F112" s="120" t="s">
        <v>200</v>
      </c>
      <c r="G112" s="120" t="str">
        <f t="shared" si="4"/>
        <v>G101131 - Exp. Ext. - SCslt1 (31)</v>
      </c>
      <c r="H112" s="127" t="str">
        <f t="shared" si="6"/>
        <v>G101131</v>
      </c>
      <c r="I112" s="123">
        <v>0.502</v>
      </c>
      <c r="J112" s="120"/>
      <c r="K112" s="124">
        <v>0.8</v>
      </c>
    </row>
    <row r="113" spans="1:11" x14ac:dyDescent="0.3">
      <c r="A113" s="129" t="s">
        <v>191</v>
      </c>
      <c r="B113" s="120" t="s">
        <v>111</v>
      </c>
      <c r="C113" s="121" t="str">
        <f t="shared" si="5"/>
        <v>Human Capital</v>
      </c>
      <c r="D113" s="120"/>
      <c r="E113" s="122" t="s">
        <v>136</v>
      </c>
      <c r="F113" s="120" t="s">
        <v>201</v>
      </c>
      <c r="G113" s="120" t="str">
        <f t="shared" si="4"/>
        <v>G101136 - Exp. Ext. - Cslt2 (36)</v>
      </c>
      <c r="H113" s="127" t="str">
        <f t="shared" si="6"/>
        <v>G101136</v>
      </c>
      <c r="I113" s="123">
        <v>0.502</v>
      </c>
      <c r="J113" s="120"/>
      <c r="K113" s="124">
        <v>0.8</v>
      </c>
    </row>
    <row r="114" spans="1:11" x14ac:dyDescent="0.3">
      <c r="A114" s="129" t="s">
        <v>191</v>
      </c>
      <c r="B114" s="120" t="s">
        <v>111</v>
      </c>
      <c r="C114" s="121" t="str">
        <f t="shared" si="5"/>
        <v>Human Capital</v>
      </c>
      <c r="D114" s="120"/>
      <c r="E114" s="122" t="s">
        <v>137</v>
      </c>
      <c r="F114" s="120" t="s">
        <v>202</v>
      </c>
      <c r="G114" s="120" t="str">
        <f t="shared" si="4"/>
        <v>G101137 - Exp. Ext. - Cslt1 (37)</v>
      </c>
      <c r="H114" s="127" t="str">
        <f t="shared" si="6"/>
        <v>G101137</v>
      </c>
      <c r="I114" s="123">
        <v>0.502</v>
      </c>
      <c r="J114" s="120"/>
      <c r="K114" s="124">
        <v>0.8</v>
      </c>
    </row>
    <row r="115" spans="1:11" x14ac:dyDescent="0.3">
      <c r="A115" s="129" t="s">
        <v>191</v>
      </c>
      <c r="B115" s="120" t="s">
        <v>111</v>
      </c>
      <c r="C115" s="121" t="str">
        <f t="shared" si="5"/>
        <v>Human Capital</v>
      </c>
      <c r="D115" s="120"/>
      <c r="E115" s="122" t="s">
        <v>137</v>
      </c>
      <c r="F115" s="120" t="s">
        <v>202</v>
      </c>
      <c r="G115" s="120" t="str">
        <f t="shared" si="4"/>
        <v>G101137 - Exp. Ext. - Cslt1 (37)</v>
      </c>
      <c r="H115" s="127" t="str">
        <f t="shared" si="6"/>
        <v>G101137</v>
      </c>
      <c r="I115" s="123">
        <v>0.502</v>
      </c>
      <c r="J115" s="120"/>
      <c r="K115" s="124">
        <v>0.8</v>
      </c>
    </row>
    <row r="116" spans="1:11" x14ac:dyDescent="0.3">
      <c r="A116" s="129" t="s">
        <v>191</v>
      </c>
      <c r="B116" s="120" t="s">
        <v>111</v>
      </c>
      <c r="C116" s="121" t="str">
        <f t="shared" si="5"/>
        <v>Human Capital</v>
      </c>
      <c r="D116" s="120"/>
      <c r="E116" s="122" t="s">
        <v>144</v>
      </c>
      <c r="F116" s="120" t="s">
        <v>203</v>
      </c>
      <c r="G116" s="120" t="str">
        <f t="shared" si="4"/>
        <v>G101142 - Déb. Ext. - Cslt Jun (42)</v>
      </c>
      <c r="H116" s="127" t="str">
        <f t="shared" si="6"/>
        <v>G101142</v>
      </c>
      <c r="I116" s="123">
        <v>0.51100000000000001</v>
      </c>
      <c r="J116" s="120"/>
      <c r="K116" s="124">
        <v>0.8</v>
      </c>
    </row>
    <row r="117" spans="1:11" x14ac:dyDescent="0.3">
      <c r="A117" s="129" t="s">
        <v>191</v>
      </c>
      <c r="B117" s="120" t="s">
        <v>111</v>
      </c>
      <c r="C117" s="121" t="str">
        <f t="shared" si="5"/>
        <v>Human Capital</v>
      </c>
      <c r="D117" s="120"/>
      <c r="E117" s="122" t="s">
        <v>144</v>
      </c>
      <c r="F117" s="120" t="s">
        <v>203</v>
      </c>
      <c r="G117" s="120" t="str">
        <f t="shared" si="4"/>
        <v>G101142 - Déb. Ext. - Cslt Jun (42)</v>
      </c>
      <c r="H117" s="127" t="str">
        <f t="shared" si="6"/>
        <v>G101142</v>
      </c>
      <c r="I117" s="123">
        <v>0.51100000000000001</v>
      </c>
      <c r="J117" s="120"/>
      <c r="K117" s="124">
        <v>0.8</v>
      </c>
    </row>
    <row r="118" spans="1:11" x14ac:dyDescent="0.3">
      <c r="A118" s="129" t="s">
        <v>191</v>
      </c>
      <c r="B118" s="120" t="s">
        <v>111</v>
      </c>
      <c r="C118" s="121" t="str">
        <f t="shared" si="5"/>
        <v>Human Capital</v>
      </c>
      <c r="D118" s="120"/>
      <c r="E118" s="122" t="s">
        <v>144</v>
      </c>
      <c r="F118" s="120" t="s">
        <v>203</v>
      </c>
      <c r="G118" s="120" t="str">
        <f t="shared" si="4"/>
        <v>G101142 - Déb. Ext. - Cslt Jun (42)</v>
      </c>
      <c r="H118" s="127" t="str">
        <f t="shared" si="6"/>
        <v>G101142</v>
      </c>
      <c r="I118" s="123">
        <v>0.51100000000000001</v>
      </c>
      <c r="J118" s="120"/>
      <c r="K118" s="124">
        <v>0.8</v>
      </c>
    </row>
    <row r="119" spans="1:11" x14ac:dyDescent="0.3">
      <c r="A119" s="129" t="s">
        <v>191</v>
      </c>
      <c r="B119" s="120" t="s">
        <v>111</v>
      </c>
      <c r="C119" s="121" t="str">
        <f t="shared" si="5"/>
        <v>Human Capital</v>
      </c>
      <c r="D119" s="120"/>
      <c r="E119" s="122" t="s">
        <v>34</v>
      </c>
      <c r="F119" s="120" t="s">
        <v>216</v>
      </c>
      <c r="G119" s="120" t="str">
        <f t="shared" si="4"/>
        <v>G10114D - Déb. Ext. - Staff (4D)</v>
      </c>
      <c r="H119" s="127" t="str">
        <f t="shared" si="6"/>
        <v>G10114D</v>
      </c>
      <c r="I119" s="123">
        <v>0.51100000000000001</v>
      </c>
      <c r="J119" s="120"/>
      <c r="K119" s="124">
        <v>0.8</v>
      </c>
    </row>
    <row r="120" spans="1:11" x14ac:dyDescent="0.3">
      <c r="A120" s="129" t="s">
        <v>191</v>
      </c>
      <c r="B120" s="120" t="s">
        <v>111</v>
      </c>
      <c r="C120" s="121" t="str">
        <f t="shared" si="5"/>
        <v>Human Capital</v>
      </c>
      <c r="D120" s="120"/>
      <c r="E120" s="122" t="s">
        <v>33</v>
      </c>
      <c r="F120" s="120" t="s">
        <v>204</v>
      </c>
      <c r="G120" s="120" t="str">
        <f t="shared" si="4"/>
        <v>G10114B - Déb. Ext. - SLD (4B)</v>
      </c>
      <c r="H120" s="127" t="str">
        <f t="shared" si="6"/>
        <v>G10114B</v>
      </c>
      <c r="I120" s="123">
        <v>0.51100000000000001</v>
      </c>
      <c r="J120" s="120"/>
      <c r="K120" s="124">
        <v>0.8</v>
      </c>
    </row>
    <row r="121" spans="1:11" x14ac:dyDescent="0.3">
      <c r="A121" s="129" t="s">
        <v>191</v>
      </c>
      <c r="B121" s="120" t="s">
        <v>111</v>
      </c>
      <c r="C121" s="121" t="str">
        <f t="shared" si="5"/>
        <v>Human Capital</v>
      </c>
      <c r="D121" s="120"/>
      <c r="E121" s="122" t="s">
        <v>33</v>
      </c>
      <c r="F121" s="120" t="s">
        <v>204</v>
      </c>
      <c r="G121" s="120" t="str">
        <f t="shared" si="4"/>
        <v>G10114B - Déb. Ext. - SLD (4B)</v>
      </c>
      <c r="H121" s="127" t="str">
        <f t="shared" si="6"/>
        <v>G10114B</v>
      </c>
      <c r="I121" s="123">
        <v>0.24299999999999999</v>
      </c>
      <c r="J121" s="120"/>
      <c r="K121" s="124">
        <v>0.8</v>
      </c>
    </row>
    <row r="122" spans="1:11" x14ac:dyDescent="0.3">
      <c r="A122" s="129" t="s">
        <v>191</v>
      </c>
      <c r="B122" s="120" t="s">
        <v>111</v>
      </c>
      <c r="C122" s="121" t="str">
        <f t="shared" si="5"/>
        <v>Human Capital</v>
      </c>
      <c r="D122" s="120"/>
      <c r="E122" s="122" t="s">
        <v>32</v>
      </c>
      <c r="F122" s="120" t="s">
        <v>207</v>
      </c>
      <c r="G122" s="120" t="str">
        <f t="shared" si="4"/>
        <v>G10114A - Déb. Ext. - SCD (4A)</v>
      </c>
      <c r="H122" s="127" t="str">
        <f t="shared" si="6"/>
        <v>G10114A</v>
      </c>
      <c r="I122" s="123">
        <v>0.24299999999999999</v>
      </c>
      <c r="J122" s="120"/>
      <c r="K122" s="124">
        <v>0.8</v>
      </c>
    </row>
    <row r="123" spans="1:11" x14ac:dyDescent="0.3">
      <c r="A123" s="129" t="s">
        <v>191</v>
      </c>
      <c r="B123" s="120" t="s">
        <v>111</v>
      </c>
      <c r="C123" s="121" t="str">
        <f t="shared" si="5"/>
        <v>Human Capital</v>
      </c>
      <c r="D123" s="120"/>
      <c r="E123" s="122" t="s">
        <v>33</v>
      </c>
      <c r="F123" s="120" t="s">
        <v>204</v>
      </c>
      <c r="G123" s="120" t="str">
        <f t="shared" si="4"/>
        <v>G10114B - Déb. Ext. - SLD (4B)</v>
      </c>
      <c r="H123" s="127" t="str">
        <f t="shared" si="6"/>
        <v>G10114B</v>
      </c>
      <c r="I123" s="123">
        <v>0.24299999999999999</v>
      </c>
      <c r="J123" s="120"/>
      <c r="K123" s="124">
        <v>0.8</v>
      </c>
    </row>
    <row r="124" spans="1:11" x14ac:dyDescent="0.3">
      <c r="A124" s="129" t="s">
        <v>191</v>
      </c>
      <c r="B124" s="120" t="s">
        <v>111</v>
      </c>
      <c r="C124" s="121" t="str">
        <f t="shared" si="5"/>
        <v>Human Capital</v>
      </c>
      <c r="D124" s="120"/>
      <c r="E124" s="122" t="s">
        <v>153</v>
      </c>
      <c r="F124" s="120" t="s">
        <v>212</v>
      </c>
      <c r="G124" s="120" t="str">
        <f t="shared" si="4"/>
        <v>G10116J - Int. n. fact. - Cadre (6J)</v>
      </c>
      <c r="H124" s="127" t="str">
        <f t="shared" si="6"/>
        <v>G10116J</v>
      </c>
      <c r="I124" s="123">
        <v>0.501</v>
      </c>
      <c r="J124" s="120"/>
      <c r="K124" s="124">
        <v>0.9</v>
      </c>
    </row>
    <row r="125" spans="1:11" x14ac:dyDescent="0.3">
      <c r="A125" s="129" t="s">
        <v>191</v>
      </c>
      <c r="B125" s="120" t="s">
        <v>111</v>
      </c>
      <c r="C125" s="121" t="str">
        <f t="shared" si="5"/>
        <v>Human Capital</v>
      </c>
      <c r="D125" s="120"/>
      <c r="E125" s="122" t="s">
        <v>154</v>
      </c>
      <c r="F125" s="120" t="s">
        <v>208</v>
      </c>
      <c r="G125" s="120" t="str">
        <f t="shared" si="4"/>
        <v>G10116K - Int. n. fact. - Employé (6K)</v>
      </c>
      <c r="H125" s="127" t="str">
        <f t="shared" si="6"/>
        <v>G10116K</v>
      </c>
      <c r="I125" s="123">
        <v>0.501</v>
      </c>
      <c r="J125" s="120"/>
      <c r="K125" s="124">
        <v>0.9</v>
      </c>
    </row>
    <row r="126" spans="1:11" x14ac:dyDescent="0.3">
      <c r="A126" s="129" t="s">
        <v>191</v>
      </c>
      <c r="B126" s="120" t="s">
        <v>111</v>
      </c>
      <c r="C126" s="121" t="str">
        <f t="shared" si="5"/>
        <v>Human Capital</v>
      </c>
      <c r="D126" s="120"/>
      <c r="E126" s="122" t="s">
        <v>157</v>
      </c>
      <c r="F126" s="120" t="s">
        <v>205</v>
      </c>
      <c r="G126" s="120" t="str">
        <f t="shared" si="4"/>
        <v>G101181 - Int. n. fact. - AssistDir (81)</v>
      </c>
      <c r="H126" s="127" t="str">
        <f t="shared" si="6"/>
        <v>G101181</v>
      </c>
      <c r="I126" s="123">
        <v>0.501</v>
      </c>
      <c r="J126" s="120"/>
      <c r="K126" s="124">
        <v>0.9</v>
      </c>
    </row>
    <row r="127" spans="1:11" x14ac:dyDescent="0.3">
      <c r="A127" s="129" t="s">
        <v>191</v>
      </c>
      <c r="B127" s="120" t="s">
        <v>111</v>
      </c>
      <c r="C127" s="121" t="str">
        <f t="shared" si="5"/>
        <v>Human Capital</v>
      </c>
      <c r="D127" s="120"/>
      <c r="E127" s="122" t="s">
        <v>153</v>
      </c>
      <c r="F127" s="120" t="s">
        <v>212</v>
      </c>
      <c r="G127" s="120" t="str">
        <f t="shared" si="4"/>
        <v>G10116J - Int. n. fact. - Cadre (6J)</v>
      </c>
      <c r="H127" s="127" t="str">
        <f t="shared" si="6"/>
        <v>G10116J</v>
      </c>
      <c r="I127" s="123">
        <v>0.501</v>
      </c>
      <c r="J127" s="120"/>
      <c r="K127" s="124">
        <v>0.9</v>
      </c>
    </row>
    <row r="128" spans="1:11" x14ac:dyDescent="0.3">
      <c r="A128" s="129" t="s">
        <v>191</v>
      </c>
      <c r="B128" s="120" t="s">
        <v>111</v>
      </c>
      <c r="C128" s="121" t="str">
        <f t="shared" si="5"/>
        <v>Human Capital</v>
      </c>
      <c r="D128" s="120"/>
      <c r="E128" s="122" t="s">
        <v>154</v>
      </c>
      <c r="F128" s="120" t="s">
        <v>208</v>
      </c>
      <c r="G128" s="120" t="str">
        <f t="shared" si="4"/>
        <v>G10116K - Int. n. fact. - Employé (6K)</v>
      </c>
      <c r="H128" s="127" t="str">
        <f t="shared" si="6"/>
        <v>G10116K</v>
      </c>
      <c r="I128" s="123">
        <v>0.501</v>
      </c>
      <c r="J128" s="120"/>
      <c r="K128" s="124">
        <v>0.9</v>
      </c>
    </row>
    <row r="129" spans="1:11" x14ac:dyDescent="0.3">
      <c r="A129" s="129" t="s">
        <v>191</v>
      </c>
      <c r="B129" s="120" t="s">
        <v>111</v>
      </c>
      <c r="C129" s="121" t="str">
        <f t="shared" si="5"/>
        <v>Human Capital</v>
      </c>
      <c r="D129" s="120"/>
      <c r="E129" s="122" t="s">
        <v>157</v>
      </c>
      <c r="F129" s="120" t="s">
        <v>205</v>
      </c>
      <c r="G129" s="120" t="str">
        <f t="shared" si="4"/>
        <v>G101181 - Int. n. fact. - AssistDir (81)</v>
      </c>
      <c r="H129" s="127" t="str">
        <f t="shared" si="6"/>
        <v>G101181</v>
      </c>
      <c r="I129" s="123">
        <v>0.501</v>
      </c>
      <c r="J129" s="120"/>
      <c r="K129" s="124">
        <v>0.9</v>
      </c>
    </row>
    <row r="130" spans="1:11" x14ac:dyDescent="0.3">
      <c r="A130" s="129" t="s">
        <v>191</v>
      </c>
      <c r="B130" s="120" t="s">
        <v>111</v>
      </c>
      <c r="C130" s="121" t="str">
        <f t="shared" si="5"/>
        <v>Human Capital</v>
      </c>
      <c r="D130" s="120"/>
      <c r="E130" s="122" t="s">
        <v>158</v>
      </c>
      <c r="F130" s="120" t="s">
        <v>206</v>
      </c>
      <c r="G130" s="120" t="str">
        <f t="shared" ref="G130:G193" si="7">B130&amp;F130</f>
        <v>G101182 - Int. n. fact. - SecrDir (82)</v>
      </c>
      <c r="H130" s="127" t="str">
        <f t="shared" si="6"/>
        <v>G101182</v>
      </c>
      <c r="I130" s="123">
        <v>0.501</v>
      </c>
      <c r="J130" s="120"/>
      <c r="K130" s="124">
        <v>0.9</v>
      </c>
    </row>
    <row r="131" spans="1:11" x14ac:dyDescent="0.3">
      <c r="A131" s="129" t="s">
        <v>191</v>
      </c>
      <c r="B131" s="120" t="s">
        <v>112</v>
      </c>
      <c r="C131" s="121" t="str">
        <f t="shared" ref="C131:C194" si="8">VLOOKUP(B131,$R$2:$S$28,2,FALSE)</f>
        <v>Data Management, Analytics &amp; BI</v>
      </c>
      <c r="D131" s="120"/>
      <c r="E131" s="122" t="s">
        <v>26</v>
      </c>
      <c r="F131" s="120" t="s">
        <v>193</v>
      </c>
      <c r="G131" s="120" t="str">
        <f t="shared" si="7"/>
        <v>G501122 - Conf. Ext. - SM (22)</v>
      </c>
      <c r="H131" s="127" t="str">
        <f t="shared" ref="H131:H194" si="9">CONCATENATE(B131,E131)</f>
        <v>G501122</v>
      </c>
      <c r="I131" s="123">
        <v>0.49399999999999999</v>
      </c>
      <c r="J131" s="120"/>
      <c r="K131" s="124">
        <v>0.8</v>
      </c>
    </row>
    <row r="132" spans="1:11" x14ac:dyDescent="0.3">
      <c r="A132" s="129" t="s">
        <v>191</v>
      </c>
      <c r="B132" s="120" t="s">
        <v>112</v>
      </c>
      <c r="C132" s="121" t="str">
        <f t="shared" si="8"/>
        <v>Data Management, Analytics &amp; BI</v>
      </c>
      <c r="D132" s="120"/>
      <c r="E132" s="122" t="s">
        <v>27</v>
      </c>
      <c r="F132" s="120" t="s">
        <v>194</v>
      </c>
      <c r="G132" s="120" t="str">
        <f t="shared" si="7"/>
        <v>G501123 - Conf. Ext. - M3 (23)</v>
      </c>
      <c r="H132" s="127" t="str">
        <f t="shared" si="9"/>
        <v>G501123</v>
      </c>
      <c r="I132" s="123">
        <v>0.49399999999999999</v>
      </c>
      <c r="J132" s="120"/>
      <c r="K132" s="124">
        <v>0.8</v>
      </c>
    </row>
    <row r="133" spans="1:11" x14ac:dyDescent="0.3">
      <c r="A133" s="129" t="s">
        <v>191</v>
      </c>
      <c r="B133" s="120" t="s">
        <v>112</v>
      </c>
      <c r="C133" s="121" t="str">
        <f t="shared" si="8"/>
        <v>Data Management, Analytics &amp; BI</v>
      </c>
      <c r="D133" s="120"/>
      <c r="E133" s="122" t="s">
        <v>28</v>
      </c>
      <c r="F133" s="120" t="s">
        <v>198</v>
      </c>
      <c r="G133" s="120" t="str">
        <f t="shared" si="7"/>
        <v>G501124 - Conf. Ext. - M2 (24)</v>
      </c>
      <c r="H133" s="127" t="str">
        <f t="shared" si="9"/>
        <v>G501124</v>
      </c>
      <c r="I133" s="123">
        <v>0.49399999999999999</v>
      </c>
      <c r="J133" s="120"/>
      <c r="K133" s="124">
        <v>0.8</v>
      </c>
    </row>
    <row r="134" spans="1:11" x14ac:dyDescent="0.3">
      <c r="A134" s="129" t="s">
        <v>191</v>
      </c>
      <c r="B134" s="120" t="s">
        <v>112</v>
      </c>
      <c r="C134" s="121" t="str">
        <f t="shared" si="8"/>
        <v>Data Management, Analytics &amp; BI</v>
      </c>
      <c r="D134" s="120"/>
      <c r="E134" s="122" t="s">
        <v>29</v>
      </c>
      <c r="F134" s="120" t="s">
        <v>195</v>
      </c>
      <c r="G134" s="120" t="str">
        <f t="shared" si="7"/>
        <v>G501126 - Conf. Ext. - M1 (26)</v>
      </c>
      <c r="H134" s="127" t="str">
        <f t="shared" si="9"/>
        <v>G501126</v>
      </c>
      <c r="I134" s="123">
        <v>0.49399999999999999</v>
      </c>
      <c r="J134" s="120"/>
      <c r="K134" s="124">
        <v>0.8</v>
      </c>
    </row>
    <row r="135" spans="1:11" x14ac:dyDescent="0.3">
      <c r="A135" s="129" t="s">
        <v>191</v>
      </c>
      <c r="B135" s="120" t="s">
        <v>112</v>
      </c>
      <c r="C135" s="121" t="str">
        <f t="shared" si="8"/>
        <v>Data Management, Analytics &amp; BI</v>
      </c>
      <c r="D135" s="120"/>
      <c r="E135" s="122" t="s">
        <v>132</v>
      </c>
      <c r="F135" s="120" t="s">
        <v>196</v>
      </c>
      <c r="G135" s="120" t="str">
        <f t="shared" si="7"/>
        <v>G501127 - Conf. Ext. - SCslt3 (27)</v>
      </c>
      <c r="H135" s="127" t="str">
        <f t="shared" si="9"/>
        <v>G501127</v>
      </c>
      <c r="I135" s="123">
        <v>0.49399999999999999</v>
      </c>
      <c r="J135" s="120"/>
      <c r="K135" s="124">
        <v>0.8</v>
      </c>
    </row>
    <row r="136" spans="1:11" x14ac:dyDescent="0.3">
      <c r="A136" s="129" t="s">
        <v>191</v>
      </c>
      <c r="B136" s="120" t="s">
        <v>112</v>
      </c>
      <c r="C136" s="121" t="str">
        <f t="shared" si="8"/>
        <v>Data Management, Analytics &amp; BI</v>
      </c>
      <c r="D136" s="120"/>
      <c r="E136" s="122" t="s">
        <v>133</v>
      </c>
      <c r="F136" s="120" t="s">
        <v>197</v>
      </c>
      <c r="G136" s="120" t="str">
        <f t="shared" si="7"/>
        <v>G501128 - Conf. Ext. - SCslt2 (28)</v>
      </c>
      <c r="H136" s="127" t="str">
        <f t="shared" si="9"/>
        <v>G501128</v>
      </c>
      <c r="I136" s="123">
        <v>0.49399999999999999</v>
      </c>
      <c r="J136" s="120"/>
      <c r="K136" s="124">
        <v>0.8</v>
      </c>
    </row>
    <row r="137" spans="1:11" x14ac:dyDescent="0.3">
      <c r="A137" s="129" t="s">
        <v>191</v>
      </c>
      <c r="B137" s="120" t="s">
        <v>112</v>
      </c>
      <c r="C137" s="121" t="str">
        <f t="shared" si="8"/>
        <v>Data Management, Analytics &amp; BI</v>
      </c>
      <c r="D137" s="120"/>
      <c r="E137" s="122" t="s">
        <v>23</v>
      </c>
      <c r="F137" s="120" t="s">
        <v>199</v>
      </c>
      <c r="G137" s="120" t="str">
        <f t="shared" si="7"/>
        <v>G50112V - Conf. Ext. - NEP (2V)</v>
      </c>
      <c r="H137" s="127" t="str">
        <f t="shared" si="9"/>
        <v>G50112V</v>
      </c>
      <c r="I137" s="123">
        <v>0.49399999999999999</v>
      </c>
      <c r="J137" s="120"/>
      <c r="K137" s="124">
        <v>1</v>
      </c>
    </row>
    <row r="138" spans="1:11" x14ac:dyDescent="0.3">
      <c r="A138" s="129" t="s">
        <v>191</v>
      </c>
      <c r="B138" s="120" t="s">
        <v>112</v>
      </c>
      <c r="C138" s="121" t="str">
        <f t="shared" si="8"/>
        <v>Data Management, Analytics &amp; BI</v>
      </c>
      <c r="D138" s="120"/>
      <c r="E138" s="122" t="s">
        <v>25</v>
      </c>
      <c r="F138" s="120" t="s">
        <v>192</v>
      </c>
      <c r="G138" s="120" t="str">
        <f t="shared" si="7"/>
        <v>G501121 - Conf. Ext. - Dir (21)</v>
      </c>
      <c r="H138" s="127" t="str">
        <f t="shared" si="9"/>
        <v>G501121</v>
      </c>
      <c r="I138" s="123">
        <v>0.49399999999999999</v>
      </c>
      <c r="J138" s="120"/>
      <c r="K138" s="124">
        <v>0.8</v>
      </c>
    </row>
    <row r="139" spans="1:11" x14ac:dyDescent="0.3">
      <c r="A139" s="129" t="s">
        <v>191</v>
      </c>
      <c r="B139" s="120" t="s">
        <v>112</v>
      </c>
      <c r="C139" s="121" t="str">
        <f t="shared" si="8"/>
        <v>Data Management, Analytics &amp; BI</v>
      </c>
      <c r="D139" s="120"/>
      <c r="E139" s="122" t="s">
        <v>26</v>
      </c>
      <c r="F139" s="120" t="s">
        <v>193</v>
      </c>
      <c r="G139" s="120" t="str">
        <f t="shared" si="7"/>
        <v>G501122 - Conf. Ext. - SM (22)</v>
      </c>
      <c r="H139" s="127" t="str">
        <f t="shared" si="9"/>
        <v>G501122</v>
      </c>
      <c r="I139" s="123">
        <v>0.49399999999999999</v>
      </c>
      <c r="J139" s="120"/>
      <c r="K139" s="124">
        <v>0.8</v>
      </c>
    </row>
    <row r="140" spans="1:11" x14ac:dyDescent="0.3">
      <c r="A140" s="129" t="s">
        <v>191</v>
      </c>
      <c r="B140" s="120" t="s">
        <v>112</v>
      </c>
      <c r="C140" s="121" t="str">
        <f t="shared" si="8"/>
        <v>Data Management, Analytics &amp; BI</v>
      </c>
      <c r="D140" s="120"/>
      <c r="E140" s="122" t="s">
        <v>27</v>
      </c>
      <c r="F140" s="120" t="s">
        <v>194</v>
      </c>
      <c r="G140" s="120" t="str">
        <f t="shared" si="7"/>
        <v>G501123 - Conf. Ext. - M3 (23)</v>
      </c>
      <c r="H140" s="127" t="str">
        <f t="shared" si="9"/>
        <v>G501123</v>
      </c>
      <c r="I140" s="123">
        <v>0.49399999999999999</v>
      </c>
      <c r="J140" s="120"/>
      <c r="K140" s="124">
        <v>0.8</v>
      </c>
    </row>
    <row r="141" spans="1:11" x14ac:dyDescent="0.3">
      <c r="A141" s="129" t="s">
        <v>191</v>
      </c>
      <c r="B141" s="120" t="s">
        <v>112</v>
      </c>
      <c r="C141" s="121" t="str">
        <f t="shared" si="8"/>
        <v>Data Management, Analytics &amp; BI</v>
      </c>
      <c r="D141" s="120"/>
      <c r="E141" s="122" t="s">
        <v>28</v>
      </c>
      <c r="F141" s="120" t="s">
        <v>198</v>
      </c>
      <c r="G141" s="120" t="str">
        <f t="shared" si="7"/>
        <v>G501124 - Conf. Ext. - M2 (24)</v>
      </c>
      <c r="H141" s="127" t="str">
        <f t="shared" si="9"/>
        <v>G501124</v>
      </c>
      <c r="I141" s="123">
        <v>0.49399999999999999</v>
      </c>
      <c r="J141" s="120"/>
      <c r="K141" s="124">
        <v>0.8</v>
      </c>
    </row>
    <row r="142" spans="1:11" x14ac:dyDescent="0.3">
      <c r="A142" s="129" t="s">
        <v>191</v>
      </c>
      <c r="B142" s="120" t="s">
        <v>112</v>
      </c>
      <c r="C142" s="121" t="str">
        <f t="shared" si="8"/>
        <v>Data Management, Analytics &amp; BI</v>
      </c>
      <c r="D142" s="120"/>
      <c r="E142" s="122" t="s">
        <v>29</v>
      </c>
      <c r="F142" s="120" t="s">
        <v>195</v>
      </c>
      <c r="G142" s="120" t="str">
        <f t="shared" si="7"/>
        <v>G501126 - Conf. Ext. - M1 (26)</v>
      </c>
      <c r="H142" s="127" t="str">
        <f t="shared" si="9"/>
        <v>G501126</v>
      </c>
      <c r="I142" s="123">
        <v>0.49399999999999999</v>
      </c>
      <c r="J142" s="120"/>
      <c r="K142" s="124">
        <v>0.8</v>
      </c>
    </row>
    <row r="143" spans="1:11" x14ac:dyDescent="0.3">
      <c r="A143" s="129" t="s">
        <v>191</v>
      </c>
      <c r="B143" s="120" t="s">
        <v>112</v>
      </c>
      <c r="C143" s="121" t="str">
        <f t="shared" si="8"/>
        <v>Data Management, Analytics &amp; BI</v>
      </c>
      <c r="D143" s="120"/>
      <c r="E143" s="122" t="s">
        <v>132</v>
      </c>
      <c r="F143" s="120" t="s">
        <v>196</v>
      </c>
      <c r="G143" s="120" t="str">
        <f t="shared" si="7"/>
        <v>G501127 - Conf. Ext. - SCslt3 (27)</v>
      </c>
      <c r="H143" s="127" t="str">
        <f t="shared" si="9"/>
        <v>G501127</v>
      </c>
      <c r="I143" s="123">
        <v>0.49399999999999999</v>
      </c>
      <c r="J143" s="120"/>
      <c r="K143" s="124">
        <v>0.8</v>
      </c>
    </row>
    <row r="144" spans="1:11" x14ac:dyDescent="0.3">
      <c r="A144" s="129" t="s">
        <v>191</v>
      </c>
      <c r="B144" s="120" t="s">
        <v>112</v>
      </c>
      <c r="C144" s="121" t="str">
        <f t="shared" si="8"/>
        <v>Data Management, Analytics &amp; BI</v>
      </c>
      <c r="D144" s="120"/>
      <c r="E144" s="122" t="s">
        <v>133</v>
      </c>
      <c r="F144" s="120" t="s">
        <v>197</v>
      </c>
      <c r="G144" s="120" t="str">
        <f t="shared" si="7"/>
        <v>G501128 - Conf. Ext. - SCslt2 (28)</v>
      </c>
      <c r="H144" s="127" t="str">
        <f t="shared" si="9"/>
        <v>G501128</v>
      </c>
      <c r="I144" s="123">
        <v>0.49399999999999999</v>
      </c>
      <c r="J144" s="120"/>
      <c r="K144" s="124">
        <v>0.8</v>
      </c>
    </row>
    <row r="145" spans="1:11" x14ac:dyDescent="0.3">
      <c r="A145" s="129" t="s">
        <v>191</v>
      </c>
      <c r="B145" s="120" t="s">
        <v>112</v>
      </c>
      <c r="C145" s="121" t="str">
        <f t="shared" si="8"/>
        <v>Data Management, Analytics &amp; BI</v>
      </c>
      <c r="D145" s="120"/>
      <c r="E145" s="122" t="s">
        <v>23</v>
      </c>
      <c r="F145" s="120" t="s">
        <v>199</v>
      </c>
      <c r="G145" s="120" t="str">
        <f t="shared" si="7"/>
        <v>G50112V - Conf. Ext. - NEP (2V)</v>
      </c>
      <c r="H145" s="127" t="str">
        <f t="shared" si="9"/>
        <v>G50112V</v>
      </c>
      <c r="I145" s="123">
        <v>0.49399999999999999</v>
      </c>
      <c r="J145" s="120"/>
      <c r="K145" s="124">
        <v>1</v>
      </c>
    </row>
    <row r="146" spans="1:11" x14ac:dyDescent="0.3">
      <c r="A146" s="129" t="s">
        <v>191</v>
      </c>
      <c r="B146" s="120" t="s">
        <v>112</v>
      </c>
      <c r="C146" s="121" t="str">
        <f t="shared" si="8"/>
        <v>Data Management, Analytics &amp; BI</v>
      </c>
      <c r="D146" s="120"/>
      <c r="E146" s="122" t="s">
        <v>135</v>
      </c>
      <c r="F146" s="120" t="s">
        <v>200</v>
      </c>
      <c r="G146" s="120" t="str">
        <f t="shared" si="7"/>
        <v>G501131 - Exp. Ext. - SCslt1 (31)</v>
      </c>
      <c r="H146" s="127" t="str">
        <f t="shared" si="9"/>
        <v>G501131</v>
      </c>
      <c r="I146" s="123">
        <v>0.502</v>
      </c>
      <c r="J146" s="120"/>
      <c r="K146" s="124">
        <v>0.8</v>
      </c>
    </row>
    <row r="147" spans="1:11" x14ac:dyDescent="0.3">
      <c r="A147" s="129" t="s">
        <v>191</v>
      </c>
      <c r="B147" s="120" t="s">
        <v>112</v>
      </c>
      <c r="C147" s="121" t="str">
        <f t="shared" si="8"/>
        <v>Data Management, Analytics &amp; BI</v>
      </c>
      <c r="D147" s="120"/>
      <c r="E147" s="122" t="s">
        <v>136</v>
      </c>
      <c r="F147" s="120" t="s">
        <v>201</v>
      </c>
      <c r="G147" s="120" t="str">
        <f t="shared" si="7"/>
        <v>G501136 - Exp. Ext. - Cslt2 (36)</v>
      </c>
      <c r="H147" s="127" t="str">
        <f t="shared" si="9"/>
        <v>G501136</v>
      </c>
      <c r="I147" s="123">
        <v>0.502</v>
      </c>
      <c r="J147" s="120"/>
      <c r="K147" s="124">
        <v>0.8</v>
      </c>
    </row>
    <row r="148" spans="1:11" x14ac:dyDescent="0.3">
      <c r="A148" s="129" t="s">
        <v>191</v>
      </c>
      <c r="B148" s="120" t="s">
        <v>112</v>
      </c>
      <c r="C148" s="121" t="str">
        <f t="shared" si="8"/>
        <v>Data Management, Analytics &amp; BI</v>
      </c>
      <c r="D148" s="120"/>
      <c r="E148" s="122" t="s">
        <v>135</v>
      </c>
      <c r="F148" s="120" t="s">
        <v>200</v>
      </c>
      <c r="G148" s="120" t="str">
        <f t="shared" si="7"/>
        <v>G501131 - Exp. Ext. - SCslt1 (31)</v>
      </c>
      <c r="H148" s="127" t="str">
        <f t="shared" si="9"/>
        <v>G501131</v>
      </c>
      <c r="I148" s="123">
        <v>0.502</v>
      </c>
      <c r="J148" s="120"/>
      <c r="K148" s="124">
        <v>0.8</v>
      </c>
    </row>
    <row r="149" spans="1:11" x14ac:dyDescent="0.3">
      <c r="A149" s="129" t="s">
        <v>191</v>
      </c>
      <c r="B149" s="120" t="s">
        <v>112</v>
      </c>
      <c r="C149" s="121" t="str">
        <f t="shared" si="8"/>
        <v>Data Management, Analytics &amp; BI</v>
      </c>
      <c r="D149" s="120"/>
      <c r="E149" s="122" t="s">
        <v>136</v>
      </c>
      <c r="F149" s="120" t="s">
        <v>201</v>
      </c>
      <c r="G149" s="120" t="str">
        <f t="shared" si="7"/>
        <v>G501136 - Exp. Ext. - Cslt2 (36)</v>
      </c>
      <c r="H149" s="127" t="str">
        <f t="shared" si="9"/>
        <v>G501136</v>
      </c>
      <c r="I149" s="123">
        <v>0.502</v>
      </c>
      <c r="J149" s="120"/>
      <c r="K149" s="124">
        <v>0.8</v>
      </c>
    </row>
    <row r="150" spans="1:11" x14ac:dyDescent="0.3">
      <c r="A150" s="129" t="s">
        <v>191</v>
      </c>
      <c r="B150" s="120" t="s">
        <v>112</v>
      </c>
      <c r="C150" s="121" t="str">
        <f t="shared" si="8"/>
        <v>Data Management, Analytics &amp; BI</v>
      </c>
      <c r="D150" s="120"/>
      <c r="E150" s="122" t="s">
        <v>137</v>
      </c>
      <c r="F150" s="120" t="s">
        <v>202</v>
      </c>
      <c r="G150" s="120" t="str">
        <f t="shared" si="7"/>
        <v>G501137 - Exp. Ext. - Cslt1 (37)</v>
      </c>
      <c r="H150" s="127" t="str">
        <f t="shared" si="9"/>
        <v>G501137</v>
      </c>
      <c r="I150" s="123">
        <v>0.502</v>
      </c>
      <c r="J150" s="120"/>
      <c r="K150" s="124">
        <v>0.8</v>
      </c>
    </row>
    <row r="151" spans="1:11" x14ac:dyDescent="0.3">
      <c r="A151" s="129" t="s">
        <v>191</v>
      </c>
      <c r="B151" s="120" t="s">
        <v>112</v>
      </c>
      <c r="C151" s="121" t="str">
        <f t="shared" si="8"/>
        <v>Data Management, Analytics &amp; BI</v>
      </c>
      <c r="D151" s="120"/>
      <c r="E151" s="122" t="s">
        <v>144</v>
      </c>
      <c r="F151" s="120" t="s">
        <v>203</v>
      </c>
      <c r="G151" s="120" t="str">
        <f t="shared" si="7"/>
        <v>G501142 - Déb. Ext. - Cslt Jun (42)</v>
      </c>
      <c r="H151" s="127" t="str">
        <f t="shared" si="9"/>
        <v>G501142</v>
      </c>
      <c r="I151" s="123">
        <v>0.51100000000000001</v>
      </c>
      <c r="J151" s="120"/>
      <c r="K151" s="124">
        <v>0.8</v>
      </c>
    </row>
    <row r="152" spans="1:11" x14ac:dyDescent="0.3">
      <c r="A152" s="129" t="s">
        <v>191</v>
      </c>
      <c r="B152" s="120" t="s">
        <v>112</v>
      </c>
      <c r="C152" s="121" t="str">
        <f t="shared" si="8"/>
        <v>Data Management, Analytics &amp; BI</v>
      </c>
      <c r="D152" s="120"/>
      <c r="E152" s="122" t="s">
        <v>144</v>
      </c>
      <c r="F152" s="120" t="s">
        <v>203</v>
      </c>
      <c r="G152" s="120" t="str">
        <f t="shared" si="7"/>
        <v>G501142 - Déb. Ext. - Cslt Jun (42)</v>
      </c>
      <c r="H152" s="127" t="str">
        <f t="shared" si="9"/>
        <v>G501142</v>
      </c>
      <c r="I152" s="123">
        <v>0.51100000000000001</v>
      </c>
      <c r="J152" s="120"/>
      <c r="K152" s="124">
        <v>0.8</v>
      </c>
    </row>
    <row r="153" spans="1:11" x14ac:dyDescent="0.3">
      <c r="A153" s="129" t="s">
        <v>191</v>
      </c>
      <c r="B153" s="120" t="s">
        <v>112</v>
      </c>
      <c r="C153" s="121" t="str">
        <f t="shared" si="8"/>
        <v>Data Management, Analytics &amp; BI</v>
      </c>
      <c r="D153" s="120"/>
      <c r="E153" s="122" t="s">
        <v>33</v>
      </c>
      <c r="F153" s="120" t="s">
        <v>204</v>
      </c>
      <c r="G153" s="120" t="str">
        <f t="shared" si="7"/>
        <v>G50114B - Déb. Ext. - SLD (4B)</v>
      </c>
      <c r="H153" s="127" t="str">
        <f t="shared" si="9"/>
        <v>G50114B</v>
      </c>
      <c r="I153" s="123">
        <v>0.24299999999999999</v>
      </c>
      <c r="J153" s="120"/>
      <c r="K153" s="124">
        <v>0.8</v>
      </c>
    </row>
    <row r="154" spans="1:11" x14ac:dyDescent="0.3">
      <c r="A154" s="129" t="s">
        <v>191</v>
      </c>
      <c r="B154" s="120" t="s">
        <v>112</v>
      </c>
      <c r="C154" s="121" t="str">
        <f t="shared" si="8"/>
        <v>Data Management, Analytics &amp; BI</v>
      </c>
      <c r="D154" s="120"/>
      <c r="E154" s="122" t="s">
        <v>33</v>
      </c>
      <c r="F154" s="120" t="s">
        <v>204</v>
      </c>
      <c r="G154" s="120" t="str">
        <f t="shared" si="7"/>
        <v>G50114B - Déb. Ext. - SLD (4B)</v>
      </c>
      <c r="H154" s="127" t="str">
        <f t="shared" si="9"/>
        <v>G50114B</v>
      </c>
      <c r="I154" s="123">
        <v>0.24299999999999999</v>
      </c>
      <c r="J154" s="120"/>
      <c r="K154" s="124">
        <v>0.8</v>
      </c>
    </row>
    <row r="155" spans="1:11" x14ac:dyDescent="0.3">
      <c r="A155" s="129" t="s">
        <v>191</v>
      </c>
      <c r="B155" s="120" t="s">
        <v>112</v>
      </c>
      <c r="C155" s="121" t="str">
        <f t="shared" si="8"/>
        <v>Data Management, Analytics &amp; BI</v>
      </c>
      <c r="D155" s="120"/>
      <c r="E155" s="122" t="s">
        <v>149</v>
      </c>
      <c r="F155" s="120" t="s">
        <v>210</v>
      </c>
      <c r="G155" s="120" t="str">
        <f t="shared" si="7"/>
        <v>G501168 - Int. n. fact. - CadreConf (68)</v>
      </c>
      <c r="H155" s="127" t="str">
        <f t="shared" si="9"/>
        <v>G501168</v>
      </c>
      <c r="I155" s="123">
        <v>0.501</v>
      </c>
      <c r="J155" s="120"/>
      <c r="K155" s="124">
        <v>0.9</v>
      </c>
    </row>
    <row r="156" spans="1:11" x14ac:dyDescent="0.3">
      <c r="A156" s="129" t="s">
        <v>191</v>
      </c>
      <c r="B156" s="120" t="s">
        <v>112</v>
      </c>
      <c r="C156" s="121" t="str">
        <f t="shared" si="8"/>
        <v>Data Management, Analytics &amp; BI</v>
      </c>
      <c r="D156" s="120"/>
      <c r="E156" s="122" t="s">
        <v>157</v>
      </c>
      <c r="F156" s="120" t="s">
        <v>205</v>
      </c>
      <c r="G156" s="120" t="str">
        <f t="shared" si="7"/>
        <v>G501181 - Int. n. fact. - AssistDir (81)</v>
      </c>
      <c r="H156" s="127" t="str">
        <f t="shared" si="9"/>
        <v>G501181</v>
      </c>
      <c r="I156" s="123">
        <v>0.501</v>
      </c>
      <c r="J156" s="120"/>
      <c r="K156" s="124">
        <v>0.9</v>
      </c>
    </row>
    <row r="157" spans="1:11" x14ac:dyDescent="0.3">
      <c r="A157" s="129" t="s">
        <v>191</v>
      </c>
      <c r="B157" s="120" t="s">
        <v>117</v>
      </c>
      <c r="C157" s="121" t="str">
        <f t="shared" si="8"/>
        <v>Conseil Rhône-Alpes</v>
      </c>
      <c r="D157" s="120"/>
      <c r="E157" s="122" t="s">
        <v>132</v>
      </c>
      <c r="F157" s="120" t="s">
        <v>196</v>
      </c>
      <c r="G157" s="120" t="str">
        <f t="shared" si="7"/>
        <v>G601227 - Conf. Ext. - SCslt3 (27)</v>
      </c>
      <c r="H157" s="127" t="str">
        <f t="shared" si="9"/>
        <v>G601227</v>
      </c>
      <c r="I157" s="123">
        <v>0.49399999999999999</v>
      </c>
      <c r="J157" s="120"/>
      <c r="K157" s="124">
        <v>0.8</v>
      </c>
    </row>
    <row r="158" spans="1:11" x14ac:dyDescent="0.3">
      <c r="A158" s="129" t="s">
        <v>191</v>
      </c>
      <c r="B158" s="120" t="s">
        <v>117</v>
      </c>
      <c r="C158" s="121" t="str">
        <f t="shared" si="8"/>
        <v>Conseil Rhône-Alpes</v>
      </c>
      <c r="D158" s="120"/>
      <c r="E158" s="122" t="s">
        <v>26</v>
      </c>
      <c r="F158" s="120" t="s">
        <v>193</v>
      </c>
      <c r="G158" s="120" t="str">
        <f t="shared" si="7"/>
        <v>G601222 - Conf. Ext. - SM (22)</v>
      </c>
      <c r="H158" s="127" t="str">
        <f t="shared" si="9"/>
        <v>G601222</v>
      </c>
      <c r="I158" s="123">
        <v>0.49399999999999999</v>
      </c>
      <c r="J158" s="120"/>
      <c r="K158" s="124">
        <v>0.8</v>
      </c>
    </row>
    <row r="159" spans="1:11" x14ac:dyDescent="0.3">
      <c r="A159" s="129" t="s">
        <v>191</v>
      </c>
      <c r="B159" s="120" t="s">
        <v>117</v>
      </c>
      <c r="C159" s="121" t="str">
        <f t="shared" si="8"/>
        <v>Conseil Rhône-Alpes</v>
      </c>
      <c r="D159" s="120"/>
      <c r="E159" s="122" t="s">
        <v>27</v>
      </c>
      <c r="F159" s="120" t="s">
        <v>194</v>
      </c>
      <c r="G159" s="120" t="str">
        <f t="shared" si="7"/>
        <v>G601223 - Conf. Ext. - M3 (23)</v>
      </c>
      <c r="H159" s="127" t="str">
        <f t="shared" si="9"/>
        <v>G601223</v>
      </c>
      <c r="I159" s="123">
        <v>0.49399999999999999</v>
      </c>
      <c r="J159" s="120"/>
      <c r="K159" s="124">
        <v>0.8</v>
      </c>
    </row>
    <row r="160" spans="1:11" x14ac:dyDescent="0.3">
      <c r="A160" s="129" t="s">
        <v>191</v>
      </c>
      <c r="B160" s="120" t="s">
        <v>117</v>
      </c>
      <c r="C160" s="121" t="str">
        <f t="shared" si="8"/>
        <v>Conseil Rhône-Alpes</v>
      </c>
      <c r="D160" s="120"/>
      <c r="E160" s="122" t="s">
        <v>28</v>
      </c>
      <c r="F160" s="120" t="s">
        <v>198</v>
      </c>
      <c r="G160" s="120" t="str">
        <f t="shared" si="7"/>
        <v>G601224 - Conf. Ext. - M2 (24)</v>
      </c>
      <c r="H160" s="127" t="str">
        <f t="shared" si="9"/>
        <v>G601224</v>
      </c>
      <c r="I160" s="123">
        <v>0.49399999999999999</v>
      </c>
      <c r="J160" s="120"/>
      <c r="K160" s="124">
        <v>0.8</v>
      </c>
    </row>
    <row r="161" spans="1:11" x14ac:dyDescent="0.3">
      <c r="A161" s="129" t="s">
        <v>191</v>
      </c>
      <c r="B161" s="120" t="s">
        <v>117</v>
      </c>
      <c r="C161" s="121" t="str">
        <f t="shared" si="8"/>
        <v>Conseil Rhône-Alpes</v>
      </c>
      <c r="D161" s="120"/>
      <c r="E161" s="122" t="s">
        <v>29</v>
      </c>
      <c r="F161" s="120" t="s">
        <v>195</v>
      </c>
      <c r="G161" s="120" t="str">
        <f t="shared" si="7"/>
        <v>G601226 - Conf. Ext. - M1 (26)</v>
      </c>
      <c r="H161" s="127" t="str">
        <f t="shared" si="9"/>
        <v>G601226</v>
      </c>
      <c r="I161" s="123">
        <v>0.49399999999999999</v>
      </c>
      <c r="J161" s="120"/>
      <c r="K161" s="124">
        <v>0.8</v>
      </c>
    </row>
    <row r="162" spans="1:11" x14ac:dyDescent="0.3">
      <c r="A162" s="129" t="s">
        <v>191</v>
      </c>
      <c r="B162" s="120" t="s">
        <v>117</v>
      </c>
      <c r="C162" s="121" t="str">
        <f t="shared" si="8"/>
        <v>Conseil Rhône-Alpes</v>
      </c>
      <c r="D162" s="120"/>
      <c r="E162" s="122" t="s">
        <v>132</v>
      </c>
      <c r="F162" s="120" t="s">
        <v>196</v>
      </c>
      <c r="G162" s="120" t="str">
        <f t="shared" si="7"/>
        <v>G601227 - Conf. Ext. - SCslt3 (27)</v>
      </c>
      <c r="H162" s="127" t="str">
        <f t="shared" si="9"/>
        <v>G601227</v>
      </c>
      <c r="I162" s="123">
        <v>0.49399999999999999</v>
      </c>
      <c r="J162" s="120"/>
      <c r="K162" s="124">
        <v>0.8</v>
      </c>
    </row>
    <row r="163" spans="1:11" x14ac:dyDescent="0.3">
      <c r="A163" s="129" t="s">
        <v>191</v>
      </c>
      <c r="B163" s="120" t="s">
        <v>117</v>
      </c>
      <c r="C163" s="121" t="str">
        <f t="shared" si="8"/>
        <v>Conseil Rhône-Alpes</v>
      </c>
      <c r="D163" s="120"/>
      <c r="E163" s="122" t="s">
        <v>133</v>
      </c>
      <c r="F163" s="120" t="s">
        <v>197</v>
      </c>
      <c r="G163" s="120" t="str">
        <f t="shared" si="7"/>
        <v>G601228 - Conf. Ext. - SCslt2 (28)</v>
      </c>
      <c r="H163" s="127" t="str">
        <f t="shared" si="9"/>
        <v>G601228</v>
      </c>
      <c r="I163" s="123">
        <v>0.49399999999999999</v>
      </c>
      <c r="J163" s="120"/>
      <c r="K163" s="124">
        <v>0.8</v>
      </c>
    </row>
    <row r="164" spans="1:11" x14ac:dyDescent="0.3">
      <c r="A164" s="129" t="s">
        <v>191</v>
      </c>
      <c r="B164" s="120" t="s">
        <v>117</v>
      </c>
      <c r="C164" s="121" t="str">
        <f t="shared" si="8"/>
        <v>Conseil Rhône-Alpes</v>
      </c>
      <c r="D164" s="120"/>
      <c r="E164" s="122" t="s">
        <v>23</v>
      </c>
      <c r="F164" s="120" t="s">
        <v>199</v>
      </c>
      <c r="G164" s="120" t="str">
        <f t="shared" si="7"/>
        <v>G60122V - Conf. Ext. - NEP (2V)</v>
      </c>
      <c r="H164" s="127" t="str">
        <f t="shared" si="9"/>
        <v>G60122V</v>
      </c>
      <c r="I164" s="123">
        <v>0.49399999999999999</v>
      </c>
      <c r="J164" s="120"/>
      <c r="K164" s="124">
        <v>1</v>
      </c>
    </row>
    <row r="165" spans="1:11" x14ac:dyDescent="0.3">
      <c r="A165" s="129" t="s">
        <v>191</v>
      </c>
      <c r="B165" s="120" t="s">
        <v>117</v>
      </c>
      <c r="C165" s="121" t="str">
        <f t="shared" si="8"/>
        <v>Conseil Rhône-Alpes</v>
      </c>
      <c r="D165" s="120"/>
      <c r="E165" s="122" t="s">
        <v>135</v>
      </c>
      <c r="F165" s="120" t="s">
        <v>200</v>
      </c>
      <c r="G165" s="120" t="str">
        <f t="shared" si="7"/>
        <v>G601231 - Exp. Ext. - SCslt1 (31)</v>
      </c>
      <c r="H165" s="127" t="str">
        <f t="shared" si="9"/>
        <v>G601231</v>
      </c>
      <c r="I165" s="123">
        <v>0.502</v>
      </c>
      <c r="J165" s="120"/>
      <c r="K165" s="124">
        <v>0.8</v>
      </c>
    </row>
    <row r="166" spans="1:11" x14ac:dyDescent="0.3">
      <c r="A166" s="129" t="s">
        <v>191</v>
      </c>
      <c r="B166" s="120" t="s">
        <v>117</v>
      </c>
      <c r="C166" s="121" t="str">
        <f t="shared" si="8"/>
        <v>Conseil Rhône-Alpes</v>
      </c>
      <c r="D166" s="120"/>
      <c r="E166" s="122" t="s">
        <v>135</v>
      </c>
      <c r="F166" s="120" t="s">
        <v>200</v>
      </c>
      <c r="G166" s="120" t="str">
        <f t="shared" si="7"/>
        <v>G601231 - Exp. Ext. - SCslt1 (31)</v>
      </c>
      <c r="H166" s="127" t="str">
        <f t="shared" si="9"/>
        <v>G601231</v>
      </c>
      <c r="I166" s="123">
        <v>0.502</v>
      </c>
      <c r="J166" s="120"/>
      <c r="K166" s="124">
        <v>0.8</v>
      </c>
    </row>
    <row r="167" spans="1:11" x14ac:dyDescent="0.3">
      <c r="A167" s="129" t="s">
        <v>191</v>
      </c>
      <c r="B167" s="120" t="s">
        <v>117</v>
      </c>
      <c r="C167" s="121" t="str">
        <f t="shared" si="8"/>
        <v>Conseil Rhône-Alpes</v>
      </c>
      <c r="D167" s="120"/>
      <c r="E167" s="122" t="s">
        <v>136</v>
      </c>
      <c r="F167" s="120" t="s">
        <v>201</v>
      </c>
      <c r="G167" s="120" t="str">
        <f t="shared" si="7"/>
        <v>G601236 - Exp. Ext. - Cslt2 (36)</v>
      </c>
      <c r="H167" s="127" t="str">
        <f t="shared" si="9"/>
        <v>G601236</v>
      </c>
      <c r="I167" s="123">
        <v>0.502</v>
      </c>
      <c r="J167" s="120"/>
      <c r="K167" s="124">
        <v>0.8</v>
      </c>
    </row>
    <row r="168" spans="1:11" x14ac:dyDescent="0.3">
      <c r="A168" s="129" t="s">
        <v>191</v>
      </c>
      <c r="B168" s="120" t="s">
        <v>117</v>
      </c>
      <c r="C168" s="121" t="str">
        <f t="shared" si="8"/>
        <v>Conseil Rhône-Alpes</v>
      </c>
      <c r="D168" s="120"/>
      <c r="E168" s="122" t="s">
        <v>137</v>
      </c>
      <c r="F168" s="120" t="s">
        <v>202</v>
      </c>
      <c r="G168" s="120" t="str">
        <f t="shared" si="7"/>
        <v>G601237 - Exp. Ext. - Cslt1 (37)</v>
      </c>
      <c r="H168" s="127" t="str">
        <f t="shared" si="9"/>
        <v>G601237</v>
      </c>
      <c r="I168" s="123">
        <v>0.502</v>
      </c>
      <c r="J168" s="120"/>
      <c r="K168" s="124">
        <v>0.8</v>
      </c>
    </row>
    <row r="169" spans="1:11" x14ac:dyDescent="0.3">
      <c r="A169" s="129" t="s">
        <v>191</v>
      </c>
      <c r="B169" s="120" t="s">
        <v>117</v>
      </c>
      <c r="C169" s="121" t="str">
        <f t="shared" si="8"/>
        <v>Conseil Rhône-Alpes</v>
      </c>
      <c r="D169" s="120"/>
      <c r="E169" s="122" t="s">
        <v>144</v>
      </c>
      <c r="F169" s="120" t="s">
        <v>203</v>
      </c>
      <c r="G169" s="120" t="str">
        <f t="shared" si="7"/>
        <v>G601242 - Déb. Ext. - Cslt Jun (42)</v>
      </c>
      <c r="H169" s="127" t="str">
        <f t="shared" si="9"/>
        <v>G601242</v>
      </c>
      <c r="I169" s="123">
        <v>0.51100000000000001</v>
      </c>
      <c r="J169" s="120"/>
      <c r="K169" s="124">
        <v>0.8</v>
      </c>
    </row>
    <row r="170" spans="1:11" x14ac:dyDescent="0.3">
      <c r="A170" s="129" t="s">
        <v>191</v>
      </c>
      <c r="B170" s="120" t="s">
        <v>117</v>
      </c>
      <c r="C170" s="121" t="str">
        <f t="shared" si="8"/>
        <v>Conseil Rhône-Alpes</v>
      </c>
      <c r="D170" s="120"/>
      <c r="E170" s="122" t="s">
        <v>144</v>
      </c>
      <c r="F170" s="120" t="s">
        <v>203</v>
      </c>
      <c r="G170" s="120" t="str">
        <f t="shared" si="7"/>
        <v>G601242 - Déb. Ext. - Cslt Jun (42)</v>
      </c>
      <c r="H170" s="127" t="str">
        <f t="shared" si="9"/>
        <v>G601242</v>
      </c>
      <c r="I170" s="123">
        <v>0.51100000000000001</v>
      </c>
      <c r="J170" s="120"/>
      <c r="K170" s="124">
        <v>0.8</v>
      </c>
    </row>
    <row r="171" spans="1:11" x14ac:dyDescent="0.3">
      <c r="A171" s="129" t="s">
        <v>191</v>
      </c>
      <c r="B171" s="120" t="s">
        <v>117</v>
      </c>
      <c r="C171" s="121" t="str">
        <f t="shared" si="8"/>
        <v>Conseil Rhône-Alpes</v>
      </c>
      <c r="D171" s="120"/>
      <c r="E171" s="122" t="s">
        <v>144</v>
      </c>
      <c r="F171" s="120" t="s">
        <v>203</v>
      </c>
      <c r="G171" s="120" t="str">
        <f t="shared" si="7"/>
        <v>G601242 - Déb. Ext. - Cslt Jun (42)</v>
      </c>
      <c r="H171" s="127" t="str">
        <f t="shared" si="9"/>
        <v>G601242</v>
      </c>
      <c r="I171" s="123">
        <v>0.51100000000000001</v>
      </c>
      <c r="J171" s="120"/>
      <c r="K171" s="124">
        <v>0.8</v>
      </c>
    </row>
    <row r="172" spans="1:11" x14ac:dyDescent="0.3">
      <c r="A172" s="129" t="s">
        <v>191</v>
      </c>
      <c r="B172" s="120" t="s">
        <v>117</v>
      </c>
      <c r="C172" s="121" t="str">
        <f t="shared" si="8"/>
        <v>Conseil Rhône-Alpes</v>
      </c>
      <c r="D172" s="120"/>
      <c r="E172" s="122" t="s">
        <v>33</v>
      </c>
      <c r="F172" s="120" t="s">
        <v>204</v>
      </c>
      <c r="G172" s="120" t="str">
        <f t="shared" si="7"/>
        <v>G60124B - Déb. Ext. - SLD (4B)</v>
      </c>
      <c r="H172" s="127" t="str">
        <f t="shared" si="9"/>
        <v>G60124B</v>
      </c>
      <c r="I172" s="123">
        <v>0.24299999999999999</v>
      </c>
      <c r="J172" s="120"/>
      <c r="K172" s="124">
        <v>0.8</v>
      </c>
    </row>
    <row r="173" spans="1:11" x14ac:dyDescent="0.3">
      <c r="A173" s="129" t="s">
        <v>191</v>
      </c>
      <c r="B173" s="120" t="s">
        <v>117</v>
      </c>
      <c r="C173" s="121" t="str">
        <f t="shared" si="8"/>
        <v>Conseil Rhône-Alpes</v>
      </c>
      <c r="D173" s="120"/>
      <c r="E173" s="122" t="s">
        <v>158</v>
      </c>
      <c r="F173" s="120" t="s">
        <v>206</v>
      </c>
      <c r="G173" s="120" t="str">
        <f t="shared" si="7"/>
        <v>G601282 - Int. n. fact. - SecrDir (82)</v>
      </c>
      <c r="H173" s="127" t="str">
        <f t="shared" si="9"/>
        <v>G601282</v>
      </c>
      <c r="I173" s="123">
        <v>0.501</v>
      </c>
      <c r="J173" s="120"/>
      <c r="K173" s="124">
        <v>0.9</v>
      </c>
    </row>
    <row r="174" spans="1:11" x14ac:dyDescent="0.3">
      <c r="A174" s="129" t="s">
        <v>191</v>
      </c>
      <c r="B174" s="120" t="s">
        <v>118</v>
      </c>
      <c r="C174" s="121" t="str">
        <f t="shared" si="8"/>
        <v>Conseil Sud Ouest</v>
      </c>
      <c r="D174" s="120"/>
      <c r="E174" s="122" t="s">
        <v>26</v>
      </c>
      <c r="F174" s="120" t="s">
        <v>193</v>
      </c>
      <c r="G174" s="120" t="str">
        <f t="shared" si="7"/>
        <v>G601322 - Conf. Ext. - SM (22)</v>
      </c>
      <c r="H174" s="127" t="str">
        <f t="shared" si="9"/>
        <v>G601322</v>
      </c>
      <c r="I174" s="123">
        <v>0.49399999999999999</v>
      </c>
      <c r="J174" s="120"/>
      <c r="K174" s="124">
        <v>0.8</v>
      </c>
    </row>
    <row r="175" spans="1:11" x14ac:dyDescent="0.3">
      <c r="A175" s="129" t="s">
        <v>191</v>
      </c>
      <c r="B175" s="120" t="s">
        <v>118</v>
      </c>
      <c r="C175" s="121" t="str">
        <f t="shared" si="8"/>
        <v>Conseil Sud Ouest</v>
      </c>
      <c r="D175" s="120"/>
      <c r="E175" s="122" t="s">
        <v>29</v>
      </c>
      <c r="F175" s="120" t="s">
        <v>195</v>
      </c>
      <c r="G175" s="120" t="str">
        <f t="shared" si="7"/>
        <v>G601326 - Conf. Ext. - M1 (26)</v>
      </c>
      <c r="H175" s="127" t="str">
        <f t="shared" si="9"/>
        <v>G601326</v>
      </c>
      <c r="I175" s="123">
        <v>0.49399999999999999</v>
      </c>
      <c r="J175" s="120"/>
      <c r="K175" s="124">
        <v>0.8</v>
      </c>
    </row>
    <row r="176" spans="1:11" x14ac:dyDescent="0.3">
      <c r="A176" s="129" t="s">
        <v>191</v>
      </c>
      <c r="B176" s="120" t="s">
        <v>118</v>
      </c>
      <c r="C176" s="121" t="str">
        <f t="shared" si="8"/>
        <v>Conseil Sud Ouest</v>
      </c>
      <c r="D176" s="120"/>
      <c r="E176" s="122" t="s">
        <v>132</v>
      </c>
      <c r="F176" s="120" t="s">
        <v>196</v>
      </c>
      <c r="G176" s="120" t="str">
        <f t="shared" si="7"/>
        <v>G601327 - Conf. Ext. - SCslt3 (27)</v>
      </c>
      <c r="H176" s="127" t="str">
        <f t="shared" si="9"/>
        <v>G601327</v>
      </c>
      <c r="I176" s="123">
        <v>0.49399999999999999</v>
      </c>
      <c r="J176" s="120"/>
      <c r="K176" s="124">
        <v>0.8</v>
      </c>
    </row>
    <row r="177" spans="1:11" x14ac:dyDescent="0.3">
      <c r="A177" s="129" t="s">
        <v>191</v>
      </c>
      <c r="B177" s="120" t="s">
        <v>118</v>
      </c>
      <c r="C177" s="121" t="str">
        <f t="shared" si="8"/>
        <v>Conseil Sud Ouest</v>
      </c>
      <c r="D177" s="120"/>
      <c r="E177" s="122" t="s">
        <v>133</v>
      </c>
      <c r="F177" s="120" t="s">
        <v>197</v>
      </c>
      <c r="G177" s="120" t="str">
        <f t="shared" si="7"/>
        <v>G601328 - Conf. Ext. - SCslt2 (28)</v>
      </c>
      <c r="H177" s="127" t="str">
        <f t="shared" si="9"/>
        <v>G601328</v>
      </c>
      <c r="I177" s="123">
        <v>0.49399999999999999</v>
      </c>
      <c r="J177" s="120"/>
      <c r="K177" s="124">
        <v>0.8</v>
      </c>
    </row>
    <row r="178" spans="1:11" x14ac:dyDescent="0.3">
      <c r="A178" s="129" t="s">
        <v>191</v>
      </c>
      <c r="B178" s="120" t="s">
        <v>118</v>
      </c>
      <c r="C178" s="121" t="str">
        <f t="shared" si="8"/>
        <v>Conseil Sud Ouest</v>
      </c>
      <c r="D178" s="120"/>
      <c r="E178" s="122" t="s">
        <v>136</v>
      </c>
      <c r="F178" s="120" t="s">
        <v>201</v>
      </c>
      <c r="G178" s="120" t="str">
        <f t="shared" si="7"/>
        <v>G601336 - Exp. Ext. - Cslt2 (36)</v>
      </c>
      <c r="H178" s="127" t="str">
        <f t="shared" si="9"/>
        <v>G601336</v>
      </c>
      <c r="I178" s="123">
        <v>0.502</v>
      </c>
      <c r="J178" s="120"/>
      <c r="K178" s="124">
        <v>0.8</v>
      </c>
    </row>
    <row r="179" spans="1:11" x14ac:dyDescent="0.3">
      <c r="A179" s="129" t="s">
        <v>191</v>
      </c>
      <c r="B179" s="120" t="s">
        <v>118</v>
      </c>
      <c r="C179" s="121" t="str">
        <f t="shared" si="8"/>
        <v>Conseil Sud Ouest</v>
      </c>
      <c r="D179" s="120"/>
      <c r="E179" s="122" t="s">
        <v>137</v>
      </c>
      <c r="F179" s="120" t="s">
        <v>202</v>
      </c>
      <c r="G179" s="120" t="str">
        <f t="shared" si="7"/>
        <v>G601337 - Exp. Ext. - Cslt1 (37)</v>
      </c>
      <c r="H179" s="127" t="str">
        <f t="shared" si="9"/>
        <v>G601337</v>
      </c>
      <c r="I179" s="123">
        <v>0.502</v>
      </c>
      <c r="J179" s="120"/>
      <c r="K179" s="124">
        <v>0.8</v>
      </c>
    </row>
    <row r="180" spans="1:11" x14ac:dyDescent="0.3">
      <c r="A180" s="129" t="s">
        <v>191</v>
      </c>
      <c r="B180" s="120" t="s">
        <v>118</v>
      </c>
      <c r="C180" s="121" t="str">
        <f t="shared" si="8"/>
        <v>Conseil Sud Ouest</v>
      </c>
      <c r="D180" s="120"/>
      <c r="E180" s="122" t="s">
        <v>135</v>
      </c>
      <c r="F180" s="120" t="s">
        <v>200</v>
      </c>
      <c r="G180" s="120" t="str">
        <f t="shared" si="7"/>
        <v>G601331 - Exp. Ext. - SCslt1 (31)</v>
      </c>
      <c r="H180" s="127" t="str">
        <f t="shared" si="9"/>
        <v>G601331</v>
      </c>
      <c r="I180" s="123">
        <v>0.502</v>
      </c>
      <c r="J180" s="120"/>
      <c r="K180" s="124">
        <v>0.8</v>
      </c>
    </row>
    <row r="181" spans="1:11" x14ac:dyDescent="0.3">
      <c r="A181" s="129" t="s">
        <v>191</v>
      </c>
      <c r="B181" s="120" t="s">
        <v>118</v>
      </c>
      <c r="C181" s="121" t="str">
        <f t="shared" si="8"/>
        <v>Conseil Sud Ouest</v>
      </c>
      <c r="D181" s="120"/>
      <c r="E181" s="122" t="s">
        <v>136</v>
      </c>
      <c r="F181" s="120" t="s">
        <v>201</v>
      </c>
      <c r="G181" s="120" t="str">
        <f t="shared" si="7"/>
        <v>G601336 - Exp. Ext. - Cslt2 (36)</v>
      </c>
      <c r="H181" s="127" t="str">
        <f t="shared" si="9"/>
        <v>G601336</v>
      </c>
      <c r="I181" s="123">
        <v>0.502</v>
      </c>
      <c r="J181" s="120"/>
      <c r="K181" s="124">
        <v>0.8</v>
      </c>
    </row>
    <row r="182" spans="1:11" x14ac:dyDescent="0.3">
      <c r="A182" s="129" t="s">
        <v>191</v>
      </c>
      <c r="B182" s="120" t="s">
        <v>118</v>
      </c>
      <c r="C182" s="121" t="str">
        <f t="shared" si="8"/>
        <v>Conseil Sud Ouest</v>
      </c>
      <c r="D182" s="120"/>
      <c r="E182" s="122" t="s">
        <v>137</v>
      </c>
      <c r="F182" s="120" t="s">
        <v>202</v>
      </c>
      <c r="G182" s="120" t="str">
        <f t="shared" si="7"/>
        <v>G601337 - Exp. Ext. - Cslt1 (37)</v>
      </c>
      <c r="H182" s="127" t="str">
        <f t="shared" si="9"/>
        <v>G601337</v>
      </c>
      <c r="I182" s="123">
        <v>0.502</v>
      </c>
      <c r="J182" s="120"/>
      <c r="K182" s="124">
        <v>0.8</v>
      </c>
    </row>
    <row r="183" spans="1:11" x14ac:dyDescent="0.3">
      <c r="A183" s="129" t="s">
        <v>191</v>
      </c>
      <c r="B183" s="120" t="s">
        <v>118</v>
      </c>
      <c r="C183" s="121" t="str">
        <f t="shared" si="8"/>
        <v>Conseil Sud Ouest</v>
      </c>
      <c r="D183" s="120"/>
      <c r="E183" s="122" t="s">
        <v>144</v>
      </c>
      <c r="F183" s="120" t="s">
        <v>203</v>
      </c>
      <c r="G183" s="120" t="str">
        <f t="shared" si="7"/>
        <v>G601342 - Déb. Ext. - Cslt Jun (42)</v>
      </c>
      <c r="H183" s="127" t="str">
        <f t="shared" si="9"/>
        <v>G601342</v>
      </c>
      <c r="I183" s="123">
        <v>0.51100000000000001</v>
      </c>
      <c r="J183" s="120"/>
      <c r="K183" s="124">
        <v>0.8</v>
      </c>
    </row>
    <row r="184" spans="1:11" x14ac:dyDescent="0.3">
      <c r="A184" s="129" t="s">
        <v>191</v>
      </c>
      <c r="B184" s="120" t="s">
        <v>119</v>
      </c>
      <c r="C184" s="121" t="str">
        <f t="shared" si="8"/>
        <v>Conseil Mediterranée</v>
      </c>
      <c r="D184" s="120"/>
      <c r="E184" s="122" t="s">
        <v>29</v>
      </c>
      <c r="F184" s="120" t="s">
        <v>195</v>
      </c>
      <c r="G184" s="120" t="str">
        <f t="shared" si="7"/>
        <v>G601426 - Conf. Ext. - M1 (26)</v>
      </c>
      <c r="H184" s="127" t="str">
        <f t="shared" si="9"/>
        <v>G601426</v>
      </c>
      <c r="I184" s="123">
        <v>0.49399999999999999</v>
      </c>
      <c r="J184" s="120"/>
      <c r="K184" s="124">
        <v>0.8</v>
      </c>
    </row>
    <row r="185" spans="1:11" x14ac:dyDescent="0.3">
      <c r="A185" s="129" t="s">
        <v>191</v>
      </c>
      <c r="B185" s="120" t="s">
        <v>119</v>
      </c>
      <c r="C185" s="121" t="str">
        <f t="shared" si="8"/>
        <v>Conseil Mediterranée</v>
      </c>
      <c r="D185" s="120"/>
      <c r="E185" s="122" t="s">
        <v>133</v>
      </c>
      <c r="F185" s="120" t="s">
        <v>197</v>
      </c>
      <c r="G185" s="120" t="str">
        <f t="shared" si="7"/>
        <v>G601428 - Conf. Ext. - SCslt2 (28)</v>
      </c>
      <c r="H185" s="127" t="str">
        <f t="shared" si="9"/>
        <v>G601428</v>
      </c>
      <c r="I185" s="123">
        <v>0.49399999999999999</v>
      </c>
      <c r="J185" s="120"/>
      <c r="K185" s="124">
        <v>0.8</v>
      </c>
    </row>
    <row r="186" spans="1:11" x14ac:dyDescent="0.3">
      <c r="A186" s="129" t="s">
        <v>191</v>
      </c>
      <c r="B186" s="120" t="s">
        <v>119</v>
      </c>
      <c r="C186" s="121" t="str">
        <f t="shared" si="8"/>
        <v>Conseil Mediterranée</v>
      </c>
      <c r="D186" s="120"/>
      <c r="E186" s="122" t="s">
        <v>23</v>
      </c>
      <c r="F186" s="120" t="s">
        <v>199</v>
      </c>
      <c r="G186" s="120" t="str">
        <f t="shared" si="7"/>
        <v>G60142V - Conf. Ext. - NEP (2V)</v>
      </c>
      <c r="H186" s="127" t="str">
        <f t="shared" si="9"/>
        <v>G60142V</v>
      </c>
      <c r="I186" s="123">
        <v>0.49399999999999999</v>
      </c>
      <c r="J186" s="120"/>
      <c r="K186" s="124">
        <v>1</v>
      </c>
    </row>
    <row r="187" spans="1:11" x14ac:dyDescent="0.3">
      <c r="A187" s="129" t="s">
        <v>191</v>
      </c>
      <c r="B187" s="120" t="s">
        <v>119</v>
      </c>
      <c r="C187" s="121" t="str">
        <f t="shared" si="8"/>
        <v>Conseil Mediterranée</v>
      </c>
      <c r="D187" s="120"/>
      <c r="E187" s="122" t="s">
        <v>132</v>
      </c>
      <c r="F187" s="120" t="s">
        <v>196</v>
      </c>
      <c r="G187" s="120" t="str">
        <f t="shared" si="7"/>
        <v>G601427 - Conf. Ext. - SCslt3 (27)</v>
      </c>
      <c r="H187" s="127" t="str">
        <f t="shared" si="9"/>
        <v>G601427</v>
      </c>
      <c r="I187" s="123">
        <v>0.49399999999999999</v>
      </c>
      <c r="J187" s="120"/>
      <c r="K187" s="124">
        <v>0.8</v>
      </c>
    </row>
    <row r="188" spans="1:11" x14ac:dyDescent="0.3">
      <c r="A188" s="129" t="s">
        <v>191</v>
      </c>
      <c r="B188" s="120" t="s">
        <v>119</v>
      </c>
      <c r="C188" s="121" t="str">
        <f t="shared" si="8"/>
        <v>Conseil Mediterranée</v>
      </c>
      <c r="D188" s="120"/>
      <c r="E188" s="122" t="s">
        <v>25</v>
      </c>
      <c r="F188" s="120" t="s">
        <v>192</v>
      </c>
      <c r="G188" s="120" t="str">
        <f t="shared" si="7"/>
        <v>G601421 - Conf. Ext. - Dir (21)</v>
      </c>
      <c r="H188" s="127" t="str">
        <f t="shared" si="9"/>
        <v>G601421</v>
      </c>
      <c r="I188" s="123">
        <v>0.49399999999999999</v>
      </c>
      <c r="J188" s="120"/>
      <c r="K188" s="124">
        <v>0.8</v>
      </c>
    </row>
    <row r="189" spans="1:11" x14ac:dyDescent="0.3">
      <c r="A189" s="129" t="s">
        <v>191</v>
      </c>
      <c r="B189" s="120" t="s">
        <v>119</v>
      </c>
      <c r="C189" s="121" t="str">
        <f t="shared" si="8"/>
        <v>Conseil Mediterranée</v>
      </c>
      <c r="D189" s="120"/>
      <c r="E189" s="122" t="s">
        <v>26</v>
      </c>
      <c r="F189" s="120" t="s">
        <v>193</v>
      </c>
      <c r="G189" s="120" t="str">
        <f t="shared" si="7"/>
        <v>G601422 - Conf. Ext. - SM (22)</v>
      </c>
      <c r="H189" s="127" t="str">
        <f t="shared" si="9"/>
        <v>G601422</v>
      </c>
      <c r="I189" s="123">
        <v>0.49399999999999999</v>
      </c>
      <c r="J189" s="120"/>
      <c r="K189" s="124">
        <v>0.8</v>
      </c>
    </row>
    <row r="190" spans="1:11" x14ac:dyDescent="0.3">
      <c r="A190" s="129" t="s">
        <v>191</v>
      </c>
      <c r="B190" s="120" t="s">
        <v>119</v>
      </c>
      <c r="C190" s="121" t="str">
        <f t="shared" si="8"/>
        <v>Conseil Mediterranée</v>
      </c>
      <c r="D190" s="120"/>
      <c r="E190" s="122" t="s">
        <v>28</v>
      </c>
      <c r="F190" s="120" t="s">
        <v>198</v>
      </c>
      <c r="G190" s="120" t="str">
        <f t="shared" si="7"/>
        <v>G601424 - Conf. Ext. - M2 (24)</v>
      </c>
      <c r="H190" s="127" t="str">
        <f t="shared" si="9"/>
        <v>G601424</v>
      </c>
      <c r="I190" s="123">
        <v>0.49399999999999999</v>
      </c>
      <c r="J190" s="120"/>
      <c r="K190" s="124">
        <v>0.8</v>
      </c>
    </row>
    <row r="191" spans="1:11" x14ac:dyDescent="0.3">
      <c r="A191" s="129" t="s">
        <v>191</v>
      </c>
      <c r="B191" s="120" t="s">
        <v>119</v>
      </c>
      <c r="C191" s="121" t="str">
        <f t="shared" si="8"/>
        <v>Conseil Mediterranée</v>
      </c>
      <c r="D191" s="120"/>
      <c r="E191" s="122" t="s">
        <v>29</v>
      </c>
      <c r="F191" s="120" t="s">
        <v>195</v>
      </c>
      <c r="G191" s="120" t="str">
        <f t="shared" si="7"/>
        <v>G601426 - Conf. Ext. - M1 (26)</v>
      </c>
      <c r="H191" s="127" t="str">
        <f t="shared" si="9"/>
        <v>G601426</v>
      </c>
      <c r="I191" s="123">
        <v>0.49399999999999999</v>
      </c>
      <c r="J191" s="120"/>
      <c r="K191" s="124">
        <v>0.8</v>
      </c>
    </row>
    <row r="192" spans="1:11" x14ac:dyDescent="0.3">
      <c r="A192" s="129" t="s">
        <v>191</v>
      </c>
      <c r="B192" s="120" t="s">
        <v>119</v>
      </c>
      <c r="C192" s="121" t="str">
        <f t="shared" si="8"/>
        <v>Conseil Mediterranée</v>
      </c>
      <c r="D192" s="120"/>
      <c r="E192" s="122" t="s">
        <v>132</v>
      </c>
      <c r="F192" s="120" t="s">
        <v>196</v>
      </c>
      <c r="G192" s="120" t="str">
        <f t="shared" si="7"/>
        <v>G601427 - Conf. Ext. - SCslt3 (27)</v>
      </c>
      <c r="H192" s="127" t="str">
        <f t="shared" si="9"/>
        <v>G601427</v>
      </c>
      <c r="I192" s="123">
        <v>0.49399999999999999</v>
      </c>
      <c r="J192" s="120"/>
      <c r="K192" s="124">
        <v>0.8</v>
      </c>
    </row>
    <row r="193" spans="1:11" x14ac:dyDescent="0.3">
      <c r="A193" s="129" t="s">
        <v>191</v>
      </c>
      <c r="B193" s="120" t="s">
        <v>119</v>
      </c>
      <c r="C193" s="121" t="str">
        <f t="shared" si="8"/>
        <v>Conseil Mediterranée</v>
      </c>
      <c r="D193" s="120"/>
      <c r="E193" s="122" t="s">
        <v>133</v>
      </c>
      <c r="F193" s="120" t="s">
        <v>197</v>
      </c>
      <c r="G193" s="120" t="str">
        <f t="shared" si="7"/>
        <v>G601428 - Conf. Ext. - SCslt2 (28)</v>
      </c>
      <c r="H193" s="127" t="str">
        <f t="shared" si="9"/>
        <v>G601428</v>
      </c>
      <c r="I193" s="123">
        <v>0.49399999999999999</v>
      </c>
      <c r="J193" s="120"/>
      <c r="K193" s="124">
        <v>0.8</v>
      </c>
    </row>
    <row r="194" spans="1:11" x14ac:dyDescent="0.3">
      <c r="A194" s="129" t="s">
        <v>191</v>
      </c>
      <c r="B194" s="120" t="s">
        <v>119</v>
      </c>
      <c r="C194" s="121" t="str">
        <f t="shared" si="8"/>
        <v>Conseil Mediterranée</v>
      </c>
      <c r="D194" s="120"/>
      <c r="E194" s="122" t="s">
        <v>137</v>
      </c>
      <c r="F194" s="120" t="s">
        <v>202</v>
      </c>
      <c r="G194" s="120" t="str">
        <f t="shared" ref="G194:G257" si="10">B194&amp;F194</f>
        <v>G601437 - Exp. Ext. - Cslt1 (37)</v>
      </c>
      <c r="H194" s="127" t="str">
        <f t="shared" si="9"/>
        <v>G601437</v>
      </c>
      <c r="I194" s="123">
        <v>0.502</v>
      </c>
      <c r="J194" s="120"/>
      <c r="K194" s="124">
        <v>0.8</v>
      </c>
    </row>
    <row r="195" spans="1:11" x14ac:dyDescent="0.3">
      <c r="A195" s="129" t="s">
        <v>191</v>
      </c>
      <c r="B195" s="120" t="s">
        <v>119</v>
      </c>
      <c r="C195" s="121" t="str">
        <f t="shared" ref="C195:C258" si="11">VLOOKUP(B195,$R$2:$S$28,2,FALSE)</f>
        <v>Conseil Mediterranée</v>
      </c>
      <c r="D195" s="120"/>
      <c r="E195" s="122" t="s">
        <v>135</v>
      </c>
      <c r="F195" s="120" t="s">
        <v>200</v>
      </c>
      <c r="G195" s="120" t="str">
        <f t="shared" si="10"/>
        <v>G601431 - Exp. Ext. - SCslt1 (31)</v>
      </c>
      <c r="H195" s="127" t="str">
        <f t="shared" ref="H195:H258" si="12">CONCATENATE(B195,E195)</f>
        <v>G601431</v>
      </c>
      <c r="I195" s="123">
        <v>0.502</v>
      </c>
      <c r="J195" s="120"/>
      <c r="K195" s="124">
        <v>0.8</v>
      </c>
    </row>
    <row r="196" spans="1:11" x14ac:dyDescent="0.3">
      <c r="A196" s="129" t="s">
        <v>191</v>
      </c>
      <c r="B196" s="120" t="s">
        <v>119</v>
      </c>
      <c r="C196" s="121" t="str">
        <f t="shared" si="11"/>
        <v>Conseil Mediterranée</v>
      </c>
      <c r="D196" s="120"/>
      <c r="E196" s="122" t="s">
        <v>135</v>
      </c>
      <c r="F196" s="120" t="s">
        <v>200</v>
      </c>
      <c r="G196" s="120" t="str">
        <f t="shared" si="10"/>
        <v>G601431 - Exp. Ext. - SCslt1 (31)</v>
      </c>
      <c r="H196" s="127" t="str">
        <f t="shared" si="12"/>
        <v>G601431</v>
      </c>
      <c r="I196" s="123">
        <v>0.502</v>
      </c>
      <c r="J196" s="120"/>
      <c r="K196" s="124">
        <v>0.8</v>
      </c>
    </row>
    <row r="197" spans="1:11" x14ac:dyDescent="0.3">
      <c r="A197" s="129" t="s">
        <v>191</v>
      </c>
      <c r="B197" s="120" t="s">
        <v>119</v>
      </c>
      <c r="C197" s="121" t="str">
        <f t="shared" si="11"/>
        <v>Conseil Mediterranée</v>
      </c>
      <c r="D197" s="120"/>
      <c r="E197" s="122" t="s">
        <v>136</v>
      </c>
      <c r="F197" s="120" t="s">
        <v>201</v>
      </c>
      <c r="G197" s="120" t="str">
        <f t="shared" si="10"/>
        <v>G601436 - Exp. Ext. - Cslt2 (36)</v>
      </c>
      <c r="H197" s="127" t="str">
        <f t="shared" si="12"/>
        <v>G601436</v>
      </c>
      <c r="I197" s="123">
        <v>0.502</v>
      </c>
      <c r="J197" s="120"/>
      <c r="K197" s="124">
        <v>0.8</v>
      </c>
    </row>
    <row r="198" spans="1:11" x14ac:dyDescent="0.3">
      <c r="A198" s="129" t="s">
        <v>191</v>
      </c>
      <c r="B198" s="120" t="s">
        <v>119</v>
      </c>
      <c r="C198" s="121" t="str">
        <f t="shared" si="11"/>
        <v>Conseil Mediterranée</v>
      </c>
      <c r="D198" s="120"/>
      <c r="E198" s="122" t="s">
        <v>137</v>
      </c>
      <c r="F198" s="120" t="s">
        <v>202</v>
      </c>
      <c r="G198" s="120" t="str">
        <f t="shared" si="10"/>
        <v>G601437 - Exp. Ext. - Cslt1 (37)</v>
      </c>
      <c r="H198" s="127" t="str">
        <f t="shared" si="12"/>
        <v>G601437</v>
      </c>
      <c r="I198" s="123">
        <v>0.502</v>
      </c>
      <c r="J198" s="120"/>
      <c r="K198" s="124">
        <v>0.8</v>
      </c>
    </row>
    <row r="199" spans="1:11" x14ac:dyDescent="0.3">
      <c r="A199" s="129" t="s">
        <v>191</v>
      </c>
      <c r="B199" s="120" t="s">
        <v>119</v>
      </c>
      <c r="C199" s="121" t="str">
        <f t="shared" si="11"/>
        <v>Conseil Mediterranée</v>
      </c>
      <c r="D199" s="120"/>
      <c r="E199" s="122" t="s">
        <v>144</v>
      </c>
      <c r="F199" s="120" t="s">
        <v>203</v>
      </c>
      <c r="G199" s="120" t="str">
        <f t="shared" si="10"/>
        <v>G601442 - Déb. Ext. - Cslt Jun (42)</v>
      </c>
      <c r="H199" s="127" t="str">
        <f t="shared" si="12"/>
        <v>G601442</v>
      </c>
      <c r="I199" s="123">
        <v>0.51100000000000001</v>
      </c>
      <c r="J199" s="120"/>
      <c r="K199" s="124">
        <v>0.8</v>
      </c>
    </row>
    <row r="200" spans="1:11" x14ac:dyDescent="0.3">
      <c r="A200" s="129" t="s">
        <v>191</v>
      </c>
      <c r="B200" s="120" t="s">
        <v>119</v>
      </c>
      <c r="C200" s="121" t="str">
        <f t="shared" si="11"/>
        <v>Conseil Mediterranée</v>
      </c>
      <c r="D200" s="120"/>
      <c r="E200" s="122" t="s">
        <v>144</v>
      </c>
      <c r="F200" s="120" t="s">
        <v>203</v>
      </c>
      <c r="G200" s="120" t="str">
        <f t="shared" si="10"/>
        <v>G601442 - Déb. Ext. - Cslt Jun (42)</v>
      </c>
      <c r="H200" s="127" t="str">
        <f t="shared" si="12"/>
        <v>G601442</v>
      </c>
      <c r="I200" s="123">
        <v>0.51100000000000001</v>
      </c>
      <c r="J200" s="120"/>
      <c r="K200" s="124">
        <v>0.8</v>
      </c>
    </row>
    <row r="201" spans="1:11" x14ac:dyDescent="0.3">
      <c r="A201" s="129" t="s">
        <v>191</v>
      </c>
      <c r="B201" s="120" t="s">
        <v>119</v>
      </c>
      <c r="C201" s="121" t="str">
        <f t="shared" si="11"/>
        <v>Conseil Mediterranée</v>
      </c>
      <c r="D201" s="120"/>
      <c r="E201" s="122" t="s">
        <v>144</v>
      </c>
      <c r="F201" s="120" t="s">
        <v>203</v>
      </c>
      <c r="G201" s="120" t="str">
        <f t="shared" si="10"/>
        <v>G601442 - Déb. Ext. - Cslt Jun (42)</v>
      </c>
      <c r="H201" s="127" t="str">
        <f t="shared" si="12"/>
        <v>G601442</v>
      </c>
      <c r="I201" s="123">
        <v>0.51100000000000001</v>
      </c>
      <c r="J201" s="120"/>
      <c r="K201" s="124">
        <v>0.8</v>
      </c>
    </row>
    <row r="202" spans="1:11" x14ac:dyDescent="0.3">
      <c r="A202" s="129" t="s">
        <v>191</v>
      </c>
      <c r="B202" s="120" t="s">
        <v>119</v>
      </c>
      <c r="C202" s="121" t="str">
        <f t="shared" si="11"/>
        <v>Conseil Mediterranée</v>
      </c>
      <c r="D202" s="120"/>
      <c r="E202" s="122" t="s">
        <v>147</v>
      </c>
      <c r="F202" s="120" t="s">
        <v>217</v>
      </c>
      <c r="G202" s="120" t="str">
        <f t="shared" si="10"/>
        <v>G601464 - Int. n. fact. - Assist adm (64)</v>
      </c>
      <c r="H202" s="127" t="str">
        <f t="shared" si="12"/>
        <v>G601464</v>
      </c>
      <c r="I202" s="123">
        <v>0.501</v>
      </c>
      <c r="J202" s="120"/>
      <c r="K202" s="124">
        <v>0.9</v>
      </c>
    </row>
    <row r="203" spans="1:11" x14ac:dyDescent="0.3">
      <c r="A203" s="129" t="s">
        <v>191</v>
      </c>
      <c r="B203" s="120" t="s">
        <v>120</v>
      </c>
      <c r="C203" s="121" t="str">
        <f t="shared" si="11"/>
        <v>Conseil Est</v>
      </c>
      <c r="D203" s="120"/>
      <c r="E203" s="122" t="s">
        <v>26</v>
      </c>
      <c r="F203" s="120" t="s">
        <v>193</v>
      </c>
      <c r="G203" s="120" t="str">
        <f t="shared" si="10"/>
        <v>G601522 - Conf. Ext. - SM (22)</v>
      </c>
      <c r="H203" s="127" t="str">
        <f t="shared" si="12"/>
        <v>G601522</v>
      </c>
      <c r="I203" s="123">
        <v>0.49399999999999999</v>
      </c>
      <c r="J203" s="120"/>
      <c r="K203" s="124">
        <v>0.8</v>
      </c>
    </row>
    <row r="204" spans="1:11" x14ac:dyDescent="0.3">
      <c r="A204" s="129" t="s">
        <v>191</v>
      </c>
      <c r="B204" s="120" t="s">
        <v>120</v>
      </c>
      <c r="C204" s="121" t="str">
        <f t="shared" si="11"/>
        <v>Conseil Est</v>
      </c>
      <c r="D204" s="120"/>
      <c r="E204" s="122" t="s">
        <v>25</v>
      </c>
      <c r="F204" s="120" t="s">
        <v>192</v>
      </c>
      <c r="G204" s="120" t="str">
        <f t="shared" si="10"/>
        <v>G601521 - Conf. Ext. - Dir (21)</v>
      </c>
      <c r="H204" s="127" t="str">
        <f t="shared" si="12"/>
        <v>G601521</v>
      </c>
      <c r="I204" s="123">
        <v>0.49399999999999999</v>
      </c>
      <c r="J204" s="120"/>
      <c r="K204" s="124">
        <v>0.8</v>
      </c>
    </row>
    <row r="205" spans="1:11" x14ac:dyDescent="0.3">
      <c r="A205" s="129" t="s">
        <v>191</v>
      </c>
      <c r="B205" s="120" t="s">
        <v>120</v>
      </c>
      <c r="C205" s="121" t="str">
        <f t="shared" si="11"/>
        <v>Conseil Est</v>
      </c>
      <c r="D205" s="120"/>
      <c r="E205" s="122" t="s">
        <v>26</v>
      </c>
      <c r="F205" s="120" t="s">
        <v>193</v>
      </c>
      <c r="G205" s="120" t="str">
        <f t="shared" si="10"/>
        <v>G601522 - Conf. Ext. - SM (22)</v>
      </c>
      <c r="H205" s="127" t="str">
        <f t="shared" si="12"/>
        <v>G601522</v>
      </c>
      <c r="I205" s="123">
        <v>0.49399999999999999</v>
      </c>
      <c r="J205" s="120"/>
      <c r="K205" s="124">
        <v>0.8</v>
      </c>
    </row>
    <row r="206" spans="1:11" x14ac:dyDescent="0.3">
      <c r="A206" s="129" t="s">
        <v>191</v>
      </c>
      <c r="B206" s="120" t="s">
        <v>120</v>
      </c>
      <c r="C206" s="121" t="str">
        <f t="shared" si="11"/>
        <v>Conseil Est</v>
      </c>
      <c r="D206" s="120"/>
      <c r="E206" s="122" t="s">
        <v>29</v>
      </c>
      <c r="F206" s="120" t="s">
        <v>195</v>
      </c>
      <c r="G206" s="120" t="str">
        <f t="shared" si="10"/>
        <v>G601526 - Conf. Ext. - M1 (26)</v>
      </c>
      <c r="H206" s="127" t="str">
        <f t="shared" si="12"/>
        <v>G601526</v>
      </c>
      <c r="I206" s="123">
        <v>0.49399999999999999</v>
      </c>
      <c r="J206" s="120"/>
      <c r="K206" s="124">
        <v>0.8</v>
      </c>
    </row>
    <row r="207" spans="1:11" x14ac:dyDescent="0.3">
      <c r="A207" s="129" t="s">
        <v>191</v>
      </c>
      <c r="B207" s="120" t="s">
        <v>120</v>
      </c>
      <c r="C207" s="121" t="str">
        <f t="shared" si="11"/>
        <v>Conseil Est</v>
      </c>
      <c r="D207" s="120"/>
      <c r="E207" s="122" t="s">
        <v>133</v>
      </c>
      <c r="F207" s="120" t="s">
        <v>197</v>
      </c>
      <c r="G207" s="120" t="str">
        <f t="shared" si="10"/>
        <v>G601528 - Conf. Ext. - SCslt2 (28)</v>
      </c>
      <c r="H207" s="127" t="str">
        <f t="shared" si="12"/>
        <v>G601528</v>
      </c>
      <c r="I207" s="123">
        <v>0.49399999999999999</v>
      </c>
      <c r="J207" s="120"/>
      <c r="K207" s="124">
        <v>0.8</v>
      </c>
    </row>
    <row r="208" spans="1:11" x14ac:dyDescent="0.3">
      <c r="A208" s="129" t="s">
        <v>191</v>
      </c>
      <c r="B208" s="120" t="s">
        <v>120</v>
      </c>
      <c r="C208" s="121" t="str">
        <f t="shared" si="11"/>
        <v>Conseil Est</v>
      </c>
      <c r="D208" s="120"/>
      <c r="E208" s="122" t="s">
        <v>135</v>
      </c>
      <c r="F208" s="120" t="s">
        <v>200</v>
      </c>
      <c r="G208" s="120" t="str">
        <f t="shared" si="10"/>
        <v>G601531 - Exp. Ext. - SCslt1 (31)</v>
      </c>
      <c r="H208" s="127" t="str">
        <f t="shared" si="12"/>
        <v>G601531</v>
      </c>
      <c r="I208" s="123">
        <v>0.502</v>
      </c>
      <c r="J208" s="120"/>
      <c r="K208" s="124">
        <v>0.8</v>
      </c>
    </row>
    <row r="209" spans="1:11" x14ac:dyDescent="0.3">
      <c r="A209" s="129" t="s">
        <v>191</v>
      </c>
      <c r="B209" s="120" t="s">
        <v>120</v>
      </c>
      <c r="C209" s="121" t="str">
        <f t="shared" si="11"/>
        <v>Conseil Est</v>
      </c>
      <c r="D209" s="120"/>
      <c r="E209" s="122" t="s">
        <v>137</v>
      </c>
      <c r="F209" s="120" t="s">
        <v>202</v>
      </c>
      <c r="G209" s="120" t="str">
        <f t="shared" si="10"/>
        <v>G601537 - Exp. Ext. - Cslt1 (37)</v>
      </c>
      <c r="H209" s="127" t="str">
        <f t="shared" si="12"/>
        <v>G601537</v>
      </c>
      <c r="I209" s="123">
        <v>0.502</v>
      </c>
      <c r="J209" s="120"/>
      <c r="K209" s="124">
        <v>0.8</v>
      </c>
    </row>
    <row r="210" spans="1:11" x14ac:dyDescent="0.3">
      <c r="A210" s="129" t="s">
        <v>191</v>
      </c>
      <c r="B210" s="120" t="s">
        <v>120</v>
      </c>
      <c r="C210" s="121" t="str">
        <f t="shared" si="11"/>
        <v>Conseil Est</v>
      </c>
      <c r="D210" s="120"/>
      <c r="E210" s="122" t="s">
        <v>135</v>
      </c>
      <c r="F210" s="120" t="s">
        <v>200</v>
      </c>
      <c r="G210" s="120" t="str">
        <f t="shared" si="10"/>
        <v>G601531 - Exp. Ext. - SCslt1 (31)</v>
      </c>
      <c r="H210" s="127" t="str">
        <f t="shared" si="12"/>
        <v>G601531</v>
      </c>
      <c r="I210" s="123">
        <v>0.502</v>
      </c>
      <c r="J210" s="120"/>
      <c r="K210" s="124">
        <v>0.8</v>
      </c>
    </row>
    <row r="211" spans="1:11" x14ac:dyDescent="0.3">
      <c r="A211" s="129" t="s">
        <v>191</v>
      </c>
      <c r="B211" s="120" t="s">
        <v>120</v>
      </c>
      <c r="C211" s="121" t="str">
        <f t="shared" si="11"/>
        <v>Conseil Est</v>
      </c>
      <c r="D211" s="120"/>
      <c r="E211" s="122" t="s">
        <v>136</v>
      </c>
      <c r="F211" s="120" t="s">
        <v>201</v>
      </c>
      <c r="G211" s="120" t="str">
        <f t="shared" si="10"/>
        <v>G601536 - Exp. Ext. - Cslt2 (36)</v>
      </c>
      <c r="H211" s="127" t="str">
        <f t="shared" si="12"/>
        <v>G601536</v>
      </c>
      <c r="I211" s="123">
        <v>0.502</v>
      </c>
      <c r="J211" s="120"/>
      <c r="K211" s="124">
        <v>0.8</v>
      </c>
    </row>
    <row r="212" spans="1:11" x14ac:dyDescent="0.3">
      <c r="A212" s="129" t="s">
        <v>191</v>
      </c>
      <c r="B212" s="120" t="s">
        <v>120</v>
      </c>
      <c r="C212" s="121" t="str">
        <f t="shared" si="11"/>
        <v>Conseil Est</v>
      </c>
      <c r="D212" s="120"/>
      <c r="E212" s="122" t="s">
        <v>144</v>
      </c>
      <c r="F212" s="120" t="s">
        <v>203</v>
      </c>
      <c r="G212" s="120" t="str">
        <f t="shared" si="10"/>
        <v>G601542 - Déb. Ext. - Cslt Jun (42)</v>
      </c>
      <c r="H212" s="127" t="str">
        <f t="shared" si="12"/>
        <v>G601542</v>
      </c>
      <c r="I212" s="123">
        <v>0.51100000000000001</v>
      </c>
      <c r="J212" s="120"/>
      <c r="K212" s="124">
        <v>0.8</v>
      </c>
    </row>
    <row r="213" spans="1:11" x14ac:dyDescent="0.3">
      <c r="A213" s="129" t="s">
        <v>191</v>
      </c>
      <c r="B213" s="120" t="s">
        <v>120</v>
      </c>
      <c r="C213" s="121" t="str">
        <f t="shared" si="11"/>
        <v>Conseil Est</v>
      </c>
      <c r="D213" s="120"/>
      <c r="E213" s="122" t="s">
        <v>144</v>
      </c>
      <c r="F213" s="120" t="s">
        <v>203</v>
      </c>
      <c r="G213" s="120" t="str">
        <f t="shared" si="10"/>
        <v>G601542 - Déb. Ext. - Cslt Jun (42)</v>
      </c>
      <c r="H213" s="127" t="str">
        <f t="shared" si="12"/>
        <v>G601542</v>
      </c>
      <c r="I213" s="123">
        <v>0.51100000000000001</v>
      </c>
      <c r="J213" s="120"/>
      <c r="K213" s="124">
        <v>0.8</v>
      </c>
    </row>
    <row r="214" spans="1:11" x14ac:dyDescent="0.3">
      <c r="A214" s="129" t="s">
        <v>191</v>
      </c>
      <c r="B214" s="120" t="s">
        <v>120</v>
      </c>
      <c r="C214" s="121" t="str">
        <f t="shared" si="11"/>
        <v>Conseil Est</v>
      </c>
      <c r="D214" s="120"/>
      <c r="E214" s="122" t="s">
        <v>33</v>
      </c>
      <c r="F214" s="120" t="s">
        <v>204</v>
      </c>
      <c r="G214" s="120" t="str">
        <f t="shared" si="10"/>
        <v>G60154B - Déb. Ext. - SLD (4B)</v>
      </c>
      <c r="H214" s="127" t="str">
        <f t="shared" si="12"/>
        <v>G60154B</v>
      </c>
      <c r="I214" s="123">
        <v>0.24299999999999999</v>
      </c>
      <c r="J214" s="120"/>
      <c r="K214" s="124">
        <v>0.8</v>
      </c>
    </row>
    <row r="215" spans="1:11" x14ac:dyDescent="0.3">
      <c r="A215" s="129" t="s">
        <v>191</v>
      </c>
      <c r="B215" s="120" t="s">
        <v>120</v>
      </c>
      <c r="C215" s="121" t="str">
        <f t="shared" si="11"/>
        <v>Conseil Est</v>
      </c>
      <c r="D215" s="120"/>
      <c r="E215" s="122" t="s">
        <v>151</v>
      </c>
      <c r="F215" s="120" t="s">
        <v>214</v>
      </c>
      <c r="G215" s="120" t="str">
        <f t="shared" si="10"/>
        <v>G60156A - Int. n. fact. - Stagiaire (6A)</v>
      </c>
      <c r="H215" s="127" t="str">
        <f t="shared" si="12"/>
        <v>G60156A</v>
      </c>
      <c r="I215" s="123">
        <v>0.22</v>
      </c>
      <c r="J215" s="120"/>
      <c r="K215" s="124">
        <v>0.9</v>
      </c>
    </row>
    <row r="216" spans="1:11" x14ac:dyDescent="0.3">
      <c r="A216" s="129" t="s">
        <v>191</v>
      </c>
      <c r="B216" s="120" t="s">
        <v>121</v>
      </c>
      <c r="C216" s="121" t="str">
        <f t="shared" si="11"/>
        <v>Conseil Ouest</v>
      </c>
      <c r="D216" s="120"/>
      <c r="E216" s="122" t="s">
        <v>133</v>
      </c>
      <c r="F216" s="120" t="s">
        <v>197</v>
      </c>
      <c r="G216" s="120" t="str">
        <f t="shared" si="10"/>
        <v>G601728 - Conf. Ext. - SCslt2 (28)</v>
      </c>
      <c r="H216" s="127" t="str">
        <f t="shared" si="12"/>
        <v>G601728</v>
      </c>
      <c r="I216" s="123">
        <v>0.49399999999999999</v>
      </c>
      <c r="J216" s="120"/>
      <c r="K216" s="124">
        <v>0.8</v>
      </c>
    </row>
    <row r="217" spans="1:11" x14ac:dyDescent="0.3">
      <c r="A217" s="129" t="s">
        <v>191</v>
      </c>
      <c r="B217" s="120" t="s">
        <v>121</v>
      </c>
      <c r="C217" s="121" t="str">
        <f t="shared" si="11"/>
        <v>Conseil Ouest</v>
      </c>
      <c r="D217" s="120"/>
      <c r="E217" s="122" t="s">
        <v>26</v>
      </c>
      <c r="F217" s="120" t="s">
        <v>193</v>
      </c>
      <c r="G217" s="120" t="str">
        <f t="shared" si="10"/>
        <v>G601722 - Conf. Ext. - SM (22)</v>
      </c>
      <c r="H217" s="127" t="str">
        <f t="shared" si="12"/>
        <v>G601722</v>
      </c>
      <c r="I217" s="123">
        <v>0.49399999999999999</v>
      </c>
      <c r="J217" s="120"/>
      <c r="K217" s="124">
        <v>0.8</v>
      </c>
    </row>
    <row r="218" spans="1:11" x14ac:dyDescent="0.3">
      <c r="A218" s="129" t="s">
        <v>191</v>
      </c>
      <c r="B218" s="120" t="s">
        <v>121</v>
      </c>
      <c r="C218" s="121" t="str">
        <f t="shared" si="11"/>
        <v>Conseil Ouest</v>
      </c>
      <c r="D218" s="120"/>
      <c r="E218" s="122" t="s">
        <v>27</v>
      </c>
      <c r="F218" s="120" t="s">
        <v>194</v>
      </c>
      <c r="G218" s="120" t="str">
        <f t="shared" si="10"/>
        <v>G601723 - Conf. Ext. - M3 (23)</v>
      </c>
      <c r="H218" s="127" t="str">
        <f t="shared" si="12"/>
        <v>G601723</v>
      </c>
      <c r="I218" s="123">
        <v>0.49399999999999999</v>
      </c>
      <c r="J218" s="120"/>
      <c r="K218" s="124">
        <v>0.8</v>
      </c>
    </row>
    <row r="219" spans="1:11" x14ac:dyDescent="0.3">
      <c r="A219" s="129" t="s">
        <v>191</v>
      </c>
      <c r="B219" s="120" t="s">
        <v>121</v>
      </c>
      <c r="C219" s="121" t="str">
        <f t="shared" si="11"/>
        <v>Conseil Ouest</v>
      </c>
      <c r="D219" s="120"/>
      <c r="E219" s="122" t="s">
        <v>28</v>
      </c>
      <c r="F219" s="120" t="s">
        <v>198</v>
      </c>
      <c r="G219" s="120" t="str">
        <f t="shared" si="10"/>
        <v>G601724 - Conf. Ext. - M2 (24)</v>
      </c>
      <c r="H219" s="127" t="str">
        <f t="shared" si="12"/>
        <v>G601724</v>
      </c>
      <c r="I219" s="123">
        <v>0.49399999999999999</v>
      </c>
      <c r="J219" s="120"/>
      <c r="K219" s="124">
        <v>0.8</v>
      </c>
    </row>
    <row r="220" spans="1:11" x14ac:dyDescent="0.3">
      <c r="A220" s="129" t="s">
        <v>191</v>
      </c>
      <c r="B220" s="120" t="s">
        <v>121</v>
      </c>
      <c r="C220" s="121" t="str">
        <f t="shared" si="11"/>
        <v>Conseil Ouest</v>
      </c>
      <c r="D220" s="120"/>
      <c r="E220" s="122" t="s">
        <v>29</v>
      </c>
      <c r="F220" s="120" t="s">
        <v>195</v>
      </c>
      <c r="G220" s="120" t="str">
        <f t="shared" si="10"/>
        <v>G601726 - Conf. Ext. - M1 (26)</v>
      </c>
      <c r="H220" s="127" t="str">
        <f t="shared" si="12"/>
        <v>G601726</v>
      </c>
      <c r="I220" s="123">
        <v>0.49399999999999999</v>
      </c>
      <c r="J220" s="120"/>
      <c r="K220" s="124">
        <v>0.8</v>
      </c>
    </row>
    <row r="221" spans="1:11" x14ac:dyDescent="0.3">
      <c r="A221" s="129" t="s">
        <v>191</v>
      </c>
      <c r="B221" s="120" t="s">
        <v>121</v>
      </c>
      <c r="C221" s="121" t="str">
        <f t="shared" si="11"/>
        <v>Conseil Ouest</v>
      </c>
      <c r="D221" s="120"/>
      <c r="E221" s="122" t="s">
        <v>132</v>
      </c>
      <c r="F221" s="120" t="s">
        <v>196</v>
      </c>
      <c r="G221" s="120" t="str">
        <f t="shared" si="10"/>
        <v>G601727 - Conf. Ext. - SCslt3 (27)</v>
      </c>
      <c r="H221" s="127" t="str">
        <f t="shared" si="12"/>
        <v>G601727</v>
      </c>
      <c r="I221" s="123">
        <v>0.49399999999999999</v>
      </c>
      <c r="J221" s="120"/>
      <c r="K221" s="124">
        <v>0.8</v>
      </c>
    </row>
    <row r="222" spans="1:11" x14ac:dyDescent="0.3">
      <c r="A222" s="129" t="s">
        <v>191</v>
      </c>
      <c r="B222" s="120" t="s">
        <v>121</v>
      </c>
      <c r="C222" s="121" t="str">
        <f t="shared" si="11"/>
        <v>Conseil Ouest</v>
      </c>
      <c r="D222" s="120"/>
      <c r="E222" s="122" t="s">
        <v>133</v>
      </c>
      <c r="F222" s="120" t="s">
        <v>197</v>
      </c>
      <c r="G222" s="120" t="str">
        <f t="shared" si="10"/>
        <v>G601728 - Conf. Ext. - SCslt2 (28)</v>
      </c>
      <c r="H222" s="127" t="str">
        <f t="shared" si="12"/>
        <v>G601728</v>
      </c>
      <c r="I222" s="123">
        <v>0.49399999999999999</v>
      </c>
      <c r="J222" s="120"/>
      <c r="K222" s="124">
        <v>0.8</v>
      </c>
    </row>
    <row r="223" spans="1:11" x14ac:dyDescent="0.3">
      <c r="A223" s="129" t="s">
        <v>191</v>
      </c>
      <c r="B223" s="120" t="s">
        <v>121</v>
      </c>
      <c r="C223" s="121" t="str">
        <f t="shared" si="11"/>
        <v>Conseil Ouest</v>
      </c>
      <c r="D223" s="120"/>
      <c r="E223" s="122" t="s">
        <v>135</v>
      </c>
      <c r="F223" s="120" t="s">
        <v>200</v>
      </c>
      <c r="G223" s="120" t="str">
        <f t="shared" si="10"/>
        <v>G601731 - Exp. Ext. - SCslt1 (31)</v>
      </c>
      <c r="H223" s="127" t="str">
        <f t="shared" si="12"/>
        <v>G601731</v>
      </c>
      <c r="I223" s="123">
        <v>0.502</v>
      </c>
      <c r="J223" s="120"/>
      <c r="K223" s="124">
        <v>0.8</v>
      </c>
    </row>
    <row r="224" spans="1:11" x14ac:dyDescent="0.3">
      <c r="A224" s="129" t="s">
        <v>191</v>
      </c>
      <c r="B224" s="120" t="s">
        <v>121</v>
      </c>
      <c r="C224" s="121" t="str">
        <f t="shared" si="11"/>
        <v>Conseil Ouest</v>
      </c>
      <c r="D224" s="120"/>
      <c r="E224" s="122" t="s">
        <v>144</v>
      </c>
      <c r="F224" s="120" t="s">
        <v>203</v>
      </c>
      <c r="G224" s="120" t="str">
        <f t="shared" si="10"/>
        <v>G601742 - Déb. Ext. - Cslt Jun (42)</v>
      </c>
      <c r="H224" s="127" t="str">
        <f t="shared" si="12"/>
        <v>G601742</v>
      </c>
      <c r="I224" s="123">
        <v>0.51100000000000001</v>
      </c>
      <c r="J224" s="120"/>
      <c r="K224" s="124">
        <v>0.8</v>
      </c>
    </row>
    <row r="225" spans="1:11" x14ac:dyDescent="0.3">
      <c r="A225" s="129" t="s">
        <v>191</v>
      </c>
      <c r="B225" s="120" t="s">
        <v>121</v>
      </c>
      <c r="C225" s="121" t="str">
        <f t="shared" si="11"/>
        <v>Conseil Ouest</v>
      </c>
      <c r="D225" s="120"/>
      <c r="E225" s="122" t="s">
        <v>144</v>
      </c>
      <c r="F225" s="120" t="s">
        <v>203</v>
      </c>
      <c r="G225" s="120" t="str">
        <f t="shared" si="10"/>
        <v>G601742 - Déb. Ext. - Cslt Jun (42)</v>
      </c>
      <c r="H225" s="127" t="str">
        <f t="shared" si="12"/>
        <v>G601742</v>
      </c>
      <c r="I225" s="123">
        <v>0.51100000000000001</v>
      </c>
      <c r="J225" s="120"/>
      <c r="K225" s="124">
        <v>0.8</v>
      </c>
    </row>
    <row r="226" spans="1:11" x14ac:dyDescent="0.3">
      <c r="A226" s="129" t="s">
        <v>191</v>
      </c>
      <c r="B226" s="120" t="s">
        <v>122</v>
      </c>
      <c r="C226" s="121" t="str">
        <f t="shared" si="11"/>
        <v>Conseil Nord</v>
      </c>
      <c r="D226" s="120"/>
      <c r="E226" s="122" t="s">
        <v>29</v>
      </c>
      <c r="F226" s="120" t="s">
        <v>195</v>
      </c>
      <c r="G226" s="120" t="str">
        <f t="shared" si="10"/>
        <v>G601826 - Conf. Ext. - M1 (26)</v>
      </c>
      <c r="H226" s="127" t="str">
        <f t="shared" si="12"/>
        <v>G601826</v>
      </c>
      <c r="I226" s="123">
        <v>0.49399999999999999</v>
      </c>
      <c r="J226" s="120"/>
      <c r="K226" s="124">
        <v>0.8</v>
      </c>
    </row>
    <row r="227" spans="1:11" x14ac:dyDescent="0.3">
      <c r="A227" s="129" t="s">
        <v>191</v>
      </c>
      <c r="B227" s="120" t="s">
        <v>122</v>
      </c>
      <c r="C227" s="121" t="str">
        <f t="shared" si="11"/>
        <v>Conseil Nord</v>
      </c>
      <c r="D227" s="120"/>
      <c r="E227" s="122" t="s">
        <v>133</v>
      </c>
      <c r="F227" s="120" t="s">
        <v>197</v>
      </c>
      <c r="G227" s="120" t="str">
        <f t="shared" si="10"/>
        <v>G601828 - Conf. Ext. - SCslt2 (28)</v>
      </c>
      <c r="H227" s="127" t="str">
        <f t="shared" si="12"/>
        <v>G601828</v>
      </c>
      <c r="I227" s="123">
        <v>0.49399999999999999</v>
      </c>
      <c r="J227" s="120"/>
      <c r="K227" s="124">
        <v>0.8</v>
      </c>
    </row>
    <row r="228" spans="1:11" x14ac:dyDescent="0.3">
      <c r="A228" s="129" t="s">
        <v>191</v>
      </c>
      <c r="B228" s="120" t="s">
        <v>122</v>
      </c>
      <c r="C228" s="121" t="str">
        <f t="shared" si="11"/>
        <v>Conseil Nord</v>
      </c>
      <c r="D228" s="120"/>
      <c r="E228" s="122" t="s">
        <v>133</v>
      </c>
      <c r="F228" s="120" t="s">
        <v>197</v>
      </c>
      <c r="G228" s="120" t="str">
        <f t="shared" si="10"/>
        <v>G601828 - Conf. Ext. - SCslt2 (28)</v>
      </c>
      <c r="H228" s="127" t="str">
        <f t="shared" si="12"/>
        <v>G601828</v>
      </c>
      <c r="I228" s="123">
        <v>0.49399999999999999</v>
      </c>
      <c r="J228" s="120"/>
      <c r="K228" s="124">
        <v>0.8</v>
      </c>
    </row>
    <row r="229" spans="1:11" x14ac:dyDescent="0.3">
      <c r="A229" s="129" t="s">
        <v>191</v>
      </c>
      <c r="B229" s="120" t="s">
        <v>122</v>
      </c>
      <c r="C229" s="121" t="str">
        <f t="shared" si="11"/>
        <v>Conseil Nord</v>
      </c>
      <c r="D229" s="120"/>
      <c r="E229" s="122" t="s">
        <v>25</v>
      </c>
      <c r="F229" s="120" t="s">
        <v>192</v>
      </c>
      <c r="G229" s="120" t="str">
        <f t="shared" si="10"/>
        <v>G601821 - Conf. Ext. - Dir (21)</v>
      </c>
      <c r="H229" s="127" t="str">
        <f t="shared" si="12"/>
        <v>G601821</v>
      </c>
      <c r="I229" s="123">
        <v>0.49399999999999999</v>
      </c>
      <c r="J229" s="120"/>
      <c r="K229" s="124">
        <v>0.8</v>
      </c>
    </row>
    <row r="230" spans="1:11" x14ac:dyDescent="0.3">
      <c r="A230" s="129" t="s">
        <v>191</v>
      </c>
      <c r="B230" s="120" t="s">
        <v>122</v>
      </c>
      <c r="C230" s="121" t="str">
        <f t="shared" si="11"/>
        <v>Conseil Nord</v>
      </c>
      <c r="D230" s="120"/>
      <c r="E230" s="122" t="s">
        <v>28</v>
      </c>
      <c r="F230" s="120" t="s">
        <v>198</v>
      </c>
      <c r="G230" s="120" t="str">
        <f t="shared" si="10"/>
        <v>G601824 - Conf. Ext. - M2 (24)</v>
      </c>
      <c r="H230" s="127" t="str">
        <f t="shared" si="12"/>
        <v>G601824</v>
      </c>
      <c r="I230" s="123">
        <v>0.49399999999999999</v>
      </c>
      <c r="J230" s="120"/>
      <c r="K230" s="124">
        <v>0.8</v>
      </c>
    </row>
    <row r="231" spans="1:11" x14ac:dyDescent="0.3">
      <c r="A231" s="129" t="s">
        <v>191</v>
      </c>
      <c r="B231" s="120" t="s">
        <v>122</v>
      </c>
      <c r="C231" s="121" t="str">
        <f t="shared" si="11"/>
        <v>Conseil Nord</v>
      </c>
      <c r="D231" s="120"/>
      <c r="E231" s="122" t="s">
        <v>29</v>
      </c>
      <c r="F231" s="120" t="s">
        <v>195</v>
      </c>
      <c r="G231" s="120" t="str">
        <f t="shared" si="10"/>
        <v>G601826 - Conf. Ext. - M1 (26)</v>
      </c>
      <c r="H231" s="127" t="str">
        <f t="shared" si="12"/>
        <v>G601826</v>
      </c>
      <c r="I231" s="123">
        <v>0.49399999999999999</v>
      </c>
      <c r="J231" s="120"/>
      <c r="K231" s="124">
        <v>0.8</v>
      </c>
    </row>
    <row r="232" spans="1:11" x14ac:dyDescent="0.3">
      <c r="A232" s="129" t="s">
        <v>191</v>
      </c>
      <c r="B232" s="120" t="s">
        <v>122</v>
      </c>
      <c r="C232" s="121" t="str">
        <f t="shared" si="11"/>
        <v>Conseil Nord</v>
      </c>
      <c r="D232" s="120"/>
      <c r="E232" s="122" t="s">
        <v>132</v>
      </c>
      <c r="F232" s="120" t="s">
        <v>196</v>
      </c>
      <c r="G232" s="120" t="str">
        <f t="shared" si="10"/>
        <v>G601827 - Conf. Ext. - SCslt3 (27)</v>
      </c>
      <c r="H232" s="127" t="str">
        <f t="shared" si="12"/>
        <v>G601827</v>
      </c>
      <c r="I232" s="123">
        <v>0.49399999999999999</v>
      </c>
      <c r="J232" s="120"/>
      <c r="K232" s="124">
        <v>0.8</v>
      </c>
    </row>
    <row r="233" spans="1:11" x14ac:dyDescent="0.3">
      <c r="A233" s="129" t="s">
        <v>191</v>
      </c>
      <c r="B233" s="120" t="s">
        <v>122</v>
      </c>
      <c r="C233" s="121" t="str">
        <f t="shared" si="11"/>
        <v>Conseil Nord</v>
      </c>
      <c r="D233" s="120"/>
      <c r="E233" s="122" t="s">
        <v>136</v>
      </c>
      <c r="F233" s="120" t="s">
        <v>201</v>
      </c>
      <c r="G233" s="120" t="str">
        <f t="shared" si="10"/>
        <v>G601836 - Exp. Ext. - Cslt2 (36)</v>
      </c>
      <c r="H233" s="127" t="str">
        <f t="shared" si="12"/>
        <v>G601836</v>
      </c>
      <c r="I233" s="123">
        <v>0.502</v>
      </c>
      <c r="J233" s="120"/>
      <c r="K233" s="124">
        <v>0.8</v>
      </c>
    </row>
    <row r="234" spans="1:11" x14ac:dyDescent="0.3">
      <c r="A234" s="129" t="s">
        <v>191</v>
      </c>
      <c r="B234" s="120" t="s">
        <v>122</v>
      </c>
      <c r="C234" s="121" t="str">
        <f t="shared" si="11"/>
        <v>Conseil Nord</v>
      </c>
      <c r="D234" s="120"/>
      <c r="E234" s="122" t="s">
        <v>137</v>
      </c>
      <c r="F234" s="120" t="s">
        <v>202</v>
      </c>
      <c r="G234" s="120" t="str">
        <f t="shared" si="10"/>
        <v>G601837 - Exp. Ext. - Cslt1 (37)</v>
      </c>
      <c r="H234" s="127" t="str">
        <f t="shared" si="12"/>
        <v>G601837</v>
      </c>
      <c r="I234" s="123">
        <v>0.502</v>
      </c>
      <c r="J234" s="120"/>
      <c r="K234" s="124">
        <v>0.8</v>
      </c>
    </row>
    <row r="235" spans="1:11" x14ac:dyDescent="0.3">
      <c r="A235" s="129" t="s">
        <v>191</v>
      </c>
      <c r="B235" s="120" t="s">
        <v>122</v>
      </c>
      <c r="C235" s="121" t="str">
        <f t="shared" si="11"/>
        <v>Conseil Nord</v>
      </c>
      <c r="D235" s="120"/>
      <c r="E235" s="122" t="s">
        <v>144</v>
      </c>
      <c r="F235" s="120" t="s">
        <v>203</v>
      </c>
      <c r="G235" s="120" t="str">
        <f t="shared" si="10"/>
        <v>G601842 - Déb. Ext. - Cslt Jun (42)</v>
      </c>
      <c r="H235" s="127" t="str">
        <f t="shared" si="12"/>
        <v>G601842</v>
      </c>
      <c r="I235" s="123">
        <v>0.51100000000000001</v>
      </c>
      <c r="J235" s="120"/>
      <c r="K235" s="124">
        <v>0.8</v>
      </c>
    </row>
    <row r="236" spans="1:11" x14ac:dyDescent="0.3">
      <c r="A236" s="129" t="s">
        <v>191</v>
      </c>
      <c r="B236" s="120" t="s">
        <v>122</v>
      </c>
      <c r="C236" s="121" t="str">
        <f t="shared" si="11"/>
        <v>Conseil Nord</v>
      </c>
      <c r="D236" s="120"/>
      <c r="E236" s="122" t="s">
        <v>144</v>
      </c>
      <c r="F236" s="120" t="s">
        <v>203</v>
      </c>
      <c r="G236" s="120" t="str">
        <f t="shared" si="10"/>
        <v>G601842 - Déb. Ext. - Cslt Jun (42)</v>
      </c>
      <c r="H236" s="127" t="str">
        <f t="shared" si="12"/>
        <v>G601842</v>
      </c>
      <c r="I236" s="123">
        <v>0.51100000000000001</v>
      </c>
      <c r="J236" s="120"/>
      <c r="K236" s="124">
        <v>0.8</v>
      </c>
    </row>
    <row r="237" spans="1:11" x14ac:dyDescent="0.3">
      <c r="A237" s="129" t="s">
        <v>191</v>
      </c>
      <c r="B237" s="120" t="s">
        <v>123</v>
      </c>
      <c r="C237" s="121" t="str">
        <f t="shared" si="11"/>
        <v>Manufacturing &amp; Services</v>
      </c>
      <c r="D237" s="120"/>
      <c r="E237" s="122" t="s">
        <v>25</v>
      </c>
      <c r="F237" s="120" t="s">
        <v>192</v>
      </c>
      <c r="G237" s="120" t="str">
        <f t="shared" si="10"/>
        <v>G711121 - Conf. Ext. - Dir (21)</v>
      </c>
      <c r="H237" s="127" t="str">
        <f t="shared" si="12"/>
        <v>G711121</v>
      </c>
      <c r="I237" s="123">
        <v>0.49399999999999999</v>
      </c>
      <c r="J237" s="120"/>
      <c r="K237" s="124">
        <v>0.8</v>
      </c>
    </row>
    <row r="238" spans="1:11" x14ac:dyDescent="0.3">
      <c r="A238" s="129" t="s">
        <v>191</v>
      </c>
      <c r="B238" s="120" t="s">
        <v>123</v>
      </c>
      <c r="C238" s="121" t="str">
        <f t="shared" si="11"/>
        <v>Manufacturing &amp; Services</v>
      </c>
      <c r="D238" s="120"/>
      <c r="E238" s="122" t="s">
        <v>26</v>
      </c>
      <c r="F238" s="120" t="s">
        <v>193</v>
      </c>
      <c r="G238" s="120" t="str">
        <f t="shared" si="10"/>
        <v>G711122 - Conf. Ext. - SM (22)</v>
      </c>
      <c r="H238" s="127" t="str">
        <f t="shared" si="12"/>
        <v>G711122</v>
      </c>
      <c r="I238" s="123">
        <v>0.49399999999999999</v>
      </c>
      <c r="J238" s="120"/>
      <c r="K238" s="124">
        <v>0.8</v>
      </c>
    </row>
    <row r="239" spans="1:11" x14ac:dyDescent="0.3">
      <c r="A239" s="129" t="s">
        <v>191</v>
      </c>
      <c r="B239" s="120" t="s">
        <v>123</v>
      </c>
      <c r="C239" s="121" t="str">
        <f t="shared" si="11"/>
        <v>Manufacturing &amp; Services</v>
      </c>
      <c r="D239" s="120"/>
      <c r="E239" s="122" t="s">
        <v>29</v>
      </c>
      <c r="F239" s="120" t="s">
        <v>195</v>
      </c>
      <c r="G239" s="120" t="str">
        <f t="shared" si="10"/>
        <v>G711126 - Conf. Ext. - M1 (26)</v>
      </c>
      <c r="H239" s="127" t="str">
        <f t="shared" si="12"/>
        <v>G711126</v>
      </c>
      <c r="I239" s="123">
        <v>0.49399999999999999</v>
      </c>
      <c r="J239" s="120"/>
      <c r="K239" s="124">
        <v>0.8</v>
      </c>
    </row>
    <row r="240" spans="1:11" x14ac:dyDescent="0.3">
      <c r="A240" s="129" t="s">
        <v>191</v>
      </c>
      <c r="B240" s="120" t="s">
        <v>123</v>
      </c>
      <c r="C240" s="121" t="str">
        <f t="shared" si="11"/>
        <v>Manufacturing &amp; Services</v>
      </c>
      <c r="D240" s="120"/>
      <c r="E240" s="122" t="s">
        <v>132</v>
      </c>
      <c r="F240" s="120" t="s">
        <v>196</v>
      </c>
      <c r="G240" s="120" t="str">
        <f t="shared" si="10"/>
        <v>G711127 - Conf. Ext. - SCslt3 (27)</v>
      </c>
      <c r="H240" s="127" t="str">
        <f t="shared" si="12"/>
        <v>G711127</v>
      </c>
      <c r="I240" s="123">
        <v>0.49399999999999999</v>
      </c>
      <c r="J240" s="120"/>
      <c r="K240" s="124">
        <v>0.8</v>
      </c>
    </row>
    <row r="241" spans="1:11" x14ac:dyDescent="0.3">
      <c r="A241" s="129" t="s">
        <v>191</v>
      </c>
      <c r="B241" s="120" t="s">
        <v>123</v>
      </c>
      <c r="C241" s="121" t="str">
        <f t="shared" si="11"/>
        <v>Manufacturing &amp; Services</v>
      </c>
      <c r="D241" s="120"/>
      <c r="E241" s="122" t="s">
        <v>133</v>
      </c>
      <c r="F241" s="120" t="s">
        <v>197</v>
      </c>
      <c r="G241" s="120" t="str">
        <f t="shared" si="10"/>
        <v>G711128 - Conf. Ext. - SCslt2 (28)</v>
      </c>
      <c r="H241" s="127" t="str">
        <f t="shared" si="12"/>
        <v>G711128</v>
      </c>
      <c r="I241" s="123">
        <v>0.49399999999999999</v>
      </c>
      <c r="J241" s="120"/>
      <c r="K241" s="124">
        <v>0.8</v>
      </c>
    </row>
    <row r="242" spans="1:11" x14ac:dyDescent="0.3">
      <c r="A242" s="129" t="s">
        <v>191</v>
      </c>
      <c r="B242" s="120" t="s">
        <v>123</v>
      </c>
      <c r="C242" s="121" t="str">
        <f t="shared" si="11"/>
        <v>Manufacturing &amp; Services</v>
      </c>
      <c r="D242" s="120"/>
      <c r="E242" s="122" t="s">
        <v>133</v>
      </c>
      <c r="F242" s="120" t="s">
        <v>197</v>
      </c>
      <c r="G242" s="120" t="str">
        <f t="shared" si="10"/>
        <v>G711128 - Conf. Ext. - SCslt2 (28)</v>
      </c>
      <c r="H242" s="127" t="str">
        <f t="shared" si="12"/>
        <v>G711128</v>
      </c>
      <c r="I242" s="123">
        <v>0.49399999999999999</v>
      </c>
      <c r="J242" s="120"/>
      <c r="K242" s="124">
        <v>0.8</v>
      </c>
    </row>
    <row r="243" spans="1:11" x14ac:dyDescent="0.3">
      <c r="A243" s="129" t="s">
        <v>191</v>
      </c>
      <c r="B243" s="120" t="s">
        <v>123</v>
      </c>
      <c r="C243" s="121" t="str">
        <f t="shared" si="11"/>
        <v>Manufacturing &amp; Services</v>
      </c>
      <c r="D243" s="120"/>
      <c r="E243" s="122" t="s">
        <v>25</v>
      </c>
      <c r="F243" s="120" t="s">
        <v>192</v>
      </c>
      <c r="G243" s="120" t="str">
        <f t="shared" si="10"/>
        <v>G711121 - Conf. Ext. - Dir (21)</v>
      </c>
      <c r="H243" s="127" t="str">
        <f t="shared" si="12"/>
        <v>G711121</v>
      </c>
      <c r="I243" s="123">
        <v>0.49399999999999999</v>
      </c>
      <c r="J243" s="120"/>
      <c r="K243" s="124">
        <v>0.8</v>
      </c>
    </row>
    <row r="244" spans="1:11" x14ac:dyDescent="0.3">
      <c r="A244" s="129" t="s">
        <v>191</v>
      </c>
      <c r="B244" s="120" t="s">
        <v>123</v>
      </c>
      <c r="C244" s="121" t="str">
        <f t="shared" si="11"/>
        <v>Manufacturing &amp; Services</v>
      </c>
      <c r="D244" s="120"/>
      <c r="E244" s="122" t="s">
        <v>26</v>
      </c>
      <c r="F244" s="120" t="s">
        <v>193</v>
      </c>
      <c r="G244" s="120" t="str">
        <f t="shared" si="10"/>
        <v>G711122 - Conf. Ext. - SM (22)</v>
      </c>
      <c r="H244" s="127" t="str">
        <f t="shared" si="12"/>
        <v>G711122</v>
      </c>
      <c r="I244" s="123">
        <v>0.49399999999999999</v>
      </c>
      <c r="J244" s="120"/>
      <c r="K244" s="124">
        <v>0.8</v>
      </c>
    </row>
    <row r="245" spans="1:11" x14ac:dyDescent="0.3">
      <c r="A245" s="129" t="s">
        <v>191</v>
      </c>
      <c r="B245" s="120" t="s">
        <v>123</v>
      </c>
      <c r="C245" s="121" t="str">
        <f t="shared" si="11"/>
        <v>Manufacturing &amp; Services</v>
      </c>
      <c r="D245" s="120"/>
      <c r="E245" s="122" t="s">
        <v>27</v>
      </c>
      <c r="F245" s="120" t="s">
        <v>194</v>
      </c>
      <c r="G245" s="120" t="str">
        <f t="shared" si="10"/>
        <v>G711123 - Conf. Ext. - M3 (23)</v>
      </c>
      <c r="H245" s="127" t="str">
        <f t="shared" si="12"/>
        <v>G711123</v>
      </c>
      <c r="I245" s="123">
        <v>0.49399999999999999</v>
      </c>
      <c r="J245" s="120"/>
      <c r="K245" s="124">
        <v>0.8</v>
      </c>
    </row>
    <row r="246" spans="1:11" x14ac:dyDescent="0.3">
      <c r="A246" s="129" t="s">
        <v>191</v>
      </c>
      <c r="B246" s="120" t="s">
        <v>123</v>
      </c>
      <c r="C246" s="121" t="str">
        <f t="shared" si="11"/>
        <v>Manufacturing &amp; Services</v>
      </c>
      <c r="D246" s="120"/>
      <c r="E246" s="122" t="s">
        <v>28</v>
      </c>
      <c r="F246" s="120" t="s">
        <v>198</v>
      </c>
      <c r="G246" s="120" t="str">
        <f t="shared" si="10"/>
        <v>G711124 - Conf. Ext. - M2 (24)</v>
      </c>
      <c r="H246" s="127" t="str">
        <f t="shared" si="12"/>
        <v>G711124</v>
      </c>
      <c r="I246" s="123">
        <v>0.49399999999999999</v>
      </c>
      <c r="J246" s="120"/>
      <c r="K246" s="124">
        <v>0.8</v>
      </c>
    </row>
    <row r="247" spans="1:11" x14ac:dyDescent="0.3">
      <c r="A247" s="129" t="s">
        <v>191</v>
      </c>
      <c r="B247" s="120" t="s">
        <v>123</v>
      </c>
      <c r="C247" s="121" t="str">
        <f t="shared" si="11"/>
        <v>Manufacturing &amp; Services</v>
      </c>
      <c r="D247" s="120"/>
      <c r="E247" s="122" t="s">
        <v>29</v>
      </c>
      <c r="F247" s="120" t="s">
        <v>195</v>
      </c>
      <c r="G247" s="120" t="str">
        <f t="shared" si="10"/>
        <v>G711126 - Conf. Ext. - M1 (26)</v>
      </c>
      <c r="H247" s="127" t="str">
        <f t="shared" si="12"/>
        <v>G711126</v>
      </c>
      <c r="I247" s="123">
        <v>0.49399999999999999</v>
      </c>
      <c r="J247" s="120"/>
      <c r="K247" s="124">
        <v>0.8</v>
      </c>
    </row>
    <row r="248" spans="1:11" x14ac:dyDescent="0.3">
      <c r="A248" s="129" t="s">
        <v>191</v>
      </c>
      <c r="B248" s="120" t="s">
        <v>123</v>
      </c>
      <c r="C248" s="121" t="str">
        <f t="shared" si="11"/>
        <v>Manufacturing &amp; Services</v>
      </c>
      <c r="D248" s="120"/>
      <c r="E248" s="122" t="s">
        <v>132</v>
      </c>
      <c r="F248" s="120" t="s">
        <v>196</v>
      </c>
      <c r="G248" s="120" t="str">
        <f t="shared" si="10"/>
        <v>G711127 - Conf. Ext. - SCslt3 (27)</v>
      </c>
      <c r="H248" s="127" t="str">
        <f t="shared" si="12"/>
        <v>G711127</v>
      </c>
      <c r="I248" s="123">
        <v>0.49399999999999999</v>
      </c>
      <c r="J248" s="120"/>
      <c r="K248" s="124">
        <v>0.8</v>
      </c>
    </row>
    <row r="249" spans="1:11" x14ac:dyDescent="0.3">
      <c r="A249" s="129" t="s">
        <v>191</v>
      </c>
      <c r="B249" s="120" t="s">
        <v>123</v>
      </c>
      <c r="C249" s="121" t="str">
        <f t="shared" si="11"/>
        <v>Manufacturing &amp; Services</v>
      </c>
      <c r="D249" s="120"/>
      <c r="E249" s="122" t="s">
        <v>133</v>
      </c>
      <c r="F249" s="120" t="s">
        <v>197</v>
      </c>
      <c r="G249" s="120" t="str">
        <f t="shared" si="10"/>
        <v>G711128 - Conf. Ext. - SCslt2 (28)</v>
      </c>
      <c r="H249" s="127" t="str">
        <f t="shared" si="12"/>
        <v>G711128</v>
      </c>
      <c r="I249" s="123">
        <v>0.49399999999999999</v>
      </c>
      <c r="J249" s="120"/>
      <c r="K249" s="124">
        <v>0.8</v>
      </c>
    </row>
    <row r="250" spans="1:11" x14ac:dyDescent="0.3">
      <c r="A250" s="129" t="s">
        <v>191</v>
      </c>
      <c r="B250" s="120" t="s">
        <v>123</v>
      </c>
      <c r="C250" s="121" t="str">
        <f t="shared" si="11"/>
        <v>Manufacturing &amp; Services</v>
      </c>
      <c r="D250" s="120"/>
      <c r="E250" s="122" t="s">
        <v>23</v>
      </c>
      <c r="F250" s="120" t="s">
        <v>199</v>
      </c>
      <c r="G250" s="120" t="str">
        <f t="shared" si="10"/>
        <v>G71112V - Conf. Ext. - NEP (2V)</v>
      </c>
      <c r="H250" s="127" t="str">
        <f t="shared" si="12"/>
        <v>G71112V</v>
      </c>
      <c r="I250" s="123">
        <v>0.49399999999999999</v>
      </c>
      <c r="J250" s="120"/>
      <c r="K250" s="124">
        <v>1</v>
      </c>
    </row>
    <row r="251" spans="1:11" x14ac:dyDescent="0.3">
      <c r="A251" s="129" t="s">
        <v>191</v>
      </c>
      <c r="B251" s="120" t="s">
        <v>123</v>
      </c>
      <c r="C251" s="121" t="str">
        <f t="shared" si="11"/>
        <v>Manufacturing &amp; Services</v>
      </c>
      <c r="D251" s="120"/>
      <c r="E251" s="122" t="s">
        <v>136</v>
      </c>
      <c r="F251" s="120" t="s">
        <v>201</v>
      </c>
      <c r="G251" s="120" t="str">
        <f t="shared" si="10"/>
        <v>G711136 - Exp. Ext. - Cslt2 (36)</v>
      </c>
      <c r="H251" s="127" t="str">
        <f t="shared" si="12"/>
        <v>G711136</v>
      </c>
      <c r="I251" s="123">
        <v>0.502</v>
      </c>
      <c r="J251" s="120"/>
      <c r="K251" s="124">
        <v>0.8</v>
      </c>
    </row>
    <row r="252" spans="1:11" x14ac:dyDescent="0.3">
      <c r="A252" s="129" t="s">
        <v>191</v>
      </c>
      <c r="B252" s="120" t="s">
        <v>123</v>
      </c>
      <c r="C252" s="121" t="str">
        <f t="shared" si="11"/>
        <v>Manufacturing &amp; Services</v>
      </c>
      <c r="D252" s="120"/>
      <c r="E252" s="122" t="s">
        <v>135</v>
      </c>
      <c r="F252" s="120" t="s">
        <v>200</v>
      </c>
      <c r="G252" s="120" t="str">
        <f t="shared" si="10"/>
        <v>G711131 - Exp. Ext. - SCslt1 (31)</v>
      </c>
      <c r="H252" s="127" t="str">
        <f t="shared" si="12"/>
        <v>G711131</v>
      </c>
      <c r="I252" s="123">
        <v>0.502</v>
      </c>
      <c r="J252" s="120"/>
      <c r="K252" s="124">
        <v>0.8</v>
      </c>
    </row>
    <row r="253" spans="1:11" x14ac:dyDescent="0.3">
      <c r="A253" s="129" t="s">
        <v>191</v>
      </c>
      <c r="B253" s="120" t="s">
        <v>123</v>
      </c>
      <c r="C253" s="121" t="str">
        <f t="shared" si="11"/>
        <v>Manufacturing &amp; Services</v>
      </c>
      <c r="D253" s="120"/>
      <c r="E253" s="122" t="s">
        <v>136</v>
      </c>
      <c r="F253" s="120" t="s">
        <v>201</v>
      </c>
      <c r="G253" s="120" t="str">
        <f t="shared" si="10"/>
        <v>G711136 - Exp. Ext. - Cslt2 (36)</v>
      </c>
      <c r="H253" s="127" t="str">
        <f t="shared" si="12"/>
        <v>G711136</v>
      </c>
      <c r="I253" s="123">
        <v>0.502</v>
      </c>
      <c r="J253" s="120"/>
      <c r="K253" s="124">
        <v>0.8</v>
      </c>
    </row>
    <row r="254" spans="1:11" x14ac:dyDescent="0.3">
      <c r="A254" s="129" t="s">
        <v>191</v>
      </c>
      <c r="B254" s="120" t="s">
        <v>123</v>
      </c>
      <c r="C254" s="121" t="str">
        <f t="shared" si="11"/>
        <v>Manufacturing &amp; Services</v>
      </c>
      <c r="D254" s="120"/>
      <c r="E254" s="122" t="s">
        <v>137</v>
      </c>
      <c r="F254" s="120" t="s">
        <v>202</v>
      </c>
      <c r="G254" s="120" t="str">
        <f t="shared" si="10"/>
        <v>G711137 - Exp. Ext. - Cslt1 (37)</v>
      </c>
      <c r="H254" s="127" t="str">
        <f t="shared" si="12"/>
        <v>G711137</v>
      </c>
      <c r="I254" s="123">
        <v>0.502</v>
      </c>
      <c r="J254" s="120"/>
      <c r="K254" s="124">
        <v>0.8</v>
      </c>
    </row>
    <row r="255" spans="1:11" x14ac:dyDescent="0.3">
      <c r="A255" s="129" t="s">
        <v>191</v>
      </c>
      <c r="B255" s="120" t="s">
        <v>123</v>
      </c>
      <c r="C255" s="121" t="str">
        <f t="shared" si="11"/>
        <v>Manufacturing &amp; Services</v>
      </c>
      <c r="D255" s="120"/>
      <c r="E255" s="122" t="s">
        <v>144</v>
      </c>
      <c r="F255" s="120" t="s">
        <v>203</v>
      </c>
      <c r="G255" s="120" t="str">
        <f t="shared" si="10"/>
        <v>G711142 - Déb. Ext. - Cslt Jun (42)</v>
      </c>
      <c r="H255" s="127" t="str">
        <f t="shared" si="12"/>
        <v>G711142</v>
      </c>
      <c r="I255" s="123">
        <v>0.51100000000000001</v>
      </c>
      <c r="J255" s="120"/>
      <c r="K255" s="124">
        <v>0.8</v>
      </c>
    </row>
    <row r="256" spans="1:11" x14ac:dyDescent="0.3">
      <c r="A256" s="129" t="s">
        <v>191</v>
      </c>
      <c r="B256" s="120" t="s">
        <v>123</v>
      </c>
      <c r="C256" s="121" t="str">
        <f t="shared" si="11"/>
        <v>Manufacturing &amp; Services</v>
      </c>
      <c r="D256" s="120"/>
      <c r="E256" s="122" t="s">
        <v>144</v>
      </c>
      <c r="F256" s="120" t="s">
        <v>203</v>
      </c>
      <c r="G256" s="120" t="str">
        <f t="shared" si="10"/>
        <v>G711142 - Déb. Ext. - Cslt Jun (42)</v>
      </c>
      <c r="H256" s="127" t="str">
        <f t="shared" si="12"/>
        <v>G711142</v>
      </c>
      <c r="I256" s="123">
        <v>0.51100000000000001</v>
      </c>
      <c r="J256" s="120"/>
      <c r="K256" s="124">
        <v>0.8</v>
      </c>
    </row>
    <row r="257" spans="1:11" x14ac:dyDescent="0.3">
      <c r="A257" s="129" t="s">
        <v>191</v>
      </c>
      <c r="B257" s="120" t="s">
        <v>123</v>
      </c>
      <c r="C257" s="121" t="str">
        <f t="shared" si="11"/>
        <v>Manufacturing &amp; Services</v>
      </c>
      <c r="D257" s="120"/>
      <c r="E257" s="122" t="s">
        <v>33</v>
      </c>
      <c r="F257" s="120" t="s">
        <v>204</v>
      </c>
      <c r="G257" s="120" t="str">
        <f t="shared" si="10"/>
        <v>G71114B - Déb. Ext. - SLD (4B)</v>
      </c>
      <c r="H257" s="127" t="str">
        <f t="shared" si="12"/>
        <v>G71114B</v>
      </c>
      <c r="I257" s="123">
        <v>0.24299999999999999</v>
      </c>
      <c r="J257" s="120"/>
      <c r="K257" s="124">
        <v>0.8</v>
      </c>
    </row>
    <row r="258" spans="1:11" x14ac:dyDescent="0.3">
      <c r="A258" s="129" t="s">
        <v>191</v>
      </c>
      <c r="B258" s="120" t="s">
        <v>123</v>
      </c>
      <c r="C258" s="121" t="str">
        <f t="shared" si="11"/>
        <v>Manufacturing &amp; Services</v>
      </c>
      <c r="D258" s="120"/>
      <c r="E258" s="122" t="s">
        <v>32</v>
      </c>
      <c r="F258" s="120" t="s">
        <v>207</v>
      </c>
      <c r="G258" s="120" t="str">
        <f t="shared" ref="G258:G321" si="13">B258&amp;F258</f>
        <v>G71114A - Déb. Ext. - SCD (4A)</v>
      </c>
      <c r="H258" s="127" t="str">
        <f t="shared" si="12"/>
        <v>G71114A</v>
      </c>
      <c r="I258" s="123">
        <v>0.24299999999999999</v>
      </c>
      <c r="J258" s="120"/>
      <c r="K258" s="124">
        <v>0.8</v>
      </c>
    </row>
    <row r="259" spans="1:11" x14ac:dyDescent="0.3">
      <c r="A259" s="129" t="s">
        <v>191</v>
      </c>
      <c r="B259" s="120" t="s">
        <v>123</v>
      </c>
      <c r="C259" s="121" t="str">
        <f t="shared" ref="C259:C322" si="14">VLOOKUP(B259,$R$2:$S$28,2,FALSE)</f>
        <v>Manufacturing &amp; Services</v>
      </c>
      <c r="D259" s="120"/>
      <c r="E259" s="122" t="s">
        <v>33</v>
      </c>
      <c r="F259" s="120" t="s">
        <v>204</v>
      </c>
      <c r="G259" s="120" t="str">
        <f t="shared" si="13"/>
        <v>G71114B - Déb. Ext. - SLD (4B)</v>
      </c>
      <c r="H259" s="127" t="str">
        <f t="shared" ref="H259:H322" si="15">CONCATENATE(B259,E259)</f>
        <v>G71114B</v>
      </c>
      <c r="I259" s="123">
        <v>0.24299999999999999</v>
      </c>
      <c r="J259" s="120"/>
      <c r="K259" s="124">
        <v>0.8</v>
      </c>
    </row>
    <row r="260" spans="1:11" x14ac:dyDescent="0.3">
      <c r="A260" s="129" t="s">
        <v>191</v>
      </c>
      <c r="B260" s="120" t="s">
        <v>123</v>
      </c>
      <c r="C260" s="121" t="str">
        <f t="shared" si="14"/>
        <v>Manufacturing &amp; Services</v>
      </c>
      <c r="D260" s="120"/>
      <c r="E260" s="122" t="s">
        <v>158</v>
      </c>
      <c r="F260" s="120" t="s">
        <v>206</v>
      </c>
      <c r="G260" s="120" t="str">
        <f t="shared" si="13"/>
        <v>G711182 - Int. n. fact. - SecrDir (82)</v>
      </c>
      <c r="H260" s="127" t="str">
        <f t="shared" si="15"/>
        <v>G711182</v>
      </c>
      <c r="I260" s="123">
        <v>0.501</v>
      </c>
      <c r="J260" s="120"/>
      <c r="K260" s="124">
        <v>0.9</v>
      </c>
    </row>
    <row r="261" spans="1:11" x14ac:dyDescent="0.3">
      <c r="A261" s="129" t="s">
        <v>191</v>
      </c>
      <c r="B261" s="120" t="s">
        <v>123</v>
      </c>
      <c r="C261" s="121" t="str">
        <f t="shared" si="14"/>
        <v>Manufacturing &amp; Services</v>
      </c>
      <c r="D261" s="120"/>
      <c r="E261" s="122" t="s">
        <v>151</v>
      </c>
      <c r="F261" s="120" t="s">
        <v>214</v>
      </c>
      <c r="G261" s="120" t="str">
        <f t="shared" si="13"/>
        <v>G71116A - Int. n. fact. - Stagiaire (6A)</v>
      </c>
      <c r="H261" s="127" t="str">
        <f t="shared" si="15"/>
        <v>G71116A</v>
      </c>
      <c r="I261" s="123">
        <v>0.22</v>
      </c>
      <c r="J261" s="120"/>
      <c r="K261" s="124">
        <v>0.9</v>
      </c>
    </row>
    <row r="262" spans="1:11" x14ac:dyDescent="0.3">
      <c r="A262" s="129" t="s">
        <v>191</v>
      </c>
      <c r="B262" s="120" t="s">
        <v>124</v>
      </c>
      <c r="C262" s="121" t="str">
        <f t="shared" si="14"/>
        <v>Monitor Deloitte France</v>
      </c>
      <c r="D262" s="120"/>
      <c r="E262" s="122" t="s">
        <v>25</v>
      </c>
      <c r="F262" s="120" t="s">
        <v>192</v>
      </c>
      <c r="G262" s="120" t="str">
        <f t="shared" si="13"/>
        <v>G721121 - Conf. Ext. - Dir (21)</v>
      </c>
      <c r="H262" s="127" t="str">
        <f t="shared" si="15"/>
        <v>G721121</v>
      </c>
      <c r="I262" s="123">
        <v>0.49399999999999999</v>
      </c>
      <c r="J262" s="120"/>
      <c r="K262" s="124">
        <v>0.8</v>
      </c>
    </row>
    <row r="263" spans="1:11" x14ac:dyDescent="0.3">
      <c r="A263" s="129" t="s">
        <v>191</v>
      </c>
      <c r="B263" s="120" t="s">
        <v>124</v>
      </c>
      <c r="C263" s="121" t="str">
        <f t="shared" si="14"/>
        <v>Monitor Deloitte France</v>
      </c>
      <c r="D263" s="120"/>
      <c r="E263" s="122" t="s">
        <v>28</v>
      </c>
      <c r="F263" s="120" t="s">
        <v>198</v>
      </c>
      <c r="G263" s="120" t="str">
        <f t="shared" si="13"/>
        <v>G721124 - Conf. Ext. - M2 (24)</v>
      </c>
      <c r="H263" s="127" t="str">
        <f t="shared" si="15"/>
        <v>G721124</v>
      </c>
      <c r="I263" s="123">
        <v>0.49399999999999999</v>
      </c>
      <c r="J263" s="120"/>
      <c r="K263" s="124">
        <v>0.8</v>
      </c>
    </row>
    <row r="264" spans="1:11" x14ac:dyDescent="0.3">
      <c r="A264" s="129" t="s">
        <v>191</v>
      </c>
      <c r="B264" s="120" t="s">
        <v>124</v>
      </c>
      <c r="C264" s="121" t="str">
        <f t="shared" si="14"/>
        <v>Monitor Deloitte France</v>
      </c>
      <c r="D264" s="120"/>
      <c r="E264" s="122" t="s">
        <v>29</v>
      </c>
      <c r="F264" s="120" t="s">
        <v>195</v>
      </c>
      <c r="G264" s="120" t="str">
        <f t="shared" si="13"/>
        <v>G721126 - Conf. Ext. - M1 (26)</v>
      </c>
      <c r="H264" s="127" t="str">
        <f t="shared" si="15"/>
        <v>G721126</v>
      </c>
      <c r="I264" s="123">
        <v>0.49399999999999999</v>
      </c>
      <c r="J264" s="120"/>
      <c r="K264" s="124">
        <v>0.8</v>
      </c>
    </row>
    <row r="265" spans="1:11" x14ac:dyDescent="0.3">
      <c r="A265" s="129" t="s">
        <v>191</v>
      </c>
      <c r="B265" s="120" t="s">
        <v>124</v>
      </c>
      <c r="C265" s="121" t="str">
        <f t="shared" si="14"/>
        <v>Monitor Deloitte France</v>
      </c>
      <c r="D265" s="120"/>
      <c r="E265" s="122" t="s">
        <v>133</v>
      </c>
      <c r="F265" s="120" t="s">
        <v>197</v>
      </c>
      <c r="G265" s="120" t="str">
        <f t="shared" si="13"/>
        <v>G721128 - Conf. Ext. - SCslt2 (28)</v>
      </c>
      <c r="H265" s="127" t="str">
        <f t="shared" si="15"/>
        <v>G721128</v>
      </c>
      <c r="I265" s="123">
        <v>0.49399999999999999</v>
      </c>
      <c r="J265" s="120"/>
      <c r="K265" s="124">
        <v>0.8</v>
      </c>
    </row>
    <row r="266" spans="1:11" x14ac:dyDescent="0.3">
      <c r="A266" s="129" t="s">
        <v>191</v>
      </c>
      <c r="B266" s="120" t="s">
        <v>124</v>
      </c>
      <c r="C266" s="121" t="str">
        <f t="shared" si="14"/>
        <v>Monitor Deloitte France</v>
      </c>
      <c r="D266" s="120"/>
      <c r="E266" s="122" t="s">
        <v>23</v>
      </c>
      <c r="F266" s="120" t="s">
        <v>199</v>
      </c>
      <c r="G266" s="120" t="str">
        <f t="shared" si="13"/>
        <v>G72112V - Conf. Ext. - NEP (2V)</v>
      </c>
      <c r="H266" s="127" t="str">
        <f t="shared" si="15"/>
        <v>G72112V</v>
      </c>
      <c r="I266" s="123">
        <v>0.49399999999999999</v>
      </c>
      <c r="J266" s="120"/>
      <c r="K266" s="124">
        <v>1</v>
      </c>
    </row>
    <row r="267" spans="1:11" x14ac:dyDescent="0.3">
      <c r="A267" s="129" t="s">
        <v>191</v>
      </c>
      <c r="B267" s="120" t="s">
        <v>124</v>
      </c>
      <c r="C267" s="121" t="str">
        <f t="shared" si="14"/>
        <v>Monitor Deloitte France</v>
      </c>
      <c r="D267" s="120"/>
      <c r="E267" s="122" t="s">
        <v>25</v>
      </c>
      <c r="F267" s="120" t="s">
        <v>192</v>
      </c>
      <c r="G267" s="120" t="str">
        <f t="shared" si="13"/>
        <v>G721121 - Conf. Ext. - Dir (21)</v>
      </c>
      <c r="H267" s="127" t="str">
        <f t="shared" si="15"/>
        <v>G721121</v>
      </c>
      <c r="I267" s="123">
        <v>0.49399999999999999</v>
      </c>
      <c r="J267" s="120"/>
      <c r="K267" s="124">
        <v>0.8</v>
      </c>
    </row>
    <row r="268" spans="1:11" x14ac:dyDescent="0.3">
      <c r="A268" s="129" t="s">
        <v>191</v>
      </c>
      <c r="B268" s="120" t="s">
        <v>124</v>
      </c>
      <c r="C268" s="121" t="str">
        <f t="shared" si="14"/>
        <v>Monitor Deloitte France</v>
      </c>
      <c r="D268" s="120"/>
      <c r="E268" s="122" t="s">
        <v>26</v>
      </c>
      <c r="F268" s="120" t="s">
        <v>193</v>
      </c>
      <c r="G268" s="120" t="str">
        <f t="shared" si="13"/>
        <v>G721122 - Conf. Ext. - SM (22)</v>
      </c>
      <c r="H268" s="127" t="str">
        <f t="shared" si="15"/>
        <v>G721122</v>
      </c>
      <c r="I268" s="123">
        <v>0.49399999999999999</v>
      </c>
      <c r="J268" s="120"/>
      <c r="K268" s="124">
        <v>0.8</v>
      </c>
    </row>
    <row r="269" spans="1:11" x14ac:dyDescent="0.3">
      <c r="A269" s="129" t="s">
        <v>191</v>
      </c>
      <c r="B269" s="120" t="s">
        <v>124</v>
      </c>
      <c r="C269" s="121" t="str">
        <f t="shared" si="14"/>
        <v>Monitor Deloitte France</v>
      </c>
      <c r="D269" s="120"/>
      <c r="E269" s="122" t="s">
        <v>27</v>
      </c>
      <c r="F269" s="120" t="s">
        <v>194</v>
      </c>
      <c r="G269" s="120" t="str">
        <f t="shared" si="13"/>
        <v>G721123 - Conf. Ext. - M3 (23)</v>
      </c>
      <c r="H269" s="127" t="str">
        <f t="shared" si="15"/>
        <v>G721123</v>
      </c>
      <c r="I269" s="123">
        <v>0.49399999999999999</v>
      </c>
      <c r="J269" s="120"/>
      <c r="K269" s="124">
        <v>0.8</v>
      </c>
    </row>
    <row r="270" spans="1:11" x14ac:dyDescent="0.3">
      <c r="A270" s="129" t="s">
        <v>191</v>
      </c>
      <c r="B270" s="120" t="s">
        <v>124</v>
      </c>
      <c r="C270" s="121" t="str">
        <f t="shared" si="14"/>
        <v>Monitor Deloitte France</v>
      </c>
      <c r="D270" s="120"/>
      <c r="E270" s="122" t="s">
        <v>28</v>
      </c>
      <c r="F270" s="120" t="s">
        <v>198</v>
      </c>
      <c r="G270" s="120" t="str">
        <f t="shared" si="13"/>
        <v>G721124 - Conf. Ext. - M2 (24)</v>
      </c>
      <c r="H270" s="127" t="str">
        <f t="shared" si="15"/>
        <v>G721124</v>
      </c>
      <c r="I270" s="123">
        <v>0.49399999999999999</v>
      </c>
      <c r="J270" s="120"/>
      <c r="K270" s="124">
        <v>0.8</v>
      </c>
    </row>
    <row r="271" spans="1:11" x14ac:dyDescent="0.3">
      <c r="A271" s="129" t="s">
        <v>191</v>
      </c>
      <c r="B271" s="120" t="s">
        <v>124</v>
      </c>
      <c r="C271" s="121" t="str">
        <f t="shared" si="14"/>
        <v>Monitor Deloitte France</v>
      </c>
      <c r="D271" s="120"/>
      <c r="E271" s="122" t="s">
        <v>29</v>
      </c>
      <c r="F271" s="120" t="s">
        <v>195</v>
      </c>
      <c r="G271" s="120" t="str">
        <f t="shared" si="13"/>
        <v>G721126 - Conf. Ext. - M1 (26)</v>
      </c>
      <c r="H271" s="127" t="str">
        <f t="shared" si="15"/>
        <v>G721126</v>
      </c>
      <c r="I271" s="123">
        <v>0.49399999999999999</v>
      </c>
      <c r="J271" s="120"/>
      <c r="K271" s="124">
        <v>0.8</v>
      </c>
    </row>
    <row r="272" spans="1:11" x14ac:dyDescent="0.3">
      <c r="A272" s="129" t="s">
        <v>191</v>
      </c>
      <c r="B272" s="120" t="s">
        <v>124</v>
      </c>
      <c r="C272" s="121" t="str">
        <f t="shared" si="14"/>
        <v>Monitor Deloitte France</v>
      </c>
      <c r="D272" s="120"/>
      <c r="E272" s="122" t="s">
        <v>132</v>
      </c>
      <c r="F272" s="120" t="s">
        <v>196</v>
      </c>
      <c r="G272" s="120" t="str">
        <f t="shared" si="13"/>
        <v>G721127 - Conf. Ext. - SCslt3 (27)</v>
      </c>
      <c r="H272" s="127" t="str">
        <f t="shared" si="15"/>
        <v>G721127</v>
      </c>
      <c r="I272" s="123">
        <v>0.49399999999999999</v>
      </c>
      <c r="J272" s="120"/>
      <c r="K272" s="124">
        <v>0.8</v>
      </c>
    </row>
    <row r="273" spans="1:11" x14ac:dyDescent="0.3">
      <c r="A273" s="129" t="s">
        <v>191</v>
      </c>
      <c r="B273" s="120" t="s">
        <v>124</v>
      </c>
      <c r="C273" s="121" t="str">
        <f t="shared" si="14"/>
        <v>Monitor Deloitte France</v>
      </c>
      <c r="D273" s="120"/>
      <c r="E273" s="122" t="s">
        <v>133</v>
      </c>
      <c r="F273" s="120" t="s">
        <v>197</v>
      </c>
      <c r="G273" s="120" t="str">
        <f t="shared" si="13"/>
        <v>G721128 - Conf. Ext. - SCslt2 (28)</v>
      </c>
      <c r="H273" s="127" t="str">
        <f t="shared" si="15"/>
        <v>G721128</v>
      </c>
      <c r="I273" s="123">
        <v>0.49399999999999999</v>
      </c>
      <c r="J273" s="120"/>
      <c r="K273" s="124">
        <v>0.8</v>
      </c>
    </row>
    <row r="274" spans="1:11" x14ac:dyDescent="0.3">
      <c r="A274" s="129" t="s">
        <v>191</v>
      </c>
      <c r="B274" s="120" t="s">
        <v>124</v>
      </c>
      <c r="C274" s="121" t="str">
        <f t="shared" si="14"/>
        <v>Monitor Deloitte France</v>
      </c>
      <c r="D274" s="120"/>
      <c r="E274" s="122" t="s">
        <v>23</v>
      </c>
      <c r="F274" s="120" t="s">
        <v>199</v>
      </c>
      <c r="G274" s="120" t="str">
        <f t="shared" si="13"/>
        <v>G72112V - Conf. Ext. - NEP (2V)</v>
      </c>
      <c r="H274" s="127" t="str">
        <f t="shared" si="15"/>
        <v>G72112V</v>
      </c>
      <c r="I274" s="123">
        <v>0.49399999999999999</v>
      </c>
      <c r="J274" s="120"/>
      <c r="K274" s="124">
        <v>1</v>
      </c>
    </row>
    <row r="275" spans="1:11" x14ac:dyDescent="0.3">
      <c r="A275" s="129" t="s">
        <v>191</v>
      </c>
      <c r="B275" s="120" t="s">
        <v>124</v>
      </c>
      <c r="C275" s="121" t="str">
        <f t="shared" si="14"/>
        <v>Monitor Deloitte France</v>
      </c>
      <c r="D275" s="120"/>
      <c r="E275" s="122" t="s">
        <v>136</v>
      </c>
      <c r="F275" s="120" t="s">
        <v>201</v>
      </c>
      <c r="G275" s="120" t="str">
        <f t="shared" si="13"/>
        <v>G721136 - Exp. Ext. - Cslt2 (36)</v>
      </c>
      <c r="H275" s="127" t="str">
        <f t="shared" si="15"/>
        <v>G721136</v>
      </c>
      <c r="I275" s="123">
        <v>0.502</v>
      </c>
      <c r="J275" s="120"/>
      <c r="K275" s="124">
        <v>0.8</v>
      </c>
    </row>
    <row r="276" spans="1:11" x14ac:dyDescent="0.3">
      <c r="A276" s="129" t="s">
        <v>191</v>
      </c>
      <c r="B276" s="120" t="s">
        <v>124</v>
      </c>
      <c r="C276" s="121" t="str">
        <f t="shared" si="14"/>
        <v>Monitor Deloitte France</v>
      </c>
      <c r="D276" s="120"/>
      <c r="E276" s="122" t="s">
        <v>137</v>
      </c>
      <c r="F276" s="120" t="s">
        <v>202</v>
      </c>
      <c r="G276" s="120" t="str">
        <f t="shared" si="13"/>
        <v>G721137 - Exp. Ext. - Cslt1 (37)</v>
      </c>
      <c r="H276" s="127" t="str">
        <f t="shared" si="15"/>
        <v>G721137</v>
      </c>
      <c r="I276" s="123">
        <v>0.502</v>
      </c>
      <c r="J276" s="120"/>
      <c r="K276" s="124">
        <v>0.8</v>
      </c>
    </row>
    <row r="277" spans="1:11" x14ac:dyDescent="0.3">
      <c r="A277" s="129" t="s">
        <v>191</v>
      </c>
      <c r="B277" s="120" t="s">
        <v>124</v>
      </c>
      <c r="C277" s="121" t="str">
        <f t="shared" si="14"/>
        <v>Monitor Deloitte France</v>
      </c>
      <c r="D277" s="120"/>
      <c r="E277" s="122" t="s">
        <v>137</v>
      </c>
      <c r="F277" s="120" t="s">
        <v>202</v>
      </c>
      <c r="G277" s="120" t="str">
        <f t="shared" si="13"/>
        <v>G721137 - Exp. Ext. - Cslt1 (37)</v>
      </c>
      <c r="H277" s="127" t="str">
        <f t="shared" si="15"/>
        <v>G721137</v>
      </c>
      <c r="I277" s="123">
        <v>0.502</v>
      </c>
      <c r="J277" s="120"/>
      <c r="K277" s="124">
        <v>0.8</v>
      </c>
    </row>
    <row r="278" spans="1:11" x14ac:dyDescent="0.3">
      <c r="A278" s="129" t="s">
        <v>191</v>
      </c>
      <c r="B278" s="120" t="s">
        <v>124</v>
      </c>
      <c r="C278" s="121" t="str">
        <f t="shared" si="14"/>
        <v>Monitor Deloitte France</v>
      </c>
      <c r="D278" s="120"/>
      <c r="E278" s="122" t="s">
        <v>135</v>
      </c>
      <c r="F278" s="120" t="s">
        <v>200</v>
      </c>
      <c r="G278" s="120" t="str">
        <f t="shared" si="13"/>
        <v>G721131 - Exp. Ext. - SCslt1 (31)</v>
      </c>
      <c r="H278" s="127" t="str">
        <f t="shared" si="15"/>
        <v>G721131</v>
      </c>
      <c r="I278" s="123">
        <v>0.502</v>
      </c>
      <c r="J278" s="120"/>
      <c r="K278" s="124">
        <v>0.8</v>
      </c>
    </row>
    <row r="279" spans="1:11" x14ac:dyDescent="0.3">
      <c r="A279" s="129" t="s">
        <v>191</v>
      </c>
      <c r="B279" s="120" t="s">
        <v>124</v>
      </c>
      <c r="C279" s="121" t="str">
        <f t="shared" si="14"/>
        <v>Monitor Deloitte France</v>
      </c>
      <c r="D279" s="120"/>
      <c r="E279" s="122" t="s">
        <v>136</v>
      </c>
      <c r="F279" s="120" t="s">
        <v>201</v>
      </c>
      <c r="G279" s="120" t="str">
        <f t="shared" si="13"/>
        <v>G721136 - Exp. Ext. - Cslt2 (36)</v>
      </c>
      <c r="H279" s="127" t="str">
        <f t="shared" si="15"/>
        <v>G721136</v>
      </c>
      <c r="I279" s="123">
        <v>0.502</v>
      </c>
      <c r="J279" s="120"/>
      <c r="K279" s="124">
        <v>0.8</v>
      </c>
    </row>
    <row r="280" spans="1:11" x14ac:dyDescent="0.3">
      <c r="A280" s="129" t="s">
        <v>191</v>
      </c>
      <c r="B280" s="120" t="s">
        <v>124</v>
      </c>
      <c r="C280" s="121" t="str">
        <f t="shared" si="14"/>
        <v>Monitor Deloitte France</v>
      </c>
      <c r="D280" s="120"/>
      <c r="E280" s="122" t="s">
        <v>137</v>
      </c>
      <c r="F280" s="120" t="s">
        <v>202</v>
      </c>
      <c r="G280" s="120" t="str">
        <f t="shared" si="13"/>
        <v>G721137 - Exp. Ext. - Cslt1 (37)</v>
      </c>
      <c r="H280" s="127" t="str">
        <f t="shared" si="15"/>
        <v>G721137</v>
      </c>
      <c r="I280" s="123">
        <v>0.502</v>
      </c>
      <c r="J280" s="120"/>
      <c r="K280" s="124">
        <v>0.8</v>
      </c>
    </row>
    <row r="281" spans="1:11" x14ac:dyDescent="0.3">
      <c r="A281" s="129" t="s">
        <v>191</v>
      </c>
      <c r="B281" s="120" t="s">
        <v>124</v>
      </c>
      <c r="C281" s="121" t="str">
        <f t="shared" si="14"/>
        <v>Monitor Deloitte France</v>
      </c>
      <c r="D281" s="120"/>
      <c r="E281" s="122" t="s">
        <v>33</v>
      </c>
      <c r="F281" s="120" t="s">
        <v>204</v>
      </c>
      <c r="G281" s="120" t="str">
        <f t="shared" si="13"/>
        <v>G72114B - Déb. Ext. - SLD (4B)</v>
      </c>
      <c r="H281" s="127" t="str">
        <f t="shared" si="15"/>
        <v>G72114B</v>
      </c>
      <c r="I281" s="123">
        <v>0.24299999999999999</v>
      </c>
      <c r="J281" s="120"/>
      <c r="K281" s="124">
        <v>0.8</v>
      </c>
    </row>
    <row r="282" spans="1:11" x14ac:dyDescent="0.3">
      <c r="A282" s="129" t="s">
        <v>191</v>
      </c>
      <c r="B282" s="120" t="s">
        <v>124</v>
      </c>
      <c r="C282" s="121" t="str">
        <f t="shared" si="14"/>
        <v>Monitor Deloitte France</v>
      </c>
      <c r="D282" s="120"/>
      <c r="E282" s="122" t="s">
        <v>157</v>
      </c>
      <c r="F282" s="120" t="s">
        <v>205</v>
      </c>
      <c r="G282" s="120" t="str">
        <f t="shared" si="13"/>
        <v>G721181 - Int. n. fact. - AssistDir (81)</v>
      </c>
      <c r="H282" s="127" t="str">
        <f t="shared" si="15"/>
        <v>G721181</v>
      </c>
      <c r="I282" s="123">
        <v>0.501</v>
      </c>
      <c r="J282" s="120"/>
      <c r="K282" s="124">
        <v>0.9</v>
      </c>
    </row>
    <row r="283" spans="1:11" x14ac:dyDescent="0.3">
      <c r="A283" s="129" t="s">
        <v>191</v>
      </c>
      <c r="B283" s="120" t="s">
        <v>124</v>
      </c>
      <c r="C283" s="121" t="str">
        <f t="shared" si="14"/>
        <v>Monitor Deloitte France</v>
      </c>
      <c r="D283" s="120"/>
      <c r="E283" s="122" t="s">
        <v>158</v>
      </c>
      <c r="F283" s="120" t="s">
        <v>206</v>
      </c>
      <c r="G283" s="120" t="str">
        <f t="shared" si="13"/>
        <v>G721182 - Int. n. fact. - SecrDir (82)</v>
      </c>
      <c r="H283" s="127" t="str">
        <f t="shared" si="15"/>
        <v>G721182</v>
      </c>
      <c r="I283" s="123">
        <v>0.501</v>
      </c>
      <c r="J283" s="120"/>
      <c r="K283" s="124">
        <v>0.9</v>
      </c>
    </row>
    <row r="284" spans="1:11" x14ac:dyDescent="0.3">
      <c r="A284" s="129" t="s">
        <v>191</v>
      </c>
      <c r="B284" s="120" t="s">
        <v>125</v>
      </c>
      <c r="C284" s="121" t="str">
        <f t="shared" si="14"/>
        <v>Conseil EA - SAP</v>
      </c>
      <c r="D284" s="120"/>
      <c r="E284" s="122" t="s">
        <v>26</v>
      </c>
      <c r="F284" s="120" t="s">
        <v>193</v>
      </c>
      <c r="G284" s="120" t="str">
        <f t="shared" si="13"/>
        <v>G751122 - Conf. Ext. - SM (22)</v>
      </c>
      <c r="H284" s="127" t="str">
        <f t="shared" si="15"/>
        <v>G751122</v>
      </c>
      <c r="I284" s="123">
        <v>0.49399999999999999</v>
      </c>
      <c r="J284" s="120"/>
      <c r="K284" s="124">
        <v>0.8</v>
      </c>
    </row>
    <row r="285" spans="1:11" x14ac:dyDescent="0.3">
      <c r="A285" s="129" t="s">
        <v>191</v>
      </c>
      <c r="B285" s="120" t="s">
        <v>125</v>
      </c>
      <c r="C285" s="121" t="str">
        <f t="shared" si="14"/>
        <v>Conseil EA - SAP</v>
      </c>
      <c r="D285" s="120"/>
      <c r="E285" s="122" t="s">
        <v>28</v>
      </c>
      <c r="F285" s="120" t="s">
        <v>198</v>
      </c>
      <c r="G285" s="120" t="str">
        <f t="shared" si="13"/>
        <v>G751124 - Conf. Ext. - M2 (24)</v>
      </c>
      <c r="H285" s="127" t="str">
        <f t="shared" si="15"/>
        <v>G751124</v>
      </c>
      <c r="I285" s="123">
        <v>0.49399999999999999</v>
      </c>
      <c r="J285" s="120"/>
      <c r="K285" s="124">
        <v>0.8</v>
      </c>
    </row>
    <row r="286" spans="1:11" x14ac:dyDescent="0.3">
      <c r="A286" s="129" t="s">
        <v>191</v>
      </c>
      <c r="B286" s="120" t="s">
        <v>125</v>
      </c>
      <c r="C286" s="121" t="str">
        <f t="shared" si="14"/>
        <v>Conseil EA - SAP</v>
      </c>
      <c r="D286" s="120"/>
      <c r="E286" s="122" t="s">
        <v>29</v>
      </c>
      <c r="F286" s="120" t="s">
        <v>195</v>
      </c>
      <c r="G286" s="120" t="str">
        <f t="shared" si="13"/>
        <v>G751126 - Conf. Ext. - M1 (26)</v>
      </c>
      <c r="H286" s="127" t="str">
        <f t="shared" si="15"/>
        <v>G751126</v>
      </c>
      <c r="I286" s="123">
        <v>0.49399999999999999</v>
      </c>
      <c r="J286" s="120"/>
      <c r="K286" s="124">
        <v>0.8</v>
      </c>
    </row>
    <row r="287" spans="1:11" x14ac:dyDescent="0.3">
      <c r="A287" s="129" t="s">
        <v>191</v>
      </c>
      <c r="B287" s="120" t="s">
        <v>125</v>
      </c>
      <c r="C287" s="121" t="str">
        <f t="shared" si="14"/>
        <v>Conseil EA - SAP</v>
      </c>
      <c r="D287" s="120"/>
      <c r="E287" s="122" t="s">
        <v>133</v>
      </c>
      <c r="F287" s="120" t="s">
        <v>197</v>
      </c>
      <c r="G287" s="120" t="str">
        <f t="shared" si="13"/>
        <v>G751128 - Conf. Ext. - SCslt2 (28)</v>
      </c>
      <c r="H287" s="127" t="str">
        <f t="shared" si="15"/>
        <v>G751128</v>
      </c>
      <c r="I287" s="123">
        <v>0.49399999999999999</v>
      </c>
      <c r="J287" s="120"/>
      <c r="K287" s="124">
        <v>0.8</v>
      </c>
    </row>
    <row r="288" spans="1:11" x14ac:dyDescent="0.3">
      <c r="A288" s="129" t="s">
        <v>191</v>
      </c>
      <c r="B288" s="120" t="s">
        <v>125</v>
      </c>
      <c r="C288" s="121" t="str">
        <f t="shared" si="14"/>
        <v>Conseil EA - SAP</v>
      </c>
      <c r="D288" s="120"/>
      <c r="E288" s="122" t="s">
        <v>23</v>
      </c>
      <c r="F288" s="120" t="s">
        <v>199</v>
      </c>
      <c r="G288" s="120" t="str">
        <f t="shared" si="13"/>
        <v>G75112V - Conf. Ext. - NEP (2V)</v>
      </c>
      <c r="H288" s="127" t="str">
        <f t="shared" si="15"/>
        <v>G75112V</v>
      </c>
      <c r="I288" s="123">
        <v>0.49399999999999999</v>
      </c>
      <c r="J288" s="120"/>
      <c r="K288" s="124">
        <v>1</v>
      </c>
    </row>
    <row r="289" spans="1:11" x14ac:dyDescent="0.3">
      <c r="A289" s="129" t="s">
        <v>191</v>
      </c>
      <c r="B289" s="120" t="s">
        <v>125</v>
      </c>
      <c r="C289" s="121" t="str">
        <f t="shared" si="14"/>
        <v>Conseil EA - SAP</v>
      </c>
      <c r="D289" s="120"/>
      <c r="E289" s="122" t="s">
        <v>25</v>
      </c>
      <c r="F289" s="120" t="s">
        <v>192</v>
      </c>
      <c r="G289" s="120" t="str">
        <f t="shared" si="13"/>
        <v>G751121 - Conf. Ext. - Dir (21)</v>
      </c>
      <c r="H289" s="127" t="str">
        <f t="shared" si="15"/>
        <v>G751121</v>
      </c>
      <c r="I289" s="123">
        <v>0.49399999999999999</v>
      </c>
      <c r="J289" s="120"/>
      <c r="K289" s="124">
        <v>0.8</v>
      </c>
    </row>
    <row r="290" spans="1:11" x14ac:dyDescent="0.3">
      <c r="A290" s="129" t="s">
        <v>191</v>
      </c>
      <c r="B290" s="120" t="s">
        <v>125</v>
      </c>
      <c r="C290" s="121" t="str">
        <f t="shared" si="14"/>
        <v>Conseil EA - SAP</v>
      </c>
      <c r="D290" s="120"/>
      <c r="E290" s="122" t="s">
        <v>26</v>
      </c>
      <c r="F290" s="120" t="s">
        <v>193</v>
      </c>
      <c r="G290" s="120" t="str">
        <f t="shared" si="13"/>
        <v>G751122 - Conf. Ext. - SM (22)</v>
      </c>
      <c r="H290" s="127" t="str">
        <f t="shared" si="15"/>
        <v>G751122</v>
      </c>
      <c r="I290" s="123">
        <v>0.49399999999999999</v>
      </c>
      <c r="J290" s="120"/>
      <c r="K290" s="124">
        <v>0.8</v>
      </c>
    </row>
    <row r="291" spans="1:11" x14ac:dyDescent="0.3">
      <c r="A291" s="129" t="s">
        <v>191</v>
      </c>
      <c r="B291" s="120" t="s">
        <v>125</v>
      </c>
      <c r="C291" s="121" t="str">
        <f t="shared" si="14"/>
        <v>Conseil EA - SAP</v>
      </c>
      <c r="D291" s="120"/>
      <c r="E291" s="122" t="s">
        <v>27</v>
      </c>
      <c r="F291" s="120" t="s">
        <v>194</v>
      </c>
      <c r="G291" s="120" t="str">
        <f t="shared" si="13"/>
        <v>G751123 - Conf. Ext. - M3 (23)</v>
      </c>
      <c r="H291" s="127" t="str">
        <f t="shared" si="15"/>
        <v>G751123</v>
      </c>
      <c r="I291" s="123">
        <v>0.49399999999999999</v>
      </c>
      <c r="J291" s="120"/>
      <c r="K291" s="124">
        <v>0.8</v>
      </c>
    </row>
    <row r="292" spans="1:11" x14ac:dyDescent="0.3">
      <c r="A292" s="129" t="s">
        <v>191</v>
      </c>
      <c r="B292" s="120" t="s">
        <v>125</v>
      </c>
      <c r="C292" s="121" t="str">
        <f t="shared" si="14"/>
        <v>Conseil EA - SAP</v>
      </c>
      <c r="D292" s="120"/>
      <c r="E292" s="122" t="s">
        <v>28</v>
      </c>
      <c r="F292" s="120" t="s">
        <v>198</v>
      </c>
      <c r="G292" s="120" t="str">
        <f t="shared" si="13"/>
        <v>G751124 - Conf. Ext. - M2 (24)</v>
      </c>
      <c r="H292" s="127" t="str">
        <f t="shared" si="15"/>
        <v>G751124</v>
      </c>
      <c r="I292" s="123">
        <v>0.49399999999999999</v>
      </c>
      <c r="J292" s="120"/>
      <c r="K292" s="124">
        <v>0.8</v>
      </c>
    </row>
    <row r="293" spans="1:11" x14ac:dyDescent="0.3">
      <c r="A293" s="129" t="s">
        <v>191</v>
      </c>
      <c r="B293" s="120" t="s">
        <v>125</v>
      </c>
      <c r="C293" s="121" t="str">
        <f t="shared" si="14"/>
        <v>Conseil EA - SAP</v>
      </c>
      <c r="D293" s="120"/>
      <c r="E293" s="122" t="s">
        <v>29</v>
      </c>
      <c r="F293" s="120" t="s">
        <v>195</v>
      </c>
      <c r="G293" s="120" t="str">
        <f t="shared" si="13"/>
        <v>G751126 - Conf. Ext. - M1 (26)</v>
      </c>
      <c r="H293" s="127" t="str">
        <f t="shared" si="15"/>
        <v>G751126</v>
      </c>
      <c r="I293" s="123">
        <v>0.49399999999999999</v>
      </c>
      <c r="J293" s="120"/>
      <c r="K293" s="124">
        <v>0.8</v>
      </c>
    </row>
    <row r="294" spans="1:11" x14ac:dyDescent="0.3">
      <c r="A294" s="129" t="s">
        <v>191</v>
      </c>
      <c r="B294" s="120" t="s">
        <v>125</v>
      </c>
      <c r="C294" s="121" t="str">
        <f t="shared" si="14"/>
        <v>Conseil EA - SAP</v>
      </c>
      <c r="D294" s="120"/>
      <c r="E294" s="122" t="s">
        <v>132</v>
      </c>
      <c r="F294" s="120" t="s">
        <v>196</v>
      </c>
      <c r="G294" s="120" t="str">
        <f t="shared" si="13"/>
        <v>G751127 - Conf. Ext. - SCslt3 (27)</v>
      </c>
      <c r="H294" s="127" t="str">
        <f t="shared" si="15"/>
        <v>G751127</v>
      </c>
      <c r="I294" s="123">
        <v>0.49399999999999999</v>
      </c>
      <c r="J294" s="120"/>
      <c r="K294" s="124">
        <v>0.8</v>
      </c>
    </row>
    <row r="295" spans="1:11" x14ac:dyDescent="0.3">
      <c r="A295" s="129" t="s">
        <v>191</v>
      </c>
      <c r="B295" s="120" t="s">
        <v>125</v>
      </c>
      <c r="C295" s="121" t="str">
        <f t="shared" si="14"/>
        <v>Conseil EA - SAP</v>
      </c>
      <c r="D295" s="120"/>
      <c r="E295" s="122" t="s">
        <v>133</v>
      </c>
      <c r="F295" s="120" t="s">
        <v>197</v>
      </c>
      <c r="G295" s="120" t="str">
        <f t="shared" si="13"/>
        <v>G751128 - Conf. Ext. - SCslt2 (28)</v>
      </c>
      <c r="H295" s="127" t="str">
        <f t="shared" si="15"/>
        <v>G751128</v>
      </c>
      <c r="I295" s="123">
        <v>0.49399999999999999</v>
      </c>
      <c r="J295" s="120"/>
      <c r="K295" s="124">
        <v>0.8</v>
      </c>
    </row>
    <row r="296" spans="1:11" x14ac:dyDescent="0.3">
      <c r="A296" s="129" t="s">
        <v>191</v>
      </c>
      <c r="B296" s="120" t="s">
        <v>125</v>
      </c>
      <c r="C296" s="121" t="str">
        <f t="shared" si="14"/>
        <v>Conseil EA - SAP</v>
      </c>
      <c r="D296" s="120"/>
      <c r="E296" s="122" t="s">
        <v>23</v>
      </c>
      <c r="F296" s="120" t="s">
        <v>199</v>
      </c>
      <c r="G296" s="120" t="str">
        <f t="shared" si="13"/>
        <v>G75112V - Conf. Ext. - NEP (2V)</v>
      </c>
      <c r="H296" s="127" t="str">
        <f t="shared" si="15"/>
        <v>G75112V</v>
      </c>
      <c r="I296" s="123">
        <v>0.49399999999999999</v>
      </c>
      <c r="J296" s="120"/>
      <c r="K296" s="124">
        <v>1</v>
      </c>
    </row>
    <row r="297" spans="1:11" x14ac:dyDescent="0.3">
      <c r="A297" s="129" t="s">
        <v>191</v>
      </c>
      <c r="B297" s="120" t="s">
        <v>125</v>
      </c>
      <c r="C297" s="121" t="str">
        <f t="shared" si="14"/>
        <v>Conseil EA - SAP</v>
      </c>
      <c r="D297" s="120"/>
      <c r="E297" s="122" t="s">
        <v>136</v>
      </c>
      <c r="F297" s="120" t="s">
        <v>201</v>
      </c>
      <c r="G297" s="120" t="str">
        <f t="shared" si="13"/>
        <v>G751136 - Exp. Ext. - Cslt2 (36)</v>
      </c>
      <c r="H297" s="127" t="str">
        <f t="shared" si="15"/>
        <v>G751136</v>
      </c>
      <c r="I297" s="123">
        <v>0.502</v>
      </c>
      <c r="J297" s="120"/>
      <c r="K297" s="124">
        <v>0.8</v>
      </c>
    </row>
    <row r="298" spans="1:11" x14ac:dyDescent="0.3">
      <c r="A298" s="129" t="s">
        <v>191</v>
      </c>
      <c r="B298" s="120" t="s">
        <v>125</v>
      </c>
      <c r="C298" s="121" t="str">
        <f t="shared" si="14"/>
        <v>Conseil EA - SAP</v>
      </c>
      <c r="D298" s="120"/>
      <c r="E298" s="122" t="s">
        <v>137</v>
      </c>
      <c r="F298" s="120" t="s">
        <v>202</v>
      </c>
      <c r="G298" s="120" t="str">
        <f t="shared" si="13"/>
        <v>G751137 - Exp. Ext. - Cslt1 (37)</v>
      </c>
      <c r="H298" s="127" t="str">
        <f t="shared" si="15"/>
        <v>G751137</v>
      </c>
      <c r="I298" s="123">
        <v>0.502</v>
      </c>
      <c r="J298" s="120"/>
      <c r="K298" s="124">
        <v>0.8</v>
      </c>
    </row>
    <row r="299" spans="1:11" x14ac:dyDescent="0.3">
      <c r="A299" s="129" t="s">
        <v>191</v>
      </c>
      <c r="B299" s="120" t="s">
        <v>125</v>
      </c>
      <c r="C299" s="121" t="str">
        <f t="shared" si="14"/>
        <v>Conseil EA - SAP</v>
      </c>
      <c r="D299" s="120"/>
      <c r="E299" s="122" t="s">
        <v>135</v>
      </c>
      <c r="F299" s="120" t="s">
        <v>200</v>
      </c>
      <c r="G299" s="120" t="str">
        <f t="shared" si="13"/>
        <v>G751131 - Exp. Ext. - SCslt1 (31)</v>
      </c>
      <c r="H299" s="127" t="str">
        <f t="shared" si="15"/>
        <v>G751131</v>
      </c>
      <c r="I299" s="123">
        <v>0.502</v>
      </c>
      <c r="J299" s="120"/>
      <c r="K299" s="124">
        <v>0.8</v>
      </c>
    </row>
    <row r="300" spans="1:11" x14ac:dyDescent="0.3">
      <c r="A300" s="129" t="s">
        <v>191</v>
      </c>
      <c r="B300" s="120" t="s">
        <v>125</v>
      </c>
      <c r="C300" s="121" t="str">
        <f t="shared" si="14"/>
        <v>Conseil EA - SAP</v>
      </c>
      <c r="D300" s="120"/>
      <c r="E300" s="122" t="s">
        <v>136</v>
      </c>
      <c r="F300" s="120" t="s">
        <v>201</v>
      </c>
      <c r="G300" s="120" t="str">
        <f t="shared" si="13"/>
        <v>G751136 - Exp. Ext. - Cslt2 (36)</v>
      </c>
      <c r="H300" s="127" t="str">
        <f t="shared" si="15"/>
        <v>G751136</v>
      </c>
      <c r="I300" s="123">
        <v>0.502</v>
      </c>
      <c r="J300" s="120"/>
      <c r="K300" s="124">
        <v>0.8</v>
      </c>
    </row>
    <row r="301" spans="1:11" x14ac:dyDescent="0.3">
      <c r="A301" s="129" t="s">
        <v>191</v>
      </c>
      <c r="B301" s="120" t="s">
        <v>125</v>
      </c>
      <c r="C301" s="121" t="str">
        <f t="shared" si="14"/>
        <v>Conseil EA - SAP</v>
      </c>
      <c r="D301" s="120"/>
      <c r="E301" s="122" t="s">
        <v>137</v>
      </c>
      <c r="F301" s="120" t="s">
        <v>202</v>
      </c>
      <c r="G301" s="120" t="str">
        <f t="shared" si="13"/>
        <v>G751137 - Exp. Ext. - Cslt1 (37)</v>
      </c>
      <c r="H301" s="127" t="str">
        <f t="shared" si="15"/>
        <v>G751137</v>
      </c>
      <c r="I301" s="123">
        <v>0.502</v>
      </c>
      <c r="J301" s="120"/>
      <c r="K301" s="124">
        <v>0.8</v>
      </c>
    </row>
    <row r="302" spans="1:11" x14ac:dyDescent="0.3">
      <c r="A302" s="129" t="s">
        <v>191</v>
      </c>
      <c r="B302" s="120" t="s">
        <v>125</v>
      </c>
      <c r="C302" s="121" t="str">
        <f t="shared" si="14"/>
        <v>Conseil EA - SAP</v>
      </c>
      <c r="D302" s="120"/>
      <c r="E302" s="122" t="s">
        <v>144</v>
      </c>
      <c r="F302" s="120" t="s">
        <v>203</v>
      </c>
      <c r="G302" s="120" t="str">
        <f t="shared" si="13"/>
        <v>G751142 - Déb. Ext. - Cslt Jun (42)</v>
      </c>
      <c r="H302" s="127" t="str">
        <f t="shared" si="15"/>
        <v>G751142</v>
      </c>
      <c r="I302" s="123">
        <v>0.51100000000000001</v>
      </c>
      <c r="J302" s="120"/>
      <c r="K302" s="124">
        <v>0.8</v>
      </c>
    </row>
    <row r="303" spans="1:11" x14ac:dyDescent="0.3">
      <c r="A303" s="129" t="s">
        <v>191</v>
      </c>
      <c r="B303" s="120" t="s">
        <v>125</v>
      </c>
      <c r="C303" s="121" t="str">
        <f t="shared" si="14"/>
        <v>Conseil EA - SAP</v>
      </c>
      <c r="D303" s="120"/>
      <c r="E303" s="122" t="s">
        <v>144</v>
      </c>
      <c r="F303" s="120" t="s">
        <v>203</v>
      </c>
      <c r="G303" s="120" t="str">
        <f t="shared" si="13"/>
        <v>G751142 - Déb. Ext. - Cslt Jun (42)</v>
      </c>
      <c r="H303" s="127" t="str">
        <f t="shared" si="15"/>
        <v>G751142</v>
      </c>
      <c r="I303" s="123">
        <v>0.51100000000000001</v>
      </c>
      <c r="J303" s="120"/>
      <c r="K303" s="124">
        <v>0.8</v>
      </c>
    </row>
    <row r="304" spans="1:11" x14ac:dyDescent="0.3">
      <c r="A304" s="129" t="s">
        <v>191</v>
      </c>
      <c r="B304" s="120" t="s">
        <v>125</v>
      </c>
      <c r="C304" s="121" t="str">
        <f t="shared" si="14"/>
        <v>Conseil EA - SAP</v>
      </c>
      <c r="D304" s="120"/>
      <c r="E304" s="122" t="s">
        <v>144</v>
      </c>
      <c r="F304" s="120" t="s">
        <v>203</v>
      </c>
      <c r="G304" s="120" t="str">
        <f t="shared" si="13"/>
        <v>G751142 - Déb. Ext. - Cslt Jun (42)</v>
      </c>
      <c r="H304" s="127" t="str">
        <f t="shared" si="15"/>
        <v>G751142</v>
      </c>
      <c r="I304" s="123">
        <v>0.51100000000000001</v>
      </c>
      <c r="J304" s="120"/>
      <c r="K304" s="124">
        <v>0.8</v>
      </c>
    </row>
    <row r="305" spans="1:11" x14ac:dyDescent="0.3">
      <c r="A305" s="129" t="s">
        <v>191</v>
      </c>
      <c r="B305" s="120" t="s">
        <v>125</v>
      </c>
      <c r="C305" s="121" t="str">
        <f t="shared" si="14"/>
        <v>Conseil EA - SAP</v>
      </c>
      <c r="D305" s="120"/>
      <c r="E305" s="122" t="s">
        <v>33</v>
      </c>
      <c r="F305" s="120" t="s">
        <v>204</v>
      </c>
      <c r="G305" s="120" t="str">
        <f t="shared" si="13"/>
        <v>G75114B - Déb. Ext. - SLD (4B)</v>
      </c>
      <c r="H305" s="127" t="str">
        <f t="shared" si="15"/>
        <v>G75114B</v>
      </c>
      <c r="I305" s="123">
        <v>0.51100000000000001</v>
      </c>
      <c r="J305" s="120"/>
      <c r="K305" s="124">
        <v>0.8</v>
      </c>
    </row>
    <row r="306" spans="1:11" x14ac:dyDescent="0.3">
      <c r="A306" s="129" t="s">
        <v>191</v>
      </c>
      <c r="B306" s="120" t="s">
        <v>125</v>
      </c>
      <c r="C306" s="121" t="str">
        <f t="shared" si="14"/>
        <v>Conseil EA - SAP</v>
      </c>
      <c r="D306" s="120"/>
      <c r="E306" s="122" t="s">
        <v>33</v>
      </c>
      <c r="F306" s="120" t="s">
        <v>204</v>
      </c>
      <c r="G306" s="120" t="str">
        <f t="shared" si="13"/>
        <v>G75114B - Déb. Ext. - SLD (4B)</v>
      </c>
      <c r="H306" s="127" t="str">
        <f t="shared" si="15"/>
        <v>G75114B</v>
      </c>
      <c r="I306" s="123">
        <v>0.24299999999999999</v>
      </c>
      <c r="J306" s="120"/>
      <c r="K306" s="124">
        <v>0.8</v>
      </c>
    </row>
    <row r="307" spans="1:11" x14ac:dyDescent="0.3">
      <c r="A307" s="129" t="s">
        <v>191</v>
      </c>
      <c r="B307" s="120" t="s">
        <v>125</v>
      </c>
      <c r="C307" s="121" t="str">
        <f t="shared" si="14"/>
        <v>Conseil EA - SAP</v>
      </c>
      <c r="D307" s="120"/>
      <c r="E307" s="122" t="s">
        <v>33</v>
      </c>
      <c r="F307" s="120" t="s">
        <v>204</v>
      </c>
      <c r="G307" s="120" t="str">
        <f t="shared" si="13"/>
        <v>G75114B - Déb. Ext. - SLD (4B)</v>
      </c>
      <c r="H307" s="127" t="str">
        <f t="shared" si="15"/>
        <v>G75114B</v>
      </c>
      <c r="I307" s="123">
        <v>0.24299999999999999</v>
      </c>
      <c r="J307" s="120"/>
      <c r="K307" s="124">
        <v>0.8</v>
      </c>
    </row>
    <row r="308" spans="1:11" x14ac:dyDescent="0.3">
      <c r="A308" s="129" t="s">
        <v>191</v>
      </c>
      <c r="B308" s="120" t="s">
        <v>125</v>
      </c>
      <c r="C308" s="121" t="str">
        <f t="shared" si="14"/>
        <v>Conseil EA - SAP</v>
      </c>
      <c r="D308" s="120"/>
      <c r="E308" s="122" t="s">
        <v>154</v>
      </c>
      <c r="F308" s="120" t="s">
        <v>208</v>
      </c>
      <c r="G308" s="120" t="str">
        <f t="shared" si="13"/>
        <v>G75116K - Int. n. fact. - Employé (6K)</v>
      </c>
      <c r="H308" s="127" t="str">
        <f t="shared" si="15"/>
        <v>G75116K</v>
      </c>
      <c r="I308" s="123">
        <v>0.501</v>
      </c>
      <c r="J308" s="120"/>
      <c r="K308" s="124">
        <v>0.9</v>
      </c>
    </row>
    <row r="309" spans="1:11" x14ac:dyDescent="0.3">
      <c r="A309" s="129" t="s">
        <v>191</v>
      </c>
      <c r="B309" s="120" t="s">
        <v>125</v>
      </c>
      <c r="C309" s="121" t="str">
        <f t="shared" si="14"/>
        <v>Conseil EA - SAP</v>
      </c>
      <c r="D309" s="120"/>
      <c r="E309" s="122" t="s">
        <v>157</v>
      </c>
      <c r="F309" s="120" t="s">
        <v>205</v>
      </c>
      <c r="G309" s="120" t="str">
        <f t="shared" si="13"/>
        <v>G751181 - Int. n. fact. - AssistDir (81)</v>
      </c>
      <c r="H309" s="127" t="str">
        <f t="shared" si="15"/>
        <v>G751181</v>
      </c>
      <c r="I309" s="123">
        <v>0.501</v>
      </c>
      <c r="J309" s="120"/>
      <c r="K309" s="124">
        <v>0.9</v>
      </c>
    </row>
    <row r="310" spans="1:11" x14ac:dyDescent="0.3">
      <c r="A310" s="129" t="s">
        <v>191</v>
      </c>
      <c r="B310" s="120" t="s">
        <v>125</v>
      </c>
      <c r="C310" s="121" t="str">
        <f t="shared" si="14"/>
        <v>Conseil EA - SAP</v>
      </c>
      <c r="D310" s="120"/>
      <c r="E310" s="122" t="s">
        <v>158</v>
      </c>
      <c r="F310" s="120" t="s">
        <v>206</v>
      </c>
      <c r="G310" s="120" t="str">
        <f t="shared" si="13"/>
        <v>G751182 - Int. n. fact. - SecrDir (82)</v>
      </c>
      <c r="H310" s="127" t="str">
        <f t="shared" si="15"/>
        <v>G751182</v>
      </c>
      <c r="I310" s="123">
        <v>0.501</v>
      </c>
      <c r="J310" s="120"/>
      <c r="K310" s="124">
        <v>0.9</v>
      </c>
    </row>
    <row r="311" spans="1:11" x14ac:dyDescent="0.3">
      <c r="A311" s="129" t="s">
        <v>191</v>
      </c>
      <c r="B311" s="120" t="s">
        <v>125</v>
      </c>
      <c r="C311" s="121" t="str">
        <f t="shared" si="14"/>
        <v>Conseil EA - SAP</v>
      </c>
      <c r="D311" s="120"/>
      <c r="E311" s="122" t="s">
        <v>157</v>
      </c>
      <c r="F311" s="120" t="s">
        <v>205</v>
      </c>
      <c r="G311" s="120" t="str">
        <f t="shared" si="13"/>
        <v>G751181 - Int. n. fact. - AssistDir (81)</v>
      </c>
      <c r="H311" s="127" t="str">
        <f t="shared" si="15"/>
        <v>G751181</v>
      </c>
      <c r="I311" s="123">
        <v>0.501</v>
      </c>
      <c r="J311" s="120"/>
      <c r="K311" s="124">
        <v>0.9</v>
      </c>
    </row>
    <row r="312" spans="1:11" x14ac:dyDescent="0.3">
      <c r="A312" s="129" t="s">
        <v>191</v>
      </c>
      <c r="B312" s="120" t="s">
        <v>125</v>
      </c>
      <c r="C312" s="121" t="str">
        <f t="shared" si="14"/>
        <v>Conseil EA - SAP</v>
      </c>
      <c r="D312" s="120"/>
      <c r="E312" s="122" t="s">
        <v>158</v>
      </c>
      <c r="F312" s="120" t="s">
        <v>206</v>
      </c>
      <c r="G312" s="120" t="str">
        <f t="shared" si="13"/>
        <v>G751182 - Int. n. fact. - SecrDir (82)</v>
      </c>
      <c r="H312" s="127" t="str">
        <f t="shared" si="15"/>
        <v>G751182</v>
      </c>
      <c r="I312" s="123">
        <v>0.501</v>
      </c>
      <c r="J312" s="120"/>
      <c r="K312" s="124">
        <v>0.9</v>
      </c>
    </row>
    <row r="313" spans="1:11" x14ac:dyDescent="0.3">
      <c r="A313" s="129" t="s">
        <v>191</v>
      </c>
      <c r="B313" s="120" t="s">
        <v>189</v>
      </c>
      <c r="C313" s="121" t="str">
        <f t="shared" si="14"/>
        <v>Conseil EA - Oracle/Qualiac</v>
      </c>
      <c r="D313" s="120"/>
      <c r="E313" s="122" t="s">
        <v>27</v>
      </c>
      <c r="F313" s="120" t="s">
        <v>194</v>
      </c>
      <c r="G313" s="120" t="str">
        <f t="shared" si="13"/>
        <v>G752123 - Conf. Ext. - M3 (23)</v>
      </c>
      <c r="H313" s="127" t="str">
        <f t="shared" si="15"/>
        <v>G752123</v>
      </c>
      <c r="I313" s="123">
        <v>0.49399999999999999</v>
      </c>
      <c r="J313" s="120"/>
      <c r="K313" s="124">
        <v>0.8</v>
      </c>
    </row>
    <row r="314" spans="1:11" x14ac:dyDescent="0.3">
      <c r="A314" s="129" t="s">
        <v>191</v>
      </c>
      <c r="B314" s="120" t="s">
        <v>189</v>
      </c>
      <c r="C314" s="121" t="str">
        <f t="shared" si="14"/>
        <v>Conseil EA - Oracle/Qualiac</v>
      </c>
      <c r="D314" s="120"/>
      <c r="E314" s="122" t="s">
        <v>133</v>
      </c>
      <c r="F314" s="120" t="s">
        <v>197</v>
      </c>
      <c r="G314" s="120" t="str">
        <f t="shared" si="13"/>
        <v>G752128 - Conf. Ext. - SCslt2 (28)</v>
      </c>
      <c r="H314" s="127" t="str">
        <f t="shared" si="15"/>
        <v>G752128</v>
      </c>
      <c r="I314" s="123">
        <v>0.49399999999999999</v>
      </c>
      <c r="J314" s="120"/>
      <c r="K314" s="124">
        <v>0.8</v>
      </c>
    </row>
    <row r="315" spans="1:11" x14ac:dyDescent="0.3">
      <c r="A315" s="129" t="s">
        <v>191</v>
      </c>
      <c r="B315" s="120" t="s">
        <v>189</v>
      </c>
      <c r="C315" s="121" t="str">
        <f t="shared" si="14"/>
        <v>Conseil EA - Oracle/Qualiac</v>
      </c>
      <c r="D315" s="120"/>
      <c r="E315" s="122" t="s">
        <v>25</v>
      </c>
      <c r="F315" s="120" t="s">
        <v>192</v>
      </c>
      <c r="G315" s="120" t="str">
        <f t="shared" si="13"/>
        <v>G752121 - Conf. Ext. - Dir (21)</v>
      </c>
      <c r="H315" s="127" t="str">
        <f t="shared" si="15"/>
        <v>G752121</v>
      </c>
      <c r="I315" s="123">
        <v>0.49399999999999999</v>
      </c>
      <c r="J315" s="120"/>
      <c r="K315" s="124">
        <v>0.8</v>
      </c>
    </row>
    <row r="316" spans="1:11" x14ac:dyDescent="0.3">
      <c r="A316" s="129" t="s">
        <v>191</v>
      </c>
      <c r="B316" s="120" t="s">
        <v>189</v>
      </c>
      <c r="C316" s="121" t="str">
        <f t="shared" si="14"/>
        <v>Conseil EA - Oracle/Qualiac</v>
      </c>
      <c r="D316" s="120"/>
      <c r="E316" s="122" t="s">
        <v>26</v>
      </c>
      <c r="F316" s="120" t="s">
        <v>193</v>
      </c>
      <c r="G316" s="120" t="str">
        <f t="shared" si="13"/>
        <v>G752122 - Conf. Ext. - SM (22)</v>
      </c>
      <c r="H316" s="127" t="str">
        <f t="shared" si="15"/>
        <v>G752122</v>
      </c>
      <c r="I316" s="123">
        <v>0.49399999999999999</v>
      </c>
      <c r="J316" s="120"/>
      <c r="K316" s="124">
        <v>0.8</v>
      </c>
    </row>
    <row r="317" spans="1:11" x14ac:dyDescent="0.3">
      <c r="A317" s="129" t="s">
        <v>191</v>
      </c>
      <c r="B317" s="120" t="s">
        <v>189</v>
      </c>
      <c r="C317" s="121" t="str">
        <f t="shared" si="14"/>
        <v>Conseil EA - Oracle/Qualiac</v>
      </c>
      <c r="D317" s="120"/>
      <c r="E317" s="122" t="s">
        <v>27</v>
      </c>
      <c r="F317" s="120" t="s">
        <v>194</v>
      </c>
      <c r="G317" s="120" t="str">
        <f t="shared" si="13"/>
        <v>G752123 - Conf. Ext. - M3 (23)</v>
      </c>
      <c r="H317" s="127" t="str">
        <f t="shared" si="15"/>
        <v>G752123</v>
      </c>
      <c r="I317" s="123">
        <v>0.49399999999999999</v>
      </c>
      <c r="J317" s="120"/>
      <c r="K317" s="124">
        <v>0.8</v>
      </c>
    </row>
    <row r="318" spans="1:11" x14ac:dyDescent="0.3">
      <c r="A318" s="129" t="s">
        <v>191</v>
      </c>
      <c r="B318" s="120" t="s">
        <v>189</v>
      </c>
      <c r="C318" s="121" t="str">
        <f t="shared" si="14"/>
        <v>Conseil EA - Oracle/Qualiac</v>
      </c>
      <c r="D318" s="120"/>
      <c r="E318" s="122" t="s">
        <v>29</v>
      </c>
      <c r="F318" s="120" t="s">
        <v>195</v>
      </c>
      <c r="G318" s="120" t="str">
        <f t="shared" si="13"/>
        <v>G752126 - Conf. Ext. - M1 (26)</v>
      </c>
      <c r="H318" s="127" t="str">
        <f t="shared" si="15"/>
        <v>G752126</v>
      </c>
      <c r="I318" s="123">
        <v>0.49399999999999999</v>
      </c>
      <c r="J318" s="120"/>
      <c r="K318" s="124">
        <v>0.8</v>
      </c>
    </row>
    <row r="319" spans="1:11" x14ac:dyDescent="0.3">
      <c r="A319" s="129" t="s">
        <v>191</v>
      </c>
      <c r="B319" s="120" t="s">
        <v>189</v>
      </c>
      <c r="C319" s="121" t="str">
        <f t="shared" si="14"/>
        <v>Conseil EA - Oracle/Qualiac</v>
      </c>
      <c r="D319" s="120"/>
      <c r="E319" s="122" t="s">
        <v>132</v>
      </c>
      <c r="F319" s="120" t="s">
        <v>196</v>
      </c>
      <c r="G319" s="120" t="str">
        <f t="shared" si="13"/>
        <v>G752127 - Conf. Ext. - SCslt3 (27)</v>
      </c>
      <c r="H319" s="127" t="str">
        <f t="shared" si="15"/>
        <v>G752127</v>
      </c>
      <c r="I319" s="123">
        <v>0.49399999999999999</v>
      </c>
      <c r="J319" s="120"/>
      <c r="K319" s="124">
        <v>0.8</v>
      </c>
    </row>
    <row r="320" spans="1:11" x14ac:dyDescent="0.3">
      <c r="A320" s="129" t="s">
        <v>191</v>
      </c>
      <c r="B320" s="120" t="s">
        <v>189</v>
      </c>
      <c r="C320" s="121" t="str">
        <f t="shared" si="14"/>
        <v>Conseil EA - Oracle/Qualiac</v>
      </c>
      <c r="D320" s="120"/>
      <c r="E320" s="122" t="s">
        <v>133</v>
      </c>
      <c r="F320" s="120" t="s">
        <v>197</v>
      </c>
      <c r="G320" s="120" t="str">
        <f t="shared" si="13"/>
        <v>G752128 - Conf. Ext. - SCslt2 (28)</v>
      </c>
      <c r="H320" s="127" t="str">
        <f t="shared" si="15"/>
        <v>G752128</v>
      </c>
      <c r="I320" s="123">
        <v>0.49399999999999999</v>
      </c>
      <c r="J320" s="120"/>
      <c r="K320" s="124">
        <v>0.8</v>
      </c>
    </row>
    <row r="321" spans="1:11" x14ac:dyDescent="0.3">
      <c r="A321" s="129" t="s">
        <v>191</v>
      </c>
      <c r="B321" s="120" t="s">
        <v>189</v>
      </c>
      <c r="C321" s="121" t="str">
        <f t="shared" si="14"/>
        <v>Conseil EA - Oracle/Qualiac</v>
      </c>
      <c r="D321" s="120"/>
      <c r="E321" s="122" t="s">
        <v>23</v>
      </c>
      <c r="F321" s="120" t="s">
        <v>199</v>
      </c>
      <c r="G321" s="120" t="str">
        <f t="shared" si="13"/>
        <v>G75212V - Conf. Ext. - NEP (2V)</v>
      </c>
      <c r="H321" s="127" t="str">
        <f t="shared" si="15"/>
        <v>G75212V</v>
      </c>
      <c r="I321" s="123">
        <v>0.49399999999999999</v>
      </c>
      <c r="J321" s="120"/>
      <c r="K321" s="124">
        <v>1</v>
      </c>
    </row>
    <row r="322" spans="1:11" x14ac:dyDescent="0.3">
      <c r="A322" s="129" t="s">
        <v>191</v>
      </c>
      <c r="B322" s="120" t="s">
        <v>189</v>
      </c>
      <c r="C322" s="121" t="str">
        <f t="shared" si="14"/>
        <v>Conseil EA - Oracle/Qualiac</v>
      </c>
      <c r="D322" s="120"/>
      <c r="E322" s="122" t="s">
        <v>135</v>
      </c>
      <c r="F322" s="120" t="s">
        <v>200</v>
      </c>
      <c r="G322" s="120" t="str">
        <f t="shared" ref="G322:G385" si="16">B322&amp;F322</f>
        <v>G752131 - Exp. Ext. - SCslt1 (31)</v>
      </c>
      <c r="H322" s="127" t="str">
        <f t="shared" si="15"/>
        <v>G752131</v>
      </c>
      <c r="I322" s="123">
        <v>0.502</v>
      </c>
      <c r="J322" s="120"/>
      <c r="K322" s="124">
        <v>0.8</v>
      </c>
    </row>
    <row r="323" spans="1:11" x14ac:dyDescent="0.3">
      <c r="A323" s="129" t="s">
        <v>191</v>
      </c>
      <c r="B323" s="120" t="s">
        <v>189</v>
      </c>
      <c r="C323" s="121" t="str">
        <f t="shared" ref="C323:C386" si="17">VLOOKUP(B323,$R$2:$S$28,2,FALSE)</f>
        <v>Conseil EA - Oracle/Qualiac</v>
      </c>
      <c r="D323" s="120"/>
      <c r="E323" s="122" t="s">
        <v>136</v>
      </c>
      <c r="F323" s="120" t="s">
        <v>201</v>
      </c>
      <c r="G323" s="120" t="str">
        <f t="shared" si="16"/>
        <v>G752136 - Exp. Ext. - Cslt2 (36)</v>
      </c>
      <c r="H323" s="127" t="str">
        <f t="shared" ref="H323:H361" si="18">CONCATENATE(B323,E323)</f>
        <v>G752136</v>
      </c>
      <c r="I323" s="123">
        <v>0.502</v>
      </c>
      <c r="J323" s="120"/>
      <c r="K323" s="124">
        <v>0.8</v>
      </c>
    </row>
    <row r="324" spans="1:11" x14ac:dyDescent="0.3">
      <c r="A324" s="129" t="s">
        <v>191</v>
      </c>
      <c r="B324" s="120" t="s">
        <v>189</v>
      </c>
      <c r="C324" s="121" t="str">
        <f t="shared" si="17"/>
        <v>Conseil EA - Oracle/Qualiac</v>
      </c>
      <c r="D324" s="120"/>
      <c r="E324" s="122" t="s">
        <v>135</v>
      </c>
      <c r="F324" s="120" t="s">
        <v>200</v>
      </c>
      <c r="G324" s="120" t="str">
        <f t="shared" si="16"/>
        <v>G752131 - Exp. Ext. - SCslt1 (31)</v>
      </c>
      <c r="H324" s="127" t="str">
        <f t="shared" si="18"/>
        <v>G752131</v>
      </c>
      <c r="I324" s="123">
        <v>0.502</v>
      </c>
      <c r="J324" s="120"/>
      <c r="K324" s="124">
        <v>0.8</v>
      </c>
    </row>
    <row r="325" spans="1:11" x14ac:dyDescent="0.3">
      <c r="A325" s="129" t="s">
        <v>191</v>
      </c>
      <c r="B325" s="120" t="s">
        <v>189</v>
      </c>
      <c r="C325" s="121" t="str">
        <f t="shared" si="17"/>
        <v>Conseil EA - Oracle/Qualiac</v>
      </c>
      <c r="D325" s="120"/>
      <c r="E325" s="122" t="s">
        <v>136</v>
      </c>
      <c r="F325" s="120" t="s">
        <v>201</v>
      </c>
      <c r="G325" s="120" t="str">
        <f t="shared" si="16"/>
        <v>G752136 - Exp. Ext. - Cslt2 (36)</v>
      </c>
      <c r="H325" s="127" t="str">
        <f t="shared" si="18"/>
        <v>G752136</v>
      </c>
      <c r="I325" s="123">
        <v>0.502</v>
      </c>
      <c r="J325" s="120"/>
      <c r="K325" s="124">
        <v>0.8</v>
      </c>
    </row>
    <row r="326" spans="1:11" x14ac:dyDescent="0.3">
      <c r="A326" s="129" t="s">
        <v>191</v>
      </c>
      <c r="B326" s="120" t="s">
        <v>189</v>
      </c>
      <c r="C326" s="121" t="str">
        <f t="shared" si="17"/>
        <v>Conseil EA - Oracle/Qualiac</v>
      </c>
      <c r="D326" s="120"/>
      <c r="E326" s="122" t="s">
        <v>137</v>
      </c>
      <c r="F326" s="120" t="s">
        <v>202</v>
      </c>
      <c r="G326" s="120" t="str">
        <f t="shared" si="16"/>
        <v>G752137 - Exp. Ext. - Cslt1 (37)</v>
      </c>
      <c r="H326" s="127" t="str">
        <f t="shared" si="18"/>
        <v>G752137</v>
      </c>
      <c r="I326" s="123">
        <v>0.502</v>
      </c>
      <c r="J326" s="120"/>
      <c r="K326" s="124">
        <v>0.8</v>
      </c>
    </row>
    <row r="327" spans="1:11" x14ac:dyDescent="0.3">
      <c r="A327" s="129" t="s">
        <v>191</v>
      </c>
      <c r="B327" s="120" t="s">
        <v>189</v>
      </c>
      <c r="C327" s="121" t="str">
        <f t="shared" si="17"/>
        <v>Conseil EA - Oracle/Qualiac</v>
      </c>
      <c r="D327" s="120"/>
      <c r="E327" s="122" t="s">
        <v>138</v>
      </c>
      <c r="F327" s="120" t="s">
        <v>218</v>
      </c>
      <c r="G327" s="120" t="str">
        <f t="shared" si="16"/>
        <v>G75213B - Exp. Ext. - SC Solu (3B)</v>
      </c>
      <c r="H327" s="127" t="str">
        <f t="shared" si="18"/>
        <v>G75213B</v>
      </c>
      <c r="I327" s="123">
        <v>0.502</v>
      </c>
      <c r="J327" s="120"/>
      <c r="K327" s="124">
        <v>0.8</v>
      </c>
    </row>
    <row r="328" spans="1:11" x14ac:dyDescent="0.3">
      <c r="A328" s="129" t="s">
        <v>191</v>
      </c>
      <c r="B328" s="120" t="s">
        <v>189</v>
      </c>
      <c r="C328" s="121" t="str">
        <f t="shared" si="17"/>
        <v>Conseil EA - Oracle/Qualiac</v>
      </c>
      <c r="D328" s="120"/>
      <c r="E328" s="122" t="s">
        <v>144</v>
      </c>
      <c r="F328" s="120" t="s">
        <v>203</v>
      </c>
      <c r="G328" s="120" t="str">
        <f t="shared" si="16"/>
        <v>G752142 - Déb. Ext. - Cslt Jun (42)</v>
      </c>
      <c r="H328" s="127" t="str">
        <f t="shared" si="18"/>
        <v>G752142</v>
      </c>
      <c r="I328" s="123">
        <v>0.51100000000000001</v>
      </c>
      <c r="J328" s="120"/>
      <c r="K328" s="124">
        <v>0.8</v>
      </c>
    </row>
    <row r="329" spans="1:11" x14ac:dyDescent="0.3">
      <c r="A329" s="129" t="s">
        <v>191</v>
      </c>
      <c r="B329" s="120" t="s">
        <v>189</v>
      </c>
      <c r="C329" s="121" t="str">
        <f t="shared" si="17"/>
        <v>Conseil EA - Oracle/Qualiac</v>
      </c>
      <c r="D329" s="120"/>
      <c r="E329" s="122" t="s">
        <v>144</v>
      </c>
      <c r="F329" s="120" t="s">
        <v>203</v>
      </c>
      <c r="G329" s="120" t="str">
        <f t="shared" si="16"/>
        <v>G752142 - Déb. Ext. - Cslt Jun (42)</v>
      </c>
      <c r="H329" s="127" t="str">
        <f t="shared" si="18"/>
        <v>G752142</v>
      </c>
      <c r="I329" s="123">
        <v>0.51100000000000001</v>
      </c>
      <c r="J329" s="120"/>
      <c r="K329" s="124">
        <v>0.8</v>
      </c>
    </row>
    <row r="330" spans="1:11" x14ac:dyDescent="0.3">
      <c r="A330" s="129" t="s">
        <v>191</v>
      </c>
      <c r="B330" s="120" t="s">
        <v>189</v>
      </c>
      <c r="C330" s="121" t="str">
        <f t="shared" si="17"/>
        <v>Conseil EA - Oracle/Qualiac</v>
      </c>
      <c r="D330" s="120"/>
      <c r="E330" s="122" t="s">
        <v>144</v>
      </c>
      <c r="F330" s="120" t="s">
        <v>203</v>
      </c>
      <c r="G330" s="120" t="str">
        <f t="shared" si="16"/>
        <v>G752142 - Déb. Ext. - Cslt Jun (42)</v>
      </c>
      <c r="H330" s="127" t="str">
        <f t="shared" si="18"/>
        <v>G752142</v>
      </c>
      <c r="I330" s="123">
        <v>0.51100000000000001</v>
      </c>
      <c r="J330" s="120"/>
      <c r="K330" s="124">
        <v>0.8</v>
      </c>
    </row>
    <row r="331" spans="1:11" x14ac:dyDescent="0.3">
      <c r="A331" s="129" t="s">
        <v>191</v>
      </c>
      <c r="B331" s="120" t="s">
        <v>189</v>
      </c>
      <c r="C331" s="121" t="str">
        <f t="shared" si="17"/>
        <v>Conseil EA - Oracle/Qualiac</v>
      </c>
      <c r="D331" s="120"/>
      <c r="E331" s="122" t="s">
        <v>33</v>
      </c>
      <c r="F331" s="120" t="s">
        <v>204</v>
      </c>
      <c r="G331" s="120" t="str">
        <f t="shared" si="16"/>
        <v>G75214B - Déb. Ext. - SLD (4B)</v>
      </c>
      <c r="H331" s="127" t="str">
        <f t="shared" si="18"/>
        <v>G75214B</v>
      </c>
      <c r="I331" s="123">
        <v>0.24299999999999999</v>
      </c>
      <c r="J331" s="120"/>
      <c r="K331" s="124">
        <v>0.8</v>
      </c>
    </row>
    <row r="332" spans="1:11" x14ac:dyDescent="0.3">
      <c r="A332" s="129" t="s">
        <v>191</v>
      </c>
      <c r="B332" s="120" t="s">
        <v>189</v>
      </c>
      <c r="C332" s="121" t="str">
        <f t="shared" si="17"/>
        <v>Conseil EA - Oracle/Qualiac</v>
      </c>
      <c r="D332" s="120"/>
      <c r="E332" s="122" t="s">
        <v>33</v>
      </c>
      <c r="F332" s="120" t="s">
        <v>204</v>
      </c>
      <c r="G332" s="120" t="str">
        <f t="shared" si="16"/>
        <v>G75214B - Déb. Ext. - SLD (4B)</v>
      </c>
      <c r="H332" s="127" t="str">
        <f t="shared" si="18"/>
        <v>G75214B</v>
      </c>
      <c r="I332" s="123">
        <v>0.24299999999999999</v>
      </c>
      <c r="J332" s="120"/>
      <c r="K332" s="124">
        <v>0.8</v>
      </c>
    </row>
    <row r="333" spans="1:11" x14ac:dyDescent="0.3">
      <c r="A333" s="129" t="s">
        <v>191</v>
      </c>
      <c r="B333" s="120" t="s">
        <v>189</v>
      </c>
      <c r="C333" s="121" t="str">
        <f t="shared" si="17"/>
        <v>Conseil EA - Oracle/Qualiac</v>
      </c>
      <c r="D333" s="120"/>
      <c r="E333" s="122" t="s">
        <v>157</v>
      </c>
      <c r="F333" s="120" t="s">
        <v>205</v>
      </c>
      <c r="G333" s="120" t="str">
        <f t="shared" si="16"/>
        <v>G752181 - Int. n. fact. - AssistDir (81)</v>
      </c>
      <c r="H333" s="127" t="str">
        <f t="shared" si="18"/>
        <v>G752181</v>
      </c>
      <c r="I333" s="123">
        <v>0.501</v>
      </c>
      <c r="J333" s="120"/>
      <c r="K333" s="124">
        <v>0.9</v>
      </c>
    </row>
    <row r="334" spans="1:11" x14ac:dyDescent="0.3">
      <c r="A334" s="129" t="s">
        <v>191</v>
      </c>
      <c r="B334" s="120" t="s">
        <v>126</v>
      </c>
      <c r="C334" s="121" t="str">
        <f t="shared" si="17"/>
        <v>Digital</v>
      </c>
      <c r="D334" s="120"/>
      <c r="E334" s="122" t="s">
        <v>132</v>
      </c>
      <c r="F334" s="120" t="s">
        <v>196</v>
      </c>
      <c r="G334" s="120" t="str">
        <f t="shared" si="16"/>
        <v>G761127 - Conf. Ext. - SCslt3 (27)</v>
      </c>
      <c r="H334" s="127" t="str">
        <f t="shared" si="18"/>
        <v>G761127</v>
      </c>
      <c r="I334" s="123">
        <v>0.49399999999999999</v>
      </c>
      <c r="J334" s="120"/>
      <c r="K334" s="124">
        <v>0.8</v>
      </c>
    </row>
    <row r="335" spans="1:11" x14ac:dyDescent="0.3">
      <c r="A335" s="129" t="s">
        <v>191</v>
      </c>
      <c r="B335" s="120" t="s">
        <v>126</v>
      </c>
      <c r="C335" s="121" t="str">
        <f t="shared" si="17"/>
        <v>Digital</v>
      </c>
      <c r="D335" s="120"/>
      <c r="E335" s="122" t="s">
        <v>25</v>
      </c>
      <c r="F335" s="120" t="s">
        <v>192</v>
      </c>
      <c r="G335" s="120" t="str">
        <f t="shared" si="16"/>
        <v>G761121 - Conf. Ext. - Dir (21)</v>
      </c>
      <c r="H335" s="127" t="str">
        <f t="shared" si="18"/>
        <v>G761121</v>
      </c>
      <c r="I335" s="123">
        <v>0.49399999999999999</v>
      </c>
      <c r="J335" s="120"/>
      <c r="K335" s="124">
        <v>0.8</v>
      </c>
    </row>
    <row r="336" spans="1:11" x14ac:dyDescent="0.3">
      <c r="A336" s="129" t="s">
        <v>191</v>
      </c>
      <c r="B336" s="120" t="s">
        <v>126</v>
      </c>
      <c r="C336" s="121" t="str">
        <f t="shared" si="17"/>
        <v>Digital</v>
      </c>
      <c r="D336" s="120"/>
      <c r="E336" s="122" t="s">
        <v>26</v>
      </c>
      <c r="F336" s="120" t="s">
        <v>193</v>
      </c>
      <c r="G336" s="120" t="str">
        <f t="shared" si="16"/>
        <v>G761122 - Conf. Ext. - SM (22)</v>
      </c>
      <c r="H336" s="127" t="str">
        <f t="shared" si="18"/>
        <v>G761122</v>
      </c>
      <c r="I336" s="123">
        <v>0.49399999999999999</v>
      </c>
      <c r="J336" s="120"/>
      <c r="K336" s="124">
        <v>0.8</v>
      </c>
    </row>
    <row r="337" spans="1:11" x14ac:dyDescent="0.3">
      <c r="A337" s="129" t="s">
        <v>191</v>
      </c>
      <c r="B337" s="120" t="s">
        <v>126</v>
      </c>
      <c r="C337" s="121" t="str">
        <f t="shared" si="17"/>
        <v>Digital</v>
      </c>
      <c r="D337" s="120"/>
      <c r="E337" s="122" t="s">
        <v>27</v>
      </c>
      <c r="F337" s="120" t="s">
        <v>194</v>
      </c>
      <c r="G337" s="120" t="str">
        <f t="shared" si="16"/>
        <v>G761123 - Conf. Ext. - M3 (23)</v>
      </c>
      <c r="H337" s="127" t="str">
        <f t="shared" si="18"/>
        <v>G761123</v>
      </c>
      <c r="I337" s="123">
        <v>0.49399999999999999</v>
      </c>
      <c r="J337" s="120"/>
      <c r="K337" s="124">
        <v>0.8</v>
      </c>
    </row>
    <row r="338" spans="1:11" x14ac:dyDescent="0.3">
      <c r="A338" s="129" t="s">
        <v>191</v>
      </c>
      <c r="B338" s="120" t="s">
        <v>126</v>
      </c>
      <c r="C338" s="121" t="str">
        <f t="shared" si="17"/>
        <v>Digital</v>
      </c>
      <c r="D338" s="120"/>
      <c r="E338" s="122" t="s">
        <v>28</v>
      </c>
      <c r="F338" s="120" t="s">
        <v>198</v>
      </c>
      <c r="G338" s="120" t="str">
        <f t="shared" si="16"/>
        <v>G761124 - Conf. Ext. - M2 (24)</v>
      </c>
      <c r="H338" s="127" t="str">
        <f t="shared" si="18"/>
        <v>G761124</v>
      </c>
      <c r="I338" s="123">
        <v>0.49399999999999999</v>
      </c>
      <c r="J338" s="120"/>
      <c r="K338" s="124">
        <v>0.8</v>
      </c>
    </row>
    <row r="339" spans="1:11" x14ac:dyDescent="0.3">
      <c r="A339" s="129" t="s">
        <v>191</v>
      </c>
      <c r="B339" s="120" t="s">
        <v>126</v>
      </c>
      <c r="C339" s="121" t="str">
        <f t="shared" si="17"/>
        <v>Digital</v>
      </c>
      <c r="D339" s="120"/>
      <c r="E339" s="122" t="s">
        <v>29</v>
      </c>
      <c r="F339" s="120" t="s">
        <v>195</v>
      </c>
      <c r="G339" s="120" t="str">
        <f t="shared" si="16"/>
        <v>G761126 - Conf. Ext. - M1 (26)</v>
      </c>
      <c r="H339" s="127" t="str">
        <f t="shared" si="18"/>
        <v>G761126</v>
      </c>
      <c r="I339" s="123">
        <v>0.49399999999999999</v>
      </c>
      <c r="J339" s="120"/>
      <c r="K339" s="124">
        <v>0.8</v>
      </c>
    </row>
    <row r="340" spans="1:11" x14ac:dyDescent="0.3">
      <c r="A340" s="129" t="s">
        <v>191</v>
      </c>
      <c r="B340" s="120" t="s">
        <v>126</v>
      </c>
      <c r="C340" s="121" t="str">
        <f t="shared" si="17"/>
        <v>Digital</v>
      </c>
      <c r="D340" s="120"/>
      <c r="E340" s="122" t="s">
        <v>132</v>
      </c>
      <c r="F340" s="120" t="s">
        <v>196</v>
      </c>
      <c r="G340" s="120" t="str">
        <f t="shared" si="16"/>
        <v>G761127 - Conf. Ext. - SCslt3 (27)</v>
      </c>
      <c r="H340" s="127" t="str">
        <f t="shared" si="18"/>
        <v>G761127</v>
      </c>
      <c r="I340" s="123">
        <v>0.49399999999999999</v>
      </c>
      <c r="J340" s="120"/>
      <c r="K340" s="124">
        <v>0.8</v>
      </c>
    </row>
    <row r="341" spans="1:11" x14ac:dyDescent="0.3">
      <c r="A341" s="129" t="s">
        <v>191</v>
      </c>
      <c r="B341" s="120" t="s">
        <v>126</v>
      </c>
      <c r="C341" s="121" t="str">
        <f t="shared" si="17"/>
        <v>Digital</v>
      </c>
      <c r="D341" s="120"/>
      <c r="E341" s="122" t="s">
        <v>133</v>
      </c>
      <c r="F341" s="120" t="s">
        <v>197</v>
      </c>
      <c r="G341" s="120" t="str">
        <f t="shared" si="16"/>
        <v>G761128 - Conf. Ext. - SCslt2 (28)</v>
      </c>
      <c r="H341" s="127" t="str">
        <f t="shared" si="18"/>
        <v>G761128</v>
      </c>
      <c r="I341" s="123">
        <v>0.49399999999999999</v>
      </c>
      <c r="J341" s="120"/>
      <c r="K341" s="124">
        <v>0.8</v>
      </c>
    </row>
    <row r="342" spans="1:11" x14ac:dyDescent="0.3">
      <c r="A342" s="129" t="s">
        <v>191</v>
      </c>
      <c r="B342" s="120" t="s">
        <v>126</v>
      </c>
      <c r="C342" s="121" t="str">
        <f t="shared" si="17"/>
        <v>Digital</v>
      </c>
      <c r="D342" s="120"/>
      <c r="E342" s="122" t="s">
        <v>23</v>
      </c>
      <c r="F342" s="120" t="s">
        <v>199</v>
      </c>
      <c r="G342" s="120" t="str">
        <f t="shared" si="16"/>
        <v>G76112V - Conf. Ext. - NEP (2V)</v>
      </c>
      <c r="H342" s="127" t="str">
        <f t="shared" si="18"/>
        <v>G76112V</v>
      </c>
      <c r="I342" s="123">
        <v>0.49399999999999999</v>
      </c>
      <c r="J342" s="120"/>
      <c r="K342" s="124">
        <v>1</v>
      </c>
    </row>
    <row r="343" spans="1:11" x14ac:dyDescent="0.3">
      <c r="A343" s="129" t="s">
        <v>191</v>
      </c>
      <c r="B343" s="120" t="s">
        <v>126</v>
      </c>
      <c r="C343" s="121" t="str">
        <f t="shared" si="17"/>
        <v>Digital</v>
      </c>
      <c r="D343" s="120"/>
      <c r="E343" s="122" t="s">
        <v>134</v>
      </c>
      <c r="F343" s="120" t="s">
        <v>219</v>
      </c>
      <c r="G343" s="120" t="str">
        <f t="shared" si="16"/>
        <v>G76112W - Conf. Ext. - Man Solu (2W)</v>
      </c>
      <c r="H343" s="127" t="str">
        <f t="shared" si="18"/>
        <v>G76112W</v>
      </c>
      <c r="I343" s="123">
        <v>0.49399999999999999</v>
      </c>
      <c r="J343" s="120"/>
      <c r="K343" s="124">
        <v>0.8</v>
      </c>
    </row>
    <row r="344" spans="1:11" x14ac:dyDescent="0.3">
      <c r="A344" s="129" t="s">
        <v>191</v>
      </c>
      <c r="B344" s="120" t="s">
        <v>126</v>
      </c>
      <c r="C344" s="121" t="str">
        <f t="shared" si="17"/>
        <v>Digital</v>
      </c>
      <c r="D344" s="120"/>
      <c r="E344" s="122" t="s">
        <v>135</v>
      </c>
      <c r="F344" s="120" t="s">
        <v>200</v>
      </c>
      <c r="G344" s="120" t="str">
        <f t="shared" si="16"/>
        <v>G761131 - Exp. Ext. - SCslt1 (31)</v>
      </c>
      <c r="H344" s="127" t="str">
        <f t="shared" si="18"/>
        <v>G761131</v>
      </c>
      <c r="I344" s="123">
        <v>0.502</v>
      </c>
      <c r="J344" s="120"/>
      <c r="K344" s="124">
        <v>0.8</v>
      </c>
    </row>
    <row r="345" spans="1:11" x14ac:dyDescent="0.3">
      <c r="A345" s="129" t="s">
        <v>191</v>
      </c>
      <c r="B345" s="120" t="s">
        <v>126</v>
      </c>
      <c r="C345" s="121" t="str">
        <f t="shared" si="17"/>
        <v>Digital</v>
      </c>
      <c r="D345" s="120"/>
      <c r="E345" s="122" t="s">
        <v>136</v>
      </c>
      <c r="F345" s="120" t="s">
        <v>201</v>
      </c>
      <c r="G345" s="120" t="str">
        <f t="shared" si="16"/>
        <v>G761136 - Exp. Ext. - Cslt2 (36)</v>
      </c>
      <c r="H345" s="127" t="str">
        <f t="shared" si="18"/>
        <v>G761136</v>
      </c>
      <c r="I345" s="123">
        <v>0.502</v>
      </c>
      <c r="J345" s="120"/>
      <c r="K345" s="124">
        <v>0.8</v>
      </c>
    </row>
    <row r="346" spans="1:11" x14ac:dyDescent="0.3">
      <c r="A346" s="129" t="s">
        <v>191</v>
      </c>
      <c r="B346" s="120" t="s">
        <v>126</v>
      </c>
      <c r="C346" s="121" t="str">
        <f t="shared" si="17"/>
        <v>Digital</v>
      </c>
      <c r="D346" s="120"/>
      <c r="E346" s="122" t="s">
        <v>137</v>
      </c>
      <c r="F346" s="120" t="s">
        <v>202</v>
      </c>
      <c r="G346" s="120" t="str">
        <f t="shared" si="16"/>
        <v>G761137 - Exp. Ext. - Cslt1 (37)</v>
      </c>
      <c r="H346" s="127" t="str">
        <f t="shared" si="18"/>
        <v>G761137</v>
      </c>
      <c r="I346" s="123">
        <v>0.502</v>
      </c>
      <c r="J346" s="120"/>
      <c r="K346" s="124">
        <v>0.8</v>
      </c>
    </row>
    <row r="347" spans="1:11" x14ac:dyDescent="0.3">
      <c r="A347" s="129" t="s">
        <v>191</v>
      </c>
      <c r="B347" s="120" t="s">
        <v>126</v>
      </c>
      <c r="C347" s="121" t="str">
        <f t="shared" si="17"/>
        <v>Digital</v>
      </c>
      <c r="D347" s="120"/>
      <c r="E347" s="122" t="s">
        <v>138</v>
      </c>
      <c r="F347" s="120" t="s">
        <v>218</v>
      </c>
      <c r="G347" s="120" t="str">
        <f t="shared" si="16"/>
        <v>G76113B - Exp. Ext. - SC Solu (3B)</v>
      </c>
      <c r="H347" s="127" t="str">
        <f t="shared" si="18"/>
        <v>G76113B</v>
      </c>
      <c r="I347" s="123">
        <v>0.502</v>
      </c>
      <c r="J347" s="120"/>
      <c r="K347" s="124">
        <v>0.8</v>
      </c>
    </row>
    <row r="348" spans="1:11" x14ac:dyDescent="0.3">
      <c r="A348" s="129" t="s">
        <v>191</v>
      </c>
      <c r="B348" s="120" t="s">
        <v>126</v>
      </c>
      <c r="C348" s="121" t="str">
        <f t="shared" si="17"/>
        <v>Digital</v>
      </c>
      <c r="D348" s="120"/>
      <c r="E348" s="122" t="s">
        <v>135</v>
      </c>
      <c r="F348" s="120" t="s">
        <v>200</v>
      </c>
      <c r="G348" s="120" t="str">
        <f t="shared" si="16"/>
        <v>G761131 - Exp. Ext. - SCslt1 (31)</v>
      </c>
      <c r="H348" s="127" t="str">
        <f t="shared" si="18"/>
        <v>G761131</v>
      </c>
      <c r="I348" s="123">
        <v>0.502</v>
      </c>
      <c r="J348" s="120"/>
      <c r="K348" s="124">
        <v>0.8</v>
      </c>
    </row>
    <row r="349" spans="1:11" x14ac:dyDescent="0.3">
      <c r="A349" s="129" t="s">
        <v>191</v>
      </c>
      <c r="B349" s="120" t="s">
        <v>126</v>
      </c>
      <c r="C349" s="121" t="str">
        <f t="shared" si="17"/>
        <v>Digital</v>
      </c>
      <c r="D349" s="120"/>
      <c r="E349" s="122" t="s">
        <v>136</v>
      </c>
      <c r="F349" s="120" t="s">
        <v>201</v>
      </c>
      <c r="G349" s="120" t="str">
        <f t="shared" si="16"/>
        <v>G761136 - Exp. Ext. - Cslt2 (36)</v>
      </c>
      <c r="H349" s="127" t="str">
        <f t="shared" si="18"/>
        <v>G761136</v>
      </c>
      <c r="I349" s="123">
        <v>0.502</v>
      </c>
      <c r="J349" s="120"/>
      <c r="K349" s="124">
        <v>0.8</v>
      </c>
    </row>
    <row r="350" spans="1:11" x14ac:dyDescent="0.3">
      <c r="A350" s="129" t="s">
        <v>191</v>
      </c>
      <c r="B350" s="120" t="s">
        <v>126</v>
      </c>
      <c r="C350" s="121" t="str">
        <f t="shared" si="17"/>
        <v>Digital</v>
      </c>
      <c r="D350" s="120"/>
      <c r="E350" s="122" t="s">
        <v>137</v>
      </c>
      <c r="F350" s="120" t="s">
        <v>202</v>
      </c>
      <c r="G350" s="120" t="str">
        <f t="shared" si="16"/>
        <v>G761137 - Exp. Ext. - Cslt1 (37)</v>
      </c>
      <c r="H350" s="127" t="str">
        <f t="shared" si="18"/>
        <v>G761137</v>
      </c>
      <c r="I350" s="123">
        <v>0.502</v>
      </c>
      <c r="J350" s="120"/>
      <c r="K350" s="124">
        <v>0.8</v>
      </c>
    </row>
    <row r="351" spans="1:11" x14ac:dyDescent="0.3">
      <c r="A351" s="129" t="s">
        <v>191</v>
      </c>
      <c r="B351" s="120" t="s">
        <v>126</v>
      </c>
      <c r="C351" s="121" t="str">
        <f t="shared" si="17"/>
        <v>Digital</v>
      </c>
      <c r="D351" s="120"/>
      <c r="E351" s="122" t="s">
        <v>138</v>
      </c>
      <c r="F351" s="120" t="s">
        <v>218</v>
      </c>
      <c r="G351" s="120" t="str">
        <f t="shared" si="16"/>
        <v>G76113B - Exp. Ext. - SC Solu (3B)</v>
      </c>
      <c r="H351" s="127" t="str">
        <f t="shared" si="18"/>
        <v>G76113B</v>
      </c>
      <c r="I351" s="123">
        <v>0.502</v>
      </c>
      <c r="J351" s="120"/>
      <c r="K351" s="124">
        <v>0.8</v>
      </c>
    </row>
    <row r="352" spans="1:11" x14ac:dyDescent="0.3">
      <c r="A352" s="129" t="s">
        <v>191</v>
      </c>
      <c r="B352" s="120" t="s">
        <v>126</v>
      </c>
      <c r="C352" s="121" t="str">
        <f t="shared" si="17"/>
        <v>Digital</v>
      </c>
      <c r="D352" s="120"/>
      <c r="E352" s="122" t="s">
        <v>139</v>
      </c>
      <c r="F352" s="120" t="s">
        <v>220</v>
      </c>
      <c r="G352" s="120" t="str">
        <f t="shared" si="16"/>
        <v>G76113C - Exp. Ext. - Cons Solu (3C)</v>
      </c>
      <c r="H352" s="127" t="str">
        <f t="shared" si="18"/>
        <v>G76113C</v>
      </c>
      <c r="I352" s="123">
        <v>0.502</v>
      </c>
      <c r="J352" s="120"/>
      <c r="K352" s="124">
        <v>0.8</v>
      </c>
    </row>
    <row r="353" spans="1:11" x14ac:dyDescent="0.3">
      <c r="A353" s="129" t="s">
        <v>191</v>
      </c>
      <c r="B353" s="120" t="s">
        <v>126</v>
      </c>
      <c r="C353" s="121" t="str">
        <f t="shared" si="17"/>
        <v>Digital</v>
      </c>
      <c r="D353" s="120"/>
      <c r="E353" s="122" t="s">
        <v>144</v>
      </c>
      <c r="F353" s="120" t="s">
        <v>203</v>
      </c>
      <c r="G353" s="120" t="str">
        <f t="shared" si="16"/>
        <v>G761142 - Déb. Ext. - Cslt Jun (42)</v>
      </c>
      <c r="H353" s="127" t="str">
        <f t="shared" si="18"/>
        <v>G761142</v>
      </c>
      <c r="I353" s="123">
        <v>0.51100000000000001</v>
      </c>
      <c r="J353" s="120"/>
      <c r="K353" s="124">
        <v>0.8</v>
      </c>
    </row>
    <row r="354" spans="1:11" x14ac:dyDescent="0.3">
      <c r="A354" s="129" t="s">
        <v>191</v>
      </c>
      <c r="B354" s="120" t="s">
        <v>126</v>
      </c>
      <c r="C354" s="121" t="str">
        <f t="shared" si="17"/>
        <v>Digital</v>
      </c>
      <c r="D354" s="120"/>
      <c r="E354" s="122" t="s">
        <v>144</v>
      </c>
      <c r="F354" s="120" t="s">
        <v>203</v>
      </c>
      <c r="G354" s="120" t="str">
        <f t="shared" si="16"/>
        <v>G761142 - Déb. Ext. - Cslt Jun (42)</v>
      </c>
      <c r="H354" s="127" t="str">
        <f t="shared" si="18"/>
        <v>G761142</v>
      </c>
      <c r="I354" s="123">
        <v>0.51100000000000001</v>
      </c>
      <c r="J354" s="120"/>
      <c r="K354" s="124">
        <v>0.8</v>
      </c>
    </row>
    <row r="355" spans="1:11" x14ac:dyDescent="0.3">
      <c r="A355" s="129" t="s">
        <v>191</v>
      </c>
      <c r="B355" s="120" t="s">
        <v>126</v>
      </c>
      <c r="C355" s="121" t="str">
        <f t="shared" si="17"/>
        <v>Digital</v>
      </c>
      <c r="D355" s="120"/>
      <c r="E355" s="122" t="s">
        <v>33</v>
      </c>
      <c r="F355" s="120" t="s">
        <v>204</v>
      </c>
      <c r="G355" s="120" t="str">
        <f t="shared" si="16"/>
        <v>G76114B - Déb. Ext. - SLD (4B)</v>
      </c>
      <c r="H355" s="127" t="str">
        <f t="shared" si="18"/>
        <v>G76114B</v>
      </c>
      <c r="I355" s="123">
        <v>0.24299999999999999</v>
      </c>
      <c r="J355" s="120"/>
      <c r="K355" s="124">
        <v>0.8</v>
      </c>
    </row>
    <row r="356" spans="1:11" x14ac:dyDescent="0.3">
      <c r="A356" s="129" t="s">
        <v>191</v>
      </c>
      <c r="B356" s="120" t="s">
        <v>126</v>
      </c>
      <c r="C356" s="121" t="str">
        <f t="shared" si="17"/>
        <v>Digital</v>
      </c>
      <c r="D356" s="120"/>
      <c r="E356" s="122" t="s">
        <v>32</v>
      </c>
      <c r="F356" s="120" t="s">
        <v>207</v>
      </c>
      <c r="G356" s="120" t="str">
        <f t="shared" si="16"/>
        <v>G76114A - Déb. Ext. - SCD (4A)</v>
      </c>
      <c r="H356" s="127" t="str">
        <f t="shared" si="18"/>
        <v>G76114A</v>
      </c>
      <c r="I356" s="123">
        <v>0.24299999999999999</v>
      </c>
      <c r="J356" s="120"/>
      <c r="K356" s="124">
        <v>0.8</v>
      </c>
    </row>
    <row r="357" spans="1:11" x14ac:dyDescent="0.3">
      <c r="A357" s="129" t="s">
        <v>191</v>
      </c>
      <c r="B357" s="120" t="s">
        <v>126</v>
      </c>
      <c r="C357" s="121" t="str">
        <f t="shared" si="17"/>
        <v>Digital</v>
      </c>
      <c r="D357" s="120"/>
      <c r="E357" s="122" t="s">
        <v>33</v>
      </c>
      <c r="F357" s="120" t="s">
        <v>204</v>
      </c>
      <c r="G357" s="120" t="str">
        <f t="shared" si="16"/>
        <v>G76114B - Déb. Ext. - SLD (4B)</v>
      </c>
      <c r="H357" s="127" t="str">
        <f t="shared" si="18"/>
        <v>G76114B</v>
      </c>
      <c r="I357" s="123">
        <v>0.24299999999999999</v>
      </c>
      <c r="J357" s="120"/>
      <c r="K357" s="124">
        <v>0.8</v>
      </c>
    </row>
    <row r="358" spans="1:11" x14ac:dyDescent="0.3">
      <c r="A358" s="129" t="s">
        <v>191</v>
      </c>
      <c r="B358" s="120" t="s">
        <v>126</v>
      </c>
      <c r="C358" s="121" t="str">
        <f t="shared" si="17"/>
        <v>Digital</v>
      </c>
      <c r="D358" s="120"/>
      <c r="E358" s="122" t="s">
        <v>158</v>
      </c>
      <c r="F358" s="120" t="s">
        <v>206</v>
      </c>
      <c r="G358" s="120" t="str">
        <f t="shared" si="16"/>
        <v>G761182 - Int. n. fact. - SecrDir (82)</v>
      </c>
      <c r="H358" s="127" t="str">
        <f t="shared" si="18"/>
        <v>G761182</v>
      </c>
      <c r="I358" s="123">
        <v>0.501</v>
      </c>
      <c r="J358" s="120"/>
      <c r="K358" s="124">
        <v>0.9</v>
      </c>
    </row>
    <row r="359" spans="1:11" x14ac:dyDescent="0.3">
      <c r="A359" s="129" t="s">
        <v>191</v>
      </c>
      <c r="B359" s="120" t="s">
        <v>127</v>
      </c>
      <c r="C359" s="121" t="str">
        <f t="shared" si="17"/>
        <v>Technology Strategy &amp; Architecture</v>
      </c>
      <c r="D359" s="120"/>
      <c r="E359" s="122" t="s">
        <v>25</v>
      </c>
      <c r="F359" s="120" t="s">
        <v>192</v>
      </c>
      <c r="G359" s="120" t="str">
        <f t="shared" si="16"/>
        <v>G801121 - Conf. Ext. - Dir (21)</v>
      </c>
      <c r="H359" s="127" t="str">
        <f t="shared" si="18"/>
        <v>G801121</v>
      </c>
      <c r="I359" s="123">
        <v>0.49399999999999999</v>
      </c>
      <c r="J359" s="120"/>
      <c r="K359" s="124">
        <v>0.8</v>
      </c>
    </row>
    <row r="360" spans="1:11" x14ac:dyDescent="0.3">
      <c r="A360" s="129" t="s">
        <v>191</v>
      </c>
      <c r="B360" s="120" t="s">
        <v>127</v>
      </c>
      <c r="C360" s="121" t="str">
        <f t="shared" si="17"/>
        <v>Technology Strategy &amp; Architecture</v>
      </c>
      <c r="D360" s="120"/>
      <c r="E360" s="122" t="s">
        <v>26</v>
      </c>
      <c r="F360" s="120" t="s">
        <v>193</v>
      </c>
      <c r="G360" s="120" t="str">
        <f t="shared" si="16"/>
        <v>G801122 - Conf. Ext. - SM (22)</v>
      </c>
      <c r="H360" s="127" t="str">
        <f t="shared" si="18"/>
        <v>G801122</v>
      </c>
      <c r="I360" s="123">
        <v>0.49399999999999999</v>
      </c>
      <c r="J360" s="120"/>
      <c r="K360" s="124">
        <v>0.8</v>
      </c>
    </row>
    <row r="361" spans="1:11" x14ac:dyDescent="0.3">
      <c r="A361" s="129" t="s">
        <v>191</v>
      </c>
      <c r="B361" s="120" t="s">
        <v>127</v>
      </c>
      <c r="C361" s="121" t="str">
        <f t="shared" si="17"/>
        <v>Technology Strategy &amp; Architecture</v>
      </c>
      <c r="D361" s="120"/>
      <c r="E361" s="122" t="s">
        <v>132</v>
      </c>
      <c r="F361" s="120" t="s">
        <v>196</v>
      </c>
      <c r="G361" s="120" t="str">
        <f t="shared" si="16"/>
        <v>G801127 - Conf. Ext. - SCslt3 (27)</v>
      </c>
      <c r="H361" s="127" t="str">
        <f t="shared" si="18"/>
        <v>G801127</v>
      </c>
      <c r="I361" s="123">
        <v>0.49399999999999999</v>
      </c>
      <c r="J361" s="120"/>
      <c r="K361" s="124">
        <v>0.8</v>
      </c>
    </row>
    <row r="362" spans="1:11" x14ac:dyDescent="0.3">
      <c r="A362" s="129" t="s">
        <v>191</v>
      </c>
      <c r="B362" s="120" t="s">
        <v>127</v>
      </c>
      <c r="C362" s="121" t="str">
        <f t="shared" si="17"/>
        <v>Technology Strategy &amp; Architecture</v>
      </c>
      <c r="D362" s="120"/>
      <c r="E362" s="122" t="s">
        <v>133</v>
      </c>
      <c r="F362" s="120" t="s">
        <v>197</v>
      </c>
      <c r="G362" s="120" t="str">
        <f t="shared" si="16"/>
        <v>G801128 - Conf. Ext. - SCslt2 (28)</v>
      </c>
      <c r="H362" s="127" t="str">
        <f>CONCATENATE(B362,E362)</f>
        <v>G801128</v>
      </c>
      <c r="I362" s="123">
        <v>0.49399999999999999</v>
      </c>
      <c r="J362" s="120"/>
      <c r="K362" s="124">
        <v>0.8</v>
      </c>
    </row>
    <row r="363" spans="1:11" x14ac:dyDescent="0.3">
      <c r="A363" s="129" t="s">
        <v>191</v>
      </c>
      <c r="B363" s="121" t="s">
        <v>127</v>
      </c>
      <c r="C363" s="121" t="str">
        <f t="shared" si="17"/>
        <v>Technology Strategy &amp; Architecture</v>
      </c>
      <c r="D363" s="121"/>
      <c r="E363" s="121" t="s">
        <v>23</v>
      </c>
      <c r="F363" s="121" t="s">
        <v>199</v>
      </c>
      <c r="G363" s="120" t="str">
        <f t="shared" si="16"/>
        <v>G80112V - Conf. Ext. - NEP (2V)</v>
      </c>
      <c r="H363" s="127" t="str">
        <f t="shared" ref="H363:H426" si="19">CONCATENATE(B363,E363)</f>
        <v>G80112V</v>
      </c>
      <c r="I363" s="125">
        <v>0.49399999999999999</v>
      </c>
      <c r="J363" s="121"/>
      <c r="K363" s="126">
        <v>1</v>
      </c>
    </row>
    <row r="364" spans="1:11" x14ac:dyDescent="0.3">
      <c r="A364" s="129" t="s">
        <v>191</v>
      </c>
      <c r="B364" s="121" t="s">
        <v>127</v>
      </c>
      <c r="C364" s="121" t="str">
        <f t="shared" si="17"/>
        <v>Technology Strategy &amp; Architecture</v>
      </c>
      <c r="D364" s="121"/>
      <c r="E364" s="121" t="s">
        <v>25</v>
      </c>
      <c r="F364" s="121" t="s">
        <v>192</v>
      </c>
      <c r="G364" s="120" t="str">
        <f t="shared" si="16"/>
        <v>G801121 - Conf. Ext. - Dir (21)</v>
      </c>
      <c r="H364" s="127" t="str">
        <f t="shared" si="19"/>
        <v>G801121</v>
      </c>
      <c r="I364" s="125">
        <v>0.49399999999999999</v>
      </c>
      <c r="J364" s="121"/>
      <c r="K364" s="126">
        <v>0.8</v>
      </c>
    </row>
    <row r="365" spans="1:11" x14ac:dyDescent="0.3">
      <c r="A365" s="129" t="s">
        <v>191</v>
      </c>
      <c r="B365" s="121" t="s">
        <v>127</v>
      </c>
      <c r="C365" s="121" t="str">
        <f t="shared" si="17"/>
        <v>Technology Strategy &amp; Architecture</v>
      </c>
      <c r="D365" s="121"/>
      <c r="E365" s="121" t="s">
        <v>26</v>
      </c>
      <c r="F365" s="121" t="s">
        <v>193</v>
      </c>
      <c r="G365" s="120" t="str">
        <f t="shared" si="16"/>
        <v>G801122 - Conf. Ext. - SM (22)</v>
      </c>
      <c r="H365" s="127" t="str">
        <f t="shared" si="19"/>
        <v>G801122</v>
      </c>
      <c r="I365" s="125">
        <v>0.49399999999999999</v>
      </c>
      <c r="J365" s="121"/>
      <c r="K365" s="126">
        <v>0.8</v>
      </c>
    </row>
    <row r="366" spans="1:11" x14ac:dyDescent="0.3">
      <c r="A366" s="129" t="s">
        <v>191</v>
      </c>
      <c r="B366" s="121" t="s">
        <v>127</v>
      </c>
      <c r="C366" s="121" t="str">
        <f t="shared" si="17"/>
        <v>Technology Strategy &amp; Architecture</v>
      </c>
      <c r="D366" s="121"/>
      <c r="E366" s="121" t="s">
        <v>27</v>
      </c>
      <c r="F366" s="121" t="s">
        <v>194</v>
      </c>
      <c r="G366" s="120" t="str">
        <f t="shared" si="16"/>
        <v>G801123 - Conf. Ext. - M3 (23)</v>
      </c>
      <c r="H366" s="127" t="str">
        <f t="shared" si="19"/>
        <v>G801123</v>
      </c>
      <c r="I366" s="125">
        <v>0.49399999999999999</v>
      </c>
      <c r="J366" s="121"/>
      <c r="K366" s="126">
        <v>0.8</v>
      </c>
    </row>
    <row r="367" spans="1:11" x14ac:dyDescent="0.3">
      <c r="A367" s="129" t="s">
        <v>191</v>
      </c>
      <c r="B367" s="121" t="s">
        <v>127</v>
      </c>
      <c r="C367" s="121" t="str">
        <f t="shared" si="17"/>
        <v>Technology Strategy &amp; Architecture</v>
      </c>
      <c r="D367" s="121"/>
      <c r="E367" s="121" t="s">
        <v>28</v>
      </c>
      <c r="F367" s="121" t="s">
        <v>198</v>
      </c>
      <c r="G367" s="120" t="str">
        <f t="shared" si="16"/>
        <v>G801124 - Conf. Ext. - M2 (24)</v>
      </c>
      <c r="H367" s="127" t="str">
        <f t="shared" si="19"/>
        <v>G801124</v>
      </c>
      <c r="I367" s="125">
        <v>0.49399999999999999</v>
      </c>
      <c r="J367" s="121"/>
      <c r="K367" s="126">
        <v>0.8</v>
      </c>
    </row>
    <row r="368" spans="1:11" x14ac:dyDescent="0.3">
      <c r="A368" s="129" t="s">
        <v>191</v>
      </c>
      <c r="B368" s="121" t="s">
        <v>127</v>
      </c>
      <c r="C368" s="121" t="str">
        <f t="shared" si="17"/>
        <v>Technology Strategy &amp; Architecture</v>
      </c>
      <c r="D368" s="121"/>
      <c r="E368" s="121" t="s">
        <v>29</v>
      </c>
      <c r="F368" s="121" t="s">
        <v>195</v>
      </c>
      <c r="G368" s="120" t="str">
        <f t="shared" si="16"/>
        <v>G801126 - Conf. Ext. - M1 (26)</v>
      </c>
      <c r="H368" s="127" t="str">
        <f t="shared" si="19"/>
        <v>G801126</v>
      </c>
      <c r="I368" s="125">
        <v>0.49399999999999999</v>
      </c>
      <c r="J368" s="121"/>
      <c r="K368" s="126">
        <v>0.8</v>
      </c>
    </row>
    <row r="369" spans="1:11" x14ac:dyDescent="0.3">
      <c r="A369" s="129" t="s">
        <v>191</v>
      </c>
      <c r="B369" s="121" t="s">
        <v>127</v>
      </c>
      <c r="C369" s="121" t="str">
        <f t="shared" si="17"/>
        <v>Technology Strategy &amp; Architecture</v>
      </c>
      <c r="D369" s="121"/>
      <c r="E369" s="121" t="s">
        <v>132</v>
      </c>
      <c r="F369" s="121" t="s">
        <v>196</v>
      </c>
      <c r="G369" s="120" t="str">
        <f t="shared" si="16"/>
        <v>G801127 - Conf. Ext. - SCslt3 (27)</v>
      </c>
      <c r="H369" s="127" t="str">
        <f t="shared" si="19"/>
        <v>G801127</v>
      </c>
      <c r="I369" s="125">
        <v>0.49399999999999999</v>
      </c>
      <c r="J369" s="121"/>
      <c r="K369" s="126">
        <v>0.8</v>
      </c>
    </row>
    <row r="370" spans="1:11" x14ac:dyDescent="0.3">
      <c r="A370" s="129" t="s">
        <v>191</v>
      </c>
      <c r="B370" s="121" t="s">
        <v>127</v>
      </c>
      <c r="C370" s="121" t="str">
        <f t="shared" si="17"/>
        <v>Technology Strategy &amp; Architecture</v>
      </c>
      <c r="D370" s="121"/>
      <c r="E370" s="121" t="s">
        <v>133</v>
      </c>
      <c r="F370" s="121" t="s">
        <v>197</v>
      </c>
      <c r="G370" s="120" t="str">
        <f t="shared" si="16"/>
        <v>G801128 - Conf. Ext. - SCslt2 (28)</v>
      </c>
      <c r="H370" s="127" t="str">
        <f t="shared" si="19"/>
        <v>G801128</v>
      </c>
      <c r="I370" s="125">
        <v>0.49399999999999999</v>
      </c>
      <c r="J370" s="121"/>
      <c r="K370" s="126">
        <v>0.8</v>
      </c>
    </row>
    <row r="371" spans="1:11" x14ac:dyDescent="0.3">
      <c r="A371" s="129" t="s">
        <v>191</v>
      </c>
      <c r="B371" s="121" t="s">
        <v>127</v>
      </c>
      <c r="C371" s="121" t="str">
        <f t="shared" si="17"/>
        <v>Technology Strategy &amp; Architecture</v>
      </c>
      <c r="D371" s="121"/>
      <c r="E371" s="121" t="s">
        <v>23</v>
      </c>
      <c r="F371" s="121" t="s">
        <v>199</v>
      </c>
      <c r="G371" s="120" t="str">
        <f t="shared" si="16"/>
        <v>G80112V - Conf. Ext. - NEP (2V)</v>
      </c>
      <c r="H371" s="127" t="str">
        <f t="shared" si="19"/>
        <v>G80112V</v>
      </c>
      <c r="I371" s="125">
        <v>0.49399999999999999</v>
      </c>
      <c r="J371" s="121"/>
      <c r="K371" s="126">
        <v>1</v>
      </c>
    </row>
    <row r="372" spans="1:11" x14ac:dyDescent="0.3">
      <c r="A372" s="129" t="s">
        <v>191</v>
      </c>
      <c r="B372" s="121" t="s">
        <v>127</v>
      </c>
      <c r="C372" s="121" t="str">
        <f t="shared" si="17"/>
        <v>Technology Strategy &amp; Architecture</v>
      </c>
      <c r="D372" s="121"/>
      <c r="E372" s="121" t="s">
        <v>135</v>
      </c>
      <c r="F372" s="121" t="s">
        <v>200</v>
      </c>
      <c r="G372" s="120" t="str">
        <f t="shared" si="16"/>
        <v>G801131 - Exp. Ext. - SCslt1 (31)</v>
      </c>
      <c r="H372" s="127" t="str">
        <f t="shared" si="19"/>
        <v>G801131</v>
      </c>
      <c r="I372" s="125">
        <v>0.502</v>
      </c>
      <c r="J372" s="121"/>
      <c r="K372" s="126">
        <v>0.8</v>
      </c>
    </row>
    <row r="373" spans="1:11" x14ac:dyDescent="0.3">
      <c r="A373" s="129" t="s">
        <v>191</v>
      </c>
      <c r="B373" s="121" t="s">
        <v>127</v>
      </c>
      <c r="C373" s="121" t="str">
        <f t="shared" si="17"/>
        <v>Technology Strategy &amp; Architecture</v>
      </c>
      <c r="D373" s="121"/>
      <c r="E373" s="121" t="s">
        <v>136</v>
      </c>
      <c r="F373" s="121" t="s">
        <v>201</v>
      </c>
      <c r="G373" s="120" t="str">
        <f t="shared" si="16"/>
        <v>G801136 - Exp. Ext. - Cslt2 (36)</v>
      </c>
      <c r="H373" s="127" t="str">
        <f t="shared" si="19"/>
        <v>G801136</v>
      </c>
      <c r="I373" s="125">
        <v>0.502</v>
      </c>
      <c r="J373" s="121"/>
      <c r="K373" s="126">
        <v>0.8</v>
      </c>
    </row>
    <row r="374" spans="1:11" x14ac:dyDescent="0.3">
      <c r="A374" s="129" t="s">
        <v>191</v>
      </c>
      <c r="B374" s="121" t="s">
        <v>127</v>
      </c>
      <c r="C374" s="121" t="str">
        <f t="shared" si="17"/>
        <v>Technology Strategy &amp; Architecture</v>
      </c>
      <c r="D374" s="121"/>
      <c r="E374" s="121" t="s">
        <v>137</v>
      </c>
      <c r="F374" s="121" t="s">
        <v>202</v>
      </c>
      <c r="G374" s="120" t="str">
        <f t="shared" si="16"/>
        <v>G801137 - Exp. Ext. - Cslt1 (37)</v>
      </c>
      <c r="H374" s="127" t="str">
        <f t="shared" si="19"/>
        <v>G801137</v>
      </c>
      <c r="I374" s="125">
        <v>0.502</v>
      </c>
      <c r="J374" s="121"/>
      <c r="K374" s="126">
        <v>0.8</v>
      </c>
    </row>
    <row r="375" spans="1:11" x14ac:dyDescent="0.3">
      <c r="A375" s="129" t="s">
        <v>191</v>
      </c>
      <c r="B375" s="121" t="s">
        <v>127</v>
      </c>
      <c r="C375" s="121" t="str">
        <f t="shared" si="17"/>
        <v>Technology Strategy &amp; Architecture</v>
      </c>
      <c r="D375" s="121"/>
      <c r="E375" s="121" t="s">
        <v>135</v>
      </c>
      <c r="F375" s="121" t="s">
        <v>200</v>
      </c>
      <c r="G375" s="120" t="str">
        <f t="shared" si="16"/>
        <v>G801131 - Exp. Ext. - SCslt1 (31)</v>
      </c>
      <c r="H375" s="127" t="str">
        <f t="shared" si="19"/>
        <v>G801131</v>
      </c>
      <c r="I375" s="125">
        <v>0.502</v>
      </c>
      <c r="J375" s="121"/>
      <c r="K375" s="126">
        <v>0.8</v>
      </c>
    </row>
    <row r="376" spans="1:11" x14ac:dyDescent="0.3">
      <c r="A376" s="129" t="s">
        <v>191</v>
      </c>
      <c r="B376" s="121" t="s">
        <v>127</v>
      </c>
      <c r="C376" s="121" t="str">
        <f t="shared" si="17"/>
        <v>Technology Strategy &amp; Architecture</v>
      </c>
      <c r="D376" s="121"/>
      <c r="E376" s="121" t="s">
        <v>136</v>
      </c>
      <c r="F376" s="121" t="s">
        <v>201</v>
      </c>
      <c r="G376" s="120" t="str">
        <f t="shared" si="16"/>
        <v>G801136 - Exp. Ext. - Cslt2 (36)</v>
      </c>
      <c r="H376" s="127" t="str">
        <f t="shared" si="19"/>
        <v>G801136</v>
      </c>
      <c r="I376" s="125">
        <v>0.502</v>
      </c>
      <c r="J376" s="121"/>
      <c r="K376" s="126">
        <v>0.8</v>
      </c>
    </row>
    <row r="377" spans="1:11" x14ac:dyDescent="0.3">
      <c r="A377" s="129" t="s">
        <v>191</v>
      </c>
      <c r="B377" s="121" t="s">
        <v>127</v>
      </c>
      <c r="C377" s="121" t="str">
        <f t="shared" si="17"/>
        <v>Technology Strategy &amp; Architecture</v>
      </c>
      <c r="D377" s="121"/>
      <c r="E377" s="121" t="s">
        <v>137</v>
      </c>
      <c r="F377" s="121" t="s">
        <v>202</v>
      </c>
      <c r="G377" s="120" t="str">
        <f t="shared" si="16"/>
        <v>G801137 - Exp. Ext. - Cslt1 (37)</v>
      </c>
      <c r="H377" s="127" t="str">
        <f t="shared" si="19"/>
        <v>G801137</v>
      </c>
      <c r="I377" s="125">
        <v>0.502</v>
      </c>
      <c r="J377" s="121"/>
      <c r="K377" s="126">
        <v>0.8</v>
      </c>
    </row>
    <row r="378" spans="1:11" x14ac:dyDescent="0.3">
      <c r="A378" s="129" t="s">
        <v>191</v>
      </c>
      <c r="B378" s="121" t="s">
        <v>127</v>
      </c>
      <c r="C378" s="121" t="str">
        <f t="shared" si="17"/>
        <v>Technology Strategy &amp; Architecture</v>
      </c>
      <c r="D378" s="121"/>
      <c r="E378" s="121" t="s">
        <v>144</v>
      </c>
      <c r="F378" s="121" t="s">
        <v>203</v>
      </c>
      <c r="G378" s="120" t="str">
        <f t="shared" si="16"/>
        <v>G801142 - Déb. Ext. - Cslt Jun (42)</v>
      </c>
      <c r="H378" s="127" t="str">
        <f t="shared" si="19"/>
        <v>G801142</v>
      </c>
      <c r="I378" s="125">
        <v>0.51100000000000001</v>
      </c>
      <c r="J378" s="121"/>
      <c r="K378" s="126">
        <v>0.8</v>
      </c>
    </row>
    <row r="379" spans="1:11" x14ac:dyDescent="0.3">
      <c r="A379" s="129" t="s">
        <v>191</v>
      </c>
      <c r="B379" s="121" t="s">
        <v>127</v>
      </c>
      <c r="C379" s="121" t="str">
        <f t="shared" si="17"/>
        <v>Technology Strategy &amp; Architecture</v>
      </c>
      <c r="D379" s="121"/>
      <c r="E379" s="121" t="s">
        <v>144</v>
      </c>
      <c r="F379" s="121" t="s">
        <v>203</v>
      </c>
      <c r="G379" s="120" t="str">
        <f t="shared" si="16"/>
        <v>G801142 - Déb. Ext. - Cslt Jun (42)</v>
      </c>
      <c r="H379" s="127" t="str">
        <f t="shared" si="19"/>
        <v>G801142</v>
      </c>
      <c r="I379" s="125">
        <v>0.51100000000000001</v>
      </c>
      <c r="J379" s="121"/>
      <c r="K379" s="126">
        <v>0.8</v>
      </c>
    </row>
    <row r="380" spans="1:11" x14ac:dyDescent="0.3">
      <c r="A380" s="129" t="s">
        <v>191</v>
      </c>
      <c r="B380" s="121" t="s">
        <v>127</v>
      </c>
      <c r="C380" s="121" t="str">
        <f t="shared" si="17"/>
        <v>Technology Strategy &amp; Architecture</v>
      </c>
      <c r="D380" s="121"/>
      <c r="E380" s="121" t="s">
        <v>33</v>
      </c>
      <c r="F380" s="121" t="s">
        <v>204</v>
      </c>
      <c r="G380" s="120" t="str">
        <f t="shared" si="16"/>
        <v>G80114B - Déb. Ext. - SLD (4B)</v>
      </c>
      <c r="H380" s="127" t="str">
        <f t="shared" si="19"/>
        <v>G80114B</v>
      </c>
      <c r="I380" s="125">
        <v>0.24299999999999999</v>
      </c>
      <c r="J380" s="121"/>
      <c r="K380" s="126">
        <v>0.8</v>
      </c>
    </row>
    <row r="381" spans="1:11" x14ac:dyDescent="0.3">
      <c r="A381" s="129" t="s">
        <v>191</v>
      </c>
      <c r="B381" s="121" t="s">
        <v>127</v>
      </c>
      <c r="C381" s="121" t="str">
        <f t="shared" si="17"/>
        <v>Technology Strategy &amp; Architecture</v>
      </c>
      <c r="D381" s="121"/>
      <c r="E381" s="121" t="s">
        <v>32</v>
      </c>
      <c r="F381" s="121" t="s">
        <v>207</v>
      </c>
      <c r="G381" s="120" t="str">
        <f t="shared" si="16"/>
        <v>G80114A - Déb. Ext. - SCD (4A)</v>
      </c>
      <c r="H381" s="127" t="str">
        <f t="shared" si="19"/>
        <v>G80114A</v>
      </c>
      <c r="I381" s="125">
        <v>0.24299999999999999</v>
      </c>
      <c r="J381" s="121"/>
      <c r="K381" s="126">
        <v>0.8</v>
      </c>
    </row>
    <row r="382" spans="1:11" x14ac:dyDescent="0.3">
      <c r="A382" s="129" t="s">
        <v>191</v>
      </c>
      <c r="B382" s="121" t="s">
        <v>127</v>
      </c>
      <c r="C382" s="121" t="str">
        <f t="shared" si="17"/>
        <v>Technology Strategy &amp; Architecture</v>
      </c>
      <c r="D382" s="121"/>
      <c r="E382" s="121" t="s">
        <v>33</v>
      </c>
      <c r="F382" s="121" t="s">
        <v>204</v>
      </c>
      <c r="G382" s="120" t="str">
        <f t="shared" si="16"/>
        <v>G80114B - Déb. Ext. - SLD (4B)</v>
      </c>
      <c r="H382" s="127" t="str">
        <f t="shared" si="19"/>
        <v>G80114B</v>
      </c>
      <c r="I382" s="125">
        <v>0.24299999999999999</v>
      </c>
      <c r="J382" s="121"/>
      <c r="K382" s="126">
        <v>0.8</v>
      </c>
    </row>
    <row r="383" spans="1:11" x14ac:dyDescent="0.3">
      <c r="A383" s="129" t="s">
        <v>191</v>
      </c>
      <c r="B383" s="121" t="s">
        <v>127</v>
      </c>
      <c r="C383" s="121" t="str">
        <f t="shared" si="17"/>
        <v>Technology Strategy &amp; Architecture</v>
      </c>
      <c r="D383" s="121"/>
      <c r="E383" s="121" t="s">
        <v>147</v>
      </c>
      <c r="F383" s="121" t="s">
        <v>217</v>
      </c>
      <c r="G383" s="120" t="str">
        <f t="shared" si="16"/>
        <v>G801164 - Int. n. fact. - Assist adm (64)</v>
      </c>
      <c r="H383" s="127" t="str">
        <f t="shared" si="19"/>
        <v>G801164</v>
      </c>
      <c r="I383" s="125">
        <v>0.501</v>
      </c>
      <c r="J383" s="121"/>
      <c r="K383" s="126">
        <v>0.9</v>
      </c>
    </row>
    <row r="384" spans="1:11" x14ac:dyDescent="0.3">
      <c r="A384" s="129" t="s">
        <v>191</v>
      </c>
      <c r="B384" s="121" t="s">
        <v>127</v>
      </c>
      <c r="C384" s="121" t="str">
        <f t="shared" si="17"/>
        <v>Technology Strategy &amp; Architecture</v>
      </c>
      <c r="D384" s="121"/>
      <c r="E384" s="121" t="s">
        <v>157</v>
      </c>
      <c r="F384" s="121" t="s">
        <v>205</v>
      </c>
      <c r="G384" s="120" t="str">
        <f t="shared" si="16"/>
        <v>G801181 - Int. n. fact. - AssistDir (81)</v>
      </c>
      <c r="H384" s="127" t="str">
        <f t="shared" si="19"/>
        <v>G801181</v>
      </c>
      <c r="I384" s="125">
        <v>0.501</v>
      </c>
      <c r="J384" s="121"/>
      <c r="K384" s="126">
        <v>0.9</v>
      </c>
    </row>
    <row r="385" spans="1:11" x14ac:dyDescent="0.3">
      <c r="A385" s="129" t="s">
        <v>191</v>
      </c>
      <c r="B385" s="121" t="s">
        <v>128</v>
      </c>
      <c r="C385" s="121" t="str">
        <f t="shared" si="17"/>
        <v>Conseil Support</v>
      </c>
      <c r="D385" s="121"/>
      <c r="E385" s="121" t="s">
        <v>153</v>
      </c>
      <c r="F385" s="121" t="s">
        <v>212</v>
      </c>
      <c r="G385" s="120" t="str">
        <f t="shared" si="16"/>
        <v>G90116J - Int. n. fact. - Cadre (6J)</v>
      </c>
      <c r="H385" s="127" t="str">
        <f t="shared" si="19"/>
        <v>G90116J</v>
      </c>
      <c r="I385" s="125">
        <v>0.501</v>
      </c>
      <c r="J385" s="121"/>
      <c r="K385" s="126">
        <v>0.9</v>
      </c>
    </row>
    <row r="386" spans="1:11" x14ac:dyDescent="0.3">
      <c r="A386" s="129" t="s">
        <v>191</v>
      </c>
      <c r="B386" s="121" t="s">
        <v>128</v>
      </c>
      <c r="C386" s="121" t="str">
        <f t="shared" si="17"/>
        <v>Conseil Support</v>
      </c>
      <c r="D386" s="121"/>
      <c r="E386" s="121" t="s">
        <v>154</v>
      </c>
      <c r="F386" s="121" t="s">
        <v>208</v>
      </c>
      <c r="G386" s="120" t="str">
        <f t="shared" ref="G386:G449" si="20">B386&amp;F386</f>
        <v>G90116K - Int. n. fact. - Employé (6K)</v>
      </c>
      <c r="H386" s="127" t="str">
        <f t="shared" si="19"/>
        <v>G90116K</v>
      </c>
      <c r="I386" s="125">
        <v>0.501</v>
      </c>
      <c r="J386" s="121"/>
      <c r="K386" s="126">
        <v>0.9</v>
      </c>
    </row>
    <row r="387" spans="1:11" x14ac:dyDescent="0.3">
      <c r="A387" s="129" t="s">
        <v>191</v>
      </c>
      <c r="B387" s="121" t="s">
        <v>128</v>
      </c>
      <c r="C387" s="121" t="str">
        <f t="shared" ref="C387:C450" si="21">VLOOKUP(B387,$R$2:$S$28,2,FALSE)</f>
        <v>Conseil Support</v>
      </c>
      <c r="D387" s="121"/>
      <c r="E387" s="121" t="s">
        <v>149</v>
      </c>
      <c r="F387" s="121" t="s">
        <v>210</v>
      </c>
      <c r="G387" s="120" t="str">
        <f t="shared" si="20"/>
        <v>G901168 - Int. n. fact. - CadreConf (68)</v>
      </c>
      <c r="H387" s="127" t="str">
        <f t="shared" si="19"/>
        <v>G901168</v>
      </c>
      <c r="I387" s="125">
        <v>0.501</v>
      </c>
      <c r="J387" s="121"/>
      <c r="K387" s="126">
        <v>0.9</v>
      </c>
    </row>
    <row r="388" spans="1:11" x14ac:dyDescent="0.3">
      <c r="A388" s="129" t="s">
        <v>191</v>
      </c>
      <c r="B388" s="121" t="s">
        <v>128</v>
      </c>
      <c r="C388" s="121" t="str">
        <f t="shared" si="21"/>
        <v>Conseil Support</v>
      </c>
      <c r="D388" s="121"/>
      <c r="E388" s="121" t="s">
        <v>150</v>
      </c>
      <c r="F388" s="121" t="s">
        <v>211</v>
      </c>
      <c r="G388" s="120" t="str">
        <f t="shared" si="20"/>
        <v>G901169 - Int. n. fact. - EmplConf (69)</v>
      </c>
      <c r="H388" s="127" t="str">
        <f t="shared" si="19"/>
        <v>G901169</v>
      </c>
      <c r="I388" s="125">
        <v>0.501</v>
      </c>
      <c r="J388" s="121"/>
      <c r="K388" s="126">
        <v>0.9</v>
      </c>
    </row>
    <row r="389" spans="1:11" x14ac:dyDescent="0.3">
      <c r="A389" s="129" t="s">
        <v>191</v>
      </c>
      <c r="B389" s="121" t="s">
        <v>128</v>
      </c>
      <c r="C389" s="121" t="str">
        <f t="shared" si="21"/>
        <v>Conseil Support</v>
      </c>
      <c r="D389" s="121"/>
      <c r="E389" s="121" t="s">
        <v>152</v>
      </c>
      <c r="F389" s="121" t="s">
        <v>221</v>
      </c>
      <c r="G389" s="120" t="str">
        <f t="shared" si="20"/>
        <v>G90116C - Int. n. fact. - Directeur (6C)</v>
      </c>
      <c r="H389" s="127" t="str">
        <f t="shared" si="19"/>
        <v>G90116C</v>
      </c>
      <c r="I389" s="125">
        <v>0.501</v>
      </c>
      <c r="J389" s="121"/>
      <c r="K389" s="126">
        <v>0.9</v>
      </c>
    </row>
    <row r="390" spans="1:11" x14ac:dyDescent="0.3">
      <c r="A390" s="129" t="s">
        <v>191</v>
      </c>
      <c r="B390" s="121" t="s">
        <v>128</v>
      </c>
      <c r="C390" s="121" t="str">
        <f t="shared" si="21"/>
        <v>Conseil Support</v>
      </c>
      <c r="D390" s="121"/>
      <c r="E390" s="121" t="s">
        <v>153</v>
      </c>
      <c r="F390" s="121" t="s">
        <v>212</v>
      </c>
      <c r="G390" s="120" t="str">
        <f t="shared" si="20"/>
        <v>G90116J - Int. n. fact. - Cadre (6J)</v>
      </c>
      <c r="H390" s="127" t="str">
        <f t="shared" si="19"/>
        <v>G90116J</v>
      </c>
      <c r="I390" s="125">
        <v>0.501</v>
      </c>
      <c r="J390" s="121"/>
      <c r="K390" s="126">
        <v>0.9</v>
      </c>
    </row>
    <row r="391" spans="1:11" x14ac:dyDescent="0.3">
      <c r="A391" s="129" t="s">
        <v>191</v>
      </c>
      <c r="B391" s="121" t="s">
        <v>128</v>
      </c>
      <c r="C391" s="121" t="str">
        <f t="shared" si="21"/>
        <v>Conseil Support</v>
      </c>
      <c r="D391" s="121"/>
      <c r="E391" s="121" t="s">
        <v>155</v>
      </c>
      <c r="F391" s="121" t="s">
        <v>213</v>
      </c>
      <c r="G391" s="120" t="str">
        <f t="shared" si="20"/>
        <v>G90116N - Int. n. fact. - Man équip (6N)</v>
      </c>
      <c r="H391" s="127" t="str">
        <f t="shared" si="19"/>
        <v>G90116N</v>
      </c>
      <c r="I391" s="125">
        <v>0.501</v>
      </c>
      <c r="J391" s="121"/>
      <c r="K391" s="126">
        <v>0.9</v>
      </c>
    </row>
    <row r="392" spans="1:11" x14ac:dyDescent="0.3">
      <c r="A392" s="129" t="s">
        <v>191</v>
      </c>
      <c r="B392" s="121" t="s">
        <v>128</v>
      </c>
      <c r="C392" s="121" t="str">
        <f t="shared" si="21"/>
        <v>Conseil Support</v>
      </c>
      <c r="D392" s="121"/>
      <c r="E392" s="121" t="s">
        <v>157</v>
      </c>
      <c r="F392" s="121" t="s">
        <v>205</v>
      </c>
      <c r="G392" s="120" t="str">
        <f t="shared" si="20"/>
        <v>G901181 - Int. n. fact. - AssistDir (81)</v>
      </c>
      <c r="H392" s="127" t="str">
        <f t="shared" si="19"/>
        <v>G901181</v>
      </c>
      <c r="I392" s="125">
        <v>0.501</v>
      </c>
      <c r="J392" s="121"/>
      <c r="K392" s="126">
        <v>0.9</v>
      </c>
    </row>
    <row r="393" spans="1:11" x14ac:dyDescent="0.3">
      <c r="A393" s="129" t="s">
        <v>191</v>
      </c>
      <c r="B393" s="121" t="s">
        <v>128</v>
      </c>
      <c r="C393" s="121" t="str">
        <f t="shared" si="21"/>
        <v>Conseil Support</v>
      </c>
      <c r="D393" s="121"/>
      <c r="E393" s="121" t="s">
        <v>151</v>
      </c>
      <c r="F393" s="121" t="s">
        <v>214</v>
      </c>
      <c r="G393" s="120" t="str">
        <f t="shared" si="20"/>
        <v>G90116A - Int. n. fact. - Stagiaire (6A)</v>
      </c>
      <c r="H393" s="127" t="str">
        <f t="shared" si="19"/>
        <v>G90116A</v>
      </c>
      <c r="I393" s="125">
        <v>0.22</v>
      </c>
      <c r="J393" s="121"/>
      <c r="K393" s="126">
        <v>0.9</v>
      </c>
    </row>
    <row r="394" spans="1:11" x14ac:dyDescent="0.3">
      <c r="A394" s="129" t="s">
        <v>191</v>
      </c>
      <c r="B394" s="121" t="s">
        <v>129</v>
      </c>
      <c r="C394" s="121" t="str">
        <f t="shared" si="21"/>
        <v>Secteur Public</v>
      </c>
      <c r="D394" s="121"/>
      <c r="E394" s="121" t="s">
        <v>26</v>
      </c>
      <c r="F394" s="121" t="s">
        <v>193</v>
      </c>
      <c r="G394" s="120" t="str">
        <f t="shared" si="20"/>
        <v>G941122 - Conf. Ext. - SM (22)</v>
      </c>
      <c r="H394" s="127" t="str">
        <f t="shared" si="19"/>
        <v>G941122</v>
      </c>
      <c r="I394" s="125">
        <v>0.49399999999999999</v>
      </c>
      <c r="J394" s="121"/>
      <c r="K394" s="126">
        <v>0.8</v>
      </c>
    </row>
    <row r="395" spans="1:11" x14ac:dyDescent="0.3">
      <c r="A395" s="129" t="s">
        <v>191</v>
      </c>
      <c r="B395" s="121" t="s">
        <v>129</v>
      </c>
      <c r="C395" s="121" t="str">
        <f t="shared" si="21"/>
        <v>Secteur Public</v>
      </c>
      <c r="D395" s="121"/>
      <c r="E395" s="121" t="s">
        <v>27</v>
      </c>
      <c r="F395" s="121" t="s">
        <v>194</v>
      </c>
      <c r="G395" s="120" t="str">
        <f t="shared" si="20"/>
        <v>G941123 - Conf. Ext. - M3 (23)</v>
      </c>
      <c r="H395" s="127" t="str">
        <f t="shared" si="19"/>
        <v>G941123</v>
      </c>
      <c r="I395" s="125">
        <v>0.49399999999999999</v>
      </c>
      <c r="J395" s="121"/>
      <c r="K395" s="126">
        <v>0.8</v>
      </c>
    </row>
    <row r="396" spans="1:11" x14ac:dyDescent="0.3">
      <c r="A396" s="129" t="s">
        <v>191</v>
      </c>
      <c r="B396" s="121" t="s">
        <v>129</v>
      </c>
      <c r="C396" s="121" t="str">
        <f t="shared" si="21"/>
        <v>Secteur Public</v>
      </c>
      <c r="D396" s="121"/>
      <c r="E396" s="121" t="s">
        <v>28</v>
      </c>
      <c r="F396" s="121" t="s">
        <v>198</v>
      </c>
      <c r="G396" s="120" t="str">
        <f t="shared" si="20"/>
        <v>G941124 - Conf. Ext. - M2 (24)</v>
      </c>
      <c r="H396" s="127" t="str">
        <f t="shared" si="19"/>
        <v>G941124</v>
      </c>
      <c r="I396" s="125">
        <v>0.49399999999999999</v>
      </c>
      <c r="J396" s="121"/>
      <c r="K396" s="126">
        <v>0.8</v>
      </c>
    </row>
    <row r="397" spans="1:11" x14ac:dyDescent="0.3">
      <c r="A397" s="129" t="s">
        <v>191</v>
      </c>
      <c r="B397" s="121" t="s">
        <v>129</v>
      </c>
      <c r="C397" s="121" t="str">
        <f t="shared" si="21"/>
        <v>Secteur Public</v>
      </c>
      <c r="D397" s="121"/>
      <c r="E397" s="121" t="s">
        <v>132</v>
      </c>
      <c r="F397" s="121" t="s">
        <v>196</v>
      </c>
      <c r="G397" s="120" t="str">
        <f t="shared" si="20"/>
        <v>G941127 - Conf. Ext. - SCslt3 (27)</v>
      </c>
      <c r="H397" s="127" t="str">
        <f t="shared" si="19"/>
        <v>G941127</v>
      </c>
      <c r="I397" s="125">
        <v>0.49399999999999999</v>
      </c>
      <c r="J397" s="121"/>
      <c r="K397" s="126">
        <v>0.8</v>
      </c>
    </row>
    <row r="398" spans="1:11" x14ac:dyDescent="0.3">
      <c r="A398" s="129" t="s">
        <v>191</v>
      </c>
      <c r="B398" s="121" t="s">
        <v>129</v>
      </c>
      <c r="C398" s="121" t="str">
        <f t="shared" si="21"/>
        <v>Secteur Public</v>
      </c>
      <c r="D398" s="121"/>
      <c r="E398" s="121" t="s">
        <v>133</v>
      </c>
      <c r="F398" s="121" t="s">
        <v>197</v>
      </c>
      <c r="G398" s="120" t="str">
        <f t="shared" si="20"/>
        <v>G941128 - Conf. Ext. - SCslt2 (28)</v>
      </c>
      <c r="H398" s="127" t="str">
        <f t="shared" si="19"/>
        <v>G941128</v>
      </c>
      <c r="I398" s="125">
        <v>0.49399999999999999</v>
      </c>
      <c r="J398" s="121"/>
      <c r="K398" s="126">
        <v>0.8</v>
      </c>
    </row>
    <row r="399" spans="1:11" x14ac:dyDescent="0.3">
      <c r="A399" s="129" t="s">
        <v>191</v>
      </c>
      <c r="B399" s="121" t="s">
        <v>129</v>
      </c>
      <c r="C399" s="121" t="str">
        <f t="shared" si="21"/>
        <v>Secteur Public</v>
      </c>
      <c r="D399" s="121"/>
      <c r="E399" s="121" t="s">
        <v>25</v>
      </c>
      <c r="F399" s="121" t="s">
        <v>192</v>
      </c>
      <c r="G399" s="120" t="str">
        <f t="shared" si="20"/>
        <v>G941121 - Conf. Ext. - Dir (21)</v>
      </c>
      <c r="H399" s="127" t="str">
        <f t="shared" si="19"/>
        <v>G941121</v>
      </c>
      <c r="I399" s="125">
        <v>0.49399999999999999</v>
      </c>
      <c r="J399" s="121"/>
      <c r="K399" s="126">
        <v>0.8</v>
      </c>
    </row>
    <row r="400" spans="1:11" x14ac:dyDescent="0.3">
      <c r="A400" s="129" t="s">
        <v>191</v>
      </c>
      <c r="B400" s="121" t="s">
        <v>129</v>
      </c>
      <c r="C400" s="121" t="str">
        <f t="shared" si="21"/>
        <v>Secteur Public</v>
      </c>
      <c r="D400" s="121"/>
      <c r="E400" s="121" t="s">
        <v>26</v>
      </c>
      <c r="F400" s="121" t="s">
        <v>193</v>
      </c>
      <c r="G400" s="120" t="str">
        <f t="shared" si="20"/>
        <v>G941122 - Conf. Ext. - SM (22)</v>
      </c>
      <c r="H400" s="127" t="str">
        <f t="shared" si="19"/>
        <v>G941122</v>
      </c>
      <c r="I400" s="125">
        <v>0.49399999999999999</v>
      </c>
      <c r="J400" s="121"/>
      <c r="K400" s="126">
        <v>0.8</v>
      </c>
    </row>
    <row r="401" spans="1:11" x14ac:dyDescent="0.3">
      <c r="A401" s="129" t="s">
        <v>191</v>
      </c>
      <c r="B401" s="121" t="s">
        <v>129</v>
      </c>
      <c r="C401" s="121" t="str">
        <f t="shared" si="21"/>
        <v>Secteur Public</v>
      </c>
      <c r="D401" s="121"/>
      <c r="E401" s="121" t="s">
        <v>27</v>
      </c>
      <c r="F401" s="121" t="s">
        <v>194</v>
      </c>
      <c r="G401" s="120" t="str">
        <f t="shared" si="20"/>
        <v>G941123 - Conf. Ext. - M3 (23)</v>
      </c>
      <c r="H401" s="127" t="str">
        <f t="shared" si="19"/>
        <v>G941123</v>
      </c>
      <c r="I401" s="125">
        <v>0.49399999999999999</v>
      </c>
      <c r="J401" s="121"/>
      <c r="K401" s="126">
        <v>0.8</v>
      </c>
    </row>
    <row r="402" spans="1:11" x14ac:dyDescent="0.3">
      <c r="A402" s="129" t="s">
        <v>191</v>
      </c>
      <c r="B402" s="121" t="s">
        <v>129</v>
      </c>
      <c r="C402" s="121" t="str">
        <f t="shared" si="21"/>
        <v>Secteur Public</v>
      </c>
      <c r="D402" s="121"/>
      <c r="E402" s="121" t="s">
        <v>28</v>
      </c>
      <c r="F402" s="121" t="s">
        <v>198</v>
      </c>
      <c r="G402" s="120" t="str">
        <f t="shared" si="20"/>
        <v>G941124 - Conf. Ext. - M2 (24)</v>
      </c>
      <c r="H402" s="127" t="str">
        <f t="shared" si="19"/>
        <v>G941124</v>
      </c>
      <c r="I402" s="125">
        <v>0.49399999999999999</v>
      </c>
      <c r="J402" s="121"/>
      <c r="K402" s="126">
        <v>0.8</v>
      </c>
    </row>
    <row r="403" spans="1:11" x14ac:dyDescent="0.3">
      <c r="A403" s="129" t="s">
        <v>191</v>
      </c>
      <c r="B403" s="121" t="s">
        <v>129</v>
      </c>
      <c r="C403" s="121" t="str">
        <f t="shared" si="21"/>
        <v>Secteur Public</v>
      </c>
      <c r="D403" s="121"/>
      <c r="E403" s="121" t="s">
        <v>29</v>
      </c>
      <c r="F403" s="121" t="s">
        <v>195</v>
      </c>
      <c r="G403" s="120" t="str">
        <f t="shared" si="20"/>
        <v>G941126 - Conf. Ext. - M1 (26)</v>
      </c>
      <c r="H403" s="127" t="str">
        <f t="shared" si="19"/>
        <v>G941126</v>
      </c>
      <c r="I403" s="125">
        <v>0.49399999999999999</v>
      </c>
      <c r="J403" s="121"/>
      <c r="K403" s="126">
        <v>0.8</v>
      </c>
    </row>
    <row r="404" spans="1:11" x14ac:dyDescent="0.3">
      <c r="A404" s="129" t="s">
        <v>191</v>
      </c>
      <c r="B404" s="121" t="s">
        <v>129</v>
      </c>
      <c r="C404" s="121" t="str">
        <f t="shared" si="21"/>
        <v>Secteur Public</v>
      </c>
      <c r="D404" s="121"/>
      <c r="E404" s="121" t="s">
        <v>132</v>
      </c>
      <c r="F404" s="121" t="s">
        <v>196</v>
      </c>
      <c r="G404" s="120" t="str">
        <f t="shared" si="20"/>
        <v>G941127 - Conf. Ext. - SCslt3 (27)</v>
      </c>
      <c r="H404" s="127" t="str">
        <f t="shared" si="19"/>
        <v>G941127</v>
      </c>
      <c r="I404" s="125">
        <v>0.49399999999999999</v>
      </c>
      <c r="J404" s="121"/>
      <c r="K404" s="126">
        <v>0.8</v>
      </c>
    </row>
    <row r="405" spans="1:11" x14ac:dyDescent="0.3">
      <c r="A405" s="129" t="s">
        <v>191</v>
      </c>
      <c r="B405" s="121" t="s">
        <v>129</v>
      </c>
      <c r="C405" s="121" t="str">
        <f t="shared" si="21"/>
        <v>Secteur Public</v>
      </c>
      <c r="D405" s="121"/>
      <c r="E405" s="121" t="s">
        <v>133</v>
      </c>
      <c r="F405" s="121" t="s">
        <v>197</v>
      </c>
      <c r="G405" s="120" t="str">
        <f t="shared" si="20"/>
        <v>G941128 - Conf. Ext. - SCslt2 (28)</v>
      </c>
      <c r="H405" s="127" t="str">
        <f t="shared" si="19"/>
        <v>G941128</v>
      </c>
      <c r="I405" s="125">
        <v>0.49399999999999999</v>
      </c>
      <c r="J405" s="121"/>
      <c r="K405" s="126">
        <v>0.8</v>
      </c>
    </row>
    <row r="406" spans="1:11" x14ac:dyDescent="0.3">
      <c r="A406" s="129" t="s">
        <v>191</v>
      </c>
      <c r="B406" s="121" t="s">
        <v>129</v>
      </c>
      <c r="C406" s="121" t="str">
        <f t="shared" si="21"/>
        <v>Secteur Public</v>
      </c>
      <c r="D406" s="121"/>
      <c r="E406" s="121" t="s">
        <v>23</v>
      </c>
      <c r="F406" s="121" t="s">
        <v>199</v>
      </c>
      <c r="G406" s="120" t="str">
        <f t="shared" si="20"/>
        <v>G94112V - Conf. Ext. - NEP (2V)</v>
      </c>
      <c r="H406" s="127" t="str">
        <f t="shared" si="19"/>
        <v>G94112V</v>
      </c>
      <c r="I406" s="125">
        <v>0.49399999999999999</v>
      </c>
      <c r="J406" s="121"/>
      <c r="K406" s="126">
        <v>1</v>
      </c>
    </row>
    <row r="407" spans="1:11" x14ac:dyDescent="0.3">
      <c r="A407" s="129" t="s">
        <v>191</v>
      </c>
      <c r="B407" s="121" t="s">
        <v>129</v>
      </c>
      <c r="C407" s="121" t="str">
        <f t="shared" si="21"/>
        <v>Secteur Public</v>
      </c>
      <c r="D407" s="121"/>
      <c r="E407" s="121" t="s">
        <v>135</v>
      </c>
      <c r="F407" s="121" t="s">
        <v>200</v>
      </c>
      <c r="G407" s="120" t="str">
        <f t="shared" si="20"/>
        <v>G941131 - Exp. Ext. - SCslt1 (31)</v>
      </c>
      <c r="H407" s="127" t="str">
        <f t="shared" si="19"/>
        <v>G941131</v>
      </c>
      <c r="I407" s="125">
        <v>0.502</v>
      </c>
      <c r="J407" s="121"/>
      <c r="K407" s="126">
        <v>0.8</v>
      </c>
    </row>
    <row r="408" spans="1:11" x14ac:dyDescent="0.3">
      <c r="A408" s="129" t="s">
        <v>191</v>
      </c>
      <c r="B408" s="121" t="s">
        <v>129</v>
      </c>
      <c r="C408" s="121" t="str">
        <f t="shared" si="21"/>
        <v>Secteur Public</v>
      </c>
      <c r="D408" s="121"/>
      <c r="E408" s="121" t="s">
        <v>137</v>
      </c>
      <c r="F408" s="121" t="s">
        <v>202</v>
      </c>
      <c r="G408" s="120" t="str">
        <f t="shared" si="20"/>
        <v>G941137 - Exp. Ext. - Cslt1 (37)</v>
      </c>
      <c r="H408" s="127" t="str">
        <f t="shared" si="19"/>
        <v>G941137</v>
      </c>
      <c r="I408" s="125">
        <v>0.502</v>
      </c>
      <c r="J408" s="121"/>
      <c r="K408" s="126">
        <v>0.8</v>
      </c>
    </row>
    <row r="409" spans="1:11" x14ac:dyDescent="0.3">
      <c r="A409" s="129" t="s">
        <v>191</v>
      </c>
      <c r="B409" s="121" t="s">
        <v>129</v>
      </c>
      <c r="C409" s="121" t="str">
        <f t="shared" si="21"/>
        <v>Secteur Public</v>
      </c>
      <c r="D409" s="121"/>
      <c r="E409" s="121" t="s">
        <v>137</v>
      </c>
      <c r="F409" s="121" t="s">
        <v>202</v>
      </c>
      <c r="G409" s="120" t="str">
        <f t="shared" si="20"/>
        <v>G941137 - Exp. Ext. - Cslt1 (37)</v>
      </c>
      <c r="H409" s="127" t="str">
        <f t="shared" si="19"/>
        <v>G941137</v>
      </c>
      <c r="I409" s="125">
        <v>0.502</v>
      </c>
      <c r="J409" s="121"/>
      <c r="K409" s="126">
        <v>0.8</v>
      </c>
    </row>
    <row r="410" spans="1:11" x14ac:dyDescent="0.3">
      <c r="A410" s="129" t="s">
        <v>191</v>
      </c>
      <c r="B410" s="121" t="s">
        <v>129</v>
      </c>
      <c r="C410" s="121" t="str">
        <f t="shared" si="21"/>
        <v>Secteur Public</v>
      </c>
      <c r="D410" s="121"/>
      <c r="E410" s="121" t="s">
        <v>135</v>
      </c>
      <c r="F410" s="121" t="s">
        <v>200</v>
      </c>
      <c r="G410" s="120" t="str">
        <f t="shared" si="20"/>
        <v>G941131 - Exp. Ext. - SCslt1 (31)</v>
      </c>
      <c r="H410" s="127" t="str">
        <f t="shared" si="19"/>
        <v>G941131</v>
      </c>
      <c r="I410" s="125">
        <v>0.502</v>
      </c>
      <c r="J410" s="121"/>
      <c r="K410" s="126">
        <v>0.8</v>
      </c>
    </row>
    <row r="411" spans="1:11" x14ac:dyDescent="0.3">
      <c r="A411" s="129" t="s">
        <v>191</v>
      </c>
      <c r="B411" s="121" t="s">
        <v>129</v>
      </c>
      <c r="C411" s="121" t="str">
        <f t="shared" si="21"/>
        <v>Secteur Public</v>
      </c>
      <c r="D411" s="121"/>
      <c r="E411" s="121" t="s">
        <v>136</v>
      </c>
      <c r="F411" s="121" t="s">
        <v>201</v>
      </c>
      <c r="G411" s="120" t="str">
        <f t="shared" si="20"/>
        <v>G941136 - Exp. Ext. - Cslt2 (36)</v>
      </c>
      <c r="H411" s="127" t="str">
        <f t="shared" si="19"/>
        <v>G941136</v>
      </c>
      <c r="I411" s="125">
        <v>0.502</v>
      </c>
      <c r="J411" s="121"/>
      <c r="K411" s="126">
        <v>0.8</v>
      </c>
    </row>
    <row r="412" spans="1:11" x14ac:dyDescent="0.3">
      <c r="A412" s="129" t="s">
        <v>191</v>
      </c>
      <c r="B412" s="121" t="s">
        <v>129</v>
      </c>
      <c r="C412" s="121" t="str">
        <f t="shared" si="21"/>
        <v>Secteur Public</v>
      </c>
      <c r="D412" s="121"/>
      <c r="E412" s="121" t="s">
        <v>137</v>
      </c>
      <c r="F412" s="121" t="s">
        <v>202</v>
      </c>
      <c r="G412" s="120" t="str">
        <f t="shared" si="20"/>
        <v>G941137 - Exp. Ext. - Cslt1 (37)</v>
      </c>
      <c r="H412" s="127" t="str">
        <f t="shared" si="19"/>
        <v>G941137</v>
      </c>
      <c r="I412" s="125">
        <v>0.502</v>
      </c>
      <c r="J412" s="121"/>
      <c r="K412" s="126">
        <v>0.8</v>
      </c>
    </row>
    <row r="413" spans="1:11" x14ac:dyDescent="0.3">
      <c r="A413" s="129" t="s">
        <v>191</v>
      </c>
      <c r="B413" s="121" t="s">
        <v>129</v>
      </c>
      <c r="C413" s="121" t="str">
        <f t="shared" si="21"/>
        <v>Secteur Public</v>
      </c>
      <c r="D413" s="121"/>
      <c r="E413" s="121" t="s">
        <v>144</v>
      </c>
      <c r="F413" s="121" t="s">
        <v>203</v>
      </c>
      <c r="G413" s="120" t="str">
        <f t="shared" si="20"/>
        <v>G941142 - Déb. Ext. - Cslt Jun (42)</v>
      </c>
      <c r="H413" s="127" t="str">
        <f t="shared" si="19"/>
        <v>G941142</v>
      </c>
      <c r="I413" s="125">
        <v>0.51100000000000001</v>
      </c>
      <c r="J413" s="121"/>
      <c r="K413" s="126">
        <v>0.8</v>
      </c>
    </row>
    <row r="414" spans="1:11" x14ac:dyDescent="0.3">
      <c r="A414" s="129" t="s">
        <v>191</v>
      </c>
      <c r="B414" s="121" t="s">
        <v>129</v>
      </c>
      <c r="C414" s="121" t="str">
        <f t="shared" si="21"/>
        <v>Secteur Public</v>
      </c>
      <c r="D414" s="121"/>
      <c r="E414" s="121" t="s">
        <v>144</v>
      </c>
      <c r="F414" s="121" t="s">
        <v>203</v>
      </c>
      <c r="G414" s="120" t="str">
        <f t="shared" si="20"/>
        <v>G941142 - Déb. Ext. - Cslt Jun (42)</v>
      </c>
      <c r="H414" s="127" t="str">
        <f t="shared" si="19"/>
        <v>G941142</v>
      </c>
      <c r="I414" s="125">
        <v>0.51100000000000001</v>
      </c>
      <c r="J414" s="121"/>
      <c r="K414" s="126">
        <v>0.8</v>
      </c>
    </row>
    <row r="415" spans="1:11" x14ac:dyDescent="0.3">
      <c r="A415" s="129" t="s">
        <v>191</v>
      </c>
      <c r="B415" s="121" t="s">
        <v>129</v>
      </c>
      <c r="C415" s="121" t="str">
        <f t="shared" si="21"/>
        <v>Secteur Public</v>
      </c>
      <c r="D415" s="121"/>
      <c r="E415" s="121" t="s">
        <v>33</v>
      </c>
      <c r="F415" s="121" t="s">
        <v>204</v>
      </c>
      <c r="G415" s="120" t="str">
        <f t="shared" si="20"/>
        <v>G94114B - Déb. Ext. - SLD (4B)</v>
      </c>
      <c r="H415" s="127" t="str">
        <f t="shared" si="19"/>
        <v>G94114B</v>
      </c>
      <c r="I415" s="125">
        <v>0.24299999999999999</v>
      </c>
      <c r="J415" s="121"/>
      <c r="K415" s="126">
        <v>0.8</v>
      </c>
    </row>
    <row r="416" spans="1:11" x14ac:dyDescent="0.3">
      <c r="A416" s="129" t="s">
        <v>191</v>
      </c>
      <c r="B416" s="121" t="s">
        <v>129</v>
      </c>
      <c r="C416" s="121" t="str">
        <f t="shared" si="21"/>
        <v>Secteur Public</v>
      </c>
      <c r="D416" s="121"/>
      <c r="E416" s="121" t="s">
        <v>32</v>
      </c>
      <c r="F416" s="121" t="s">
        <v>207</v>
      </c>
      <c r="G416" s="120" t="str">
        <f t="shared" si="20"/>
        <v>G94114A - Déb. Ext. - SCD (4A)</v>
      </c>
      <c r="H416" s="127" t="str">
        <f t="shared" si="19"/>
        <v>G94114A</v>
      </c>
      <c r="I416" s="125">
        <v>0.24299999999999999</v>
      </c>
      <c r="J416" s="121"/>
      <c r="K416" s="126">
        <v>0.8</v>
      </c>
    </row>
    <row r="417" spans="1:11" x14ac:dyDescent="0.3">
      <c r="A417" s="129" t="s">
        <v>191</v>
      </c>
      <c r="B417" s="121" t="s">
        <v>129</v>
      </c>
      <c r="C417" s="121" t="str">
        <f t="shared" si="21"/>
        <v>Secteur Public</v>
      </c>
      <c r="D417" s="121"/>
      <c r="E417" s="121" t="s">
        <v>33</v>
      </c>
      <c r="F417" s="121" t="s">
        <v>204</v>
      </c>
      <c r="G417" s="120" t="str">
        <f t="shared" si="20"/>
        <v>G94114B - Déb. Ext. - SLD (4B)</v>
      </c>
      <c r="H417" s="127" t="str">
        <f t="shared" si="19"/>
        <v>G94114B</v>
      </c>
      <c r="I417" s="125">
        <v>0.24299999999999999</v>
      </c>
      <c r="J417" s="121"/>
      <c r="K417" s="126">
        <v>0.8</v>
      </c>
    </row>
    <row r="418" spans="1:11" x14ac:dyDescent="0.3">
      <c r="A418" s="129" t="s">
        <v>191</v>
      </c>
      <c r="B418" s="121" t="s">
        <v>129</v>
      </c>
      <c r="C418" s="121" t="str">
        <f t="shared" si="21"/>
        <v>Secteur Public</v>
      </c>
      <c r="D418" s="121"/>
      <c r="E418" s="121" t="s">
        <v>147</v>
      </c>
      <c r="F418" s="121" t="s">
        <v>217</v>
      </c>
      <c r="G418" s="120" t="str">
        <f t="shared" si="20"/>
        <v>G941164 - Int. n. fact. - Assist adm (64)</v>
      </c>
      <c r="H418" s="127" t="str">
        <f t="shared" si="19"/>
        <v>G941164</v>
      </c>
      <c r="I418" s="125">
        <v>0.501</v>
      </c>
      <c r="J418" s="121"/>
      <c r="K418" s="126">
        <v>0.9</v>
      </c>
    </row>
    <row r="419" spans="1:11" x14ac:dyDescent="0.3">
      <c r="A419" s="129" t="s">
        <v>191</v>
      </c>
      <c r="B419" s="121" t="s">
        <v>129</v>
      </c>
      <c r="C419" s="121" t="str">
        <f t="shared" si="21"/>
        <v>Secteur Public</v>
      </c>
      <c r="D419" s="121"/>
      <c r="E419" s="121" t="s">
        <v>158</v>
      </c>
      <c r="F419" s="121" t="s">
        <v>206</v>
      </c>
      <c r="G419" s="120" t="str">
        <f t="shared" si="20"/>
        <v>G941182 - Int. n. fact. - SecrDir (82)</v>
      </c>
      <c r="H419" s="127" t="str">
        <f t="shared" si="19"/>
        <v>G941182</v>
      </c>
      <c r="I419" s="125">
        <v>0.501</v>
      </c>
      <c r="J419" s="121"/>
      <c r="K419" s="126">
        <v>0.9</v>
      </c>
    </row>
    <row r="420" spans="1:11" x14ac:dyDescent="0.3">
      <c r="A420" s="129" t="s">
        <v>191</v>
      </c>
      <c r="B420" s="121" t="s">
        <v>129</v>
      </c>
      <c r="C420" s="121" t="str">
        <f t="shared" si="21"/>
        <v>Secteur Public</v>
      </c>
      <c r="D420" s="121"/>
      <c r="E420" s="121" t="s">
        <v>148</v>
      </c>
      <c r="F420" s="121" t="s">
        <v>209</v>
      </c>
      <c r="G420" s="120" t="str">
        <f t="shared" si="20"/>
        <v>G941166 - Int. n. fact. - SM Int (66)</v>
      </c>
      <c r="H420" s="127" t="str">
        <f t="shared" si="19"/>
        <v>G941166</v>
      </c>
      <c r="I420" s="125">
        <v>0.501</v>
      </c>
      <c r="J420" s="121"/>
      <c r="K420" s="126">
        <v>0.9</v>
      </c>
    </row>
    <row r="421" spans="1:11" x14ac:dyDescent="0.3">
      <c r="A421" s="129" t="s">
        <v>191</v>
      </c>
      <c r="B421" s="121" t="s">
        <v>129</v>
      </c>
      <c r="C421" s="121" t="str">
        <f t="shared" si="21"/>
        <v>Secteur Public</v>
      </c>
      <c r="D421" s="121"/>
      <c r="E421" s="121" t="s">
        <v>149</v>
      </c>
      <c r="F421" s="121" t="s">
        <v>210</v>
      </c>
      <c r="G421" s="120" t="str">
        <f t="shared" si="20"/>
        <v>G941168 - Int. n. fact. - CadreConf (68)</v>
      </c>
      <c r="H421" s="127" t="str">
        <f t="shared" si="19"/>
        <v>G941168</v>
      </c>
      <c r="I421" s="125">
        <v>0.501</v>
      </c>
      <c r="J421" s="121"/>
      <c r="K421" s="126">
        <v>0.9</v>
      </c>
    </row>
    <row r="422" spans="1:11" x14ac:dyDescent="0.3">
      <c r="A422" s="129" t="s">
        <v>191</v>
      </c>
      <c r="B422" s="121" t="s">
        <v>129</v>
      </c>
      <c r="C422" s="121" t="str">
        <f t="shared" si="21"/>
        <v>Secteur Public</v>
      </c>
      <c r="D422" s="121"/>
      <c r="E422" s="121" t="s">
        <v>157</v>
      </c>
      <c r="F422" s="121" t="s">
        <v>205</v>
      </c>
      <c r="G422" s="120" t="str">
        <f t="shared" si="20"/>
        <v>G941181 - Int. n. fact. - AssistDir (81)</v>
      </c>
      <c r="H422" s="127" t="str">
        <f t="shared" si="19"/>
        <v>G941181</v>
      </c>
      <c r="I422" s="125">
        <v>0.501</v>
      </c>
      <c r="J422" s="121"/>
      <c r="K422" s="126">
        <v>0.9</v>
      </c>
    </row>
    <row r="423" spans="1:11" x14ac:dyDescent="0.3">
      <c r="A423" s="129" t="s">
        <v>191</v>
      </c>
      <c r="B423" s="121" t="s">
        <v>130</v>
      </c>
      <c r="C423" s="121" t="str">
        <f t="shared" si="21"/>
        <v>BPO / BPS</v>
      </c>
      <c r="D423" s="121"/>
      <c r="E423" s="121" t="s">
        <v>28</v>
      </c>
      <c r="F423" s="121" t="s">
        <v>198</v>
      </c>
      <c r="G423" s="120" t="str">
        <f t="shared" si="20"/>
        <v>H501124 - Conf. Ext. - M2 (24)</v>
      </c>
      <c r="H423" s="127" t="str">
        <f t="shared" si="19"/>
        <v>H501124</v>
      </c>
      <c r="I423" s="125">
        <v>0.502</v>
      </c>
      <c r="J423" s="121"/>
      <c r="K423" s="126">
        <v>0.8</v>
      </c>
    </row>
    <row r="424" spans="1:11" x14ac:dyDescent="0.3">
      <c r="A424" s="129" t="s">
        <v>191</v>
      </c>
      <c r="B424" s="121" t="s">
        <v>130</v>
      </c>
      <c r="C424" s="121" t="str">
        <f t="shared" si="21"/>
        <v>BPO / BPS</v>
      </c>
      <c r="D424" s="121"/>
      <c r="E424" s="121" t="s">
        <v>15</v>
      </c>
      <c r="F424" s="121" t="s">
        <v>222</v>
      </c>
      <c r="G424" s="120" t="str">
        <f t="shared" si="20"/>
        <v>H50112P - Conf. Ext. - Assist Man (2P)</v>
      </c>
      <c r="H424" s="127" t="str">
        <f t="shared" si="19"/>
        <v>H50112P</v>
      </c>
      <c r="I424" s="125">
        <v>0.502</v>
      </c>
      <c r="J424" s="121"/>
      <c r="K424" s="126">
        <v>0.8</v>
      </c>
    </row>
    <row r="425" spans="1:11" x14ac:dyDescent="0.3">
      <c r="A425" s="129" t="s">
        <v>191</v>
      </c>
      <c r="B425" s="121" t="s">
        <v>130</v>
      </c>
      <c r="C425" s="121" t="str">
        <f t="shared" si="21"/>
        <v>BPO / BPS</v>
      </c>
      <c r="D425" s="121"/>
      <c r="E425" s="121" t="s">
        <v>26</v>
      </c>
      <c r="F425" s="121" t="s">
        <v>193</v>
      </c>
      <c r="G425" s="120" t="str">
        <f t="shared" si="20"/>
        <v>H501122 - Conf. Ext. - SM (22)</v>
      </c>
      <c r="H425" s="127" t="str">
        <f t="shared" si="19"/>
        <v>H501122</v>
      </c>
      <c r="I425" s="125">
        <v>0.502</v>
      </c>
      <c r="J425" s="121"/>
      <c r="K425" s="126">
        <v>0.8</v>
      </c>
    </row>
    <row r="426" spans="1:11" x14ac:dyDescent="0.3">
      <c r="A426" s="129" t="s">
        <v>191</v>
      </c>
      <c r="B426" s="121" t="s">
        <v>130</v>
      </c>
      <c r="C426" s="121" t="str">
        <f t="shared" si="21"/>
        <v>BPO / BPS</v>
      </c>
      <c r="D426" s="121"/>
      <c r="E426" s="121" t="s">
        <v>29</v>
      </c>
      <c r="F426" s="121" t="s">
        <v>195</v>
      </c>
      <c r="G426" s="120" t="str">
        <f t="shared" si="20"/>
        <v>H501126 - Conf. Ext. - M1 (26)</v>
      </c>
      <c r="H426" s="127" t="str">
        <f t="shared" si="19"/>
        <v>H501126</v>
      </c>
      <c r="I426" s="125">
        <v>0.502</v>
      </c>
      <c r="J426" s="121"/>
      <c r="K426" s="126">
        <v>0.8</v>
      </c>
    </row>
    <row r="427" spans="1:11" x14ac:dyDescent="0.3">
      <c r="A427" s="129" t="s">
        <v>191</v>
      </c>
      <c r="B427" s="121" t="s">
        <v>130</v>
      </c>
      <c r="C427" s="121" t="str">
        <f t="shared" si="21"/>
        <v>BPO / BPS</v>
      </c>
      <c r="D427" s="121"/>
      <c r="E427" s="121" t="s">
        <v>132</v>
      </c>
      <c r="F427" s="121" t="s">
        <v>196</v>
      </c>
      <c r="G427" s="120" t="str">
        <f t="shared" si="20"/>
        <v>H501127 - Conf. Ext. - SCslt3 (27)</v>
      </c>
      <c r="H427" s="127" t="str">
        <f t="shared" ref="H427:H490" si="22">CONCATENATE(B427,E427)</f>
        <v>H501127</v>
      </c>
      <c r="I427" s="125">
        <v>0.502</v>
      </c>
      <c r="J427" s="121"/>
      <c r="K427" s="126">
        <v>0.8</v>
      </c>
    </row>
    <row r="428" spans="1:11" x14ac:dyDescent="0.3">
      <c r="A428" s="129" t="s">
        <v>191</v>
      </c>
      <c r="B428" s="121" t="s">
        <v>130</v>
      </c>
      <c r="C428" s="121" t="str">
        <f t="shared" si="21"/>
        <v>BPO / BPS</v>
      </c>
      <c r="D428" s="121"/>
      <c r="E428" s="121" t="s">
        <v>133</v>
      </c>
      <c r="F428" s="121" t="s">
        <v>197</v>
      </c>
      <c r="G428" s="120" t="str">
        <f t="shared" si="20"/>
        <v>H501128 - Conf. Ext. - SCslt2 (28)</v>
      </c>
      <c r="H428" s="127" t="str">
        <f t="shared" si="22"/>
        <v>H501128</v>
      </c>
      <c r="I428" s="125">
        <v>0.502</v>
      </c>
      <c r="J428" s="121"/>
      <c r="K428" s="126">
        <v>0.8</v>
      </c>
    </row>
    <row r="429" spans="1:11" x14ac:dyDescent="0.3">
      <c r="A429" s="129" t="s">
        <v>191</v>
      </c>
      <c r="B429" s="121" t="s">
        <v>130</v>
      </c>
      <c r="C429" s="121" t="str">
        <f t="shared" si="21"/>
        <v>BPO / BPS</v>
      </c>
      <c r="D429" s="121"/>
      <c r="E429" s="121" t="s">
        <v>15</v>
      </c>
      <c r="F429" s="121" t="s">
        <v>222</v>
      </c>
      <c r="G429" s="120" t="str">
        <f t="shared" si="20"/>
        <v>H50112P - Conf. Ext. - Assist Man (2P)</v>
      </c>
      <c r="H429" s="127" t="str">
        <f t="shared" si="22"/>
        <v>H50112P</v>
      </c>
      <c r="I429" s="125">
        <v>0.502</v>
      </c>
      <c r="J429" s="121"/>
      <c r="K429" s="126">
        <v>0.8</v>
      </c>
    </row>
    <row r="430" spans="1:11" x14ac:dyDescent="0.3">
      <c r="A430" s="129" t="s">
        <v>191</v>
      </c>
      <c r="B430" s="121" t="s">
        <v>130</v>
      </c>
      <c r="C430" s="121" t="str">
        <f t="shared" si="21"/>
        <v>BPO / BPS</v>
      </c>
      <c r="D430" s="121"/>
      <c r="E430" s="121" t="s">
        <v>135</v>
      </c>
      <c r="F430" s="121" t="s">
        <v>200</v>
      </c>
      <c r="G430" s="120" t="str">
        <f t="shared" si="20"/>
        <v>H501131 - Exp. Ext. - SCslt1 (31)</v>
      </c>
      <c r="H430" s="127" t="str">
        <f t="shared" si="22"/>
        <v>H501131</v>
      </c>
      <c r="I430" s="125">
        <v>0.48399999999999999</v>
      </c>
      <c r="J430" s="121"/>
      <c r="K430" s="126">
        <v>0.8</v>
      </c>
    </row>
    <row r="431" spans="1:11" x14ac:dyDescent="0.3">
      <c r="A431" s="129" t="s">
        <v>191</v>
      </c>
      <c r="B431" s="121" t="s">
        <v>130</v>
      </c>
      <c r="C431" s="121" t="str">
        <f t="shared" si="21"/>
        <v>BPO / BPS</v>
      </c>
      <c r="D431" s="121"/>
      <c r="E431" s="121" t="s">
        <v>142</v>
      </c>
      <c r="F431" s="121" t="s">
        <v>223</v>
      </c>
      <c r="G431" s="120" t="str">
        <f t="shared" si="20"/>
        <v>H50113K - Exp. Ext. - SrS3 (3K)</v>
      </c>
      <c r="H431" s="127" t="str">
        <f t="shared" si="22"/>
        <v>H50113K</v>
      </c>
      <c r="I431" s="125">
        <v>0.48399999999999999</v>
      </c>
      <c r="J431" s="121"/>
      <c r="K431" s="126">
        <v>0.8</v>
      </c>
    </row>
    <row r="432" spans="1:11" x14ac:dyDescent="0.3">
      <c r="A432" s="129" t="s">
        <v>191</v>
      </c>
      <c r="B432" s="121" t="s">
        <v>130</v>
      </c>
      <c r="C432" s="121" t="str">
        <f t="shared" si="21"/>
        <v>BPO / BPS</v>
      </c>
      <c r="D432" s="121"/>
      <c r="E432" s="121" t="s">
        <v>143</v>
      </c>
      <c r="F432" s="121" t="s">
        <v>224</v>
      </c>
      <c r="G432" s="120" t="str">
        <f t="shared" si="20"/>
        <v>H50113L - Exp. Ext. - SrS4 (3L)</v>
      </c>
      <c r="H432" s="127" t="str">
        <f t="shared" si="22"/>
        <v>H50113L</v>
      </c>
      <c r="I432" s="125">
        <v>0.48399999999999999</v>
      </c>
      <c r="J432" s="121"/>
      <c r="K432" s="126">
        <v>0.8</v>
      </c>
    </row>
    <row r="433" spans="1:11" x14ac:dyDescent="0.3">
      <c r="A433" s="129" t="s">
        <v>191</v>
      </c>
      <c r="B433" s="121" t="s">
        <v>130</v>
      </c>
      <c r="C433" s="121" t="str">
        <f t="shared" si="21"/>
        <v>BPO / BPS</v>
      </c>
      <c r="D433" s="121"/>
      <c r="E433" s="121" t="s">
        <v>140</v>
      </c>
      <c r="F433" s="121" t="s">
        <v>225</v>
      </c>
      <c r="G433" s="120" t="str">
        <f t="shared" si="20"/>
        <v>H50113I - Exp. Ext. - SrS1 (3l)</v>
      </c>
      <c r="H433" s="127" t="str">
        <f t="shared" si="22"/>
        <v>H50113I</v>
      </c>
      <c r="I433" s="125">
        <v>0.48399999999999999</v>
      </c>
      <c r="J433" s="121"/>
      <c r="K433" s="126">
        <v>0.8</v>
      </c>
    </row>
    <row r="434" spans="1:11" x14ac:dyDescent="0.3">
      <c r="A434" s="129" t="s">
        <v>191</v>
      </c>
      <c r="B434" s="121" t="s">
        <v>130</v>
      </c>
      <c r="C434" s="121" t="str">
        <f t="shared" si="21"/>
        <v>BPO / BPS</v>
      </c>
      <c r="D434" s="121"/>
      <c r="E434" s="121" t="s">
        <v>141</v>
      </c>
      <c r="F434" s="121" t="s">
        <v>226</v>
      </c>
      <c r="G434" s="120" t="str">
        <f t="shared" si="20"/>
        <v>H50113J - Exp. Ext. - SrS2 (3J)</v>
      </c>
      <c r="H434" s="127" t="str">
        <f t="shared" si="22"/>
        <v>H50113J</v>
      </c>
      <c r="I434" s="125">
        <v>0.48399999999999999</v>
      </c>
      <c r="J434" s="121"/>
      <c r="K434" s="126">
        <v>0.8</v>
      </c>
    </row>
    <row r="435" spans="1:11" x14ac:dyDescent="0.3">
      <c r="A435" s="129" t="s">
        <v>191</v>
      </c>
      <c r="B435" s="121" t="s">
        <v>130</v>
      </c>
      <c r="C435" s="121" t="str">
        <f t="shared" si="21"/>
        <v>BPO / BPS</v>
      </c>
      <c r="D435" s="121"/>
      <c r="E435" s="121" t="s">
        <v>135</v>
      </c>
      <c r="F435" s="121" t="s">
        <v>200</v>
      </c>
      <c r="G435" s="120" t="str">
        <f t="shared" si="20"/>
        <v>H501131 - Exp. Ext. - SCslt1 (31)</v>
      </c>
      <c r="H435" s="127" t="str">
        <f t="shared" si="22"/>
        <v>H501131</v>
      </c>
      <c r="I435" s="125">
        <v>0.48399999999999999</v>
      </c>
      <c r="J435" s="121"/>
      <c r="K435" s="126">
        <v>0.8</v>
      </c>
    </row>
    <row r="436" spans="1:11" x14ac:dyDescent="0.3">
      <c r="A436" s="129" t="s">
        <v>191</v>
      </c>
      <c r="B436" s="121" t="s">
        <v>130</v>
      </c>
      <c r="C436" s="121" t="str">
        <f t="shared" si="21"/>
        <v>BPO / BPS</v>
      </c>
      <c r="D436" s="121"/>
      <c r="E436" s="121" t="s">
        <v>136</v>
      </c>
      <c r="F436" s="121" t="s">
        <v>201</v>
      </c>
      <c r="G436" s="120" t="str">
        <f t="shared" si="20"/>
        <v>H501136 - Exp. Ext. - Cslt2 (36)</v>
      </c>
      <c r="H436" s="127" t="str">
        <f t="shared" si="22"/>
        <v>H501136</v>
      </c>
      <c r="I436" s="125">
        <v>0.48399999999999999</v>
      </c>
      <c r="J436" s="121"/>
      <c r="K436" s="126">
        <v>0.8</v>
      </c>
    </row>
    <row r="437" spans="1:11" x14ac:dyDescent="0.3">
      <c r="A437" s="129" t="s">
        <v>191</v>
      </c>
      <c r="B437" s="121" t="s">
        <v>130</v>
      </c>
      <c r="C437" s="121" t="str">
        <f t="shared" si="21"/>
        <v>BPO / BPS</v>
      </c>
      <c r="D437" s="121"/>
      <c r="E437" s="121" t="s">
        <v>137</v>
      </c>
      <c r="F437" s="121" t="s">
        <v>202</v>
      </c>
      <c r="G437" s="120" t="str">
        <f t="shared" si="20"/>
        <v>H501137 - Exp. Ext. - Cslt1 (37)</v>
      </c>
      <c r="H437" s="127" t="str">
        <f t="shared" si="22"/>
        <v>H501137</v>
      </c>
      <c r="I437" s="125">
        <v>0.48399999999999999</v>
      </c>
      <c r="J437" s="121"/>
      <c r="K437" s="126">
        <v>0.8</v>
      </c>
    </row>
    <row r="438" spans="1:11" x14ac:dyDescent="0.3">
      <c r="A438" s="129" t="s">
        <v>191</v>
      </c>
      <c r="B438" s="121" t="s">
        <v>130</v>
      </c>
      <c r="C438" s="121" t="str">
        <f t="shared" si="21"/>
        <v>BPO / BPS</v>
      </c>
      <c r="D438" s="121"/>
      <c r="E438" s="121" t="s">
        <v>140</v>
      </c>
      <c r="F438" s="121" t="s">
        <v>225</v>
      </c>
      <c r="G438" s="120" t="str">
        <f t="shared" si="20"/>
        <v>H50113I - Exp. Ext. - SrS1 (3l)</v>
      </c>
      <c r="H438" s="127" t="str">
        <f t="shared" si="22"/>
        <v>H50113I</v>
      </c>
      <c r="I438" s="125">
        <v>0.48399999999999999</v>
      </c>
      <c r="J438" s="121"/>
      <c r="K438" s="126">
        <v>0.8</v>
      </c>
    </row>
    <row r="439" spans="1:11" x14ac:dyDescent="0.3">
      <c r="A439" s="129" t="s">
        <v>191</v>
      </c>
      <c r="B439" s="121" t="s">
        <v>130</v>
      </c>
      <c r="C439" s="121" t="str">
        <f t="shared" si="21"/>
        <v>BPO / BPS</v>
      </c>
      <c r="D439" s="121"/>
      <c r="E439" s="121" t="s">
        <v>141</v>
      </c>
      <c r="F439" s="121" t="s">
        <v>226</v>
      </c>
      <c r="G439" s="120" t="str">
        <f t="shared" si="20"/>
        <v>H50113J - Exp. Ext. - SrS2 (3J)</v>
      </c>
      <c r="H439" s="127" t="str">
        <f t="shared" si="22"/>
        <v>H50113J</v>
      </c>
      <c r="I439" s="125">
        <v>0.48399999999999999</v>
      </c>
      <c r="J439" s="121"/>
      <c r="K439" s="126">
        <v>0.8</v>
      </c>
    </row>
    <row r="440" spans="1:11" x14ac:dyDescent="0.3">
      <c r="A440" s="129" t="s">
        <v>191</v>
      </c>
      <c r="B440" s="121" t="s">
        <v>130</v>
      </c>
      <c r="C440" s="121" t="str">
        <f t="shared" si="21"/>
        <v>BPO / BPS</v>
      </c>
      <c r="D440" s="121"/>
      <c r="E440" s="121" t="s">
        <v>142</v>
      </c>
      <c r="F440" s="121" t="s">
        <v>223</v>
      </c>
      <c r="G440" s="120" t="str">
        <f t="shared" si="20"/>
        <v>H50113K - Exp. Ext. - SrS3 (3K)</v>
      </c>
      <c r="H440" s="127" t="str">
        <f t="shared" si="22"/>
        <v>H50113K</v>
      </c>
      <c r="I440" s="125">
        <v>0.48399999999999999</v>
      </c>
      <c r="J440" s="121"/>
      <c r="K440" s="126">
        <v>0.8</v>
      </c>
    </row>
    <row r="441" spans="1:11" x14ac:dyDescent="0.3">
      <c r="A441" s="129" t="s">
        <v>191</v>
      </c>
      <c r="B441" s="121" t="s">
        <v>130</v>
      </c>
      <c r="C441" s="121" t="str">
        <f t="shared" si="21"/>
        <v>BPO / BPS</v>
      </c>
      <c r="D441" s="121"/>
      <c r="E441" s="121" t="s">
        <v>143</v>
      </c>
      <c r="F441" s="121" t="s">
        <v>224</v>
      </c>
      <c r="G441" s="120" t="str">
        <f t="shared" si="20"/>
        <v>H50113L - Exp. Ext. - SrS4 (3L)</v>
      </c>
      <c r="H441" s="127" t="str">
        <f t="shared" si="22"/>
        <v>H50113L</v>
      </c>
      <c r="I441" s="125">
        <v>0.48399999999999999</v>
      </c>
      <c r="J441" s="121"/>
      <c r="K441" s="126">
        <v>0.8</v>
      </c>
    </row>
    <row r="442" spans="1:11" x14ac:dyDescent="0.3">
      <c r="A442" s="129" t="s">
        <v>191</v>
      </c>
      <c r="B442" s="121" t="s">
        <v>130</v>
      </c>
      <c r="C442" s="121" t="str">
        <f t="shared" si="21"/>
        <v>BPO / BPS</v>
      </c>
      <c r="D442" s="121"/>
      <c r="E442" s="121" t="s">
        <v>34</v>
      </c>
      <c r="F442" s="121" t="s">
        <v>216</v>
      </c>
      <c r="G442" s="120" t="str">
        <f t="shared" si="20"/>
        <v>H50114D - Déb. Ext. - Staff (4D)</v>
      </c>
      <c r="H442" s="127" t="str">
        <f t="shared" si="22"/>
        <v>H50114D</v>
      </c>
      <c r="I442" s="125">
        <v>0.46200000000000002</v>
      </c>
      <c r="J442" s="121"/>
      <c r="K442" s="126">
        <v>0.8</v>
      </c>
    </row>
    <row r="443" spans="1:11" x14ac:dyDescent="0.3">
      <c r="A443" s="129" t="s">
        <v>191</v>
      </c>
      <c r="B443" s="121" t="s">
        <v>130</v>
      </c>
      <c r="C443" s="121" t="str">
        <f t="shared" si="21"/>
        <v>BPO / BPS</v>
      </c>
      <c r="D443" s="121"/>
      <c r="E443" s="121" t="s">
        <v>31</v>
      </c>
      <c r="F443" s="121" t="s">
        <v>227</v>
      </c>
      <c r="G443" s="120" t="str">
        <f t="shared" si="20"/>
        <v>H501141 - Déb. Ext. - A1 (41)</v>
      </c>
      <c r="H443" s="127" t="str">
        <f t="shared" si="22"/>
        <v>H501141</v>
      </c>
      <c r="I443" s="125">
        <v>0.46200000000000002</v>
      </c>
      <c r="J443" s="121"/>
      <c r="K443" s="126">
        <v>0.8</v>
      </c>
    </row>
    <row r="444" spans="1:11" x14ac:dyDescent="0.3">
      <c r="A444" s="129" t="s">
        <v>191</v>
      </c>
      <c r="B444" s="121" t="s">
        <v>130</v>
      </c>
      <c r="C444" s="121" t="str">
        <f t="shared" si="21"/>
        <v>BPO / BPS</v>
      </c>
      <c r="D444" s="121"/>
      <c r="E444" s="121" t="s">
        <v>145</v>
      </c>
      <c r="F444" s="121" t="s">
        <v>228</v>
      </c>
      <c r="G444" s="120" t="str">
        <f t="shared" si="20"/>
        <v>H501144 - Déb. Ext. - Analyste (44)</v>
      </c>
      <c r="H444" s="127" t="str">
        <f t="shared" si="22"/>
        <v>H501144</v>
      </c>
      <c r="I444" s="125">
        <v>0.46200000000000002</v>
      </c>
      <c r="J444" s="121"/>
      <c r="K444" s="126">
        <v>0.8</v>
      </c>
    </row>
    <row r="445" spans="1:11" x14ac:dyDescent="0.3">
      <c r="A445" s="129" t="s">
        <v>191</v>
      </c>
      <c r="B445" s="121" t="s">
        <v>130</v>
      </c>
      <c r="C445" s="121" t="str">
        <f t="shared" si="21"/>
        <v>BPO / BPS</v>
      </c>
      <c r="D445" s="121"/>
      <c r="E445" s="121" t="s">
        <v>34</v>
      </c>
      <c r="F445" s="121" t="s">
        <v>216</v>
      </c>
      <c r="G445" s="120" t="str">
        <f t="shared" si="20"/>
        <v>H50114D - Déb. Ext. - Staff (4D)</v>
      </c>
      <c r="H445" s="127" t="str">
        <f t="shared" si="22"/>
        <v>H50114D</v>
      </c>
      <c r="I445" s="125">
        <v>0.46200000000000002</v>
      </c>
      <c r="J445" s="121"/>
      <c r="K445" s="126">
        <v>0.8</v>
      </c>
    </row>
    <row r="446" spans="1:11" x14ac:dyDescent="0.3">
      <c r="A446" s="129" t="s">
        <v>191</v>
      </c>
      <c r="B446" s="121" t="s">
        <v>130</v>
      </c>
      <c r="C446" s="121" t="str">
        <f t="shared" si="21"/>
        <v>BPO / BPS</v>
      </c>
      <c r="D446" s="121"/>
      <c r="E446" s="121" t="s">
        <v>144</v>
      </c>
      <c r="F446" s="121" t="s">
        <v>203</v>
      </c>
      <c r="G446" s="120" t="str">
        <f t="shared" si="20"/>
        <v>H501142 - Déb. Ext. - Cslt Jun (42)</v>
      </c>
      <c r="H446" s="127" t="str">
        <f t="shared" si="22"/>
        <v>H501142</v>
      </c>
      <c r="I446" s="125">
        <v>0.46200000000000002</v>
      </c>
      <c r="J446" s="121"/>
      <c r="K446" s="126">
        <v>0.8</v>
      </c>
    </row>
    <row r="447" spans="1:11" x14ac:dyDescent="0.3">
      <c r="A447" s="129" t="s">
        <v>191</v>
      </c>
      <c r="B447" s="121" t="s">
        <v>130</v>
      </c>
      <c r="C447" s="121" t="str">
        <f t="shared" si="21"/>
        <v>BPO / BPS</v>
      </c>
      <c r="D447" s="121"/>
      <c r="E447" s="121" t="s">
        <v>34</v>
      </c>
      <c r="F447" s="121" t="s">
        <v>216</v>
      </c>
      <c r="G447" s="120" t="str">
        <f t="shared" si="20"/>
        <v>H50114D - Déb. Ext. - Staff (4D)</v>
      </c>
      <c r="H447" s="127" t="str">
        <f t="shared" si="22"/>
        <v>H50114D</v>
      </c>
      <c r="I447" s="125">
        <v>0.46200000000000002</v>
      </c>
      <c r="J447" s="121"/>
      <c r="K447" s="126">
        <v>0.8</v>
      </c>
    </row>
    <row r="448" spans="1:11" x14ac:dyDescent="0.3">
      <c r="A448" s="129" t="s">
        <v>191</v>
      </c>
      <c r="B448" s="121" t="s">
        <v>130</v>
      </c>
      <c r="C448" s="121" t="str">
        <f t="shared" si="21"/>
        <v>BPO / BPS</v>
      </c>
      <c r="D448" s="121"/>
      <c r="E448" s="121" t="s">
        <v>153</v>
      </c>
      <c r="F448" s="121" t="s">
        <v>212</v>
      </c>
      <c r="G448" s="120" t="str">
        <f t="shared" si="20"/>
        <v>H50116J - Int. n. fact. - Cadre (6J)</v>
      </c>
      <c r="H448" s="127" t="str">
        <f t="shared" si="22"/>
        <v>H50116J</v>
      </c>
      <c r="I448" s="125">
        <v>0.48299999999999998</v>
      </c>
      <c r="J448" s="121"/>
      <c r="K448" s="126">
        <v>0.9</v>
      </c>
    </row>
    <row r="449" spans="1:11" x14ac:dyDescent="0.3">
      <c r="A449" s="129" t="s">
        <v>191</v>
      </c>
      <c r="B449" s="121" t="s">
        <v>130</v>
      </c>
      <c r="C449" s="121" t="str">
        <f t="shared" si="21"/>
        <v>BPO / BPS</v>
      </c>
      <c r="D449" s="121"/>
      <c r="E449" s="121" t="s">
        <v>154</v>
      </c>
      <c r="F449" s="121" t="s">
        <v>208</v>
      </c>
      <c r="G449" s="120" t="str">
        <f t="shared" si="20"/>
        <v>H50116K - Int. n. fact. - Employé (6K)</v>
      </c>
      <c r="H449" s="127" t="str">
        <f t="shared" si="22"/>
        <v>H50116K</v>
      </c>
      <c r="I449" s="125">
        <v>0.48299999999999998</v>
      </c>
      <c r="J449" s="121"/>
      <c r="K449" s="126">
        <v>0.9</v>
      </c>
    </row>
    <row r="450" spans="1:11" x14ac:dyDescent="0.3">
      <c r="A450" s="129" t="s">
        <v>191</v>
      </c>
      <c r="B450" s="121" t="s">
        <v>130</v>
      </c>
      <c r="C450" s="121" t="str">
        <f t="shared" si="21"/>
        <v>BPO / BPS</v>
      </c>
      <c r="D450" s="121"/>
      <c r="E450" s="121" t="s">
        <v>156</v>
      </c>
      <c r="F450" s="121" t="s">
        <v>229</v>
      </c>
      <c r="G450" s="120" t="str">
        <f t="shared" ref="G450:G490" si="23">B450&amp;F450</f>
        <v>H50116O - Int. n. fact. - Man projet (6O)</v>
      </c>
      <c r="H450" s="127" t="str">
        <f t="shared" si="22"/>
        <v>H50116O</v>
      </c>
      <c r="I450" s="125">
        <v>0.48299999999999998</v>
      </c>
      <c r="J450" s="121"/>
      <c r="K450" s="126">
        <v>0.9</v>
      </c>
    </row>
    <row r="451" spans="1:11" x14ac:dyDescent="0.3">
      <c r="A451" s="129" t="s">
        <v>191</v>
      </c>
      <c r="B451" s="121" t="s">
        <v>130</v>
      </c>
      <c r="C451" s="121" t="str">
        <f t="shared" ref="C451:C490" si="24">VLOOKUP(B451,$R$2:$S$28,2,FALSE)</f>
        <v>BPO / BPS</v>
      </c>
      <c r="D451" s="121"/>
      <c r="E451" s="121" t="s">
        <v>149</v>
      </c>
      <c r="F451" s="121" t="s">
        <v>210</v>
      </c>
      <c r="G451" s="120" t="str">
        <f t="shared" si="23"/>
        <v>H501168 - Int. n. fact. - CadreConf (68)</v>
      </c>
      <c r="H451" s="127" t="str">
        <f t="shared" si="22"/>
        <v>H501168</v>
      </c>
      <c r="I451" s="125">
        <v>0.48299999999999998</v>
      </c>
      <c r="J451" s="121"/>
      <c r="K451" s="126">
        <v>0.9</v>
      </c>
    </row>
    <row r="452" spans="1:11" x14ac:dyDescent="0.3">
      <c r="A452" s="129" t="s">
        <v>191</v>
      </c>
      <c r="B452" s="121" t="s">
        <v>130</v>
      </c>
      <c r="C452" s="121" t="str">
        <f t="shared" si="24"/>
        <v>BPO / BPS</v>
      </c>
      <c r="D452" s="121"/>
      <c r="E452" s="121" t="s">
        <v>150</v>
      </c>
      <c r="F452" s="121" t="s">
        <v>211</v>
      </c>
      <c r="G452" s="120" t="str">
        <f t="shared" si="23"/>
        <v>H501169 - Int. n. fact. - EmplConf (69)</v>
      </c>
      <c r="H452" s="127" t="str">
        <f t="shared" si="22"/>
        <v>H501169</v>
      </c>
      <c r="I452" s="125">
        <v>0.48299999999999998</v>
      </c>
      <c r="J452" s="121"/>
      <c r="K452" s="126">
        <v>0.9</v>
      </c>
    </row>
    <row r="453" spans="1:11" x14ac:dyDescent="0.3">
      <c r="A453" s="129" t="s">
        <v>191</v>
      </c>
      <c r="B453" s="121" t="s">
        <v>130</v>
      </c>
      <c r="C453" s="121" t="str">
        <f t="shared" si="24"/>
        <v>BPO / BPS</v>
      </c>
      <c r="D453" s="121"/>
      <c r="E453" s="121" t="s">
        <v>152</v>
      </c>
      <c r="F453" s="121" t="s">
        <v>221</v>
      </c>
      <c r="G453" s="120" t="str">
        <f t="shared" si="23"/>
        <v>H50116C - Int. n. fact. - Directeur (6C)</v>
      </c>
      <c r="H453" s="127" t="str">
        <f t="shared" si="22"/>
        <v>H50116C</v>
      </c>
      <c r="I453" s="125">
        <v>0.48299999999999998</v>
      </c>
      <c r="J453" s="121"/>
      <c r="K453" s="126">
        <v>0.9</v>
      </c>
    </row>
    <row r="454" spans="1:11" x14ac:dyDescent="0.3">
      <c r="A454" s="129" t="s">
        <v>191</v>
      </c>
      <c r="B454" s="121" t="s">
        <v>130</v>
      </c>
      <c r="C454" s="121" t="str">
        <f t="shared" si="24"/>
        <v>BPO / BPS</v>
      </c>
      <c r="D454" s="121"/>
      <c r="E454" s="121" t="s">
        <v>153</v>
      </c>
      <c r="F454" s="121" t="s">
        <v>212</v>
      </c>
      <c r="G454" s="120" t="str">
        <f t="shared" si="23"/>
        <v>H50116J - Int. n. fact. - Cadre (6J)</v>
      </c>
      <c r="H454" s="127" t="str">
        <f t="shared" si="22"/>
        <v>H50116J</v>
      </c>
      <c r="I454" s="125">
        <v>0.48299999999999998</v>
      </c>
      <c r="J454" s="121"/>
      <c r="K454" s="126">
        <v>0.9</v>
      </c>
    </row>
    <row r="455" spans="1:11" x14ac:dyDescent="0.3">
      <c r="A455" s="129" t="s">
        <v>191</v>
      </c>
      <c r="B455" s="121" t="s">
        <v>130</v>
      </c>
      <c r="C455" s="121" t="str">
        <f t="shared" si="24"/>
        <v>BPO / BPS</v>
      </c>
      <c r="D455" s="121"/>
      <c r="E455" s="121" t="s">
        <v>154</v>
      </c>
      <c r="F455" s="121" t="s">
        <v>208</v>
      </c>
      <c r="G455" s="120" t="str">
        <f t="shared" si="23"/>
        <v>H50116K - Int. n. fact. - Employé (6K)</v>
      </c>
      <c r="H455" s="127" t="str">
        <f t="shared" si="22"/>
        <v>H50116K</v>
      </c>
      <c r="I455" s="125">
        <v>0.48299999999999998</v>
      </c>
      <c r="J455" s="121"/>
      <c r="K455" s="126">
        <v>0.9</v>
      </c>
    </row>
    <row r="456" spans="1:11" x14ac:dyDescent="0.3">
      <c r="A456" s="129" t="s">
        <v>191</v>
      </c>
      <c r="B456" s="121" t="s">
        <v>130</v>
      </c>
      <c r="C456" s="121" t="str">
        <f t="shared" si="24"/>
        <v>BPO / BPS</v>
      </c>
      <c r="D456" s="121"/>
      <c r="E456" s="121" t="s">
        <v>155</v>
      </c>
      <c r="F456" s="121" t="s">
        <v>213</v>
      </c>
      <c r="G456" s="120" t="str">
        <f t="shared" si="23"/>
        <v>H50116N - Int. n. fact. - Man équip (6N)</v>
      </c>
      <c r="H456" s="127" t="str">
        <f t="shared" si="22"/>
        <v>H50116N</v>
      </c>
      <c r="I456" s="125">
        <v>0.48299999999999998</v>
      </c>
      <c r="J456" s="121"/>
      <c r="K456" s="126">
        <v>0.9</v>
      </c>
    </row>
    <row r="457" spans="1:11" x14ac:dyDescent="0.3">
      <c r="A457" s="129" t="s">
        <v>191</v>
      </c>
      <c r="B457" s="121" t="s">
        <v>130</v>
      </c>
      <c r="C457" s="121" t="str">
        <f t="shared" si="24"/>
        <v>BPO / BPS</v>
      </c>
      <c r="D457" s="121"/>
      <c r="E457" s="121" t="s">
        <v>158</v>
      </c>
      <c r="F457" s="121" t="s">
        <v>206</v>
      </c>
      <c r="G457" s="120" t="str">
        <f t="shared" si="23"/>
        <v>H501182 - Int. n. fact. - SecrDir (82)</v>
      </c>
      <c r="H457" s="127" t="str">
        <f t="shared" si="22"/>
        <v>H501182</v>
      </c>
      <c r="I457" s="125">
        <v>0.48299999999999998</v>
      </c>
      <c r="J457" s="121"/>
      <c r="K457" s="126">
        <v>0.9</v>
      </c>
    </row>
    <row r="458" spans="1:11" x14ac:dyDescent="0.3">
      <c r="A458" s="129" t="s">
        <v>191</v>
      </c>
      <c r="B458" s="121" t="s">
        <v>131</v>
      </c>
      <c r="C458" s="121" t="str">
        <f t="shared" si="24"/>
        <v>Deloitte Accounting Services</v>
      </c>
      <c r="D458" s="121"/>
      <c r="E458" s="121" t="s">
        <v>26</v>
      </c>
      <c r="F458" s="121" t="s">
        <v>193</v>
      </c>
      <c r="G458" s="120" t="str">
        <f t="shared" si="23"/>
        <v>K201122 - Conf. Ext. - SM (22)</v>
      </c>
      <c r="H458" s="127" t="str">
        <f t="shared" si="22"/>
        <v>K201122</v>
      </c>
      <c r="I458" s="125">
        <v>0.495</v>
      </c>
      <c r="J458" s="121"/>
      <c r="K458" s="126">
        <v>0.8</v>
      </c>
    </row>
    <row r="459" spans="1:11" x14ac:dyDescent="0.3">
      <c r="A459" s="129" t="s">
        <v>191</v>
      </c>
      <c r="B459" s="121" t="s">
        <v>131</v>
      </c>
      <c r="C459" s="121" t="str">
        <f t="shared" si="24"/>
        <v>Deloitte Accounting Services</v>
      </c>
      <c r="D459" s="121"/>
      <c r="E459" s="121" t="s">
        <v>28</v>
      </c>
      <c r="F459" s="121" t="s">
        <v>198</v>
      </c>
      <c r="G459" s="120" t="str">
        <f t="shared" si="23"/>
        <v>K201124 - Conf. Ext. - M2 (24)</v>
      </c>
      <c r="H459" s="127" t="str">
        <f t="shared" si="22"/>
        <v>K201124</v>
      </c>
      <c r="I459" s="125">
        <v>0.495</v>
      </c>
      <c r="J459" s="121"/>
      <c r="K459" s="126">
        <v>0.8</v>
      </c>
    </row>
    <row r="460" spans="1:11" x14ac:dyDescent="0.3">
      <c r="A460" s="129" t="s">
        <v>191</v>
      </c>
      <c r="B460" s="121" t="s">
        <v>131</v>
      </c>
      <c r="C460" s="121" t="str">
        <f t="shared" si="24"/>
        <v>Deloitte Accounting Services</v>
      </c>
      <c r="D460" s="121"/>
      <c r="E460" s="121" t="s">
        <v>29</v>
      </c>
      <c r="F460" s="121" t="s">
        <v>195</v>
      </c>
      <c r="G460" s="120" t="str">
        <f t="shared" si="23"/>
        <v>K201126 - Conf. Ext. - M1 (26)</v>
      </c>
      <c r="H460" s="127" t="str">
        <f t="shared" si="22"/>
        <v>K201126</v>
      </c>
      <c r="I460" s="125">
        <v>0.495</v>
      </c>
      <c r="J460" s="121"/>
      <c r="K460" s="126">
        <v>0.8</v>
      </c>
    </row>
    <row r="461" spans="1:11" x14ac:dyDescent="0.3">
      <c r="A461" s="129" t="s">
        <v>191</v>
      </c>
      <c r="B461" s="121" t="s">
        <v>131</v>
      </c>
      <c r="C461" s="121" t="str">
        <f t="shared" si="24"/>
        <v>Deloitte Accounting Services</v>
      </c>
      <c r="D461" s="121"/>
      <c r="E461" s="121" t="s">
        <v>15</v>
      </c>
      <c r="F461" s="121" t="s">
        <v>222</v>
      </c>
      <c r="G461" s="120" t="str">
        <f t="shared" si="23"/>
        <v>K20112P - Conf. Ext. - Assist Man (2P)</v>
      </c>
      <c r="H461" s="127" t="str">
        <f t="shared" si="22"/>
        <v>K20112P</v>
      </c>
      <c r="I461" s="125">
        <v>0.495</v>
      </c>
      <c r="J461" s="121"/>
      <c r="K461" s="126">
        <v>0.8</v>
      </c>
    </row>
    <row r="462" spans="1:11" x14ac:dyDescent="0.3">
      <c r="A462" s="129" t="s">
        <v>191</v>
      </c>
      <c r="B462" s="121" t="s">
        <v>131</v>
      </c>
      <c r="C462" s="121" t="str">
        <f t="shared" si="24"/>
        <v>Deloitte Accounting Services</v>
      </c>
      <c r="D462" s="121"/>
      <c r="E462" s="121" t="s">
        <v>15</v>
      </c>
      <c r="F462" s="121" t="s">
        <v>222</v>
      </c>
      <c r="G462" s="120" t="str">
        <f t="shared" si="23"/>
        <v>K20112P - Conf. Ext. - Assist Man (2P)</v>
      </c>
      <c r="H462" s="127" t="str">
        <f t="shared" si="22"/>
        <v>K20112P</v>
      </c>
      <c r="I462" s="125">
        <v>0.495</v>
      </c>
      <c r="J462" s="121"/>
      <c r="K462" s="126">
        <v>0.8</v>
      </c>
    </row>
    <row r="463" spans="1:11" x14ac:dyDescent="0.3">
      <c r="A463" s="129" t="s">
        <v>191</v>
      </c>
      <c r="B463" s="121" t="s">
        <v>131</v>
      </c>
      <c r="C463" s="121" t="str">
        <f t="shared" si="24"/>
        <v>Deloitte Accounting Services</v>
      </c>
      <c r="D463" s="121"/>
      <c r="E463" s="121" t="s">
        <v>25</v>
      </c>
      <c r="F463" s="121" t="s">
        <v>192</v>
      </c>
      <c r="G463" s="120" t="str">
        <f t="shared" si="23"/>
        <v>K201121 - Conf. Ext. - Dir (21)</v>
      </c>
      <c r="H463" s="127" t="str">
        <f t="shared" si="22"/>
        <v>K201121</v>
      </c>
      <c r="I463" s="125">
        <v>0.495</v>
      </c>
      <c r="J463" s="121"/>
      <c r="K463" s="126">
        <v>0.8</v>
      </c>
    </row>
    <row r="464" spans="1:11" x14ac:dyDescent="0.3">
      <c r="A464" s="129" t="s">
        <v>191</v>
      </c>
      <c r="B464" s="121" t="s">
        <v>131</v>
      </c>
      <c r="C464" s="121" t="str">
        <f t="shared" si="24"/>
        <v>Deloitte Accounting Services</v>
      </c>
      <c r="D464" s="121"/>
      <c r="E464" s="121" t="s">
        <v>26</v>
      </c>
      <c r="F464" s="121" t="s">
        <v>193</v>
      </c>
      <c r="G464" s="120" t="str">
        <f t="shared" si="23"/>
        <v>K201122 - Conf. Ext. - SM (22)</v>
      </c>
      <c r="H464" s="127" t="str">
        <f t="shared" si="22"/>
        <v>K201122</v>
      </c>
      <c r="I464" s="125">
        <v>0.495</v>
      </c>
      <c r="J464" s="121"/>
      <c r="K464" s="126">
        <v>0.8</v>
      </c>
    </row>
    <row r="465" spans="1:11" x14ac:dyDescent="0.3">
      <c r="A465" s="129" t="s">
        <v>191</v>
      </c>
      <c r="B465" s="121" t="s">
        <v>131</v>
      </c>
      <c r="C465" s="121" t="str">
        <f t="shared" si="24"/>
        <v>Deloitte Accounting Services</v>
      </c>
      <c r="D465" s="121"/>
      <c r="E465" s="121" t="s">
        <v>27</v>
      </c>
      <c r="F465" s="121" t="s">
        <v>194</v>
      </c>
      <c r="G465" s="120" t="str">
        <f t="shared" si="23"/>
        <v>K201123 - Conf. Ext. - M3 (23)</v>
      </c>
      <c r="H465" s="127" t="str">
        <f t="shared" si="22"/>
        <v>K201123</v>
      </c>
      <c r="I465" s="125">
        <v>0.495</v>
      </c>
      <c r="J465" s="121"/>
      <c r="K465" s="126">
        <v>0.8</v>
      </c>
    </row>
    <row r="466" spans="1:11" x14ac:dyDescent="0.3">
      <c r="A466" s="129" t="s">
        <v>191</v>
      </c>
      <c r="B466" s="121" t="s">
        <v>131</v>
      </c>
      <c r="C466" s="121" t="str">
        <f t="shared" si="24"/>
        <v>Deloitte Accounting Services</v>
      </c>
      <c r="D466" s="121"/>
      <c r="E466" s="121" t="s">
        <v>28</v>
      </c>
      <c r="F466" s="121" t="s">
        <v>198</v>
      </c>
      <c r="G466" s="120" t="str">
        <f t="shared" si="23"/>
        <v>K201124 - Conf. Ext. - M2 (24)</v>
      </c>
      <c r="H466" s="127" t="str">
        <f t="shared" si="22"/>
        <v>K201124</v>
      </c>
      <c r="I466" s="125">
        <v>0.495</v>
      </c>
      <c r="J466" s="121"/>
      <c r="K466" s="126">
        <v>0.8</v>
      </c>
    </row>
    <row r="467" spans="1:11" x14ac:dyDescent="0.3">
      <c r="A467" s="129" t="s">
        <v>191</v>
      </c>
      <c r="B467" s="121" t="s">
        <v>131</v>
      </c>
      <c r="C467" s="121" t="str">
        <f t="shared" si="24"/>
        <v>Deloitte Accounting Services</v>
      </c>
      <c r="D467" s="121"/>
      <c r="E467" s="121" t="s">
        <v>29</v>
      </c>
      <c r="F467" s="121" t="s">
        <v>195</v>
      </c>
      <c r="G467" s="120" t="str">
        <f t="shared" si="23"/>
        <v>K201126 - Conf. Ext. - M1 (26)</v>
      </c>
      <c r="H467" s="127" t="str">
        <f t="shared" si="22"/>
        <v>K201126</v>
      </c>
      <c r="I467" s="125">
        <v>0.495</v>
      </c>
      <c r="J467" s="121"/>
      <c r="K467" s="126">
        <v>0.8</v>
      </c>
    </row>
    <row r="468" spans="1:11" x14ac:dyDescent="0.3">
      <c r="A468" s="129" t="s">
        <v>191</v>
      </c>
      <c r="B468" s="121" t="s">
        <v>131</v>
      </c>
      <c r="C468" s="121" t="str">
        <f t="shared" si="24"/>
        <v>Deloitte Accounting Services</v>
      </c>
      <c r="D468" s="121"/>
      <c r="E468" s="121" t="s">
        <v>15</v>
      </c>
      <c r="F468" s="121" t="s">
        <v>222</v>
      </c>
      <c r="G468" s="120" t="str">
        <f t="shared" si="23"/>
        <v>K20112P - Conf. Ext. - Assist Man (2P)</v>
      </c>
      <c r="H468" s="127" t="str">
        <f t="shared" si="22"/>
        <v>K20112P</v>
      </c>
      <c r="I468" s="125">
        <v>0.495</v>
      </c>
      <c r="J468" s="121"/>
      <c r="K468" s="126">
        <v>0.8</v>
      </c>
    </row>
    <row r="469" spans="1:11" x14ac:dyDescent="0.3">
      <c r="A469" s="129" t="s">
        <v>191</v>
      </c>
      <c r="B469" s="121" t="s">
        <v>131</v>
      </c>
      <c r="C469" s="121" t="str">
        <f t="shared" si="24"/>
        <v>Deloitte Accounting Services</v>
      </c>
      <c r="D469" s="121"/>
      <c r="E469" s="121" t="s">
        <v>23</v>
      </c>
      <c r="F469" s="121" t="s">
        <v>199</v>
      </c>
      <c r="G469" s="120" t="str">
        <f t="shared" si="23"/>
        <v>K20112V - Conf. Ext. - NEP (2V)</v>
      </c>
      <c r="H469" s="127" t="str">
        <f t="shared" si="22"/>
        <v>K20112V</v>
      </c>
      <c r="I469" s="125">
        <v>0.495</v>
      </c>
      <c r="J469" s="121"/>
      <c r="K469" s="126">
        <v>1</v>
      </c>
    </row>
    <row r="470" spans="1:11" x14ac:dyDescent="0.3">
      <c r="A470" s="129" t="s">
        <v>191</v>
      </c>
      <c r="B470" s="121" t="s">
        <v>131</v>
      </c>
      <c r="C470" s="121" t="str">
        <f t="shared" si="24"/>
        <v>Deloitte Accounting Services</v>
      </c>
      <c r="D470" s="121"/>
      <c r="E470" s="121" t="s">
        <v>140</v>
      </c>
      <c r="F470" s="121" t="s">
        <v>225</v>
      </c>
      <c r="G470" s="120" t="str">
        <f t="shared" si="23"/>
        <v>K20113I - Exp. Ext. - SrS1 (3l)</v>
      </c>
      <c r="H470" s="127" t="str">
        <f t="shared" si="22"/>
        <v>K20113I</v>
      </c>
      <c r="I470" s="125">
        <v>0.48499999999999999</v>
      </c>
      <c r="J470" s="121"/>
      <c r="K470" s="126">
        <v>0.8</v>
      </c>
    </row>
    <row r="471" spans="1:11" x14ac:dyDescent="0.3">
      <c r="A471" s="129" t="s">
        <v>191</v>
      </c>
      <c r="B471" s="121" t="s">
        <v>131</v>
      </c>
      <c r="C471" s="121" t="str">
        <f t="shared" si="24"/>
        <v>Deloitte Accounting Services</v>
      </c>
      <c r="D471" s="121"/>
      <c r="E471" s="121" t="s">
        <v>141</v>
      </c>
      <c r="F471" s="121" t="s">
        <v>226</v>
      </c>
      <c r="G471" s="120" t="str">
        <f t="shared" si="23"/>
        <v>K20113J - Exp. Ext. - SrS2 (3J)</v>
      </c>
      <c r="H471" s="127" t="str">
        <f t="shared" si="22"/>
        <v>K20113J</v>
      </c>
      <c r="I471" s="125">
        <v>0.48499999999999999</v>
      </c>
      <c r="J471" s="121"/>
      <c r="K471" s="126">
        <v>0.8</v>
      </c>
    </row>
    <row r="472" spans="1:11" x14ac:dyDescent="0.3">
      <c r="A472" s="129" t="s">
        <v>191</v>
      </c>
      <c r="B472" s="121" t="s">
        <v>131</v>
      </c>
      <c r="C472" s="121" t="str">
        <f t="shared" si="24"/>
        <v>Deloitte Accounting Services</v>
      </c>
      <c r="D472" s="121"/>
      <c r="E472" s="121" t="s">
        <v>142</v>
      </c>
      <c r="F472" s="121" t="s">
        <v>223</v>
      </c>
      <c r="G472" s="120" t="str">
        <f t="shared" si="23"/>
        <v>K20113K - Exp. Ext. - SrS3 (3K)</v>
      </c>
      <c r="H472" s="127" t="str">
        <f t="shared" si="22"/>
        <v>K20113K</v>
      </c>
      <c r="I472" s="125">
        <v>0.48499999999999999</v>
      </c>
      <c r="J472" s="121"/>
      <c r="K472" s="126">
        <v>0.8</v>
      </c>
    </row>
    <row r="473" spans="1:11" x14ac:dyDescent="0.3">
      <c r="A473" s="129" t="s">
        <v>191</v>
      </c>
      <c r="B473" s="121" t="s">
        <v>131</v>
      </c>
      <c r="C473" s="121" t="str">
        <f t="shared" si="24"/>
        <v>Deloitte Accounting Services</v>
      </c>
      <c r="D473" s="121"/>
      <c r="E473" s="121" t="s">
        <v>30</v>
      </c>
      <c r="F473" s="121" t="s">
        <v>230</v>
      </c>
      <c r="G473" s="120" t="str">
        <f t="shared" si="23"/>
        <v>K201133 - Exp. Ext. - S2 (33)</v>
      </c>
      <c r="H473" s="127" t="str">
        <f t="shared" si="22"/>
        <v>K201133</v>
      </c>
      <c r="I473" s="125">
        <v>0.48499999999999999</v>
      </c>
      <c r="J473" s="121"/>
      <c r="K473" s="126">
        <v>0.8</v>
      </c>
    </row>
    <row r="474" spans="1:11" x14ac:dyDescent="0.3">
      <c r="A474" s="129" t="s">
        <v>191</v>
      </c>
      <c r="B474" s="121" t="s">
        <v>131</v>
      </c>
      <c r="C474" s="121" t="str">
        <f t="shared" si="24"/>
        <v>Deloitte Accounting Services</v>
      </c>
      <c r="D474" s="121"/>
      <c r="E474" s="121" t="s">
        <v>140</v>
      </c>
      <c r="F474" s="121" t="s">
        <v>225</v>
      </c>
      <c r="G474" s="120" t="str">
        <f t="shared" si="23"/>
        <v>K20113I - Exp. Ext. - SrS1 (3l)</v>
      </c>
      <c r="H474" s="127" t="str">
        <f t="shared" si="22"/>
        <v>K20113I</v>
      </c>
      <c r="I474" s="125">
        <v>0.48499999999999999</v>
      </c>
      <c r="J474" s="121"/>
      <c r="K474" s="126">
        <v>0.8</v>
      </c>
    </row>
    <row r="475" spans="1:11" x14ac:dyDescent="0.3">
      <c r="A475" s="129" t="s">
        <v>191</v>
      </c>
      <c r="B475" s="121" t="s">
        <v>131</v>
      </c>
      <c r="C475" s="121" t="str">
        <f t="shared" si="24"/>
        <v>Deloitte Accounting Services</v>
      </c>
      <c r="D475" s="121"/>
      <c r="E475" s="121" t="s">
        <v>141</v>
      </c>
      <c r="F475" s="121" t="s">
        <v>226</v>
      </c>
      <c r="G475" s="120" t="str">
        <f t="shared" si="23"/>
        <v>K20113J - Exp. Ext. - SrS2 (3J)</v>
      </c>
      <c r="H475" s="127" t="str">
        <f t="shared" si="22"/>
        <v>K20113J</v>
      </c>
      <c r="I475" s="125">
        <v>0.48499999999999999</v>
      </c>
      <c r="J475" s="121"/>
      <c r="K475" s="126">
        <v>0.8</v>
      </c>
    </row>
    <row r="476" spans="1:11" x14ac:dyDescent="0.3">
      <c r="A476" s="129" t="s">
        <v>191</v>
      </c>
      <c r="B476" s="121" t="s">
        <v>131</v>
      </c>
      <c r="C476" s="121" t="str">
        <f t="shared" si="24"/>
        <v>Deloitte Accounting Services</v>
      </c>
      <c r="D476" s="121"/>
      <c r="E476" s="121" t="s">
        <v>142</v>
      </c>
      <c r="F476" s="121" t="s">
        <v>223</v>
      </c>
      <c r="G476" s="120" t="str">
        <f t="shared" si="23"/>
        <v>K20113K - Exp. Ext. - SrS3 (3K)</v>
      </c>
      <c r="H476" s="127" t="str">
        <f t="shared" si="22"/>
        <v>K20113K</v>
      </c>
      <c r="I476" s="125">
        <v>0.48499999999999999</v>
      </c>
      <c r="J476" s="121"/>
      <c r="K476" s="126">
        <v>0.8</v>
      </c>
    </row>
    <row r="477" spans="1:11" x14ac:dyDescent="0.3">
      <c r="A477" s="129" t="s">
        <v>191</v>
      </c>
      <c r="B477" s="121" t="s">
        <v>131</v>
      </c>
      <c r="C477" s="121" t="str">
        <f t="shared" si="24"/>
        <v>Deloitte Accounting Services</v>
      </c>
      <c r="D477" s="121"/>
      <c r="E477" s="121" t="s">
        <v>31</v>
      </c>
      <c r="F477" s="121" t="s">
        <v>227</v>
      </c>
      <c r="G477" s="120" t="str">
        <f t="shared" si="23"/>
        <v>K201141 - Déb. Ext. - A1 (41)</v>
      </c>
      <c r="H477" s="127" t="str">
        <f t="shared" si="22"/>
        <v>K201141</v>
      </c>
      <c r="I477" s="125">
        <v>0.47199999999999998</v>
      </c>
      <c r="J477" s="121"/>
      <c r="K477" s="126">
        <v>0.8</v>
      </c>
    </row>
    <row r="478" spans="1:11" x14ac:dyDescent="0.3">
      <c r="A478" s="129" t="s">
        <v>191</v>
      </c>
      <c r="B478" s="121" t="s">
        <v>131</v>
      </c>
      <c r="C478" s="121" t="str">
        <f t="shared" si="24"/>
        <v>Deloitte Accounting Services</v>
      </c>
      <c r="D478" s="121"/>
      <c r="E478" s="121" t="s">
        <v>34</v>
      </c>
      <c r="F478" s="121" t="s">
        <v>216</v>
      </c>
      <c r="G478" s="120" t="str">
        <f t="shared" si="23"/>
        <v>K20114D - Déb. Ext. - Staff (4D)</v>
      </c>
      <c r="H478" s="127" t="str">
        <f t="shared" si="22"/>
        <v>K20114D</v>
      </c>
      <c r="I478" s="125">
        <v>0.47199999999999998</v>
      </c>
      <c r="J478" s="121"/>
      <c r="K478" s="126">
        <v>0.8</v>
      </c>
    </row>
    <row r="479" spans="1:11" x14ac:dyDescent="0.3">
      <c r="A479" s="129" t="s">
        <v>191</v>
      </c>
      <c r="B479" s="121" t="s">
        <v>131</v>
      </c>
      <c r="C479" s="121" t="str">
        <f t="shared" si="24"/>
        <v>Deloitte Accounting Services</v>
      </c>
      <c r="D479" s="121"/>
      <c r="E479" s="121" t="s">
        <v>146</v>
      </c>
      <c r="F479" s="121" t="s">
        <v>231</v>
      </c>
      <c r="G479" s="120" t="str">
        <f t="shared" si="23"/>
        <v>K20114J - Déb.Ext. - Adéb (4J)</v>
      </c>
      <c r="H479" s="127" t="str">
        <f t="shared" si="22"/>
        <v>K20114J</v>
      </c>
      <c r="I479" s="125">
        <v>0.47199999999999998</v>
      </c>
      <c r="J479" s="121"/>
      <c r="K479" s="126">
        <v>0.8</v>
      </c>
    </row>
    <row r="480" spans="1:11" x14ac:dyDescent="0.3">
      <c r="A480" s="129" t="s">
        <v>191</v>
      </c>
      <c r="B480" s="121" t="s">
        <v>131</v>
      </c>
      <c r="C480" s="121" t="str">
        <f t="shared" si="24"/>
        <v>Deloitte Accounting Services</v>
      </c>
      <c r="D480" s="121"/>
      <c r="E480" s="121" t="s">
        <v>31</v>
      </c>
      <c r="F480" s="121" t="s">
        <v>227</v>
      </c>
      <c r="G480" s="120" t="str">
        <f t="shared" si="23"/>
        <v>K201141 - Déb. Ext. - A1 (41)</v>
      </c>
      <c r="H480" s="127" t="str">
        <f t="shared" si="22"/>
        <v>K201141</v>
      </c>
      <c r="I480" s="125">
        <v>0.47199999999999998</v>
      </c>
      <c r="J480" s="121"/>
      <c r="K480" s="126">
        <v>0.8</v>
      </c>
    </row>
    <row r="481" spans="1:11" x14ac:dyDescent="0.3">
      <c r="A481" s="129" t="s">
        <v>191</v>
      </c>
      <c r="B481" s="121" t="s">
        <v>131</v>
      </c>
      <c r="C481" s="121" t="str">
        <f t="shared" si="24"/>
        <v>Deloitte Accounting Services</v>
      </c>
      <c r="D481" s="121"/>
      <c r="E481" s="121" t="s">
        <v>33</v>
      </c>
      <c r="F481" s="121" t="s">
        <v>204</v>
      </c>
      <c r="G481" s="120" t="str">
        <f t="shared" si="23"/>
        <v>K20114B - Déb. Ext. - SLD (4B)</v>
      </c>
      <c r="H481" s="127" t="str">
        <f t="shared" si="22"/>
        <v>K20114B</v>
      </c>
      <c r="I481" s="125">
        <v>0.47199999999999998</v>
      </c>
      <c r="J481" s="121"/>
      <c r="K481" s="126">
        <v>0.8</v>
      </c>
    </row>
    <row r="482" spans="1:11" x14ac:dyDescent="0.3">
      <c r="A482" s="129" t="s">
        <v>191</v>
      </c>
      <c r="B482" s="121" t="s">
        <v>131</v>
      </c>
      <c r="C482" s="121" t="str">
        <f t="shared" si="24"/>
        <v>Deloitte Accounting Services</v>
      </c>
      <c r="D482" s="121"/>
      <c r="E482" s="121" t="s">
        <v>33</v>
      </c>
      <c r="F482" s="121" t="s">
        <v>204</v>
      </c>
      <c r="G482" s="120" t="str">
        <f t="shared" si="23"/>
        <v>K20114B - Déb. Ext. - SLD (4B)</v>
      </c>
      <c r="H482" s="127" t="str">
        <f t="shared" si="22"/>
        <v>K20114B</v>
      </c>
      <c r="I482" s="125">
        <v>0.215</v>
      </c>
      <c r="J482" s="121"/>
      <c r="K482" s="126">
        <v>0.8</v>
      </c>
    </row>
    <row r="483" spans="1:11" x14ac:dyDescent="0.3">
      <c r="A483" s="129" t="s">
        <v>191</v>
      </c>
      <c r="B483" s="121" t="s">
        <v>131</v>
      </c>
      <c r="C483" s="121" t="str">
        <f t="shared" si="24"/>
        <v>Deloitte Accounting Services</v>
      </c>
      <c r="D483" s="121"/>
      <c r="E483" s="121" t="s">
        <v>32</v>
      </c>
      <c r="F483" s="121" t="s">
        <v>207</v>
      </c>
      <c r="G483" s="120" t="str">
        <f t="shared" si="23"/>
        <v>K20114A - Déb. Ext. - SCD (4A)</v>
      </c>
      <c r="H483" s="127" t="str">
        <f t="shared" si="22"/>
        <v>K20114A</v>
      </c>
      <c r="I483" s="125">
        <v>0.215</v>
      </c>
      <c r="J483" s="121"/>
      <c r="K483" s="126">
        <v>0.8</v>
      </c>
    </row>
    <row r="484" spans="1:11" x14ac:dyDescent="0.3">
      <c r="A484" s="129" t="s">
        <v>191</v>
      </c>
      <c r="B484" s="121" t="s">
        <v>131</v>
      </c>
      <c r="C484" s="121" t="str">
        <f t="shared" si="24"/>
        <v>Deloitte Accounting Services</v>
      </c>
      <c r="D484" s="121"/>
      <c r="E484" s="121" t="s">
        <v>33</v>
      </c>
      <c r="F484" s="121" t="s">
        <v>204</v>
      </c>
      <c r="G484" s="120" t="str">
        <f t="shared" si="23"/>
        <v>K20114B - Déb. Ext. - SLD (4B)</v>
      </c>
      <c r="H484" s="127" t="str">
        <f t="shared" si="22"/>
        <v>K20114B</v>
      </c>
      <c r="I484" s="125">
        <v>0.215</v>
      </c>
      <c r="J484" s="121"/>
      <c r="K484" s="126">
        <v>0.8</v>
      </c>
    </row>
    <row r="485" spans="1:11" x14ac:dyDescent="0.3">
      <c r="A485" s="129" t="s">
        <v>191</v>
      </c>
      <c r="B485" s="121" t="s">
        <v>131</v>
      </c>
      <c r="C485" s="121" t="str">
        <f t="shared" si="24"/>
        <v>Deloitte Accounting Services</v>
      </c>
      <c r="D485" s="121"/>
      <c r="E485" s="121" t="s">
        <v>154</v>
      </c>
      <c r="F485" s="121" t="s">
        <v>208</v>
      </c>
      <c r="G485" s="120" t="str">
        <f t="shared" si="23"/>
        <v>K20116K - Int. n. fact. - Employé (6K)</v>
      </c>
      <c r="H485" s="127" t="str">
        <f t="shared" si="22"/>
        <v>K20116K</v>
      </c>
      <c r="I485" s="125">
        <v>0.49199999999999999</v>
      </c>
      <c r="J485" s="121"/>
      <c r="K485" s="126">
        <v>0.9</v>
      </c>
    </row>
    <row r="486" spans="1:11" x14ac:dyDescent="0.3">
      <c r="A486" s="129" t="s">
        <v>191</v>
      </c>
      <c r="B486" s="121" t="s">
        <v>131</v>
      </c>
      <c r="C486" s="121" t="str">
        <f t="shared" si="24"/>
        <v>Deloitte Accounting Services</v>
      </c>
      <c r="D486" s="121"/>
      <c r="E486" s="121" t="s">
        <v>149</v>
      </c>
      <c r="F486" s="121" t="s">
        <v>210</v>
      </c>
      <c r="G486" s="120" t="str">
        <f t="shared" si="23"/>
        <v>K201168 - Int. n. fact. - CadreConf (68)</v>
      </c>
      <c r="H486" s="127" t="str">
        <f t="shared" si="22"/>
        <v>K201168</v>
      </c>
      <c r="I486" s="125">
        <v>0.49199999999999999</v>
      </c>
      <c r="J486" s="121"/>
      <c r="K486" s="126">
        <v>0.9</v>
      </c>
    </row>
    <row r="487" spans="1:11" x14ac:dyDescent="0.3">
      <c r="A487" s="129" t="s">
        <v>191</v>
      </c>
      <c r="B487" s="121" t="s">
        <v>131</v>
      </c>
      <c r="C487" s="121" t="str">
        <f t="shared" si="24"/>
        <v>Deloitte Accounting Services</v>
      </c>
      <c r="D487" s="121"/>
      <c r="E487" s="121" t="s">
        <v>154</v>
      </c>
      <c r="F487" s="121" t="s">
        <v>208</v>
      </c>
      <c r="G487" s="120" t="str">
        <f t="shared" si="23"/>
        <v>K20116K - Int. n. fact. - Employé (6K)</v>
      </c>
      <c r="H487" s="127" t="str">
        <f t="shared" si="22"/>
        <v>K20116K</v>
      </c>
      <c r="I487" s="125">
        <v>0.49199999999999999</v>
      </c>
      <c r="J487" s="121"/>
      <c r="K487" s="126">
        <v>0.9</v>
      </c>
    </row>
    <row r="488" spans="1:11" x14ac:dyDescent="0.3">
      <c r="A488" s="129" t="s">
        <v>191</v>
      </c>
      <c r="B488" s="121" t="s">
        <v>131</v>
      </c>
      <c r="C488" s="121" t="str">
        <f t="shared" si="24"/>
        <v>Deloitte Accounting Services</v>
      </c>
      <c r="D488" s="121"/>
      <c r="E488" s="121" t="s">
        <v>157</v>
      </c>
      <c r="F488" s="121" t="s">
        <v>205</v>
      </c>
      <c r="G488" s="120" t="str">
        <f t="shared" si="23"/>
        <v>K201181 - Int. n. fact. - AssistDir (81)</v>
      </c>
      <c r="H488" s="127" t="str">
        <f t="shared" si="22"/>
        <v>K201181</v>
      </c>
      <c r="I488" s="125">
        <v>0.49199999999999999</v>
      </c>
      <c r="J488" s="121"/>
      <c r="K488" s="126">
        <v>0.9</v>
      </c>
    </row>
    <row r="489" spans="1:11" x14ac:dyDescent="0.3">
      <c r="A489" s="129" t="s">
        <v>191</v>
      </c>
      <c r="B489" s="121" t="s">
        <v>131</v>
      </c>
      <c r="C489" s="121" t="str">
        <f t="shared" si="24"/>
        <v>Deloitte Accounting Services</v>
      </c>
      <c r="D489" s="121"/>
      <c r="E489" s="121" t="s">
        <v>158</v>
      </c>
      <c r="F489" s="121" t="s">
        <v>206</v>
      </c>
      <c r="G489" s="120" t="str">
        <f t="shared" si="23"/>
        <v>K201182 - Int. n. fact. - SecrDir (82)</v>
      </c>
      <c r="H489" s="127" t="str">
        <f t="shared" si="22"/>
        <v>K201182</v>
      </c>
      <c r="I489" s="125">
        <v>0.49199999999999999</v>
      </c>
      <c r="J489" s="121"/>
      <c r="K489" s="126">
        <v>0.9</v>
      </c>
    </row>
    <row r="490" spans="1:11" x14ac:dyDescent="0.3">
      <c r="A490" s="129" t="s">
        <v>191</v>
      </c>
      <c r="B490" s="121" t="s">
        <v>131</v>
      </c>
      <c r="C490" s="121" t="str">
        <f t="shared" si="24"/>
        <v>Deloitte Accounting Services</v>
      </c>
      <c r="D490" s="121"/>
      <c r="E490" s="121" t="s">
        <v>151</v>
      </c>
      <c r="F490" s="121" t="s">
        <v>214</v>
      </c>
      <c r="G490" s="120" t="str">
        <f t="shared" si="23"/>
        <v>K20116A - Int. n. fact. - Stagiaire (6A)</v>
      </c>
      <c r="H490" s="127" t="str">
        <f t="shared" si="22"/>
        <v>K20116A</v>
      </c>
      <c r="I490" s="125">
        <v>0.22</v>
      </c>
      <c r="J490" s="121"/>
      <c r="K490" s="126">
        <v>0.9</v>
      </c>
    </row>
  </sheetData>
  <autoFilter ref="A1:Y49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Consolidé</vt:lpstr>
      <vt:lpstr>C3511</vt:lpstr>
      <vt:lpstr>G5011</vt:lpstr>
      <vt:lpstr>NE PAS SUPPRIMER Données TM1</vt:lpstr>
      <vt:lpstr>'C3511'!Print_Titles</vt:lpstr>
      <vt:lpstr>Consolidé!Print_Titles</vt:lpstr>
      <vt:lpstr>'G5011'!Print_Titles</vt:lpstr>
    </vt:vector>
  </TitlesOfParts>
  <Company>Deloitte.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El-Fatimy, Sana (FR - Paris)</dc:creator>
  <cp:lastModifiedBy>Boutin, Segolene (FR - Paris)</cp:lastModifiedBy>
  <cp:lastPrinted>2016-03-02T17:28:35Z</cp:lastPrinted>
  <dcterms:created xsi:type="dcterms:W3CDTF">2014-12-12T17:01:55Z</dcterms:created>
  <dcterms:modified xsi:type="dcterms:W3CDTF">2017-09-28T09:42:21Z</dcterms:modified>
</cp:coreProperties>
</file>