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drawings/drawing3.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4.xml" ContentType="application/vnd.openxmlformats-officedocument.drawing+xml"/>
  <Override PartName="/xl/charts/chart2.xml" ContentType="application/vnd.openxmlformats-officedocument.drawingml.chart+xml"/>
  <Override PartName="/xl/drawings/drawing5.xml" ContentType="application/vnd.openxmlformats-officedocument.drawing+xml"/>
  <Override PartName="/xl/charts/chart3.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updateLinks="never" codeName="ThisWorkbook"/>
  <mc:AlternateContent xmlns:mc="http://schemas.openxmlformats.org/markup-compatibility/2006">
    <mc:Choice Requires="x15">
      <x15ac:absPath xmlns:x15ac="http://schemas.microsoft.com/office/spreadsheetml/2010/11/ac" url="C:\Users\sboutin\Desktop\"/>
    </mc:Choice>
  </mc:AlternateContent>
  <bookViews>
    <workbookView xWindow="120" yWindow="60" windowWidth="24912" windowHeight="12840" firstSheet="4" activeTab="4"/>
  </bookViews>
  <sheets>
    <sheet name="Page 1-2" sheetId="23" state="hidden" r:id="rId1"/>
    <sheet name="Page 3" sheetId="15" state="hidden" r:id="rId2"/>
    <sheet name="Page 4" sheetId="24" state="hidden" r:id="rId3"/>
    <sheet name="4e couv" sheetId="12" state="hidden" r:id="rId4"/>
    <sheet name="Synth D actuel" sheetId="26" r:id="rId5"/>
    <sheet name="Synth phase précédente" sheetId="18" r:id="rId6"/>
    <sheet name="Cascade" sheetId="17" state="hidden" r:id="rId7"/>
    <sheet name="Cascade (2)" sheetId="28" state="hidden" r:id="rId8"/>
    <sheet name="Base Deck" sheetId="32" state="hidden" r:id="rId9"/>
    <sheet name="Cascade (3)" sheetId="29" state="hidden" r:id="rId10"/>
    <sheet name="Mapping CR" sheetId="13" state="hidden" r:id="rId11"/>
    <sheet name="Base Graph" sheetId="31" state="hidden" r:id="rId12"/>
    <sheet name="Solde CP" sheetId="25" state="hidden" r:id="rId13"/>
    <sheet name="Onglet" sheetId="30" state="hidden" r:id="rId14"/>
  </sheets>
  <externalReferences>
    <externalReference r:id="rId15"/>
    <externalReference r:id="rId16"/>
    <externalReference r:id="rId17"/>
    <externalReference r:id="rId18"/>
    <externalReference r:id="rId19"/>
    <externalReference r:id="rId20"/>
    <externalReference r:id="rId21"/>
  </externalReferences>
  <definedNames>
    <definedName name="____x2" localSheetId="3" hidden="1">{#N/A,#N/A,FALSE,"3";#N/A,#N/A,FALSE,"5";#N/A,#N/A,FALSE,"6";#N/A,#N/A,FALSE,"8";#N/A,#N/A,FALSE,"10";#N/A,#N/A,FALSE,"13";#N/A,#N/A,FALSE,"14";#N/A,#N/A,FALSE,"15";#N/A,#N/A,FALSE,"16"}</definedName>
    <definedName name="____x2" localSheetId="8" hidden="1">{#N/A,#N/A,FALSE,"3";#N/A,#N/A,FALSE,"5";#N/A,#N/A,FALSE,"6";#N/A,#N/A,FALSE,"8";#N/A,#N/A,FALSE,"10";#N/A,#N/A,FALSE,"13";#N/A,#N/A,FALSE,"14";#N/A,#N/A,FALSE,"15";#N/A,#N/A,FALSE,"16"}</definedName>
    <definedName name="____x2" localSheetId="11" hidden="1">{#N/A,#N/A,FALSE,"3";#N/A,#N/A,FALSE,"5";#N/A,#N/A,FALSE,"6";#N/A,#N/A,FALSE,"8";#N/A,#N/A,FALSE,"10";#N/A,#N/A,FALSE,"13";#N/A,#N/A,FALSE,"14";#N/A,#N/A,FALSE,"15";#N/A,#N/A,FALSE,"16"}</definedName>
    <definedName name="____x2" localSheetId="6" hidden="1">{#N/A,#N/A,FALSE,"3";#N/A,#N/A,FALSE,"5";#N/A,#N/A,FALSE,"6";#N/A,#N/A,FALSE,"8";#N/A,#N/A,FALSE,"10";#N/A,#N/A,FALSE,"13";#N/A,#N/A,FALSE,"14";#N/A,#N/A,FALSE,"15";#N/A,#N/A,FALSE,"16"}</definedName>
    <definedName name="____x2" localSheetId="7" hidden="1">{#N/A,#N/A,FALSE,"3";#N/A,#N/A,FALSE,"5";#N/A,#N/A,FALSE,"6";#N/A,#N/A,FALSE,"8";#N/A,#N/A,FALSE,"10";#N/A,#N/A,FALSE,"13";#N/A,#N/A,FALSE,"14";#N/A,#N/A,FALSE,"15";#N/A,#N/A,FALSE,"16"}</definedName>
    <definedName name="____x2" localSheetId="9" hidden="1">{#N/A,#N/A,FALSE,"3";#N/A,#N/A,FALSE,"5";#N/A,#N/A,FALSE,"6";#N/A,#N/A,FALSE,"8";#N/A,#N/A,FALSE,"10";#N/A,#N/A,FALSE,"13";#N/A,#N/A,FALSE,"14";#N/A,#N/A,FALSE,"15";#N/A,#N/A,FALSE,"16"}</definedName>
    <definedName name="____x2" localSheetId="10" hidden="1">{#N/A,#N/A,FALSE,"3";#N/A,#N/A,FALSE,"5";#N/A,#N/A,FALSE,"6";#N/A,#N/A,FALSE,"8";#N/A,#N/A,FALSE,"10";#N/A,#N/A,FALSE,"13";#N/A,#N/A,FALSE,"14";#N/A,#N/A,FALSE,"15";#N/A,#N/A,FALSE,"16"}</definedName>
    <definedName name="____x2" localSheetId="13" hidden="1">{#N/A,#N/A,FALSE,"3";#N/A,#N/A,FALSE,"5";#N/A,#N/A,FALSE,"6";#N/A,#N/A,FALSE,"8";#N/A,#N/A,FALSE,"10";#N/A,#N/A,FALSE,"13";#N/A,#N/A,FALSE,"14";#N/A,#N/A,FALSE,"15";#N/A,#N/A,FALSE,"16"}</definedName>
    <definedName name="____x2" localSheetId="2" hidden="1">{#N/A,#N/A,FALSE,"3";#N/A,#N/A,FALSE,"5";#N/A,#N/A,FALSE,"6";#N/A,#N/A,FALSE,"8";#N/A,#N/A,FALSE,"10";#N/A,#N/A,FALSE,"13";#N/A,#N/A,FALSE,"14";#N/A,#N/A,FALSE,"15";#N/A,#N/A,FALSE,"16"}</definedName>
    <definedName name="____x2" hidden="1">{#N/A,#N/A,FALSE,"3";#N/A,#N/A,FALSE,"5";#N/A,#N/A,FALSE,"6";#N/A,#N/A,FALSE,"8";#N/A,#N/A,FALSE,"10";#N/A,#N/A,FALSE,"13";#N/A,#N/A,FALSE,"14";#N/A,#N/A,FALSE,"15";#N/A,#N/A,FALSE,"16"}</definedName>
    <definedName name="___x2" localSheetId="3" hidden="1">{#N/A,#N/A,FALSE,"3";#N/A,#N/A,FALSE,"5";#N/A,#N/A,FALSE,"6";#N/A,#N/A,FALSE,"8";#N/A,#N/A,FALSE,"10";#N/A,#N/A,FALSE,"13";#N/A,#N/A,FALSE,"14";#N/A,#N/A,FALSE,"15";#N/A,#N/A,FALSE,"16"}</definedName>
    <definedName name="___x2" localSheetId="8" hidden="1">{#N/A,#N/A,FALSE,"3";#N/A,#N/A,FALSE,"5";#N/A,#N/A,FALSE,"6";#N/A,#N/A,FALSE,"8";#N/A,#N/A,FALSE,"10";#N/A,#N/A,FALSE,"13";#N/A,#N/A,FALSE,"14";#N/A,#N/A,FALSE,"15";#N/A,#N/A,FALSE,"16"}</definedName>
    <definedName name="___x2" localSheetId="11" hidden="1">{#N/A,#N/A,FALSE,"3";#N/A,#N/A,FALSE,"5";#N/A,#N/A,FALSE,"6";#N/A,#N/A,FALSE,"8";#N/A,#N/A,FALSE,"10";#N/A,#N/A,FALSE,"13";#N/A,#N/A,FALSE,"14";#N/A,#N/A,FALSE,"15";#N/A,#N/A,FALSE,"16"}</definedName>
    <definedName name="___x2" localSheetId="6" hidden="1">{#N/A,#N/A,FALSE,"3";#N/A,#N/A,FALSE,"5";#N/A,#N/A,FALSE,"6";#N/A,#N/A,FALSE,"8";#N/A,#N/A,FALSE,"10";#N/A,#N/A,FALSE,"13";#N/A,#N/A,FALSE,"14";#N/A,#N/A,FALSE,"15";#N/A,#N/A,FALSE,"16"}</definedName>
    <definedName name="___x2" localSheetId="7" hidden="1">{#N/A,#N/A,FALSE,"3";#N/A,#N/A,FALSE,"5";#N/A,#N/A,FALSE,"6";#N/A,#N/A,FALSE,"8";#N/A,#N/A,FALSE,"10";#N/A,#N/A,FALSE,"13";#N/A,#N/A,FALSE,"14";#N/A,#N/A,FALSE,"15";#N/A,#N/A,FALSE,"16"}</definedName>
    <definedName name="___x2" localSheetId="9" hidden="1">{#N/A,#N/A,FALSE,"3";#N/A,#N/A,FALSE,"5";#N/A,#N/A,FALSE,"6";#N/A,#N/A,FALSE,"8";#N/A,#N/A,FALSE,"10";#N/A,#N/A,FALSE,"13";#N/A,#N/A,FALSE,"14";#N/A,#N/A,FALSE,"15";#N/A,#N/A,FALSE,"16"}</definedName>
    <definedName name="___x2" localSheetId="10" hidden="1">{#N/A,#N/A,FALSE,"3";#N/A,#N/A,FALSE,"5";#N/A,#N/A,FALSE,"6";#N/A,#N/A,FALSE,"8";#N/A,#N/A,FALSE,"10";#N/A,#N/A,FALSE,"13";#N/A,#N/A,FALSE,"14";#N/A,#N/A,FALSE,"15";#N/A,#N/A,FALSE,"16"}</definedName>
    <definedName name="___x2" localSheetId="13" hidden="1">{#N/A,#N/A,FALSE,"3";#N/A,#N/A,FALSE,"5";#N/A,#N/A,FALSE,"6";#N/A,#N/A,FALSE,"8";#N/A,#N/A,FALSE,"10";#N/A,#N/A,FALSE,"13";#N/A,#N/A,FALSE,"14";#N/A,#N/A,FALSE,"15";#N/A,#N/A,FALSE,"16"}</definedName>
    <definedName name="___x2" localSheetId="2" hidden="1">{#N/A,#N/A,FALSE,"3";#N/A,#N/A,FALSE,"5";#N/A,#N/A,FALSE,"6";#N/A,#N/A,FALSE,"8";#N/A,#N/A,FALSE,"10";#N/A,#N/A,FALSE,"13";#N/A,#N/A,FALSE,"14";#N/A,#N/A,FALSE,"15";#N/A,#N/A,FALSE,"16"}</definedName>
    <definedName name="___x2" hidden="1">{#N/A,#N/A,FALSE,"3";#N/A,#N/A,FALSE,"5";#N/A,#N/A,FALSE,"6";#N/A,#N/A,FALSE,"8";#N/A,#N/A,FALSE,"10";#N/A,#N/A,FALSE,"13";#N/A,#N/A,FALSE,"14";#N/A,#N/A,FALSE,"15";#N/A,#N/A,FALSE,"16"}</definedName>
    <definedName name="__new2" localSheetId="3" hidden="1">{#N/A,#N/A,FALSE,"3";#N/A,#N/A,FALSE,"5";#N/A,#N/A,FALSE,"6";#N/A,#N/A,FALSE,"8";#N/A,#N/A,FALSE,"10";#N/A,#N/A,FALSE,"13";#N/A,#N/A,FALSE,"14";#N/A,#N/A,FALSE,"15";#N/A,#N/A,FALSE,"16"}</definedName>
    <definedName name="__new2" localSheetId="8" hidden="1">{#N/A,#N/A,FALSE,"3";#N/A,#N/A,FALSE,"5";#N/A,#N/A,FALSE,"6";#N/A,#N/A,FALSE,"8";#N/A,#N/A,FALSE,"10";#N/A,#N/A,FALSE,"13";#N/A,#N/A,FALSE,"14";#N/A,#N/A,FALSE,"15";#N/A,#N/A,FALSE,"16"}</definedName>
    <definedName name="__new2" localSheetId="11" hidden="1">{#N/A,#N/A,FALSE,"3";#N/A,#N/A,FALSE,"5";#N/A,#N/A,FALSE,"6";#N/A,#N/A,FALSE,"8";#N/A,#N/A,FALSE,"10";#N/A,#N/A,FALSE,"13";#N/A,#N/A,FALSE,"14";#N/A,#N/A,FALSE,"15";#N/A,#N/A,FALSE,"16"}</definedName>
    <definedName name="__new2" localSheetId="6" hidden="1">{#N/A,#N/A,FALSE,"3";#N/A,#N/A,FALSE,"5";#N/A,#N/A,FALSE,"6";#N/A,#N/A,FALSE,"8";#N/A,#N/A,FALSE,"10";#N/A,#N/A,FALSE,"13";#N/A,#N/A,FALSE,"14";#N/A,#N/A,FALSE,"15";#N/A,#N/A,FALSE,"16"}</definedName>
    <definedName name="__new2" localSheetId="7" hidden="1">{#N/A,#N/A,FALSE,"3";#N/A,#N/A,FALSE,"5";#N/A,#N/A,FALSE,"6";#N/A,#N/A,FALSE,"8";#N/A,#N/A,FALSE,"10";#N/A,#N/A,FALSE,"13";#N/A,#N/A,FALSE,"14";#N/A,#N/A,FALSE,"15";#N/A,#N/A,FALSE,"16"}</definedName>
    <definedName name="__new2" localSheetId="9" hidden="1">{#N/A,#N/A,FALSE,"3";#N/A,#N/A,FALSE,"5";#N/A,#N/A,FALSE,"6";#N/A,#N/A,FALSE,"8";#N/A,#N/A,FALSE,"10";#N/A,#N/A,FALSE,"13";#N/A,#N/A,FALSE,"14";#N/A,#N/A,FALSE,"15";#N/A,#N/A,FALSE,"16"}</definedName>
    <definedName name="__new2" localSheetId="10" hidden="1">{#N/A,#N/A,FALSE,"3";#N/A,#N/A,FALSE,"5";#N/A,#N/A,FALSE,"6";#N/A,#N/A,FALSE,"8";#N/A,#N/A,FALSE,"10";#N/A,#N/A,FALSE,"13";#N/A,#N/A,FALSE,"14";#N/A,#N/A,FALSE,"15";#N/A,#N/A,FALSE,"16"}</definedName>
    <definedName name="__new2" localSheetId="13" hidden="1">{#N/A,#N/A,FALSE,"3";#N/A,#N/A,FALSE,"5";#N/A,#N/A,FALSE,"6";#N/A,#N/A,FALSE,"8";#N/A,#N/A,FALSE,"10";#N/A,#N/A,FALSE,"13";#N/A,#N/A,FALSE,"14";#N/A,#N/A,FALSE,"15";#N/A,#N/A,FALSE,"16"}</definedName>
    <definedName name="__new2" localSheetId="2" hidden="1">{#N/A,#N/A,FALSE,"3";#N/A,#N/A,FALSE,"5";#N/A,#N/A,FALSE,"6";#N/A,#N/A,FALSE,"8";#N/A,#N/A,FALSE,"10";#N/A,#N/A,FALSE,"13";#N/A,#N/A,FALSE,"14";#N/A,#N/A,FALSE,"15";#N/A,#N/A,FALSE,"16"}</definedName>
    <definedName name="__new2" hidden="1">{#N/A,#N/A,FALSE,"3";#N/A,#N/A,FALSE,"5";#N/A,#N/A,FALSE,"6";#N/A,#N/A,FALSE,"8";#N/A,#N/A,FALSE,"10";#N/A,#N/A,FALSE,"13";#N/A,#N/A,FALSE,"14";#N/A,#N/A,FALSE,"15";#N/A,#N/A,FALSE,"16"}</definedName>
    <definedName name="__new3" localSheetId="3" hidden="1">{#N/A,#N/A,FALSE,"3";#N/A,#N/A,FALSE,"5";#N/A,#N/A,FALSE,"6";#N/A,#N/A,FALSE,"8";#N/A,#N/A,FALSE,"10";#N/A,#N/A,FALSE,"13";#N/A,#N/A,FALSE,"14";#N/A,#N/A,FALSE,"15";#N/A,#N/A,FALSE,"16"}</definedName>
    <definedName name="__new3" localSheetId="8" hidden="1">{#N/A,#N/A,FALSE,"3";#N/A,#N/A,FALSE,"5";#N/A,#N/A,FALSE,"6";#N/A,#N/A,FALSE,"8";#N/A,#N/A,FALSE,"10";#N/A,#N/A,FALSE,"13";#N/A,#N/A,FALSE,"14";#N/A,#N/A,FALSE,"15";#N/A,#N/A,FALSE,"16"}</definedName>
    <definedName name="__new3" localSheetId="11" hidden="1">{#N/A,#N/A,FALSE,"3";#N/A,#N/A,FALSE,"5";#N/A,#N/A,FALSE,"6";#N/A,#N/A,FALSE,"8";#N/A,#N/A,FALSE,"10";#N/A,#N/A,FALSE,"13";#N/A,#N/A,FALSE,"14";#N/A,#N/A,FALSE,"15";#N/A,#N/A,FALSE,"16"}</definedName>
    <definedName name="__new3" localSheetId="6" hidden="1">{#N/A,#N/A,FALSE,"3";#N/A,#N/A,FALSE,"5";#N/A,#N/A,FALSE,"6";#N/A,#N/A,FALSE,"8";#N/A,#N/A,FALSE,"10";#N/A,#N/A,FALSE,"13";#N/A,#N/A,FALSE,"14";#N/A,#N/A,FALSE,"15";#N/A,#N/A,FALSE,"16"}</definedName>
    <definedName name="__new3" localSheetId="7" hidden="1">{#N/A,#N/A,FALSE,"3";#N/A,#N/A,FALSE,"5";#N/A,#N/A,FALSE,"6";#N/A,#N/A,FALSE,"8";#N/A,#N/A,FALSE,"10";#N/A,#N/A,FALSE,"13";#N/A,#N/A,FALSE,"14";#N/A,#N/A,FALSE,"15";#N/A,#N/A,FALSE,"16"}</definedName>
    <definedName name="__new3" localSheetId="9" hidden="1">{#N/A,#N/A,FALSE,"3";#N/A,#N/A,FALSE,"5";#N/A,#N/A,FALSE,"6";#N/A,#N/A,FALSE,"8";#N/A,#N/A,FALSE,"10";#N/A,#N/A,FALSE,"13";#N/A,#N/A,FALSE,"14";#N/A,#N/A,FALSE,"15";#N/A,#N/A,FALSE,"16"}</definedName>
    <definedName name="__new3" localSheetId="10" hidden="1">{#N/A,#N/A,FALSE,"3";#N/A,#N/A,FALSE,"5";#N/A,#N/A,FALSE,"6";#N/A,#N/A,FALSE,"8";#N/A,#N/A,FALSE,"10";#N/A,#N/A,FALSE,"13";#N/A,#N/A,FALSE,"14";#N/A,#N/A,FALSE,"15";#N/A,#N/A,FALSE,"16"}</definedName>
    <definedName name="__new3" localSheetId="13" hidden="1">{#N/A,#N/A,FALSE,"3";#N/A,#N/A,FALSE,"5";#N/A,#N/A,FALSE,"6";#N/A,#N/A,FALSE,"8";#N/A,#N/A,FALSE,"10";#N/A,#N/A,FALSE,"13";#N/A,#N/A,FALSE,"14";#N/A,#N/A,FALSE,"15";#N/A,#N/A,FALSE,"16"}</definedName>
    <definedName name="__new3" localSheetId="2" hidden="1">{#N/A,#N/A,FALSE,"3";#N/A,#N/A,FALSE,"5";#N/A,#N/A,FALSE,"6";#N/A,#N/A,FALSE,"8";#N/A,#N/A,FALSE,"10";#N/A,#N/A,FALSE,"13";#N/A,#N/A,FALSE,"14";#N/A,#N/A,FALSE,"15";#N/A,#N/A,FALSE,"16"}</definedName>
    <definedName name="__new3" hidden="1">{#N/A,#N/A,FALSE,"3";#N/A,#N/A,FALSE,"5";#N/A,#N/A,FALSE,"6";#N/A,#N/A,FALSE,"8";#N/A,#N/A,FALSE,"10";#N/A,#N/A,FALSE,"13";#N/A,#N/A,FALSE,"14";#N/A,#N/A,FALSE,"15";#N/A,#N/A,FALSE,"16"}</definedName>
    <definedName name="__new4" localSheetId="3" hidden="1">{#N/A,#N/A,FALSE,"3";#N/A,#N/A,FALSE,"5";#N/A,#N/A,FALSE,"6";#N/A,#N/A,FALSE,"8";#N/A,#N/A,FALSE,"10";#N/A,#N/A,FALSE,"13";#N/A,#N/A,FALSE,"14";#N/A,#N/A,FALSE,"15";#N/A,#N/A,FALSE,"16"}</definedName>
    <definedName name="__new4" localSheetId="8" hidden="1">{#N/A,#N/A,FALSE,"3";#N/A,#N/A,FALSE,"5";#N/A,#N/A,FALSE,"6";#N/A,#N/A,FALSE,"8";#N/A,#N/A,FALSE,"10";#N/A,#N/A,FALSE,"13";#N/A,#N/A,FALSE,"14";#N/A,#N/A,FALSE,"15";#N/A,#N/A,FALSE,"16"}</definedName>
    <definedName name="__new4" localSheetId="11" hidden="1">{#N/A,#N/A,FALSE,"3";#N/A,#N/A,FALSE,"5";#N/A,#N/A,FALSE,"6";#N/A,#N/A,FALSE,"8";#N/A,#N/A,FALSE,"10";#N/A,#N/A,FALSE,"13";#N/A,#N/A,FALSE,"14";#N/A,#N/A,FALSE,"15";#N/A,#N/A,FALSE,"16"}</definedName>
    <definedName name="__new4" localSheetId="6" hidden="1">{#N/A,#N/A,FALSE,"3";#N/A,#N/A,FALSE,"5";#N/A,#N/A,FALSE,"6";#N/A,#N/A,FALSE,"8";#N/A,#N/A,FALSE,"10";#N/A,#N/A,FALSE,"13";#N/A,#N/A,FALSE,"14";#N/A,#N/A,FALSE,"15";#N/A,#N/A,FALSE,"16"}</definedName>
    <definedName name="__new4" localSheetId="7" hidden="1">{#N/A,#N/A,FALSE,"3";#N/A,#N/A,FALSE,"5";#N/A,#N/A,FALSE,"6";#N/A,#N/A,FALSE,"8";#N/A,#N/A,FALSE,"10";#N/A,#N/A,FALSE,"13";#N/A,#N/A,FALSE,"14";#N/A,#N/A,FALSE,"15";#N/A,#N/A,FALSE,"16"}</definedName>
    <definedName name="__new4" localSheetId="9" hidden="1">{#N/A,#N/A,FALSE,"3";#N/A,#N/A,FALSE,"5";#N/A,#N/A,FALSE,"6";#N/A,#N/A,FALSE,"8";#N/A,#N/A,FALSE,"10";#N/A,#N/A,FALSE,"13";#N/A,#N/A,FALSE,"14";#N/A,#N/A,FALSE,"15";#N/A,#N/A,FALSE,"16"}</definedName>
    <definedName name="__new4" localSheetId="10" hidden="1">{#N/A,#N/A,FALSE,"3";#N/A,#N/A,FALSE,"5";#N/A,#N/A,FALSE,"6";#N/A,#N/A,FALSE,"8";#N/A,#N/A,FALSE,"10";#N/A,#N/A,FALSE,"13";#N/A,#N/A,FALSE,"14";#N/A,#N/A,FALSE,"15";#N/A,#N/A,FALSE,"16"}</definedName>
    <definedName name="__new4" localSheetId="13" hidden="1">{#N/A,#N/A,FALSE,"3";#N/A,#N/A,FALSE,"5";#N/A,#N/A,FALSE,"6";#N/A,#N/A,FALSE,"8";#N/A,#N/A,FALSE,"10";#N/A,#N/A,FALSE,"13";#N/A,#N/A,FALSE,"14";#N/A,#N/A,FALSE,"15";#N/A,#N/A,FALSE,"16"}</definedName>
    <definedName name="__new4" localSheetId="2" hidden="1">{#N/A,#N/A,FALSE,"3";#N/A,#N/A,FALSE,"5";#N/A,#N/A,FALSE,"6";#N/A,#N/A,FALSE,"8";#N/A,#N/A,FALSE,"10";#N/A,#N/A,FALSE,"13";#N/A,#N/A,FALSE,"14";#N/A,#N/A,FALSE,"15";#N/A,#N/A,FALSE,"16"}</definedName>
    <definedName name="__new4" hidden="1">{#N/A,#N/A,FALSE,"3";#N/A,#N/A,FALSE,"5";#N/A,#N/A,FALSE,"6";#N/A,#N/A,FALSE,"8";#N/A,#N/A,FALSE,"10";#N/A,#N/A,FALSE,"13";#N/A,#N/A,FALSE,"14";#N/A,#N/A,FALSE,"15";#N/A,#N/A,FALSE,"16"}</definedName>
    <definedName name="__new5" localSheetId="3" hidden="1">{#N/A,#N/A,FALSE,"3";#N/A,#N/A,FALSE,"5";#N/A,#N/A,FALSE,"6";#N/A,#N/A,FALSE,"8";#N/A,#N/A,FALSE,"10";#N/A,#N/A,FALSE,"13";#N/A,#N/A,FALSE,"14";#N/A,#N/A,FALSE,"15";#N/A,#N/A,FALSE,"16"}</definedName>
    <definedName name="__new5" localSheetId="8" hidden="1">{#N/A,#N/A,FALSE,"3";#N/A,#N/A,FALSE,"5";#N/A,#N/A,FALSE,"6";#N/A,#N/A,FALSE,"8";#N/A,#N/A,FALSE,"10";#N/A,#N/A,FALSE,"13";#N/A,#N/A,FALSE,"14";#N/A,#N/A,FALSE,"15";#N/A,#N/A,FALSE,"16"}</definedName>
    <definedName name="__new5" localSheetId="11" hidden="1">{#N/A,#N/A,FALSE,"3";#N/A,#N/A,FALSE,"5";#N/A,#N/A,FALSE,"6";#N/A,#N/A,FALSE,"8";#N/A,#N/A,FALSE,"10";#N/A,#N/A,FALSE,"13";#N/A,#N/A,FALSE,"14";#N/A,#N/A,FALSE,"15";#N/A,#N/A,FALSE,"16"}</definedName>
    <definedName name="__new5" localSheetId="6" hidden="1">{#N/A,#N/A,FALSE,"3";#N/A,#N/A,FALSE,"5";#N/A,#N/A,FALSE,"6";#N/A,#N/A,FALSE,"8";#N/A,#N/A,FALSE,"10";#N/A,#N/A,FALSE,"13";#N/A,#N/A,FALSE,"14";#N/A,#N/A,FALSE,"15";#N/A,#N/A,FALSE,"16"}</definedName>
    <definedName name="__new5" localSheetId="7" hidden="1">{#N/A,#N/A,FALSE,"3";#N/A,#N/A,FALSE,"5";#N/A,#N/A,FALSE,"6";#N/A,#N/A,FALSE,"8";#N/A,#N/A,FALSE,"10";#N/A,#N/A,FALSE,"13";#N/A,#N/A,FALSE,"14";#N/A,#N/A,FALSE,"15";#N/A,#N/A,FALSE,"16"}</definedName>
    <definedName name="__new5" localSheetId="9" hidden="1">{#N/A,#N/A,FALSE,"3";#N/A,#N/A,FALSE,"5";#N/A,#N/A,FALSE,"6";#N/A,#N/A,FALSE,"8";#N/A,#N/A,FALSE,"10";#N/A,#N/A,FALSE,"13";#N/A,#N/A,FALSE,"14";#N/A,#N/A,FALSE,"15";#N/A,#N/A,FALSE,"16"}</definedName>
    <definedName name="__new5" localSheetId="10" hidden="1">{#N/A,#N/A,FALSE,"3";#N/A,#N/A,FALSE,"5";#N/A,#N/A,FALSE,"6";#N/A,#N/A,FALSE,"8";#N/A,#N/A,FALSE,"10";#N/A,#N/A,FALSE,"13";#N/A,#N/A,FALSE,"14";#N/A,#N/A,FALSE,"15";#N/A,#N/A,FALSE,"16"}</definedName>
    <definedName name="__new5" localSheetId="13" hidden="1">{#N/A,#N/A,FALSE,"3";#N/A,#N/A,FALSE,"5";#N/A,#N/A,FALSE,"6";#N/A,#N/A,FALSE,"8";#N/A,#N/A,FALSE,"10";#N/A,#N/A,FALSE,"13";#N/A,#N/A,FALSE,"14";#N/A,#N/A,FALSE,"15";#N/A,#N/A,FALSE,"16"}</definedName>
    <definedName name="__new5" localSheetId="2" hidden="1">{#N/A,#N/A,FALSE,"3";#N/A,#N/A,FALSE,"5";#N/A,#N/A,FALSE,"6";#N/A,#N/A,FALSE,"8";#N/A,#N/A,FALSE,"10";#N/A,#N/A,FALSE,"13";#N/A,#N/A,FALSE,"14";#N/A,#N/A,FALSE,"15";#N/A,#N/A,FALSE,"16"}</definedName>
    <definedName name="__new5" hidden="1">{#N/A,#N/A,FALSE,"3";#N/A,#N/A,FALSE,"5";#N/A,#N/A,FALSE,"6";#N/A,#N/A,FALSE,"8";#N/A,#N/A,FALSE,"10";#N/A,#N/A,FALSE,"13";#N/A,#N/A,FALSE,"14";#N/A,#N/A,FALSE,"15";#N/A,#N/A,FALSE,"16"}</definedName>
    <definedName name="__r" localSheetId="3" hidden="1">{#N/A,#N/A,FALSE,"3";#N/A,#N/A,FALSE,"5";#N/A,#N/A,FALSE,"6";#N/A,#N/A,FALSE,"8";#N/A,#N/A,FALSE,"10";#N/A,#N/A,FALSE,"13";#N/A,#N/A,FALSE,"14";#N/A,#N/A,FALSE,"15";#N/A,#N/A,FALSE,"16"}</definedName>
    <definedName name="__r" localSheetId="8" hidden="1">{#N/A,#N/A,FALSE,"3";#N/A,#N/A,FALSE,"5";#N/A,#N/A,FALSE,"6";#N/A,#N/A,FALSE,"8";#N/A,#N/A,FALSE,"10";#N/A,#N/A,FALSE,"13";#N/A,#N/A,FALSE,"14";#N/A,#N/A,FALSE,"15";#N/A,#N/A,FALSE,"16"}</definedName>
    <definedName name="__r" localSheetId="11" hidden="1">{#N/A,#N/A,FALSE,"3";#N/A,#N/A,FALSE,"5";#N/A,#N/A,FALSE,"6";#N/A,#N/A,FALSE,"8";#N/A,#N/A,FALSE,"10";#N/A,#N/A,FALSE,"13";#N/A,#N/A,FALSE,"14";#N/A,#N/A,FALSE,"15";#N/A,#N/A,FALSE,"16"}</definedName>
    <definedName name="__r" localSheetId="6" hidden="1">{#N/A,#N/A,FALSE,"3";#N/A,#N/A,FALSE,"5";#N/A,#N/A,FALSE,"6";#N/A,#N/A,FALSE,"8";#N/A,#N/A,FALSE,"10";#N/A,#N/A,FALSE,"13";#N/A,#N/A,FALSE,"14";#N/A,#N/A,FALSE,"15";#N/A,#N/A,FALSE,"16"}</definedName>
    <definedName name="__r" localSheetId="7" hidden="1">{#N/A,#N/A,FALSE,"3";#N/A,#N/A,FALSE,"5";#N/A,#N/A,FALSE,"6";#N/A,#N/A,FALSE,"8";#N/A,#N/A,FALSE,"10";#N/A,#N/A,FALSE,"13";#N/A,#N/A,FALSE,"14";#N/A,#N/A,FALSE,"15";#N/A,#N/A,FALSE,"16"}</definedName>
    <definedName name="__r" localSheetId="9" hidden="1">{#N/A,#N/A,FALSE,"3";#N/A,#N/A,FALSE,"5";#N/A,#N/A,FALSE,"6";#N/A,#N/A,FALSE,"8";#N/A,#N/A,FALSE,"10";#N/A,#N/A,FALSE,"13";#N/A,#N/A,FALSE,"14";#N/A,#N/A,FALSE,"15";#N/A,#N/A,FALSE,"16"}</definedName>
    <definedName name="__r" localSheetId="10" hidden="1">{#N/A,#N/A,FALSE,"3";#N/A,#N/A,FALSE,"5";#N/A,#N/A,FALSE,"6";#N/A,#N/A,FALSE,"8";#N/A,#N/A,FALSE,"10";#N/A,#N/A,FALSE,"13";#N/A,#N/A,FALSE,"14";#N/A,#N/A,FALSE,"15";#N/A,#N/A,FALSE,"16"}</definedName>
    <definedName name="__r" localSheetId="13" hidden="1">{#N/A,#N/A,FALSE,"3";#N/A,#N/A,FALSE,"5";#N/A,#N/A,FALSE,"6";#N/A,#N/A,FALSE,"8";#N/A,#N/A,FALSE,"10";#N/A,#N/A,FALSE,"13";#N/A,#N/A,FALSE,"14";#N/A,#N/A,FALSE,"15";#N/A,#N/A,FALSE,"16"}</definedName>
    <definedName name="__r" localSheetId="2" hidden="1">{#N/A,#N/A,FALSE,"3";#N/A,#N/A,FALSE,"5";#N/A,#N/A,FALSE,"6";#N/A,#N/A,FALSE,"8";#N/A,#N/A,FALSE,"10";#N/A,#N/A,FALSE,"13";#N/A,#N/A,FALSE,"14";#N/A,#N/A,FALSE,"15";#N/A,#N/A,FALSE,"16"}</definedName>
    <definedName name="__r" hidden="1">{#N/A,#N/A,FALSE,"3";#N/A,#N/A,FALSE,"5";#N/A,#N/A,FALSE,"6";#N/A,#N/A,FALSE,"8";#N/A,#N/A,FALSE,"10";#N/A,#N/A,FALSE,"13";#N/A,#N/A,FALSE,"14";#N/A,#N/A,FALSE,"15";#N/A,#N/A,FALSE,"16"}</definedName>
    <definedName name="__tft2" localSheetId="3" hidden="1">{#N/A,#N/A,FALSE,"3";#N/A,#N/A,FALSE,"5";#N/A,#N/A,FALSE,"6";#N/A,#N/A,FALSE,"8";#N/A,#N/A,FALSE,"10";#N/A,#N/A,FALSE,"13";#N/A,#N/A,FALSE,"14";#N/A,#N/A,FALSE,"15";#N/A,#N/A,FALSE,"16"}</definedName>
    <definedName name="__tft2" localSheetId="8" hidden="1">{#N/A,#N/A,FALSE,"3";#N/A,#N/A,FALSE,"5";#N/A,#N/A,FALSE,"6";#N/A,#N/A,FALSE,"8";#N/A,#N/A,FALSE,"10";#N/A,#N/A,FALSE,"13";#N/A,#N/A,FALSE,"14";#N/A,#N/A,FALSE,"15";#N/A,#N/A,FALSE,"16"}</definedName>
    <definedName name="__tft2" localSheetId="11" hidden="1">{#N/A,#N/A,FALSE,"3";#N/A,#N/A,FALSE,"5";#N/A,#N/A,FALSE,"6";#N/A,#N/A,FALSE,"8";#N/A,#N/A,FALSE,"10";#N/A,#N/A,FALSE,"13";#N/A,#N/A,FALSE,"14";#N/A,#N/A,FALSE,"15";#N/A,#N/A,FALSE,"16"}</definedName>
    <definedName name="__tft2" localSheetId="6" hidden="1">{#N/A,#N/A,FALSE,"3";#N/A,#N/A,FALSE,"5";#N/A,#N/A,FALSE,"6";#N/A,#N/A,FALSE,"8";#N/A,#N/A,FALSE,"10";#N/A,#N/A,FALSE,"13";#N/A,#N/A,FALSE,"14";#N/A,#N/A,FALSE,"15";#N/A,#N/A,FALSE,"16"}</definedName>
    <definedName name="__tft2" localSheetId="7" hidden="1">{#N/A,#N/A,FALSE,"3";#N/A,#N/A,FALSE,"5";#N/A,#N/A,FALSE,"6";#N/A,#N/A,FALSE,"8";#N/A,#N/A,FALSE,"10";#N/A,#N/A,FALSE,"13";#N/A,#N/A,FALSE,"14";#N/A,#N/A,FALSE,"15";#N/A,#N/A,FALSE,"16"}</definedName>
    <definedName name="__tft2" localSheetId="9" hidden="1">{#N/A,#N/A,FALSE,"3";#N/A,#N/A,FALSE,"5";#N/A,#N/A,FALSE,"6";#N/A,#N/A,FALSE,"8";#N/A,#N/A,FALSE,"10";#N/A,#N/A,FALSE,"13";#N/A,#N/A,FALSE,"14";#N/A,#N/A,FALSE,"15";#N/A,#N/A,FALSE,"16"}</definedName>
    <definedName name="__tft2" localSheetId="10" hidden="1">{#N/A,#N/A,FALSE,"3";#N/A,#N/A,FALSE,"5";#N/A,#N/A,FALSE,"6";#N/A,#N/A,FALSE,"8";#N/A,#N/A,FALSE,"10";#N/A,#N/A,FALSE,"13";#N/A,#N/A,FALSE,"14";#N/A,#N/A,FALSE,"15";#N/A,#N/A,FALSE,"16"}</definedName>
    <definedName name="__tft2" localSheetId="13" hidden="1">{#N/A,#N/A,FALSE,"3";#N/A,#N/A,FALSE,"5";#N/A,#N/A,FALSE,"6";#N/A,#N/A,FALSE,"8";#N/A,#N/A,FALSE,"10";#N/A,#N/A,FALSE,"13";#N/A,#N/A,FALSE,"14";#N/A,#N/A,FALSE,"15";#N/A,#N/A,FALSE,"16"}</definedName>
    <definedName name="__tft2" localSheetId="2" hidden="1">{#N/A,#N/A,FALSE,"3";#N/A,#N/A,FALSE,"5";#N/A,#N/A,FALSE,"6";#N/A,#N/A,FALSE,"8";#N/A,#N/A,FALSE,"10";#N/A,#N/A,FALSE,"13";#N/A,#N/A,FALSE,"14";#N/A,#N/A,FALSE,"15";#N/A,#N/A,FALSE,"16"}</definedName>
    <definedName name="__tft2" hidden="1">{#N/A,#N/A,FALSE,"3";#N/A,#N/A,FALSE,"5";#N/A,#N/A,FALSE,"6";#N/A,#N/A,FALSE,"8";#N/A,#N/A,FALSE,"10";#N/A,#N/A,FALSE,"13";#N/A,#N/A,FALSE,"14";#N/A,#N/A,FALSE,"15";#N/A,#N/A,FALSE,"16"}</definedName>
    <definedName name="__x2" localSheetId="3" hidden="1">{#N/A,#N/A,FALSE,"3";#N/A,#N/A,FALSE,"5";#N/A,#N/A,FALSE,"6";#N/A,#N/A,FALSE,"8";#N/A,#N/A,FALSE,"10";#N/A,#N/A,FALSE,"13";#N/A,#N/A,FALSE,"14";#N/A,#N/A,FALSE,"15";#N/A,#N/A,FALSE,"16"}</definedName>
    <definedName name="__x2" localSheetId="8" hidden="1">{#N/A,#N/A,FALSE,"3";#N/A,#N/A,FALSE,"5";#N/A,#N/A,FALSE,"6";#N/A,#N/A,FALSE,"8";#N/A,#N/A,FALSE,"10";#N/A,#N/A,FALSE,"13";#N/A,#N/A,FALSE,"14";#N/A,#N/A,FALSE,"15";#N/A,#N/A,FALSE,"16"}</definedName>
    <definedName name="__x2" localSheetId="11" hidden="1">{#N/A,#N/A,FALSE,"3";#N/A,#N/A,FALSE,"5";#N/A,#N/A,FALSE,"6";#N/A,#N/A,FALSE,"8";#N/A,#N/A,FALSE,"10";#N/A,#N/A,FALSE,"13";#N/A,#N/A,FALSE,"14";#N/A,#N/A,FALSE,"15";#N/A,#N/A,FALSE,"16"}</definedName>
    <definedName name="__x2" localSheetId="6" hidden="1">{#N/A,#N/A,FALSE,"3";#N/A,#N/A,FALSE,"5";#N/A,#N/A,FALSE,"6";#N/A,#N/A,FALSE,"8";#N/A,#N/A,FALSE,"10";#N/A,#N/A,FALSE,"13";#N/A,#N/A,FALSE,"14";#N/A,#N/A,FALSE,"15";#N/A,#N/A,FALSE,"16"}</definedName>
    <definedName name="__x2" localSheetId="7" hidden="1">{#N/A,#N/A,FALSE,"3";#N/A,#N/A,FALSE,"5";#N/A,#N/A,FALSE,"6";#N/A,#N/A,FALSE,"8";#N/A,#N/A,FALSE,"10";#N/A,#N/A,FALSE,"13";#N/A,#N/A,FALSE,"14";#N/A,#N/A,FALSE,"15";#N/A,#N/A,FALSE,"16"}</definedName>
    <definedName name="__x2" localSheetId="9" hidden="1">{#N/A,#N/A,FALSE,"3";#N/A,#N/A,FALSE,"5";#N/A,#N/A,FALSE,"6";#N/A,#N/A,FALSE,"8";#N/A,#N/A,FALSE,"10";#N/A,#N/A,FALSE,"13";#N/A,#N/A,FALSE,"14";#N/A,#N/A,FALSE,"15";#N/A,#N/A,FALSE,"16"}</definedName>
    <definedName name="__x2" localSheetId="10" hidden="1">{#N/A,#N/A,FALSE,"3";#N/A,#N/A,FALSE,"5";#N/A,#N/A,FALSE,"6";#N/A,#N/A,FALSE,"8";#N/A,#N/A,FALSE,"10";#N/A,#N/A,FALSE,"13";#N/A,#N/A,FALSE,"14";#N/A,#N/A,FALSE,"15";#N/A,#N/A,FALSE,"16"}</definedName>
    <definedName name="__x2" localSheetId="13" hidden="1">{#N/A,#N/A,FALSE,"3";#N/A,#N/A,FALSE,"5";#N/A,#N/A,FALSE,"6";#N/A,#N/A,FALSE,"8";#N/A,#N/A,FALSE,"10";#N/A,#N/A,FALSE,"13";#N/A,#N/A,FALSE,"14";#N/A,#N/A,FALSE,"15";#N/A,#N/A,FALSE,"16"}</definedName>
    <definedName name="__x2" localSheetId="2" hidden="1">{#N/A,#N/A,FALSE,"3";#N/A,#N/A,FALSE,"5";#N/A,#N/A,FALSE,"6";#N/A,#N/A,FALSE,"8";#N/A,#N/A,FALSE,"10";#N/A,#N/A,FALSE,"13";#N/A,#N/A,FALSE,"14";#N/A,#N/A,FALSE,"15";#N/A,#N/A,FALSE,"16"}</definedName>
    <definedName name="__x2" hidden="1">{#N/A,#N/A,FALSE,"3";#N/A,#N/A,FALSE,"5";#N/A,#N/A,FALSE,"6";#N/A,#N/A,FALSE,"8";#N/A,#N/A,FALSE,"10";#N/A,#N/A,FALSE,"13";#N/A,#N/A,FALSE,"14";#N/A,#N/A,FALSE,"15";#N/A,#N/A,FALSE,"16"}</definedName>
    <definedName name="_xlnm._FilterDatabase" localSheetId="10" hidden="1">'Mapping CR'!$A$1:$D$105</definedName>
    <definedName name="_xlnm._FilterDatabase" localSheetId="2" hidden="1">'Page 4'!$A$4:$H$272</definedName>
    <definedName name="_xlnm._FilterDatabase" localSheetId="12" hidden="1">'Solde CP'!$A$1:$T$369</definedName>
    <definedName name="_xlnm._FilterDatabase" localSheetId="4" hidden="1">'Synth D actuel'!$A$1:$AR$1</definedName>
    <definedName name="_xlnm._FilterDatabase" localSheetId="5" hidden="1">'Synth phase précédente'!$A$1:$AY$6</definedName>
    <definedName name="_Key1" localSheetId="3" hidden="1">#REF!</definedName>
    <definedName name="_Key1" localSheetId="8" hidden="1">#REF!</definedName>
    <definedName name="_Key1" localSheetId="11" hidden="1">#REF!</definedName>
    <definedName name="_Key1" localSheetId="6" hidden="1">#REF!</definedName>
    <definedName name="_Key1" localSheetId="7" hidden="1">#REF!</definedName>
    <definedName name="_Key1" localSheetId="9" hidden="1">#REF!</definedName>
    <definedName name="_Key1" localSheetId="10" hidden="1">#REF!</definedName>
    <definedName name="_Key1" localSheetId="13" hidden="1">#REF!</definedName>
    <definedName name="_Key1" localSheetId="0" hidden="1">#REF!</definedName>
    <definedName name="_Key1" localSheetId="1" hidden="1">#REF!</definedName>
    <definedName name="_Key1" localSheetId="4" hidden="1">#REF!</definedName>
    <definedName name="_Key1" hidden="1">#REF!</definedName>
    <definedName name="_Key2" localSheetId="3" hidden="1">#REF!</definedName>
    <definedName name="_Key2" localSheetId="8" hidden="1">#REF!</definedName>
    <definedName name="_Key2" localSheetId="11" hidden="1">#REF!</definedName>
    <definedName name="_Key2" localSheetId="6" hidden="1">#REF!</definedName>
    <definedName name="_Key2" localSheetId="7" hidden="1">#REF!</definedName>
    <definedName name="_Key2" localSheetId="9" hidden="1">#REF!</definedName>
    <definedName name="_Key2" localSheetId="10" hidden="1">#REF!</definedName>
    <definedName name="_Key2" localSheetId="13" hidden="1">#REF!</definedName>
    <definedName name="_Key2" localSheetId="0" hidden="1">#REF!</definedName>
    <definedName name="_Key2" localSheetId="1" hidden="1">#REF!</definedName>
    <definedName name="_Key2" localSheetId="4" hidden="1">#REF!</definedName>
    <definedName name="_Key2" hidden="1">#REF!</definedName>
    <definedName name="_new2" localSheetId="3" hidden="1">{#N/A,#N/A,FALSE,"3";#N/A,#N/A,FALSE,"5";#N/A,#N/A,FALSE,"6";#N/A,#N/A,FALSE,"8";#N/A,#N/A,FALSE,"10";#N/A,#N/A,FALSE,"13";#N/A,#N/A,FALSE,"14";#N/A,#N/A,FALSE,"15";#N/A,#N/A,FALSE,"16"}</definedName>
    <definedName name="_new2" localSheetId="8" hidden="1">{#N/A,#N/A,FALSE,"3";#N/A,#N/A,FALSE,"5";#N/A,#N/A,FALSE,"6";#N/A,#N/A,FALSE,"8";#N/A,#N/A,FALSE,"10";#N/A,#N/A,FALSE,"13";#N/A,#N/A,FALSE,"14";#N/A,#N/A,FALSE,"15";#N/A,#N/A,FALSE,"16"}</definedName>
    <definedName name="_new2" localSheetId="11" hidden="1">{#N/A,#N/A,FALSE,"3";#N/A,#N/A,FALSE,"5";#N/A,#N/A,FALSE,"6";#N/A,#N/A,FALSE,"8";#N/A,#N/A,FALSE,"10";#N/A,#N/A,FALSE,"13";#N/A,#N/A,FALSE,"14";#N/A,#N/A,FALSE,"15";#N/A,#N/A,FALSE,"16"}</definedName>
    <definedName name="_new2" localSheetId="6" hidden="1">{#N/A,#N/A,FALSE,"3";#N/A,#N/A,FALSE,"5";#N/A,#N/A,FALSE,"6";#N/A,#N/A,FALSE,"8";#N/A,#N/A,FALSE,"10";#N/A,#N/A,FALSE,"13";#N/A,#N/A,FALSE,"14";#N/A,#N/A,FALSE,"15";#N/A,#N/A,FALSE,"16"}</definedName>
    <definedName name="_new2" localSheetId="7" hidden="1">{#N/A,#N/A,FALSE,"3";#N/A,#N/A,FALSE,"5";#N/A,#N/A,FALSE,"6";#N/A,#N/A,FALSE,"8";#N/A,#N/A,FALSE,"10";#N/A,#N/A,FALSE,"13";#N/A,#N/A,FALSE,"14";#N/A,#N/A,FALSE,"15";#N/A,#N/A,FALSE,"16"}</definedName>
    <definedName name="_new2" localSheetId="9" hidden="1">{#N/A,#N/A,FALSE,"3";#N/A,#N/A,FALSE,"5";#N/A,#N/A,FALSE,"6";#N/A,#N/A,FALSE,"8";#N/A,#N/A,FALSE,"10";#N/A,#N/A,FALSE,"13";#N/A,#N/A,FALSE,"14";#N/A,#N/A,FALSE,"15";#N/A,#N/A,FALSE,"16"}</definedName>
    <definedName name="_new2" localSheetId="10" hidden="1">{#N/A,#N/A,FALSE,"3";#N/A,#N/A,FALSE,"5";#N/A,#N/A,FALSE,"6";#N/A,#N/A,FALSE,"8";#N/A,#N/A,FALSE,"10";#N/A,#N/A,FALSE,"13";#N/A,#N/A,FALSE,"14";#N/A,#N/A,FALSE,"15";#N/A,#N/A,FALSE,"16"}</definedName>
    <definedName name="_new2" localSheetId="13" hidden="1">{#N/A,#N/A,FALSE,"3";#N/A,#N/A,FALSE,"5";#N/A,#N/A,FALSE,"6";#N/A,#N/A,FALSE,"8";#N/A,#N/A,FALSE,"10";#N/A,#N/A,FALSE,"13";#N/A,#N/A,FALSE,"14";#N/A,#N/A,FALSE,"15";#N/A,#N/A,FALSE,"16"}</definedName>
    <definedName name="_new2" localSheetId="2" hidden="1">{#N/A,#N/A,FALSE,"3";#N/A,#N/A,FALSE,"5";#N/A,#N/A,FALSE,"6";#N/A,#N/A,FALSE,"8";#N/A,#N/A,FALSE,"10";#N/A,#N/A,FALSE,"13";#N/A,#N/A,FALSE,"14";#N/A,#N/A,FALSE,"15";#N/A,#N/A,FALSE,"16"}</definedName>
    <definedName name="_new2" hidden="1">{#N/A,#N/A,FALSE,"3";#N/A,#N/A,FALSE,"5";#N/A,#N/A,FALSE,"6";#N/A,#N/A,FALSE,"8";#N/A,#N/A,FALSE,"10";#N/A,#N/A,FALSE,"13";#N/A,#N/A,FALSE,"14";#N/A,#N/A,FALSE,"15";#N/A,#N/A,FALSE,"16"}</definedName>
    <definedName name="_new3" localSheetId="3" hidden="1">{#N/A,#N/A,FALSE,"3";#N/A,#N/A,FALSE,"5";#N/A,#N/A,FALSE,"6";#N/A,#N/A,FALSE,"8";#N/A,#N/A,FALSE,"10";#N/A,#N/A,FALSE,"13";#N/A,#N/A,FALSE,"14";#N/A,#N/A,FALSE,"15";#N/A,#N/A,FALSE,"16"}</definedName>
    <definedName name="_new3" localSheetId="8" hidden="1">{#N/A,#N/A,FALSE,"3";#N/A,#N/A,FALSE,"5";#N/A,#N/A,FALSE,"6";#N/A,#N/A,FALSE,"8";#N/A,#N/A,FALSE,"10";#N/A,#N/A,FALSE,"13";#N/A,#N/A,FALSE,"14";#N/A,#N/A,FALSE,"15";#N/A,#N/A,FALSE,"16"}</definedName>
    <definedName name="_new3" localSheetId="11" hidden="1">{#N/A,#N/A,FALSE,"3";#N/A,#N/A,FALSE,"5";#N/A,#N/A,FALSE,"6";#N/A,#N/A,FALSE,"8";#N/A,#N/A,FALSE,"10";#N/A,#N/A,FALSE,"13";#N/A,#N/A,FALSE,"14";#N/A,#N/A,FALSE,"15";#N/A,#N/A,FALSE,"16"}</definedName>
    <definedName name="_new3" localSheetId="6" hidden="1">{#N/A,#N/A,FALSE,"3";#N/A,#N/A,FALSE,"5";#N/A,#N/A,FALSE,"6";#N/A,#N/A,FALSE,"8";#N/A,#N/A,FALSE,"10";#N/A,#N/A,FALSE,"13";#N/A,#N/A,FALSE,"14";#N/A,#N/A,FALSE,"15";#N/A,#N/A,FALSE,"16"}</definedName>
    <definedName name="_new3" localSheetId="7" hidden="1">{#N/A,#N/A,FALSE,"3";#N/A,#N/A,FALSE,"5";#N/A,#N/A,FALSE,"6";#N/A,#N/A,FALSE,"8";#N/A,#N/A,FALSE,"10";#N/A,#N/A,FALSE,"13";#N/A,#N/A,FALSE,"14";#N/A,#N/A,FALSE,"15";#N/A,#N/A,FALSE,"16"}</definedName>
    <definedName name="_new3" localSheetId="9" hidden="1">{#N/A,#N/A,FALSE,"3";#N/A,#N/A,FALSE,"5";#N/A,#N/A,FALSE,"6";#N/A,#N/A,FALSE,"8";#N/A,#N/A,FALSE,"10";#N/A,#N/A,FALSE,"13";#N/A,#N/A,FALSE,"14";#N/A,#N/A,FALSE,"15";#N/A,#N/A,FALSE,"16"}</definedName>
    <definedName name="_new3" localSheetId="10" hidden="1">{#N/A,#N/A,FALSE,"3";#N/A,#N/A,FALSE,"5";#N/A,#N/A,FALSE,"6";#N/A,#N/A,FALSE,"8";#N/A,#N/A,FALSE,"10";#N/A,#N/A,FALSE,"13";#N/A,#N/A,FALSE,"14";#N/A,#N/A,FALSE,"15";#N/A,#N/A,FALSE,"16"}</definedName>
    <definedName name="_new3" localSheetId="13" hidden="1">{#N/A,#N/A,FALSE,"3";#N/A,#N/A,FALSE,"5";#N/A,#N/A,FALSE,"6";#N/A,#N/A,FALSE,"8";#N/A,#N/A,FALSE,"10";#N/A,#N/A,FALSE,"13";#N/A,#N/A,FALSE,"14";#N/A,#N/A,FALSE,"15";#N/A,#N/A,FALSE,"16"}</definedName>
    <definedName name="_new3" localSheetId="2" hidden="1">{#N/A,#N/A,FALSE,"3";#N/A,#N/A,FALSE,"5";#N/A,#N/A,FALSE,"6";#N/A,#N/A,FALSE,"8";#N/A,#N/A,FALSE,"10";#N/A,#N/A,FALSE,"13";#N/A,#N/A,FALSE,"14";#N/A,#N/A,FALSE,"15";#N/A,#N/A,FALSE,"16"}</definedName>
    <definedName name="_new3" hidden="1">{#N/A,#N/A,FALSE,"3";#N/A,#N/A,FALSE,"5";#N/A,#N/A,FALSE,"6";#N/A,#N/A,FALSE,"8";#N/A,#N/A,FALSE,"10";#N/A,#N/A,FALSE,"13";#N/A,#N/A,FALSE,"14";#N/A,#N/A,FALSE,"15";#N/A,#N/A,FALSE,"16"}</definedName>
    <definedName name="_new4" localSheetId="3" hidden="1">{#N/A,#N/A,FALSE,"3";#N/A,#N/A,FALSE,"5";#N/A,#N/A,FALSE,"6";#N/A,#N/A,FALSE,"8";#N/A,#N/A,FALSE,"10";#N/A,#N/A,FALSE,"13";#N/A,#N/A,FALSE,"14";#N/A,#N/A,FALSE,"15";#N/A,#N/A,FALSE,"16"}</definedName>
    <definedName name="_new4" localSheetId="8" hidden="1">{#N/A,#N/A,FALSE,"3";#N/A,#N/A,FALSE,"5";#N/A,#N/A,FALSE,"6";#N/A,#N/A,FALSE,"8";#N/A,#N/A,FALSE,"10";#N/A,#N/A,FALSE,"13";#N/A,#N/A,FALSE,"14";#N/A,#N/A,FALSE,"15";#N/A,#N/A,FALSE,"16"}</definedName>
    <definedName name="_new4" localSheetId="11" hidden="1">{#N/A,#N/A,FALSE,"3";#N/A,#N/A,FALSE,"5";#N/A,#N/A,FALSE,"6";#N/A,#N/A,FALSE,"8";#N/A,#N/A,FALSE,"10";#N/A,#N/A,FALSE,"13";#N/A,#N/A,FALSE,"14";#N/A,#N/A,FALSE,"15";#N/A,#N/A,FALSE,"16"}</definedName>
    <definedName name="_new4" localSheetId="6" hidden="1">{#N/A,#N/A,FALSE,"3";#N/A,#N/A,FALSE,"5";#N/A,#N/A,FALSE,"6";#N/A,#N/A,FALSE,"8";#N/A,#N/A,FALSE,"10";#N/A,#N/A,FALSE,"13";#N/A,#N/A,FALSE,"14";#N/A,#N/A,FALSE,"15";#N/A,#N/A,FALSE,"16"}</definedName>
    <definedName name="_new4" localSheetId="7" hidden="1">{#N/A,#N/A,FALSE,"3";#N/A,#N/A,FALSE,"5";#N/A,#N/A,FALSE,"6";#N/A,#N/A,FALSE,"8";#N/A,#N/A,FALSE,"10";#N/A,#N/A,FALSE,"13";#N/A,#N/A,FALSE,"14";#N/A,#N/A,FALSE,"15";#N/A,#N/A,FALSE,"16"}</definedName>
    <definedName name="_new4" localSheetId="9" hidden="1">{#N/A,#N/A,FALSE,"3";#N/A,#N/A,FALSE,"5";#N/A,#N/A,FALSE,"6";#N/A,#N/A,FALSE,"8";#N/A,#N/A,FALSE,"10";#N/A,#N/A,FALSE,"13";#N/A,#N/A,FALSE,"14";#N/A,#N/A,FALSE,"15";#N/A,#N/A,FALSE,"16"}</definedName>
    <definedName name="_new4" localSheetId="10" hidden="1">{#N/A,#N/A,FALSE,"3";#N/A,#N/A,FALSE,"5";#N/A,#N/A,FALSE,"6";#N/A,#N/A,FALSE,"8";#N/A,#N/A,FALSE,"10";#N/A,#N/A,FALSE,"13";#N/A,#N/A,FALSE,"14";#N/A,#N/A,FALSE,"15";#N/A,#N/A,FALSE,"16"}</definedName>
    <definedName name="_new4" localSheetId="13" hidden="1">{#N/A,#N/A,FALSE,"3";#N/A,#N/A,FALSE,"5";#N/A,#N/A,FALSE,"6";#N/A,#N/A,FALSE,"8";#N/A,#N/A,FALSE,"10";#N/A,#N/A,FALSE,"13";#N/A,#N/A,FALSE,"14";#N/A,#N/A,FALSE,"15";#N/A,#N/A,FALSE,"16"}</definedName>
    <definedName name="_new4" localSheetId="2" hidden="1">{#N/A,#N/A,FALSE,"3";#N/A,#N/A,FALSE,"5";#N/A,#N/A,FALSE,"6";#N/A,#N/A,FALSE,"8";#N/A,#N/A,FALSE,"10";#N/A,#N/A,FALSE,"13";#N/A,#N/A,FALSE,"14";#N/A,#N/A,FALSE,"15";#N/A,#N/A,FALSE,"16"}</definedName>
    <definedName name="_new4" hidden="1">{#N/A,#N/A,FALSE,"3";#N/A,#N/A,FALSE,"5";#N/A,#N/A,FALSE,"6";#N/A,#N/A,FALSE,"8";#N/A,#N/A,FALSE,"10";#N/A,#N/A,FALSE,"13";#N/A,#N/A,FALSE,"14";#N/A,#N/A,FALSE,"15";#N/A,#N/A,FALSE,"16"}</definedName>
    <definedName name="_new5" localSheetId="3" hidden="1">{#N/A,#N/A,FALSE,"3";#N/A,#N/A,FALSE,"5";#N/A,#N/A,FALSE,"6";#N/A,#N/A,FALSE,"8";#N/A,#N/A,FALSE,"10";#N/A,#N/A,FALSE,"13";#N/A,#N/A,FALSE,"14";#N/A,#N/A,FALSE,"15";#N/A,#N/A,FALSE,"16"}</definedName>
    <definedName name="_new5" localSheetId="8" hidden="1">{#N/A,#N/A,FALSE,"3";#N/A,#N/A,FALSE,"5";#N/A,#N/A,FALSE,"6";#N/A,#N/A,FALSE,"8";#N/A,#N/A,FALSE,"10";#N/A,#N/A,FALSE,"13";#N/A,#N/A,FALSE,"14";#N/A,#N/A,FALSE,"15";#N/A,#N/A,FALSE,"16"}</definedName>
    <definedName name="_new5" localSheetId="11" hidden="1">{#N/A,#N/A,FALSE,"3";#N/A,#N/A,FALSE,"5";#N/A,#N/A,FALSE,"6";#N/A,#N/A,FALSE,"8";#N/A,#N/A,FALSE,"10";#N/A,#N/A,FALSE,"13";#N/A,#N/A,FALSE,"14";#N/A,#N/A,FALSE,"15";#N/A,#N/A,FALSE,"16"}</definedName>
    <definedName name="_new5" localSheetId="6" hidden="1">{#N/A,#N/A,FALSE,"3";#N/A,#N/A,FALSE,"5";#N/A,#N/A,FALSE,"6";#N/A,#N/A,FALSE,"8";#N/A,#N/A,FALSE,"10";#N/A,#N/A,FALSE,"13";#N/A,#N/A,FALSE,"14";#N/A,#N/A,FALSE,"15";#N/A,#N/A,FALSE,"16"}</definedName>
    <definedName name="_new5" localSheetId="7" hidden="1">{#N/A,#N/A,FALSE,"3";#N/A,#N/A,FALSE,"5";#N/A,#N/A,FALSE,"6";#N/A,#N/A,FALSE,"8";#N/A,#N/A,FALSE,"10";#N/A,#N/A,FALSE,"13";#N/A,#N/A,FALSE,"14";#N/A,#N/A,FALSE,"15";#N/A,#N/A,FALSE,"16"}</definedName>
    <definedName name="_new5" localSheetId="9" hidden="1">{#N/A,#N/A,FALSE,"3";#N/A,#N/A,FALSE,"5";#N/A,#N/A,FALSE,"6";#N/A,#N/A,FALSE,"8";#N/A,#N/A,FALSE,"10";#N/A,#N/A,FALSE,"13";#N/A,#N/A,FALSE,"14";#N/A,#N/A,FALSE,"15";#N/A,#N/A,FALSE,"16"}</definedName>
    <definedName name="_new5" localSheetId="10" hidden="1">{#N/A,#N/A,FALSE,"3";#N/A,#N/A,FALSE,"5";#N/A,#N/A,FALSE,"6";#N/A,#N/A,FALSE,"8";#N/A,#N/A,FALSE,"10";#N/A,#N/A,FALSE,"13";#N/A,#N/A,FALSE,"14";#N/A,#N/A,FALSE,"15";#N/A,#N/A,FALSE,"16"}</definedName>
    <definedName name="_new5" localSheetId="13" hidden="1">{#N/A,#N/A,FALSE,"3";#N/A,#N/A,FALSE,"5";#N/A,#N/A,FALSE,"6";#N/A,#N/A,FALSE,"8";#N/A,#N/A,FALSE,"10";#N/A,#N/A,FALSE,"13";#N/A,#N/A,FALSE,"14";#N/A,#N/A,FALSE,"15";#N/A,#N/A,FALSE,"16"}</definedName>
    <definedName name="_new5" localSheetId="2" hidden="1">{#N/A,#N/A,FALSE,"3";#N/A,#N/A,FALSE,"5";#N/A,#N/A,FALSE,"6";#N/A,#N/A,FALSE,"8";#N/A,#N/A,FALSE,"10";#N/A,#N/A,FALSE,"13";#N/A,#N/A,FALSE,"14";#N/A,#N/A,FALSE,"15";#N/A,#N/A,FALSE,"16"}</definedName>
    <definedName name="_new5" hidden="1">{#N/A,#N/A,FALSE,"3";#N/A,#N/A,FALSE,"5";#N/A,#N/A,FALSE,"6";#N/A,#N/A,FALSE,"8";#N/A,#N/A,FALSE,"10";#N/A,#N/A,FALSE,"13";#N/A,#N/A,FALSE,"14";#N/A,#N/A,FALSE,"15";#N/A,#N/A,FALSE,"16"}</definedName>
    <definedName name="_Order1" hidden="1">255</definedName>
    <definedName name="_Order2" hidden="1">255</definedName>
    <definedName name="_r" localSheetId="3" hidden="1">{#N/A,#N/A,FALSE,"3";#N/A,#N/A,FALSE,"5";#N/A,#N/A,FALSE,"6";#N/A,#N/A,FALSE,"8";#N/A,#N/A,FALSE,"10";#N/A,#N/A,FALSE,"13";#N/A,#N/A,FALSE,"14";#N/A,#N/A,FALSE,"15";#N/A,#N/A,FALSE,"16"}</definedName>
    <definedName name="_r" localSheetId="8" hidden="1">{#N/A,#N/A,FALSE,"3";#N/A,#N/A,FALSE,"5";#N/A,#N/A,FALSE,"6";#N/A,#N/A,FALSE,"8";#N/A,#N/A,FALSE,"10";#N/A,#N/A,FALSE,"13";#N/A,#N/A,FALSE,"14";#N/A,#N/A,FALSE,"15";#N/A,#N/A,FALSE,"16"}</definedName>
    <definedName name="_r" localSheetId="11" hidden="1">{#N/A,#N/A,FALSE,"3";#N/A,#N/A,FALSE,"5";#N/A,#N/A,FALSE,"6";#N/A,#N/A,FALSE,"8";#N/A,#N/A,FALSE,"10";#N/A,#N/A,FALSE,"13";#N/A,#N/A,FALSE,"14";#N/A,#N/A,FALSE,"15";#N/A,#N/A,FALSE,"16"}</definedName>
    <definedName name="_r" localSheetId="6" hidden="1">{#N/A,#N/A,FALSE,"3";#N/A,#N/A,FALSE,"5";#N/A,#N/A,FALSE,"6";#N/A,#N/A,FALSE,"8";#N/A,#N/A,FALSE,"10";#N/A,#N/A,FALSE,"13";#N/A,#N/A,FALSE,"14";#N/A,#N/A,FALSE,"15";#N/A,#N/A,FALSE,"16"}</definedName>
    <definedName name="_r" localSheetId="7" hidden="1">{#N/A,#N/A,FALSE,"3";#N/A,#N/A,FALSE,"5";#N/A,#N/A,FALSE,"6";#N/A,#N/A,FALSE,"8";#N/A,#N/A,FALSE,"10";#N/A,#N/A,FALSE,"13";#N/A,#N/A,FALSE,"14";#N/A,#N/A,FALSE,"15";#N/A,#N/A,FALSE,"16"}</definedName>
    <definedName name="_r" localSheetId="9" hidden="1">{#N/A,#N/A,FALSE,"3";#N/A,#N/A,FALSE,"5";#N/A,#N/A,FALSE,"6";#N/A,#N/A,FALSE,"8";#N/A,#N/A,FALSE,"10";#N/A,#N/A,FALSE,"13";#N/A,#N/A,FALSE,"14";#N/A,#N/A,FALSE,"15";#N/A,#N/A,FALSE,"16"}</definedName>
    <definedName name="_r" localSheetId="10" hidden="1">{#N/A,#N/A,FALSE,"3";#N/A,#N/A,FALSE,"5";#N/A,#N/A,FALSE,"6";#N/A,#N/A,FALSE,"8";#N/A,#N/A,FALSE,"10";#N/A,#N/A,FALSE,"13";#N/A,#N/A,FALSE,"14";#N/A,#N/A,FALSE,"15";#N/A,#N/A,FALSE,"16"}</definedName>
    <definedName name="_r" localSheetId="13" hidden="1">{#N/A,#N/A,FALSE,"3";#N/A,#N/A,FALSE,"5";#N/A,#N/A,FALSE,"6";#N/A,#N/A,FALSE,"8";#N/A,#N/A,FALSE,"10";#N/A,#N/A,FALSE,"13";#N/A,#N/A,FALSE,"14";#N/A,#N/A,FALSE,"15";#N/A,#N/A,FALSE,"16"}</definedName>
    <definedName name="_r" localSheetId="2" hidden="1">{#N/A,#N/A,FALSE,"3";#N/A,#N/A,FALSE,"5";#N/A,#N/A,FALSE,"6";#N/A,#N/A,FALSE,"8";#N/A,#N/A,FALSE,"10";#N/A,#N/A,FALSE,"13";#N/A,#N/A,FALSE,"14";#N/A,#N/A,FALSE,"15";#N/A,#N/A,FALSE,"16"}</definedName>
    <definedName name="_r" hidden="1">{#N/A,#N/A,FALSE,"3";#N/A,#N/A,FALSE,"5";#N/A,#N/A,FALSE,"6";#N/A,#N/A,FALSE,"8";#N/A,#N/A,FALSE,"10";#N/A,#N/A,FALSE,"13";#N/A,#N/A,FALSE,"14";#N/A,#N/A,FALSE,"15";#N/A,#N/A,FALSE,"16"}</definedName>
    <definedName name="_Regression_X" localSheetId="3" hidden="1">#REF!</definedName>
    <definedName name="_Regression_X" localSheetId="8" hidden="1">#REF!</definedName>
    <definedName name="_Regression_X" localSheetId="11" hidden="1">#REF!</definedName>
    <definedName name="_Regression_X" localSheetId="6" hidden="1">#REF!</definedName>
    <definedName name="_Regression_X" localSheetId="7" hidden="1">#REF!</definedName>
    <definedName name="_Regression_X" localSheetId="9" hidden="1">#REF!</definedName>
    <definedName name="_Regression_X" localSheetId="10" hidden="1">#REF!</definedName>
    <definedName name="_Regression_X" localSheetId="13" hidden="1">#REF!</definedName>
    <definedName name="_Regression_X" localSheetId="0" hidden="1">#REF!</definedName>
    <definedName name="_Regression_X" localSheetId="1" hidden="1">#REF!</definedName>
    <definedName name="_Regression_X" localSheetId="4" hidden="1">#REF!</definedName>
    <definedName name="_Regression_X" hidden="1">#REF!</definedName>
    <definedName name="_Sort" localSheetId="3" hidden="1">#REF!</definedName>
    <definedName name="_Sort" localSheetId="8" hidden="1">#REF!</definedName>
    <definedName name="_Sort" localSheetId="11" hidden="1">#REF!</definedName>
    <definedName name="_Sort" localSheetId="6" hidden="1">#REF!</definedName>
    <definedName name="_Sort" localSheetId="7" hidden="1">#REF!</definedName>
    <definedName name="_Sort" localSheetId="9" hidden="1">#REF!</definedName>
    <definedName name="_Sort" localSheetId="10" hidden="1">#REF!</definedName>
    <definedName name="_Sort" localSheetId="13" hidden="1">#REF!</definedName>
    <definedName name="_Sort" localSheetId="0" hidden="1">#REF!</definedName>
    <definedName name="_Sort" localSheetId="1" hidden="1">#REF!</definedName>
    <definedName name="_Sort" localSheetId="4" hidden="1">#REF!</definedName>
    <definedName name="_Sort" hidden="1">#REF!</definedName>
    <definedName name="_Table2_Out" localSheetId="3" hidden="1">#REF!</definedName>
    <definedName name="_Table2_Out" localSheetId="8" hidden="1">#REF!</definedName>
    <definedName name="_Table2_Out" localSheetId="11" hidden="1">#REF!</definedName>
    <definedName name="_Table2_Out" localSheetId="6" hidden="1">#REF!</definedName>
    <definedName name="_Table2_Out" localSheetId="7" hidden="1">#REF!</definedName>
    <definedName name="_Table2_Out" localSheetId="9" hidden="1">#REF!</definedName>
    <definedName name="_Table2_Out" localSheetId="10" hidden="1">#REF!</definedName>
    <definedName name="_Table2_Out" localSheetId="13" hidden="1">#REF!</definedName>
    <definedName name="_Table2_Out" localSheetId="0" hidden="1">#REF!</definedName>
    <definedName name="_Table2_Out" localSheetId="1" hidden="1">#REF!</definedName>
    <definedName name="_Table2_Out" localSheetId="4" hidden="1">#REF!</definedName>
    <definedName name="_Table2_Out" hidden="1">#REF!</definedName>
    <definedName name="_tft2" localSheetId="3" hidden="1">{#N/A,#N/A,FALSE,"3";#N/A,#N/A,FALSE,"5";#N/A,#N/A,FALSE,"6";#N/A,#N/A,FALSE,"8";#N/A,#N/A,FALSE,"10";#N/A,#N/A,FALSE,"13";#N/A,#N/A,FALSE,"14";#N/A,#N/A,FALSE,"15";#N/A,#N/A,FALSE,"16"}</definedName>
    <definedName name="_tft2" localSheetId="8" hidden="1">{#N/A,#N/A,FALSE,"3";#N/A,#N/A,FALSE,"5";#N/A,#N/A,FALSE,"6";#N/A,#N/A,FALSE,"8";#N/A,#N/A,FALSE,"10";#N/A,#N/A,FALSE,"13";#N/A,#N/A,FALSE,"14";#N/A,#N/A,FALSE,"15";#N/A,#N/A,FALSE,"16"}</definedName>
    <definedName name="_tft2" localSheetId="11" hidden="1">{#N/A,#N/A,FALSE,"3";#N/A,#N/A,FALSE,"5";#N/A,#N/A,FALSE,"6";#N/A,#N/A,FALSE,"8";#N/A,#N/A,FALSE,"10";#N/A,#N/A,FALSE,"13";#N/A,#N/A,FALSE,"14";#N/A,#N/A,FALSE,"15";#N/A,#N/A,FALSE,"16"}</definedName>
    <definedName name="_tft2" localSheetId="6" hidden="1">{#N/A,#N/A,FALSE,"3";#N/A,#N/A,FALSE,"5";#N/A,#N/A,FALSE,"6";#N/A,#N/A,FALSE,"8";#N/A,#N/A,FALSE,"10";#N/A,#N/A,FALSE,"13";#N/A,#N/A,FALSE,"14";#N/A,#N/A,FALSE,"15";#N/A,#N/A,FALSE,"16"}</definedName>
    <definedName name="_tft2" localSheetId="7" hidden="1">{#N/A,#N/A,FALSE,"3";#N/A,#N/A,FALSE,"5";#N/A,#N/A,FALSE,"6";#N/A,#N/A,FALSE,"8";#N/A,#N/A,FALSE,"10";#N/A,#N/A,FALSE,"13";#N/A,#N/A,FALSE,"14";#N/A,#N/A,FALSE,"15";#N/A,#N/A,FALSE,"16"}</definedName>
    <definedName name="_tft2" localSheetId="9" hidden="1">{#N/A,#N/A,FALSE,"3";#N/A,#N/A,FALSE,"5";#N/A,#N/A,FALSE,"6";#N/A,#N/A,FALSE,"8";#N/A,#N/A,FALSE,"10";#N/A,#N/A,FALSE,"13";#N/A,#N/A,FALSE,"14";#N/A,#N/A,FALSE,"15";#N/A,#N/A,FALSE,"16"}</definedName>
    <definedName name="_tft2" localSheetId="10" hidden="1">{#N/A,#N/A,FALSE,"3";#N/A,#N/A,FALSE,"5";#N/A,#N/A,FALSE,"6";#N/A,#N/A,FALSE,"8";#N/A,#N/A,FALSE,"10";#N/A,#N/A,FALSE,"13";#N/A,#N/A,FALSE,"14";#N/A,#N/A,FALSE,"15";#N/A,#N/A,FALSE,"16"}</definedName>
    <definedName name="_tft2" localSheetId="13" hidden="1">{#N/A,#N/A,FALSE,"3";#N/A,#N/A,FALSE,"5";#N/A,#N/A,FALSE,"6";#N/A,#N/A,FALSE,"8";#N/A,#N/A,FALSE,"10";#N/A,#N/A,FALSE,"13";#N/A,#N/A,FALSE,"14";#N/A,#N/A,FALSE,"15";#N/A,#N/A,FALSE,"16"}</definedName>
    <definedName name="_tft2" localSheetId="2" hidden="1">{#N/A,#N/A,FALSE,"3";#N/A,#N/A,FALSE,"5";#N/A,#N/A,FALSE,"6";#N/A,#N/A,FALSE,"8";#N/A,#N/A,FALSE,"10";#N/A,#N/A,FALSE,"13";#N/A,#N/A,FALSE,"14";#N/A,#N/A,FALSE,"15";#N/A,#N/A,FALSE,"16"}</definedName>
    <definedName name="_tft2" hidden="1">{#N/A,#N/A,FALSE,"3";#N/A,#N/A,FALSE,"5";#N/A,#N/A,FALSE,"6";#N/A,#N/A,FALSE,"8";#N/A,#N/A,FALSE,"10";#N/A,#N/A,FALSE,"13";#N/A,#N/A,FALSE,"14";#N/A,#N/A,FALSE,"15";#N/A,#N/A,FALSE,"16"}</definedName>
    <definedName name="_x2" localSheetId="3" hidden="1">{#N/A,#N/A,FALSE,"3";#N/A,#N/A,FALSE,"5";#N/A,#N/A,FALSE,"6";#N/A,#N/A,FALSE,"8";#N/A,#N/A,FALSE,"10";#N/A,#N/A,FALSE,"13";#N/A,#N/A,FALSE,"14";#N/A,#N/A,FALSE,"15";#N/A,#N/A,FALSE,"16"}</definedName>
    <definedName name="_x2" localSheetId="8" hidden="1">{#N/A,#N/A,FALSE,"3";#N/A,#N/A,FALSE,"5";#N/A,#N/A,FALSE,"6";#N/A,#N/A,FALSE,"8";#N/A,#N/A,FALSE,"10";#N/A,#N/A,FALSE,"13";#N/A,#N/A,FALSE,"14";#N/A,#N/A,FALSE,"15";#N/A,#N/A,FALSE,"16"}</definedName>
    <definedName name="_x2" localSheetId="11" hidden="1">{#N/A,#N/A,FALSE,"3";#N/A,#N/A,FALSE,"5";#N/A,#N/A,FALSE,"6";#N/A,#N/A,FALSE,"8";#N/A,#N/A,FALSE,"10";#N/A,#N/A,FALSE,"13";#N/A,#N/A,FALSE,"14";#N/A,#N/A,FALSE,"15";#N/A,#N/A,FALSE,"16"}</definedName>
    <definedName name="_x2" localSheetId="6" hidden="1">{#N/A,#N/A,FALSE,"3";#N/A,#N/A,FALSE,"5";#N/A,#N/A,FALSE,"6";#N/A,#N/A,FALSE,"8";#N/A,#N/A,FALSE,"10";#N/A,#N/A,FALSE,"13";#N/A,#N/A,FALSE,"14";#N/A,#N/A,FALSE,"15";#N/A,#N/A,FALSE,"16"}</definedName>
    <definedName name="_x2" localSheetId="7" hidden="1">{#N/A,#N/A,FALSE,"3";#N/A,#N/A,FALSE,"5";#N/A,#N/A,FALSE,"6";#N/A,#N/A,FALSE,"8";#N/A,#N/A,FALSE,"10";#N/A,#N/A,FALSE,"13";#N/A,#N/A,FALSE,"14";#N/A,#N/A,FALSE,"15";#N/A,#N/A,FALSE,"16"}</definedName>
    <definedName name="_x2" localSheetId="9" hidden="1">{#N/A,#N/A,FALSE,"3";#N/A,#N/A,FALSE,"5";#N/A,#N/A,FALSE,"6";#N/A,#N/A,FALSE,"8";#N/A,#N/A,FALSE,"10";#N/A,#N/A,FALSE,"13";#N/A,#N/A,FALSE,"14";#N/A,#N/A,FALSE,"15";#N/A,#N/A,FALSE,"16"}</definedName>
    <definedName name="_x2" localSheetId="10" hidden="1">{#N/A,#N/A,FALSE,"3";#N/A,#N/A,FALSE,"5";#N/A,#N/A,FALSE,"6";#N/A,#N/A,FALSE,"8";#N/A,#N/A,FALSE,"10";#N/A,#N/A,FALSE,"13";#N/A,#N/A,FALSE,"14";#N/A,#N/A,FALSE,"15";#N/A,#N/A,FALSE,"16"}</definedName>
    <definedName name="_x2" localSheetId="13" hidden="1">{#N/A,#N/A,FALSE,"3";#N/A,#N/A,FALSE,"5";#N/A,#N/A,FALSE,"6";#N/A,#N/A,FALSE,"8";#N/A,#N/A,FALSE,"10";#N/A,#N/A,FALSE,"13";#N/A,#N/A,FALSE,"14";#N/A,#N/A,FALSE,"15";#N/A,#N/A,FALSE,"16"}</definedName>
    <definedName name="_x2" localSheetId="2" hidden="1">{#N/A,#N/A,FALSE,"3";#N/A,#N/A,FALSE,"5";#N/A,#N/A,FALSE,"6";#N/A,#N/A,FALSE,"8";#N/A,#N/A,FALSE,"10";#N/A,#N/A,FALSE,"13";#N/A,#N/A,FALSE,"14";#N/A,#N/A,FALSE,"15";#N/A,#N/A,FALSE,"16"}</definedName>
    <definedName name="_x2" hidden="1">{#N/A,#N/A,FALSE,"3";#N/A,#N/A,FALSE,"5";#N/A,#N/A,FALSE,"6";#N/A,#N/A,FALSE,"8";#N/A,#N/A,FALSE,"10";#N/A,#N/A,FALSE,"13";#N/A,#N/A,FALSE,"14";#N/A,#N/A,FALSE,"15";#N/A,#N/A,FALSE,"16"}</definedName>
    <definedName name="a" localSheetId="3" hidden="1">{#N/A,#N/A,FALSE,"3";#N/A,#N/A,FALSE,"5";#N/A,#N/A,FALSE,"6";#N/A,#N/A,FALSE,"8";#N/A,#N/A,FALSE,"10";#N/A,#N/A,FALSE,"13";#N/A,#N/A,FALSE,"14";#N/A,#N/A,FALSE,"15";#N/A,#N/A,FALSE,"16"}</definedName>
    <definedName name="a" localSheetId="8" hidden="1">{#N/A,#N/A,FALSE,"3";#N/A,#N/A,FALSE,"5";#N/A,#N/A,FALSE,"6";#N/A,#N/A,FALSE,"8";#N/A,#N/A,FALSE,"10";#N/A,#N/A,FALSE,"13";#N/A,#N/A,FALSE,"14";#N/A,#N/A,FALSE,"15";#N/A,#N/A,FALSE,"16"}</definedName>
    <definedName name="a" localSheetId="11" hidden="1">{#N/A,#N/A,FALSE,"3";#N/A,#N/A,FALSE,"5";#N/A,#N/A,FALSE,"6";#N/A,#N/A,FALSE,"8";#N/A,#N/A,FALSE,"10";#N/A,#N/A,FALSE,"13";#N/A,#N/A,FALSE,"14";#N/A,#N/A,FALSE,"15";#N/A,#N/A,FALSE,"16"}</definedName>
    <definedName name="a" localSheetId="6" hidden="1">{#N/A,#N/A,FALSE,"3";#N/A,#N/A,FALSE,"5";#N/A,#N/A,FALSE,"6";#N/A,#N/A,FALSE,"8";#N/A,#N/A,FALSE,"10";#N/A,#N/A,FALSE,"13";#N/A,#N/A,FALSE,"14";#N/A,#N/A,FALSE,"15";#N/A,#N/A,FALSE,"16"}</definedName>
    <definedName name="a" localSheetId="7" hidden="1">{#N/A,#N/A,FALSE,"3";#N/A,#N/A,FALSE,"5";#N/A,#N/A,FALSE,"6";#N/A,#N/A,FALSE,"8";#N/A,#N/A,FALSE,"10";#N/A,#N/A,FALSE,"13";#N/A,#N/A,FALSE,"14";#N/A,#N/A,FALSE,"15";#N/A,#N/A,FALSE,"16"}</definedName>
    <definedName name="a" localSheetId="9" hidden="1">{#N/A,#N/A,FALSE,"3";#N/A,#N/A,FALSE,"5";#N/A,#N/A,FALSE,"6";#N/A,#N/A,FALSE,"8";#N/A,#N/A,FALSE,"10";#N/A,#N/A,FALSE,"13";#N/A,#N/A,FALSE,"14";#N/A,#N/A,FALSE,"15";#N/A,#N/A,FALSE,"16"}</definedName>
    <definedName name="a" localSheetId="10" hidden="1">{#N/A,#N/A,FALSE,"3";#N/A,#N/A,FALSE,"5";#N/A,#N/A,FALSE,"6";#N/A,#N/A,FALSE,"8";#N/A,#N/A,FALSE,"10";#N/A,#N/A,FALSE,"13";#N/A,#N/A,FALSE,"14";#N/A,#N/A,FALSE,"15";#N/A,#N/A,FALSE,"16"}</definedName>
    <definedName name="a" localSheetId="13" hidden="1">{#N/A,#N/A,FALSE,"3";#N/A,#N/A,FALSE,"5";#N/A,#N/A,FALSE,"6";#N/A,#N/A,FALSE,"8";#N/A,#N/A,FALSE,"10";#N/A,#N/A,FALSE,"13";#N/A,#N/A,FALSE,"14";#N/A,#N/A,FALSE,"15";#N/A,#N/A,FALSE,"16"}</definedName>
    <definedName name="a" localSheetId="2" hidden="1">{#N/A,#N/A,FALSE,"3";#N/A,#N/A,FALSE,"5";#N/A,#N/A,FALSE,"6";#N/A,#N/A,FALSE,"8";#N/A,#N/A,FALSE,"10";#N/A,#N/A,FALSE,"13";#N/A,#N/A,FALSE,"14";#N/A,#N/A,FALSE,"15";#N/A,#N/A,FALSE,"16"}</definedName>
    <definedName name="a" hidden="1">{#N/A,#N/A,FALSE,"3";#N/A,#N/A,FALSE,"5";#N/A,#N/A,FALSE,"6";#N/A,#N/A,FALSE,"8";#N/A,#N/A,FALSE,"10";#N/A,#N/A,FALSE,"13";#N/A,#N/A,FALSE,"14";#N/A,#N/A,FALSE,"15";#N/A,#N/A,FALSE,"16"}</definedName>
    <definedName name="aa" localSheetId="3" hidden="1">{#N/A,#N/A,FALSE,"3";#N/A,#N/A,FALSE,"5";#N/A,#N/A,FALSE,"6";#N/A,#N/A,FALSE,"8";#N/A,#N/A,FALSE,"10";#N/A,#N/A,FALSE,"13";#N/A,#N/A,FALSE,"14";#N/A,#N/A,FALSE,"15";#N/A,#N/A,FALSE,"16"}</definedName>
    <definedName name="aa" localSheetId="8" hidden="1">{#N/A,#N/A,FALSE,"3";#N/A,#N/A,FALSE,"5";#N/A,#N/A,FALSE,"6";#N/A,#N/A,FALSE,"8";#N/A,#N/A,FALSE,"10";#N/A,#N/A,FALSE,"13";#N/A,#N/A,FALSE,"14";#N/A,#N/A,FALSE,"15";#N/A,#N/A,FALSE,"16"}</definedName>
    <definedName name="aa" localSheetId="11" hidden="1">{#N/A,#N/A,FALSE,"3";#N/A,#N/A,FALSE,"5";#N/A,#N/A,FALSE,"6";#N/A,#N/A,FALSE,"8";#N/A,#N/A,FALSE,"10";#N/A,#N/A,FALSE,"13";#N/A,#N/A,FALSE,"14";#N/A,#N/A,FALSE,"15";#N/A,#N/A,FALSE,"16"}</definedName>
    <definedName name="aa" localSheetId="6" hidden="1">{#N/A,#N/A,FALSE,"3";#N/A,#N/A,FALSE,"5";#N/A,#N/A,FALSE,"6";#N/A,#N/A,FALSE,"8";#N/A,#N/A,FALSE,"10";#N/A,#N/A,FALSE,"13";#N/A,#N/A,FALSE,"14";#N/A,#N/A,FALSE,"15";#N/A,#N/A,FALSE,"16"}</definedName>
    <definedName name="aa" localSheetId="7" hidden="1">{#N/A,#N/A,FALSE,"3";#N/A,#N/A,FALSE,"5";#N/A,#N/A,FALSE,"6";#N/A,#N/A,FALSE,"8";#N/A,#N/A,FALSE,"10";#N/A,#N/A,FALSE,"13";#N/A,#N/A,FALSE,"14";#N/A,#N/A,FALSE,"15";#N/A,#N/A,FALSE,"16"}</definedName>
    <definedName name="aa" localSheetId="9" hidden="1">{#N/A,#N/A,FALSE,"3";#N/A,#N/A,FALSE,"5";#N/A,#N/A,FALSE,"6";#N/A,#N/A,FALSE,"8";#N/A,#N/A,FALSE,"10";#N/A,#N/A,FALSE,"13";#N/A,#N/A,FALSE,"14";#N/A,#N/A,FALSE,"15";#N/A,#N/A,FALSE,"16"}</definedName>
    <definedName name="aa" localSheetId="10" hidden="1">{#N/A,#N/A,FALSE,"3";#N/A,#N/A,FALSE,"5";#N/A,#N/A,FALSE,"6";#N/A,#N/A,FALSE,"8";#N/A,#N/A,FALSE,"10";#N/A,#N/A,FALSE,"13";#N/A,#N/A,FALSE,"14";#N/A,#N/A,FALSE,"15";#N/A,#N/A,FALSE,"16"}</definedName>
    <definedName name="aa" localSheetId="13" hidden="1">{#N/A,#N/A,FALSE,"3";#N/A,#N/A,FALSE,"5";#N/A,#N/A,FALSE,"6";#N/A,#N/A,FALSE,"8";#N/A,#N/A,FALSE,"10";#N/A,#N/A,FALSE,"13";#N/A,#N/A,FALSE,"14";#N/A,#N/A,FALSE,"15";#N/A,#N/A,FALSE,"16"}</definedName>
    <definedName name="aa" localSheetId="2" hidden="1">{#N/A,#N/A,FALSE,"3";#N/A,#N/A,FALSE,"5";#N/A,#N/A,FALSE,"6";#N/A,#N/A,FALSE,"8";#N/A,#N/A,FALSE,"10";#N/A,#N/A,FALSE,"13";#N/A,#N/A,FALSE,"14";#N/A,#N/A,FALSE,"15";#N/A,#N/A,FALSE,"16"}</definedName>
    <definedName name="aa" hidden="1">{#N/A,#N/A,FALSE,"3";#N/A,#N/A,FALSE,"5";#N/A,#N/A,FALSE,"6";#N/A,#N/A,FALSE,"8";#N/A,#N/A,FALSE,"10";#N/A,#N/A,FALSE,"13";#N/A,#N/A,FALSE,"14";#N/A,#N/A,FALSE,"15";#N/A,#N/A,FALSE,"16"}</definedName>
    <definedName name="ada" localSheetId="3" hidden="1">{#N/A,#N/A,FALSE,"3";#N/A,#N/A,FALSE,"5";#N/A,#N/A,FALSE,"6";#N/A,#N/A,FALSE,"8";#N/A,#N/A,FALSE,"10";#N/A,#N/A,FALSE,"13";#N/A,#N/A,FALSE,"14";#N/A,#N/A,FALSE,"15";#N/A,#N/A,FALSE,"16"}</definedName>
    <definedName name="ada" localSheetId="8" hidden="1">{#N/A,#N/A,FALSE,"3";#N/A,#N/A,FALSE,"5";#N/A,#N/A,FALSE,"6";#N/A,#N/A,FALSE,"8";#N/A,#N/A,FALSE,"10";#N/A,#N/A,FALSE,"13";#N/A,#N/A,FALSE,"14";#N/A,#N/A,FALSE,"15";#N/A,#N/A,FALSE,"16"}</definedName>
    <definedName name="ada" localSheetId="11" hidden="1">{#N/A,#N/A,FALSE,"3";#N/A,#N/A,FALSE,"5";#N/A,#N/A,FALSE,"6";#N/A,#N/A,FALSE,"8";#N/A,#N/A,FALSE,"10";#N/A,#N/A,FALSE,"13";#N/A,#N/A,FALSE,"14";#N/A,#N/A,FALSE,"15";#N/A,#N/A,FALSE,"16"}</definedName>
    <definedName name="ada" localSheetId="6" hidden="1">{#N/A,#N/A,FALSE,"3";#N/A,#N/A,FALSE,"5";#N/A,#N/A,FALSE,"6";#N/A,#N/A,FALSE,"8";#N/A,#N/A,FALSE,"10";#N/A,#N/A,FALSE,"13";#N/A,#N/A,FALSE,"14";#N/A,#N/A,FALSE,"15";#N/A,#N/A,FALSE,"16"}</definedName>
    <definedName name="ada" localSheetId="7" hidden="1">{#N/A,#N/A,FALSE,"3";#N/A,#N/A,FALSE,"5";#N/A,#N/A,FALSE,"6";#N/A,#N/A,FALSE,"8";#N/A,#N/A,FALSE,"10";#N/A,#N/A,FALSE,"13";#N/A,#N/A,FALSE,"14";#N/A,#N/A,FALSE,"15";#N/A,#N/A,FALSE,"16"}</definedName>
    <definedName name="ada" localSheetId="9" hidden="1">{#N/A,#N/A,FALSE,"3";#N/A,#N/A,FALSE,"5";#N/A,#N/A,FALSE,"6";#N/A,#N/A,FALSE,"8";#N/A,#N/A,FALSE,"10";#N/A,#N/A,FALSE,"13";#N/A,#N/A,FALSE,"14";#N/A,#N/A,FALSE,"15";#N/A,#N/A,FALSE,"16"}</definedName>
    <definedName name="ada" localSheetId="10" hidden="1">{#N/A,#N/A,FALSE,"3";#N/A,#N/A,FALSE,"5";#N/A,#N/A,FALSE,"6";#N/A,#N/A,FALSE,"8";#N/A,#N/A,FALSE,"10";#N/A,#N/A,FALSE,"13";#N/A,#N/A,FALSE,"14";#N/A,#N/A,FALSE,"15";#N/A,#N/A,FALSE,"16"}</definedName>
    <definedName name="ada" localSheetId="13" hidden="1">{#N/A,#N/A,FALSE,"3";#N/A,#N/A,FALSE,"5";#N/A,#N/A,FALSE,"6";#N/A,#N/A,FALSE,"8";#N/A,#N/A,FALSE,"10";#N/A,#N/A,FALSE,"13";#N/A,#N/A,FALSE,"14";#N/A,#N/A,FALSE,"15";#N/A,#N/A,FALSE,"16"}</definedName>
    <definedName name="ada" localSheetId="2" hidden="1">{#N/A,#N/A,FALSE,"3";#N/A,#N/A,FALSE,"5";#N/A,#N/A,FALSE,"6";#N/A,#N/A,FALSE,"8";#N/A,#N/A,FALSE,"10";#N/A,#N/A,FALSE,"13";#N/A,#N/A,FALSE,"14";#N/A,#N/A,FALSE,"15";#N/A,#N/A,FALSE,"16"}</definedName>
    <definedName name="ada" hidden="1">{#N/A,#N/A,FALSE,"3";#N/A,#N/A,FALSE,"5";#N/A,#N/A,FALSE,"6";#N/A,#N/A,FALSE,"8";#N/A,#N/A,FALSE,"10";#N/A,#N/A,FALSE,"13";#N/A,#N/A,FALSE,"14";#N/A,#N/A,FALSE,"15";#N/A,#N/A,FALSE,"16"}</definedName>
    <definedName name="aezeazez" localSheetId="3" hidden="1">{#VALUE!,#N/A,FALSE,0;#N/A,#N/A,FALSE,0;#N/A,#N/A,FALSE,0;#N/A,#N/A,FALSE,0;#N/A,#N/A,FALSE,0;#N/A,#N/A,FALSE,0;#N/A,#N/A,FALSE,0;#N/A,#N/A,FALSE,0;#N/A,#N/A,FALSE,0}</definedName>
    <definedName name="aezeazez" localSheetId="8" hidden="1">{#VALUE!,#N/A,FALSE,0;#N/A,#N/A,FALSE,0;#N/A,#N/A,FALSE,0;#N/A,#N/A,FALSE,0;#N/A,#N/A,FALSE,0;#N/A,#N/A,FALSE,0;#N/A,#N/A,FALSE,0;#N/A,#N/A,FALSE,0;#N/A,#N/A,FALSE,0}</definedName>
    <definedName name="aezeazez" localSheetId="11" hidden="1">{#VALUE!,#N/A,FALSE,0;#N/A,#N/A,FALSE,0;#N/A,#N/A,FALSE,0;#N/A,#N/A,FALSE,0;#N/A,#N/A,FALSE,0;#N/A,#N/A,FALSE,0;#N/A,#N/A,FALSE,0;#N/A,#N/A,FALSE,0;#N/A,#N/A,FALSE,0}</definedName>
    <definedName name="aezeazez" localSheetId="6" hidden="1">{#VALUE!,#N/A,FALSE,0;#N/A,#N/A,FALSE,0;#N/A,#N/A,FALSE,0;#N/A,#N/A,FALSE,0;#N/A,#N/A,FALSE,0;#N/A,#N/A,FALSE,0;#N/A,#N/A,FALSE,0;#N/A,#N/A,FALSE,0;#N/A,#N/A,FALSE,0}</definedName>
    <definedName name="aezeazez" localSheetId="7" hidden="1">{#VALUE!,#N/A,FALSE,0;#N/A,#N/A,FALSE,0;#N/A,#N/A,FALSE,0;#N/A,#N/A,FALSE,0;#N/A,#N/A,FALSE,0;#N/A,#N/A,FALSE,0;#N/A,#N/A,FALSE,0;#N/A,#N/A,FALSE,0;#N/A,#N/A,FALSE,0}</definedName>
    <definedName name="aezeazez" localSheetId="9" hidden="1">{#VALUE!,#N/A,FALSE,0;#N/A,#N/A,FALSE,0;#N/A,#N/A,FALSE,0;#N/A,#N/A,FALSE,0;#N/A,#N/A,FALSE,0;#N/A,#N/A,FALSE,0;#N/A,#N/A,FALSE,0;#N/A,#N/A,FALSE,0;#N/A,#N/A,FALSE,0}</definedName>
    <definedName name="aezeazez" localSheetId="10" hidden="1">{#VALUE!,#N/A,FALSE,0;#N/A,#N/A,FALSE,0;#N/A,#N/A,FALSE,0;#N/A,#N/A,FALSE,0;#N/A,#N/A,FALSE,0;#N/A,#N/A,FALSE,0;#N/A,#N/A,FALSE,0;#N/A,#N/A,FALSE,0;#N/A,#N/A,FALSE,0}</definedName>
    <definedName name="aezeazez" localSheetId="13" hidden="1">{#VALUE!,#N/A,FALSE,0;#N/A,#N/A,FALSE,0;#N/A,#N/A,FALSE,0;#N/A,#N/A,FALSE,0;#N/A,#N/A,FALSE,0;#N/A,#N/A,FALSE,0;#N/A,#N/A,FALSE,0;#N/A,#N/A,FALSE,0;#N/A,#N/A,FALSE,0}</definedName>
    <definedName name="aezeazez" localSheetId="2" hidden="1">{#VALUE!,#N/A,FALSE,0;#N/A,#N/A,FALSE,0;#N/A,#N/A,FALSE,0;#N/A,#N/A,FALSE,0;#N/A,#N/A,FALSE,0;#N/A,#N/A,FALSE,0;#N/A,#N/A,FALSE,0;#N/A,#N/A,FALSE,0;#N/A,#N/A,FALSE,0}</definedName>
    <definedName name="aezeazez" hidden="1">{#VALUE!,#N/A,FALSE,0;#N/A,#N/A,FALSE,0;#N/A,#N/A,FALSE,0;#N/A,#N/A,FALSE,0;#N/A,#N/A,FALSE,0;#N/A,#N/A,FALSE,0;#N/A,#N/A,FALSE,0;#N/A,#N/A,FALSE,0;#N/A,#N/A,FALSE,0}</definedName>
    <definedName name="afasf" localSheetId="3" hidden="1">{#N/A,#N/A,FALSE,"3";#N/A,#N/A,FALSE,"5";#N/A,#N/A,FALSE,"6";#N/A,#N/A,FALSE,"8";#N/A,#N/A,FALSE,"10";#N/A,#N/A,FALSE,"13";#N/A,#N/A,FALSE,"14";#N/A,#N/A,FALSE,"15";#N/A,#N/A,FALSE,"16"}</definedName>
    <definedName name="afasf" localSheetId="8" hidden="1">{#N/A,#N/A,FALSE,"3";#N/A,#N/A,FALSE,"5";#N/A,#N/A,FALSE,"6";#N/A,#N/A,FALSE,"8";#N/A,#N/A,FALSE,"10";#N/A,#N/A,FALSE,"13";#N/A,#N/A,FALSE,"14";#N/A,#N/A,FALSE,"15";#N/A,#N/A,FALSE,"16"}</definedName>
    <definedName name="afasf" localSheetId="11" hidden="1">{#N/A,#N/A,FALSE,"3";#N/A,#N/A,FALSE,"5";#N/A,#N/A,FALSE,"6";#N/A,#N/A,FALSE,"8";#N/A,#N/A,FALSE,"10";#N/A,#N/A,FALSE,"13";#N/A,#N/A,FALSE,"14";#N/A,#N/A,FALSE,"15";#N/A,#N/A,FALSE,"16"}</definedName>
    <definedName name="afasf" localSheetId="6" hidden="1">{#N/A,#N/A,FALSE,"3";#N/A,#N/A,FALSE,"5";#N/A,#N/A,FALSE,"6";#N/A,#N/A,FALSE,"8";#N/A,#N/A,FALSE,"10";#N/A,#N/A,FALSE,"13";#N/A,#N/A,FALSE,"14";#N/A,#N/A,FALSE,"15";#N/A,#N/A,FALSE,"16"}</definedName>
    <definedName name="afasf" localSheetId="7" hidden="1">{#N/A,#N/A,FALSE,"3";#N/A,#N/A,FALSE,"5";#N/A,#N/A,FALSE,"6";#N/A,#N/A,FALSE,"8";#N/A,#N/A,FALSE,"10";#N/A,#N/A,FALSE,"13";#N/A,#N/A,FALSE,"14";#N/A,#N/A,FALSE,"15";#N/A,#N/A,FALSE,"16"}</definedName>
    <definedName name="afasf" localSheetId="9" hidden="1">{#N/A,#N/A,FALSE,"3";#N/A,#N/A,FALSE,"5";#N/A,#N/A,FALSE,"6";#N/A,#N/A,FALSE,"8";#N/A,#N/A,FALSE,"10";#N/A,#N/A,FALSE,"13";#N/A,#N/A,FALSE,"14";#N/A,#N/A,FALSE,"15";#N/A,#N/A,FALSE,"16"}</definedName>
    <definedName name="afasf" localSheetId="10" hidden="1">{#N/A,#N/A,FALSE,"3";#N/A,#N/A,FALSE,"5";#N/A,#N/A,FALSE,"6";#N/A,#N/A,FALSE,"8";#N/A,#N/A,FALSE,"10";#N/A,#N/A,FALSE,"13";#N/A,#N/A,FALSE,"14";#N/A,#N/A,FALSE,"15";#N/A,#N/A,FALSE,"16"}</definedName>
    <definedName name="afasf" localSheetId="13" hidden="1">{#N/A,#N/A,FALSE,"3";#N/A,#N/A,FALSE,"5";#N/A,#N/A,FALSE,"6";#N/A,#N/A,FALSE,"8";#N/A,#N/A,FALSE,"10";#N/A,#N/A,FALSE,"13";#N/A,#N/A,FALSE,"14";#N/A,#N/A,FALSE,"15";#N/A,#N/A,FALSE,"16"}</definedName>
    <definedName name="afasf" localSheetId="2" hidden="1">{#N/A,#N/A,FALSE,"3";#N/A,#N/A,FALSE,"5";#N/A,#N/A,FALSE,"6";#N/A,#N/A,FALSE,"8";#N/A,#N/A,FALSE,"10";#N/A,#N/A,FALSE,"13";#N/A,#N/A,FALSE,"14";#N/A,#N/A,FALSE,"15";#N/A,#N/A,FALSE,"16"}</definedName>
    <definedName name="afasf" hidden="1">{#N/A,#N/A,FALSE,"3";#N/A,#N/A,FALSE,"5";#N/A,#N/A,FALSE,"6";#N/A,#N/A,FALSE,"8";#N/A,#N/A,FALSE,"10";#N/A,#N/A,FALSE,"13";#N/A,#N/A,FALSE,"14";#N/A,#N/A,FALSE,"15";#N/A,#N/A,FALSE,"16"}</definedName>
    <definedName name="AS2DocOpenMode" hidden="1">"AS2DocumentEdit"</definedName>
    <definedName name="ASC" localSheetId="3" hidden="1">{#N/A,#N/A,FALSE,"3";#N/A,#N/A,FALSE,"5";#N/A,#N/A,FALSE,"6";#N/A,#N/A,FALSE,"8";#N/A,#N/A,FALSE,"10";#N/A,#N/A,FALSE,"13";#N/A,#N/A,FALSE,"14";#N/A,#N/A,FALSE,"15";#N/A,#N/A,FALSE,"16"}</definedName>
    <definedName name="ASC" localSheetId="8" hidden="1">{#N/A,#N/A,FALSE,"3";#N/A,#N/A,FALSE,"5";#N/A,#N/A,FALSE,"6";#N/A,#N/A,FALSE,"8";#N/A,#N/A,FALSE,"10";#N/A,#N/A,FALSE,"13";#N/A,#N/A,FALSE,"14";#N/A,#N/A,FALSE,"15";#N/A,#N/A,FALSE,"16"}</definedName>
    <definedName name="ASC" localSheetId="11" hidden="1">{#N/A,#N/A,FALSE,"3";#N/A,#N/A,FALSE,"5";#N/A,#N/A,FALSE,"6";#N/A,#N/A,FALSE,"8";#N/A,#N/A,FALSE,"10";#N/A,#N/A,FALSE,"13";#N/A,#N/A,FALSE,"14";#N/A,#N/A,FALSE,"15";#N/A,#N/A,FALSE,"16"}</definedName>
    <definedName name="ASC" localSheetId="6" hidden="1">{#N/A,#N/A,FALSE,"3";#N/A,#N/A,FALSE,"5";#N/A,#N/A,FALSE,"6";#N/A,#N/A,FALSE,"8";#N/A,#N/A,FALSE,"10";#N/A,#N/A,FALSE,"13";#N/A,#N/A,FALSE,"14";#N/A,#N/A,FALSE,"15";#N/A,#N/A,FALSE,"16"}</definedName>
    <definedName name="ASC" localSheetId="7" hidden="1">{#N/A,#N/A,FALSE,"3";#N/A,#N/A,FALSE,"5";#N/A,#N/A,FALSE,"6";#N/A,#N/A,FALSE,"8";#N/A,#N/A,FALSE,"10";#N/A,#N/A,FALSE,"13";#N/A,#N/A,FALSE,"14";#N/A,#N/A,FALSE,"15";#N/A,#N/A,FALSE,"16"}</definedName>
    <definedName name="ASC" localSheetId="9" hidden="1">{#N/A,#N/A,FALSE,"3";#N/A,#N/A,FALSE,"5";#N/A,#N/A,FALSE,"6";#N/A,#N/A,FALSE,"8";#N/A,#N/A,FALSE,"10";#N/A,#N/A,FALSE,"13";#N/A,#N/A,FALSE,"14";#N/A,#N/A,FALSE,"15";#N/A,#N/A,FALSE,"16"}</definedName>
    <definedName name="ASC" localSheetId="10" hidden="1">{#N/A,#N/A,FALSE,"3";#N/A,#N/A,FALSE,"5";#N/A,#N/A,FALSE,"6";#N/A,#N/A,FALSE,"8";#N/A,#N/A,FALSE,"10";#N/A,#N/A,FALSE,"13";#N/A,#N/A,FALSE,"14";#N/A,#N/A,FALSE,"15";#N/A,#N/A,FALSE,"16"}</definedName>
    <definedName name="ASC" localSheetId="13" hidden="1">{#N/A,#N/A,FALSE,"3";#N/A,#N/A,FALSE,"5";#N/A,#N/A,FALSE,"6";#N/A,#N/A,FALSE,"8";#N/A,#N/A,FALSE,"10";#N/A,#N/A,FALSE,"13";#N/A,#N/A,FALSE,"14";#N/A,#N/A,FALSE,"15";#N/A,#N/A,FALSE,"16"}</definedName>
    <definedName name="ASC" localSheetId="2" hidden="1">{#N/A,#N/A,FALSE,"3";#N/A,#N/A,FALSE,"5";#N/A,#N/A,FALSE,"6";#N/A,#N/A,FALSE,"8";#N/A,#N/A,FALSE,"10";#N/A,#N/A,FALSE,"13";#N/A,#N/A,FALSE,"14";#N/A,#N/A,FALSE,"15";#N/A,#N/A,FALSE,"16"}</definedName>
    <definedName name="ASC" hidden="1">{#N/A,#N/A,FALSE,"3";#N/A,#N/A,FALSE,"5";#N/A,#N/A,FALSE,"6";#N/A,#N/A,FALSE,"8";#N/A,#N/A,FALSE,"10";#N/A,#N/A,FALSE,"13";#N/A,#N/A,FALSE,"14";#N/A,#N/A,FALSE,"15";#N/A,#N/A,FALSE,"16"}</definedName>
    <definedName name="ase" localSheetId="3" hidden="1">{#VALUE!,#N/A,FALSE,0;#N/A,#N/A,FALSE,0;#N/A,#N/A,FALSE,0;#N/A,#N/A,FALSE,0;#N/A,#N/A,FALSE,0;#N/A,#N/A,FALSE,0;#N/A,#N/A,FALSE,0;#N/A,#N/A,FALSE,0;#N/A,#N/A,FALSE,0}</definedName>
    <definedName name="ase" localSheetId="8" hidden="1">{#VALUE!,#N/A,FALSE,0;#N/A,#N/A,FALSE,0;#N/A,#N/A,FALSE,0;#N/A,#N/A,FALSE,0;#N/A,#N/A,FALSE,0;#N/A,#N/A,FALSE,0;#N/A,#N/A,FALSE,0;#N/A,#N/A,FALSE,0;#N/A,#N/A,FALSE,0}</definedName>
    <definedName name="ase" localSheetId="11" hidden="1">{#VALUE!,#N/A,FALSE,0;#N/A,#N/A,FALSE,0;#N/A,#N/A,FALSE,0;#N/A,#N/A,FALSE,0;#N/A,#N/A,FALSE,0;#N/A,#N/A,FALSE,0;#N/A,#N/A,FALSE,0;#N/A,#N/A,FALSE,0;#N/A,#N/A,FALSE,0}</definedName>
    <definedName name="ase" localSheetId="6" hidden="1">{#VALUE!,#N/A,FALSE,0;#N/A,#N/A,FALSE,0;#N/A,#N/A,FALSE,0;#N/A,#N/A,FALSE,0;#N/A,#N/A,FALSE,0;#N/A,#N/A,FALSE,0;#N/A,#N/A,FALSE,0;#N/A,#N/A,FALSE,0;#N/A,#N/A,FALSE,0}</definedName>
    <definedName name="ase" localSheetId="7" hidden="1">{#VALUE!,#N/A,FALSE,0;#N/A,#N/A,FALSE,0;#N/A,#N/A,FALSE,0;#N/A,#N/A,FALSE,0;#N/A,#N/A,FALSE,0;#N/A,#N/A,FALSE,0;#N/A,#N/A,FALSE,0;#N/A,#N/A,FALSE,0;#N/A,#N/A,FALSE,0}</definedName>
    <definedName name="ase" localSheetId="9" hidden="1">{#VALUE!,#N/A,FALSE,0;#N/A,#N/A,FALSE,0;#N/A,#N/A,FALSE,0;#N/A,#N/A,FALSE,0;#N/A,#N/A,FALSE,0;#N/A,#N/A,FALSE,0;#N/A,#N/A,FALSE,0;#N/A,#N/A,FALSE,0;#N/A,#N/A,FALSE,0}</definedName>
    <definedName name="ase" localSheetId="10" hidden="1">{#VALUE!,#N/A,FALSE,0;#N/A,#N/A,FALSE,0;#N/A,#N/A,FALSE,0;#N/A,#N/A,FALSE,0;#N/A,#N/A,FALSE,0;#N/A,#N/A,FALSE,0;#N/A,#N/A,FALSE,0;#N/A,#N/A,FALSE,0;#N/A,#N/A,FALSE,0}</definedName>
    <definedName name="ase" localSheetId="13" hidden="1">{#VALUE!,#N/A,FALSE,0;#N/A,#N/A,FALSE,0;#N/A,#N/A,FALSE,0;#N/A,#N/A,FALSE,0;#N/A,#N/A,FALSE,0;#N/A,#N/A,FALSE,0;#N/A,#N/A,FALSE,0;#N/A,#N/A,FALSE,0;#N/A,#N/A,FALSE,0}</definedName>
    <definedName name="ase" localSheetId="2" hidden="1">{#VALUE!,#N/A,FALSE,0;#N/A,#N/A,FALSE,0;#N/A,#N/A,FALSE,0;#N/A,#N/A,FALSE,0;#N/A,#N/A,FALSE,0;#N/A,#N/A,FALSE,0;#N/A,#N/A,FALSE,0;#N/A,#N/A,FALSE,0;#N/A,#N/A,FALSE,0}</definedName>
    <definedName name="ase" hidden="1">{#VALUE!,#N/A,FALSE,0;#N/A,#N/A,FALSE,0;#N/A,#N/A,FALSE,0;#N/A,#N/A,FALSE,0;#N/A,#N/A,FALSE,0;#N/A,#N/A,FALSE,0;#N/A,#N/A,FALSE,0;#N/A,#N/A,FALSE,0;#N/A,#N/A,FALSE,0}</definedName>
    <definedName name="asfsf" localSheetId="3" hidden="1">{#N/A,#N/A,FALSE,"3";#N/A,#N/A,FALSE,"5";#N/A,#N/A,FALSE,"6";#N/A,#N/A,FALSE,"8";#N/A,#N/A,FALSE,"10";#N/A,#N/A,FALSE,"13";#N/A,#N/A,FALSE,"14";#N/A,#N/A,FALSE,"15";#N/A,#N/A,FALSE,"16"}</definedName>
    <definedName name="asfsf" localSheetId="8" hidden="1">{#N/A,#N/A,FALSE,"3";#N/A,#N/A,FALSE,"5";#N/A,#N/A,FALSE,"6";#N/A,#N/A,FALSE,"8";#N/A,#N/A,FALSE,"10";#N/A,#N/A,FALSE,"13";#N/A,#N/A,FALSE,"14";#N/A,#N/A,FALSE,"15";#N/A,#N/A,FALSE,"16"}</definedName>
    <definedName name="asfsf" localSheetId="11" hidden="1">{#N/A,#N/A,FALSE,"3";#N/A,#N/A,FALSE,"5";#N/A,#N/A,FALSE,"6";#N/A,#N/A,FALSE,"8";#N/A,#N/A,FALSE,"10";#N/A,#N/A,FALSE,"13";#N/A,#N/A,FALSE,"14";#N/A,#N/A,FALSE,"15";#N/A,#N/A,FALSE,"16"}</definedName>
    <definedName name="asfsf" localSheetId="6" hidden="1">{#N/A,#N/A,FALSE,"3";#N/A,#N/A,FALSE,"5";#N/A,#N/A,FALSE,"6";#N/A,#N/A,FALSE,"8";#N/A,#N/A,FALSE,"10";#N/A,#N/A,FALSE,"13";#N/A,#N/A,FALSE,"14";#N/A,#N/A,FALSE,"15";#N/A,#N/A,FALSE,"16"}</definedName>
    <definedName name="asfsf" localSheetId="7" hidden="1">{#N/A,#N/A,FALSE,"3";#N/A,#N/A,FALSE,"5";#N/A,#N/A,FALSE,"6";#N/A,#N/A,FALSE,"8";#N/A,#N/A,FALSE,"10";#N/A,#N/A,FALSE,"13";#N/A,#N/A,FALSE,"14";#N/A,#N/A,FALSE,"15";#N/A,#N/A,FALSE,"16"}</definedName>
    <definedName name="asfsf" localSheetId="9" hidden="1">{#N/A,#N/A,FALSE,"3";#N/A,#N/A,FALSE,"5";#N/A,#N/A,FALSE,"6";#N/A,#N/A,FALSE,"8";#N/A,#N/A,FALSE,"10";#N/A,#N/A,FALSE,"13";#N/A,#N/A,FALSE,"14";#N/A,#N/A,FALSE,"15";#N/A,#N/A,FALSE,"16"}</definedName>
    <definedName name="asfsf" localSheetId="10" hidden="1">{#N/A,#N/A,FALSE,"3";#N/A,#N/A,FALSE,"5";#N/A,#N/A,FALSE,"6";#N/A,#N/A,FALSE,"8";#N/A,#N/A,FALSE,"10";#N/A,#N/A,FALSE,"13";#N/A,#N/A,FALSE,"14";#N/A,#N/A,FALSE,"15";#N/A,#N/A,FALSE,"16"}</definedName>
    <definedName name="asfsf" localSheetId="13" hidden="1">{#N/A,#N/A,FALSE,"3";#N/A,#N/A,FALSE,"5";#N/A,#N/A,FALSE,"6";#N/A,#N/A,FALSE,"8";#N/A,#N/A,FALSE,"10";#N/A,#N/A,FALSE,"13";#N/A,#N/A,FALSE,"14";#N/A,#N/A,FALSE,"15";#N/A,#N/A,FALSE,"16"}</definedName>
    <definedName name="asfsf" localSheetId="2" hidden="1">{#N/A,#N/A,FALSE,"3";#N/A,#N/A,FALSE,"5";#N/A,#N/A,FALSE,"6";#N/A,#N/A,FALSE,"8";#N/A,#N/A,FALSE,"10";#N/A,#N/A,FALSE,"13";#N/A,#N/A,FALSE,"14";#N/A,#N/A,FALSE,"15";#N/A,#N/A,FALSE,"16"}</definedName>
    <definedName name="asfsf" hidden="1">{#N/A,#N/A,FALSE,"3";#N/A,#N/A,FALSE,"5";#N/A,#N/A,FALSE,"6";#N/A,#N/A,FALSE,"8";#N/A,#N/A,FALSE,"10";#N/A,#N/A,FALSE,"13";#N/A,#N/A,FALSE,"14";#N/A,#N/A,FALSE,"15";#N/A,#N/A,FALSE,"16"}</definedName>
    <definedName name="ASSCCC" localSheetId="3" hidden="1">{#N/A,#N/A,FALSE,"3";#N/A,#N/A,FALSE,"5";#N/A,#N/A,FALSE,"6";#N/A,#N/A,FALSE,"8";#N/A,#N/A,FALSE,"10";#N/A,#N/A,FALSE,"13";#N/A,#N/A,FALSE,"14";#N/A,#N/A,FALSE,"15";#N/A,#N/A,FALSE,"16"}</definedName>
    <definedName name="ASSCCC" localSheetId="8" hidden="1">{#N/A,#N/A,FALSE,"3";#N/A,#N/A,FALSE,"5";#N/A,#N/A,FALSE,"6";#N/A,#N/A,FALSE,"8";#N/A,#N/A,FALSE,"10";#N/A,#N/A,FALSE,"13";#N/A,#N/A,FALSE,"14";#N/A,#N/A,FALSE,"15";#N/A,#N/A,FALSE,"16"}</definedName>
    <definedName name="ASSCCC" localSheetId="11" hidden="1">{#N/A,#N/A,FALSE,"3";#N/A,#N/A,FALSE,"5";#N/A,#N/A,FALSE,"6";#N/A,#N/A,FALSE,"8";#N/A,#N/A,FALSE,"10";#N/A,#N/A,FALSE,"13";#N/A,#N/A,FALSE,"14";#N/A,#N/A,FALSE,"15";#N/A,#N/A,FALSE,"16"}</definedName>
    <definedName name="ASSCCC" localSheetId="6" hidden="1">{#N/A,#N/A,FALSE,"3";#N/A,#N/A,FALSE,"5";#N/A,#N/A,FALSE,"6";#N/A,#N/A,FALSE,"8";#N/A,#N/A,FALSE,"10";#N/A,#N/A,FALSE,"13";#N/A,#N/A,FALSE,"14";#N/A,#N/A,FALSE,"15";#N/A,#N/A,FALSE,"16"}</definedName>
    <definedName name="ASSCCC" localSheetId="7" hidden="1">{#N/A,#N/A,FALSE,"3";#N/A,#N/A,FALSE,"5";#N/A,#N/A,FALSE,"6";#N/A,#N/A,FALSE,"8";#N/A,#N/A,FALSE,"10";#N/A,#N/A,FALSE,"13";#N/A,#N/A,FALSE,"14";#N/A,#N/A,FALSE,"15";#N/A,#N/A,FALSE,"16"}</definedName>
    <definedName name="ASSCCC" localSheetId="9" hidden="1">{#N/A,#N/A,FALSE,"3";#N/A,#N/A,FALSE,"5";#N/A,#N/A,FALSE,"6";#N/A,#N/A,FALSE,"8";#N/A,#N/A,FALSE,"10";#N/A,#N/A,FALSE,"13";#N/A,#N/A,FALSE,"14";#N/A,#N/A,FALSE,"15";#N/A,#N/A,FALSE,"16"}</definedName>
    <definedName name="ASSCCC" localSheetId="10" hidden="1">{#N/A,#N/A,FALSE,"3";#N/A,#N/A,FALSE,"5";#N/A,#N/A,FALSE,"6";#N/A,#N/A,FALSE,"8";#N/A,#N/A,FALSE,"10";#N/A,#N/A,FALSE,"13";#N/A,#N/A,FALSE,"14";#N/A,#N/A,FALSE,"15";#N/A,#N/A,FALSE,"16"}</definedName>
    <definedName name="ASSCCC" localSheetId="13" hidden="1">{#N/A,#N/A,FALSE,"3";#N/A,#N/A,FALSE,"5";#N/A,#N/A,FALSE,"6";#N/A,#N/A,FALSE,"8";#N/A,#N/A,FALSE,"10";#N/A,#N/A,FALSE,"13";#N/A,#N/A,FALSE,"14";#N/A,#N/A,FALSE,"15";#N/A,#N/A,FALSE,"16"}</definedName>
    <definedName name="ASSCCC" localSheetId="2" hidden="1">{#N/A,#N/A,FALSE,"3";#N/A,#N/A,FALSE,"5";#N/A,#N/A,FALSE,"6";#N/A,#N/A,FALSE,"8";#N/A,#N/A,FALSE,"10";#N/A,#N/A,FALSE,"13";#N/A,#N/A,FALSE,"14";#N/A,#N/A,FALSE,"15";#N/A,#N/A,FALSE,"16"}</definedName>
    <definedName name="ASSCCC" hidden="1">{#N/A,#N/A,FALSE,"3";#N/A,#N/A,FALSE,"5";#N/A,#N/A,FALSE,"6";#N/A,#N/A,FALSE,"8";#N/A,#N/A,FALSE,"10";#N/A,#N/A,FALSE,"13";#N/A,#N/A,FALSE,"14";#N/A,#N/A,FALSE,"15";#N/A,#N/A,FALSE,"16"}</definedName>
    <definedName name="base_annuel">'[1]suivi coll 13012012'!$AQ$2:$AQ$2706</definedName>
    <definedName name="bcb" localSheetId="3" hidden="1">{#N/A,#N/A,FALSE,"3";#N/A,#N/A,FALSE,"5";#N/A,#N/A,FALSE,"6";#N/A,#N/A,FALSE,"8";#N/A,#N/A,FALSE,"10";#N/A,#N/A,FALSE,"13";#N/A,#N/A,FALSE,"14";#N/A,#N/A,FALSE,"15";#N/A,#N/A,FALSE,"16"}</definedName>
    <definedName name="bcb" localSheetId="8" hidden="1">{#N/A,#N/A,FALSE,"3";#N/A,#N/A,FALSE,"5";#N/A,#N/A,FALSE,"6";#N/A,#N/A,FALSE,"8";#N/A,#N/A,FALSE,"10";#N/A,#N/A,FALSE,"13";#N/A,#N/A,FALSE,"14";#N/A,#N/A,FALSE,"15";#N/A,#N/A,FALSE,"16"}</definedName>
    <definedName name="bcb" localSheetId="11" hidden="1">{#N/A,#N/A,FALSE,"3";#N/A,#N/A,FALSE,"5";#N/A,#N/A,FALSE,"6";#N/A,#N/A,FALSE,"8";#N/A,#N/A,FALSE,"10";#N/A,#N/A,FALSE,"13";#N/A,#N/A,FALSE,"14";#N/A,#N/A,FALSE,"15";#N/A,#N/A,FALSE,"16"}</definedName>
    <definedName name="bcb" localSheetId="6" hidden="1">{#N/A,#N/A,FALSE,"3";#N/A,#N/A,FALSE,"5";#N/A,#N/A,FALSE,"6";#N/A,#N/A,FALSE,"8";#N/A,#N/A,FALSE,"10";#N/A,#N/A,FALSE,"13";#N/A,#N/A,FALSE,"14";#N/A,#N/A,FALSE,"15";#N/A,#N/A,FALSE,"16"}</definedName>
    <definedName name="bcb" localSheetId="7" hidden="1">{#N/A,#N/A,FALSE,"3";#N/A,#N/A,FALSE,"5";#N/A,#N/A,FALSE,"6";#N/A,#N/A,FALSE,"8";#N/A,#N/A,FALSE,"10";#N/A,#N/A,FALSE,"13";#N/A,#N/A,FALSE,"14";#N/A,#N/A,FALSE,"15";#N/A,#N/A,FALSE,"16"}</definedName>
    <definedName name="bcb" localSheetId="9" hidden="1">{#N/A,#N/A,FALSE,"3";#N/A,#N/A,FALSE,"5";#N/A,#N/A,FALSE,"6";#N/A,#N/A,FALSE,"8";#N/A,#N/A,FALSE,"10";#N/A,#N/A,FALSE,"13";#N/A,#N/A,FALSE,"14";#N/A,#N/A,FALSE,"15";#N/A,#N/A,FALSE,"16"}</definedName>
    <definedName name="bcb" localSheetId="10" hidden="1">{#N/A,#N/A,FALSE,"3";#N/A,#N/A,FALSE,"5";#N/A,#N/A,FALSE,"6";#N/A,#N/A,FALSE,"8";#N/A,#N/A,FALSE,"10";#N/A,#N/A,FALSE,"13";#N/A,#N/A,FALSE,"14";#N/A,#N/A,FALSE,"15";#N/A,#N/A,FALSE,"16"}</definedName>
    <definedName name="bcb" localSheetId="13" hidden="1">{#N/A,#N/A,FALSE,"3";#N/A,#N/A,FALSE,"5";#N/A,#N/A,FALSE,"6";#N/A,#N/A,FALSE,"8";#N/A,#N/A,FALSE,"10";#N/A,#N/A,FALSE,"13";#N/A,#N/A,FALSE,"14";#N/A,#N/A,FALSE,"15";#N/A,#N/A,FALSE,"16"}</definedName>
    <definedName name="bcb" localSheetId="2" hidden="1">{#N/A,#N/A,FALSE,"3";#N/A,#N/A,FALSE,"5";#N/A,#N/A,FALSE,"6";#N/A,#N/A,FALSE,"8";#N/A,#N/A,FALSE,"10";#N/A,#N/A,FALSE,"13";#N/A,#N/A,FALSE,"14";#N/A,#N/A,FALSE,"15";#N/A,#N/A,FALSE,"16"}</definedName>
    <definedName name="bcb" hidden="1">{#N/A,#N/A,FALSE,"3";#N/A,#N/A,FALSE,"5";#N/A,#N/A,FALSE,"6";#N/A,#N/A,FALSE,"8";#N/A,#N/A,FALSE,"10";#N/A,#N/A,FALSE,"13";#N/A,#N/A,FALSE,"14";#N/A,#N/A,FALSE,"15";#N/A,#N/A,FALSE,"16"}</definedName>
    <definedName name="bcvb" localSheetId="3" hidden="1">{#N/A,#N/A,FALSE,"3";#N/A,#N/A,FALSE,"5";#N/A,#N/A,FALSE,"6";#N/A,#N/A,FALSE,"8";#N/A,#N/A,FALSE,"10";#N/A,#N/A,FALSE,"13";#N/A,#N/A,FALSE,"14";#N/A,#N/A,FALSE,"15";#N/A,#N/A,FALSE,"16"}</definedName>
    <definedName name="bcvb" localSheetId="8" hidden="1">{#N/A,#N/A,FALSE,"3";#N/A,#N/A,FALSE,"5";#N/A,#N/A,FALSE,"6";#N/A,#N/A,FALSE,"8";#N/A,#N/A,FALSE,"10";#N/A,#N/A,FALSE,"13";#N/A,#N/A,FALSE,"14";#N/A,#N/A,FALSE,"15";#N/A,#N/A,FALSE,"16"}</definedName>
    <definedName name="bcvb" localSheetId="11" hidden="1">{#N/A,#N/A,FALSE,"3";#N/A,#N/A,FALSE,"5";#N/A,#N/A,FALSE,"6";#N/A,#N/A,FALSE,"8";#N/A,#N/A,FALSE,"10";#N/A,#N/A,FALSE,"13";#N/A,#N/A,FALSE,"14";#N/A,#N/A,FALSE,"15";#N/A,#N/A,FALSE,"16"}</definedName>
    <definedName name="bcvb" localSheetId="6" hidden="1">{#N/A,#N/A,FALSE,"3";#N/A,#N/A,FALSE,"5";#N/A,#N/A,FALSE,"6";#N/A,#N/A,FALSE,"8";#N/A,#N/A,FALSE,"10";#N/A,#N/A,FALSE,"13";#N/A,#N/A,FALSE,"14";#N/A,#N/A,FALSE,"15";#N/A,#N/A,FALSE,"16"}</definedName>
    <definedName name="bcvb" localSheetId="7" hidden="1">{#N/A,#N/A,FALSE,"3";#N/A,#N/A,FALSE,"5";#N/A,#N/A,FALSE,"6";#N/A,#N/A,FALSE,"8";#N/A,#N/A,FALSE,"10";#N/A,#N/A,FALSE,"13";#N/A,#N/A,FALSE,"14";#N/A,#N/A,FALSE,"15";#N/A,#N/A,FALSE,"16"}</definedName>
    <definedName name="bcvb" localSheetId="9" hidden="1">{#N/A,#N/A,FALSE,"3";#N/A,#N/A,FALSE,"5";#N/A,#N/A,FALSE,"6";#N/A,#N/A,FALSE,"8";#N/A,#N/A,FALSE,"10";#N/A,#N/A,FALSE,"13";#N/A,#N/A,FALSE,"14";#N/A,#N/A,FALSE,"15";#N/A,#N/A,FALSE,"16"}</definedName>
    <definedName name="bcvb" localSheetId="10" hidden="1">{#N/A,#N/A,FALSE,"3";#N/A,#N/A,FALSE,"5";#N/A,#N/A,FALSE,"6";#N/A,#N/A,FALSE,"8";#N/A,#N/A,FALSE,"10";#N/A,#N/A,FALSE,"13";#N/A,#N/A,FALSE,"14";#N/A,#N/A,FALSE,"15";#N/A,#N/A,FALSE,"16"}</definedName>
    <definedName name="bcvb" localSheetId="13" hidden="1">{#N/A,#N/A,FALSE,"3";#N/A,#N/A,FALSE,"5";#N/A,#N/A,FALSE,"6";#N/A,#N/A,FALSE,"8";#N/A,#N/A,FALSE,"10";#N/A,#N/A,FALSE,"13";#N/A,#N/A,FALSE,"14";#N/A,#N/A,FALSE,"15";#N/A,#N/A,FALSE,"16"}</definedName>
    <definedName name="bcvb" localSheetId="2" hidden="1">{#N/A,#N/A,FALSE,"3";#N/A,#N/A,FALSE,"5";#N/A,#N/A,FALSE,"6";#N/A,#N/A,FALSE,"8";#N/A,#N/A,FALSE,"10";#N/A,#N/A,FALSE,"13";#N/A,#N/A,FALSE,"14";#N/A,#N/A,FALSE,"15";#N/A,#N/A,FALSE,"16"}</definedName>
    <definedName name="bcvb" hidden="1">{#N/A,#N/A,FALSE,"3";#N/A,#N/A,FALSE,"5";#N/A,#N/A,FALSE,"6";#N/A,#N/A,FALSE,"8";#N/A,#N/A,FALSE,"10";#N/A,#N/A,FALSE,"13";#N/A,#N/A,FALSE,"14";#N/A,#N/A,FALSE,"15";#N/A,#N/A,FALSE,"16"}</definedName>
    <definedName name="christine" localSheetId="3" hidden="1">{#N/A,#N/A,FALSE,"3";#N/A,#N/A,FALSE,"5";#N/A,#N/A,FALSE,"6";#N/A,#N/A,FALSE,"8";#N/A,#N/A,FALSE,"10";#N/A,#N/A,FALSE,"13";#N/A,#N/A,FALSE,"14";#N/A,#N/A,FALSE,"15";#N/A,#N/A,FALSE,"16"}</definedName>
    <definedName name="christine" localSheetId="8" hidden="1">{#N/A,#N/A,FALSE,"3";#N/A,#N/A,FALSE,"5";#N/A,#N/A,FALSE,"6";#N/A,#N/A,FALSE,"8";#N/A,#N/A,FALSE,"10";#N/A,#N/A,FALSE,"13";#N/A,#N/A,FALSE,"14";#N/A,#N/A,FALSE,"15";#N/A,#N/A,FALSE,"16"}</definedName>
    <definedName name="christine" localSheetId="11" hidden="1">{#N/A,#N/A,FALSE,"3";#N/A,#N/A,FALSE,"5";#N/A,#N/A,FALSE,"6";#N/A,#N/A,FALSE,"8";#N/A,#N/A,FALSE,"10";#N/A,#N/A,FALSE,"13";#N/A,#N/A,FALSE,"14";#N/A,#N/A,FALSE,"15";#N/A,#N/A,FALSE,"16"}</definedName>
    <definedName name="christine" localSheetId="6" hidden="1">{#N/A,#N/A,FALSE,"3";#N/A,#N/A,FALSE,"5";#N/A,#N/A,FALSE,"6";#N/A,#N/A,FALSE,"8";#N/A,#N/A,FALSE,"10";#N/A,#N/A,FALSE,"13";#N/A,#N/A,FALSE,"14";#N/A,#N/A,FALSE,"15";#N/A,#N/A,FALSE,"16"}</definedName>
    <definedName name="christine" localSheetId="7" hidden="1">{#N/A,#N/A,FALSE,"3";#N/A,#N/A,FALSE,"5";#N/A,#N/A,FALSE,"6";#N/A,#N/A,FALSE,"8";#N/A,#N/A,FALSE,"10";#N/A,#N/A,FALSE,"13";#N/A,#N/A,FALSE,"14";#N/A,#N/A,FALSE,"15";#N/A,#N/A,FALSE,"16"}</definedName>
    <definedName name="christine" localSheetId="9" hidden="1">{#N/A,#N/A,FALSE,"3";#N/A,#N/A,FALSE,"5";#N/A,#N/A,FALSE,"6";#N/A,#N/A,FALSE,"8";#N/A,#N/A,FALSE,"10";#N/A,#N/A,FALSE,"13";#N/A,#N/A,FALSE,"14";#N/A,#N/A,FALSE,"15";#N/A,#N/A,FALSE,"16"}</definedName>
    <definedName name="christine" localSheetId="10" hidden="1">{#N/A,#N/A,FALSE,"3";#N/A,#N/A,FALSE,"5";#N/A,#N/A,FALSE,"6";#N/A,#N/A,FALSE,"8";#N/A,#N/A,FALSE,"10";#N/A,#N/A,FALSE,"13";#N/A,#N/A,FALSE,"14";#N/A,#N/A,FALSE,"15";#N/A,#N/A,FALSE,"16"}</definedName>
    <definedName name="christine" localSheetId="13" hidden="1">{#N/A,#N/A,FALSE,"3";#N/A,#N/A,FALSE,"5";#N/A,#N/A,FALSE,"6";#N/A,#N/A,FALSE,"8";#N/A,#N/A,FALSE,"10";#N/A,#N/A,FALSE,"13";#N/A,#N/A,FALSE,"14";#N/A,#N/A,FALSE,"15";#N/A,#N/A,FALSE,"16"}</definedName>
    <definedName name="christine" localSheetId="2" hidden="1">{#N/A,#N/A,FALSE,"3";#N/A,#N/A,FALSE,"5";#N/A,#N/A,FALSE,"6";#N/A,#N/A,FALSE,"8";#N/A,#N/A,FALSE,"10";#N/A,#N/A,FALSE,"13";#N/A,#N/A,FALSE,"14";#N/A,#N/A,FALSE,"15";#N/A,#N/A,FALSE,"16"}</definedName>
    <definedName name="christine" hidden="1">{#N/A,#N/A,FALSE,"3";#N/A,#N/A,FALSE,"5";#N/A,#N/A,FALSE,"6";#N/A,#N/A,FALSE,"8";#N/A,#N/A,FALSE,"10";#N/A,#N/A,FALSE,"13";#N/A,#N/A,FALSE,"14";#N/A,#N/A,FALSE,"15";#N/A,#N/A,FALSE,"16"}</definedName>
    <definedName name="Christinea" localSheetId="3" hidden="1">{#N/A,#N/A,FALSE,"3";#N/A,#N/A,FALSE,"5";#N/A,#N/A,FALSE,"6";#N/A,#N/A,FALSE,"8";#N/A,#N/A,FALSE,"10";#N/A,#N/A,FALSE,"13";#N/A,#N/A,FALSE,"14";#N/A,#N/A,FALSE,"15";#N/A,#N/A,FALSE,"16"}</definedName>
    <definedName name="Christinea" localSheetId="8" hidden="1">{#N/A,#N/A,FALSE,"3";#N/A,#N/A,FALSE,"5";#N/A,#N/A,FALSE,"6";#N/A,#N/A,FALSE,"8";#N/A,#N/A,FALSE,"10";#N/A,#N/A,FALSE,"13";#N/A,#N/A,FALSE,"14";#N/A,#N/A,FALSE,"15";#N/A,#N/A,FALSE,"16"}</definedName>
    <definedName name="Christinea" localSheetId="11" hidden="1">{#N/A,#N/A,FALSE,"3";#N/A,#N/A,FALSE,"5";#N/A,#N/A,FALSE,"6";#N/A,#N/A,FALSE,"8";#N/A,#N/A,FALSE,"10";#N/A,#N/A,FALSE,"13";#N/A,#N/A,FALSE,"14";#N/A,#N/A,FALSE,"15";#N/A,#N/A,FALSE,"16"}</definedName>
    <definedName name="Christinea" localSheetId="6" hidden="1">{#N/A,#N/A,FALSE,"3";#N/A,#N/A,FALSE,"5";#N/A,#N/A,FALSE,"6";#N/A,#N/A,FALSE,"8";#N/A,#N/A,FALSE,"10";#N/A,#N/A,FALSE,"13";#N/A,#N/A,FALSE,"14";#N/A,#N/A,FALSE,"15";#N/A,#N/A,FALSE,"16"}</definedName>
    <definedName name="Christinea" localSheetId="7" hidden="1">{#N/A,#N/A,FALSE,"3";#N/A,#N/A,FALSE,"5";#N/A,#N/A,FALSE,"6";#N/A,#N/A,FALSE,"8";#N/A,#N/A,FALSE,"10";#N/A,#N/A,FALSE,"13";#N/A,#N/A,FALSE,"14";#N/A,#N/A,FALSE,"15";#N/A,#N/A,FALSE,"16"}</definedName>
    <definedName name="Christinea" localSheetId="9" hidden="1">{#N/A,#N/A,FALSE,"3";#N/A,#N/A,FALSE,"5";#N/A,#N/A,FALSE,"6";#N/A,#N/A,FALSE,"8";#N/A,#N/A,FALSE,"10";#N/A,#N/A,FALSE,"13";#N/A,#N/A,FALSE,"14";#N/A,#N/A,FALSE,"15";#N/A,#N/A,FALSE,"16"}</definedName>
    <definedName name="Christinea" localSheetId="10" hidden="1">{#N/A,#N/A,FALSE,"3";#N/A,#N/A,FALSE,"5";#N/A,#N/A,FALSE,"6";#N/A,#N/A,FALSE,"8";#N/A,#N/A,FALSE,"10";#N/A,#N/A,FALSE,"13";#N/A,#N/A,FALSE,"14";#N/A,#N/A,FALSE,"15";#N/A,#N/A,FALSE,"16"}</definedName>
    <definedName name="Christinea" localSheetId="13" hidden="1">{#N/A,#N/A,FALSE,"3";#N/A,#N/A,FALSE,"5";#N/A,#N/A,FALSE,"6";#N/A,#N/A,FALSE,"8";#N/A,#N/A,FALSE,"10";#N/A,#N/A,FALSE,"13";#N/A,#N/A,FALSE,"14";#N/A,#N/A,FALSE,"15";#N/A,#N/A,FALSE,"16"}</definedName>
    <definedName name="Christinea" localSheetId="2" hidden="1">{#N/A,#N/A,FALSE,"3";#N/A,#N/A,FALSE,"5";#N/A,#N/A,FALSE,"6";#N/A,#N/A,FALSE,"8";#N/A,#N/A,FALSE,"10";#N/A,#N/A,FALSE,"13";#N/A,#N/A,FALSE,"14";#N/A,#N/A,FALSE,"15";#N/A,#N/A,FALSE,"16"}</definedName>
    <definedName name="Christinea" hidden="1">{#N/A,#N/A,FALSE,"3";#N/A,#N/A,FALSE,"5";#N/A,#N/A,FALSE,"6";#N/A,#N/A,FALSE,"8";#N/A,#N/A,FALSE,"10";#N/A,#N/A,FALSE,"13";#N/A,#N/A,FALSE,"14";#N/A,#N/A,FALSE,"15";#N/A,#N/A,FALSE,"16"}</definedName>
    <definedName name="Contrat">'[2]Ne pas supprimer CGS'!$O$2:$O$4</definedName>
    <definedName name="Contrat2">[3]Sheet3!$E$1:$E$4</definedName>
    <definedName name="contrats" localSheetId="6">[4]Sheet1!$I$1:$I$5</definedName>
    <definedName name="contrats" localSheetId="7">[4]Sheet1!$I$1:$I$5</definedName>
    <definedName name="contrats" localSheetId="9">[4]Sheet1!$I$1:$I$5</definedName>
    <definedName name="contrats">'[5]Ne pas supprimer'!$E$1:$E$5</definedName>
    <definedName name="CR">'[1]suivi coll 13012012'!$E$2:$E$2706</definedName>
    <definedName name="cv" localSheetId="3" hidden="1">{#N/A,#N/A,FALSE,"3";#N/A,#N/A,FALSE,"5";#N/A,#N/A,FALSE,"6";#N/A,#N/A,FALSE,"8";#N/A,#N/A,FALSE,"10";#N/A,#N/A,FALSE,"13";#N/A,#N/A,FALSE,"14";#N/A,#N/A,FALSE,"15";#N/A,#N/A,FALSE,"16"}</definedName>
    <definedName name="cv" localSheetId="8" hidden="1">{#N/A,#N/A,FALSE,"3";#N/A,#N/A,FALSE,"5";#N/A,#N/A,FALSE,"6";#N/A,#N/A,FALSE,"8";#N/A,#N/A,FALSE,"10";#N/A,#N/A,FALSE,"13";#N/A,#N/A,FALSE,"14";#N/A,#N/A,FALSE,"15";#N/A,#N/A,FALSE,"16"}</definedName>
    <definedName name="cv" localSheetId="11" hidden="1">{#N/A,#N/A,FALSE,"3";#N/A,#N/A,FALSE,"5";#N/A,#N/A,FALSE,"6";#N/A,#N/A,FALSE,"8";#N/A,#N/A,FALSE,"10";#N/A,#N/A,FALSE,"13";#N/A,#N/A,FALSE,"14";#N/A,#N/A,FALSE,"15";#N/A,#N/A,FALSE,"16"}</definedName>
    <definedName name="cv" localSheetId="6" hidden="1">{#N/A,#N/A,FALSE,"3";#N/A,#N/A,FALSE,"5";#N/A,#N/A,FALSE,"6";#N/A,#N/A,FALSE,"8";#N/A,#N/A,FALSE,"10";#N/A,#N/A,FALSE,"13";#N/A,#N/A,FALSE,"14";#N/A,#N/A,FALSE,"15";#N/A,#N/A,FALSE,"16"}</definedName>
    <definedName name="cv" localSheetId="7" hidden="1">{#N/A,#N/A,FALSE,"3";#N/A,#N/A,FALSE,"5";#N/A,#N/A,FALSE,"6";#N/A,#N/A,FALSE,"8";#N/A,#N/A,FALSE,"10";#N/A,#N/A,FALSE,"13";#N/A,#N/A,FALSE,"14";#N/A,#N/A,FALSE,"15";#N/A,#N/A,FALSE,"16"}</definedName>
    <definedName name="cv" localSheetId="9" hidden="1">{#N/A,#N/A,FALSE,"3";#N/A,#N/A,FALSE,"5";#N/A,#N/A,FALSE,"6";#N/A,#N/A,FALSE,"8";#N/A,#N/A,FALSE,"10";#N/A,#N/A,FALSE,"13";#N/A,#N/A,FALSE,"14";#N/A,#N/A,FALSE,"15";#N/A,#N/A,FALSE,"16"}</definedName>
    <definedName name="cv" localSheetId="10" hidden="1">{#N/A,#N/A,FALSE,"3";#N/A,#N/A,FALSE,"5";#N/A,#N/A,FALSE,"6";#N/A,#N/A,FALSE,"8";#N/A,#N/A,FALSE,"10";#N/A,#N/A,FALSE,"13";#N/A,#N/A,FALSE,"14";#N/A,#N/A,FALSE,"15";#N/A,#N/A,FALSE,"16"}</definedName>
    <definedName name="cv" localSheetId="13" hidden="1">{#N/A,#N/A,FALSE,"3";#N/A,#N/A,FALSE,"5";#N/A,#N/A,FALSE,"6";#N/A,#N/A,FALSE,"8";#N/A,#N/A,FALSE,"10";#N/A,#N/A,FALSE,"13";#N/A,#N/A,FALSE,"14";#N/A,#N/A,FALSE,"15";#N/A,#N/A,FALSE,"16"}</definedName>
    <definedName name="cv" localSheetId="2" hidden="1">{#N/A,#N/A,FALSE,"3";#N/A,#N/A,FALSE,"5";#N/A,#N/A,FALSE,"6";#N/A,#N/A,FALSE,"8";#N/A,#N/A,FALSE,"10";#N/A,#N/A,FALSE,"13";#N/A,#N/A,FALSE,"14";#N/A,#N/A,FALSE,"15";#N/A,#N/A,FALSE,"16"}</definedName>
    <definedName name="cv" hidden="1">{#N/A,#N/A,FALSE,"3";#N/A,#N/A,FALSE,"5";#N/A,#N/A,FALSE,"6";#N/A,#N/A,FALSE,"8";#N/A,#N/A,FALSE,"10";#N/A,#N/A,FALSE,"13";#N/A,#N/A,FALSE,"14";#N/A,#N/A,FALSE,"15";#N/A,#N/A,FALSE,"16"}</definedName>
    <definedName name="dad" localSheetId="3" hidden="1">{#N/A,#N/A,FALSE,"3";#N/A,#N/A,FALSE,"5";#N/A,#N/A,FALSE,"6";#N/A,#N/A,FALSE,"8";#N/A,#N/A,FALSE,"10";#N/A,#N/A,FALSE,"13";#N/A,#N/A,FALSE,"14";#N/A,#N/A,FALSE,"15";#N/A,#N/A,FALSE,"16"}</definedName>
    <definedName name="dad" localSheetId="8" hidden="1">{#N/A,#N/A,FALSE,"3";#N/A,#N/A,FALSE,"5";#N/A,#N/A,FALSE,"6";#N/A,#N/A,FALSE,"8";#N/A,#N/A,FALSE,"10";#N/A,#N/A,FALSE,"13";#N/A,#N/A,FALSE,"14";#N/A,#N/A,FALSE,"15";#N/A,#N/A,FALSE,"16"}</definedName>
    <definedName name="dad" localSheetId="11" hidden="1">{#N/A,#N/A,FALSE,"3";#N/A,#N/A,FALSE,"5";#N/A,#N/A,FALSE,"6";#N/A,#N/A,FALSE,"8";#N/A,#N/A,FALSE,"10";#N/A,#N/A,FALSE,"13";#N/A,#N/A,FALSE,"14";#N/A,#N/A,FALSE,"15";#N/A,#N/A,FALSE,"16"}</definedName>
    <definedName name="dad" localSheetId="6" hidden="1">{#N/A,#N/A,FALSE,"3";#N/A,#N/A,FALSE,"5";#N/A,#N/A,FALSE,"6";#N/A,#N/A,FALSE,"8";#N/A,#N/A,FALSE,"10";#N/A,#N/A,FALSE,"13";#N/A,#N/A,FALSE,"14";#N/A,#N/A,FALSE,"15";#N/A,#N/A,FALSE,"16"}</definedName>
    <definedName name="dad" localSheetId="7" hidden="1">{#N/A,#N/A,FALSE,"3";#N/A,#N/A,FALSE,"5";#N/A,#N/A,FALSE,"6";#N/A,#N/A,FALSE,"8";#N/A,#N/A,FALSE,"10";#N/A,#N/A,FALSE,"13";#N/A,#N/A,FALSE,"14";#N/A,#N/A,FALSE,"15";#N/A,#N/A,FALSE,"16"}</definedName>
    <definedName name="dad" localSheetId="9" hidden="1">{#N/A,#N/A,FALSE,"3";#N/A,#N/A,FALSE,"5";#N/A,#N/A,FALSE,"6";#N/A,#N/A,FALSE,"8";#N/A,#N/A,FALSE,"10";#N/A,#N/A,FALSE,"13";#N/A,#N/A,FALSE,"14";#N/A,#N/A,FALSE,"15";#N/A,#N/A,FALSE,"16"}</definedName>
    <definedName name="dad" localSheetId="10" hidden="1">{#N/A,#N/A,FALSE,"3";#N/A,#N/A,FALSE,"5";#N/A,#N/A,FALSE,"6";#N/A,#N/A,FALSE,"8";#N/A,#N/A,FALSE,"10";#N/A,#N/A,FALSE,"13";#N/A,#N/A,FALSE,"14";#N/A,#N/A,FALSE,"15";#N/A,#N/A,FALSE,"16"}</definedName>
    <definedName name="dad" localSheetId="13" hidden="1">{#N/A,#N/A,FALSE,"3";#N/A,#N/A,FALSE,"5";#N/A,#N/A,FALSE,"6";#N/A,#N/A,FALSE,"8";#N/A,#N/A,FALSE,"10";#N/A,#N/A,FALSE,"13";#N/A,#N/A,FALSE,"14";#N/A,#N/A,FALSE,"15";#N/A,#N/A,FALSE,"16"}</definedName>
    <definedName name="dad" localSheetId="2" hidden="1">{#N/A,#N/A,FALSE,"3";#N/A,#N/A,FALSE,"5";#N/A,#N/A,FALSE,"6";#N/A,#N/A,FALSE,"8";#N/A,#N/A,FALSE,"10";#N/A,#N/A,FALSE,"13";#N/A,#N/A,FALSE,"14";#N/A,#N/A,FALSE,"15";#N/A,#N/A,FALSE,"16"}</definedName>
    <definedName name="dad" hidden="1">{#N/A,#N/A,FALSE,"3";#N/A,#N/A,FALSE,"5";#N/A,#N/A,FALSE,"6";#N/A,#N/A,FALSE,"8";#N/A,#N/A,FALSE,"10";#N/A,#N/A,FALSE,"13";#N/A,#N/A,FALSE,"14";#N/A,#N/A,FALSE,"15";#N/A,#N/A,FALSE,"16"}</definedName>
    <definedName name="dada" localSheetId="3" hidden="1">{#N/A,#N/A,FALSE,"3";#N/A,#N/A,FALSE,"5";#N/A,#N/A,FALSE,"6";#N/A,#N/A,FALSE,"8";#N/A,#N/A,FALSE,"10";#N/A,#N/A,FALSE,"13";#N/A,#N/A,FALSE,"14";#N/A,#N/A,FALSE,"15";#N/A,#N/A,FALSE,"16"}</definedName>
    <definedName name="dada" localSheetId="8" hidden="1">{#N/A,#N/A,FALSE,"3";#N/A,#N/A,FALSE,"5";#N/A,#N/A,FALSE,"6";#N/A,#N/A,FALSE,"8";#N/A,#N/A,FALSE,"10";#N/A,#N/A,FALSE,"13";#N/A,#N/A,FALSE,"14";#N/A,#N/A,FALSE,"15";#N/A,#N/A,FALSE,"16"}</definedName>
    <definedName name="dada" localSheetId="11" hidden="1">{#N/A,#N/A,FALSE,"3";#N/A,#N/A,FALSE,"5";#N/A,#N/A,FALSE,"6";#N/A,#N/A,FALSE,"8";#N/A,#N/A,FALSE,"10";#N/A,#N/A,FALSE,"13";#N/A,#N/A,FALSE,"14";#N/A,#N/A,FALSE,"15";#N/A,#N/A,FALSE,"16"}</definedName>
    <definedName name="dada" localSheetId="6" hidden="1">{#N/A,#N/A,FALSE,"3";#N/A,#N/A,FALSE,"5";#N/A,#N/A,FALSE,"6";#N/A,#N/A,FALSE,"8";#N/A,#N/A,FALSE,"10";#N/A,#N/A,FALSE,"13";#N/A,#N/A,FALSE,"14";#N/A,#N/A,FALSE,"15";#N/A,#N/A,FALSE,"16"}</definedName>
    <definedName name="dada" localSheetId="7" hidden="1">{#N/A,#N/A,FALSE,"3";#N/A,#N/A,FALSE,"5";#N/A,#N/A,FALSE,"6";#N/A,#N/A,FALSE,"8";#N/A,#N/A,FALSE,"10";#N/A,#N/A,FALSE,"13";#N/A,#N/A,FALSE,"14";#N/A,#N/A,FALSE,"15";#N/A,#N/A,FALSE,"16"}</definedName>
    <definedName name="dada" localSheetId="9" hidden="1">{#N/A,#N/A,FALSE,"3";#N/A,#N/A,FALSE,"5";#N/A,#N/A,FALSE,"6";#N/A,#N/A,FALSE,"8";#N/A,#N/A,FALSE,"10";#N/A,#N/A,FALSE,"13";#N/A,#N/A,FALSE,"14";#N/A,#N/A,FALSE,"15";#N/A,#N/A,FALSE,"16"}</definedName>
    <definedName name="dada" localSheetId="10" hidden="1">{#N/A,#N/A,FALSE,"3";#N/A,#N/A,FALSE,"5";#N/A,#N/A,FALSE,"6";#N/A,#N/A,FALSE,"8";#N/A,#N/A,FALSE,"10";#N/A,#N/A,FALSE,"13";#N/A,#N/A,FALSE,"14";#N/A,#N/A,FALSE,"15";#N/A,#N/A,FALSE,"16"}</definedName>
    <definedName name="dada" localSheetId="13" hidden="1">{#N/A,#N/A,FALSE,"3";#N/A,#N/A,FALSE,"5";#N/A,#N/A,FALSE,"6";#N/A,#N/A,FALSE,"8";#N/A,#N/A,FALSE,"10";#N/A,#N/A,FALSE,"13";#N/A,#N/A,FALSE,"14";#N/A,#N/A,FALSE,"15";#N/A,#N/A,FALSE,"16"}</definedName>
    <definedName name="dada" localSheetId="2" hidden="1">{#N/A,#N/A,FALSE,"3";#N/A,#N/A,FALSE,"5";#N/A,#N/A,FALSE,"6";#N/A,#N/A,FALSE,"8";#N/A,#N/A,FALSE,"10";#N/A,#N/A,FALSE,"13";#N/A,#N/A,FALSE,"14";#N/A,#N/A,FALSE,"15";#N/A,#N/A,FALSE,"16"}</definedName>
    <definedName name="dada" hidden="1">{#N/A,#N/A,FALSE,"3";#N/A,#N/A,FALSE,"5";#N/A,#N/A,FALSE,"6";#N/A,#N/A,FALSE,"8";#N/A,#N/A,FALSE,"10";#N/A,#N/A,FALSE,"13";#N/A,#N/A,FALSE,"14";#N/A,#N/A,FALSE,"15";#N/A,#N/A,FALSE,"16"}</definedName>
    <definedName name="dasdasdas" localSheetId="3" hidden="1">{#N/A,#N/A,FALSE,"3";#N/A,#N/A,FALSE,"5";#N/A,#N/A,FALSE,"6";#N/A,#N/A,FALSE,"8";#N/A,#N/A,FALSE,"10";#N/A,#N/A,FALSE,"13";#N/A,#N/A,FALSE,"14";#N/A,#N/A,FALSE,"15";#N/A,#N/A,FALSE,"16"}</definedName>
    <definedName name="dasdasdas" localSheetId="8" hidden="1">{#N/A,#N/A,FALSE,"3";#N/A,#N/A,FALSE,"5";#N/A,#N/A,FALSE,"6";#N/A,#N/A,FALSE,"8";#N/A,#N/A,FALSE,"10";#N/A,#N/A,FALSE,"13";#N/A,#N/A,FALSE,"14";#N/A,#N/A,FALSE,"15";#N/A,#N/A,FALSE,"16"}</definedName>
    <definedName name="dasdasdas" localSheetId="11" hidden="1">{#N/A,#N/A,FALSE,"3";#N/A,#N/A,FALSE,"5";#N/A,#N/A,FALSE,"6";#N/A,#N/A,FALSE,"8";#N/A,#N/A,FALSE,"10";#N/A,#N/A,FALSE,"13";#N/A,#N/A,FALSE,"14";#N/A,#N/A,FALSE,"15";#N/A,#N/A,FALSE,"16"}</definedName>
    <definedName name="dasdasdas" localSheetId="6" hidden="1">{#N/A,#N/A,FALSE,"3";#N/A,#N/A,FALSE,"5";#N/A,#N/A,FALSE,"6";#N/A,#N/A,FALSE,"8";#N/A,#N/A,FALSE,"10";#N/A,#N/A,FALSE,"13";#N/A,#N/A,FALSE,"14";#N/A,#N/A,FALSE,"15";#N/A,#N/A,FALSE,"16"}</definedName>
    <definedName name="dasdasdas" localSheetId="7" hidden="1">{#N/A,#N/A,FALSE,"3";#N/A,#N/A,FALSE,"5";#N/A,#N/A,FALSE,"6";#N/A,#N/A,FALSE,"8";#N/A,#N/A,FALSE,"10";#N/A,#N/A,FALSE,"13";#N/A,#N/A,FALSE,"14";#N/A,#N/A,FALSE,"15";#N/A,#N/A,FALSE,"16"}</definedName>
    <definedName name="dasdasdas" localSheetId="9" hidden="1">{#N/A,#N/A,FALSE,"3";#N/A,#N/A,FALSE,"5";#N/A,#N/A,FALSE,"6";#N/A,#N/A,FALSE,"8";#N/A,#N/A,FALSE,"10";#N/A,#N/A,FALSE,"13";#N/A,#N/A,FALSE,"14";#N/A,#N/A,FALSE,"15";#N/A,#N/A,FALSE,"16"}</definedName>
    <definedName name="dasdasdas" localSheetId="10" hidden="1">{#N/A,#N/A,FALSE,"3";#N/A,#N/A,FALSE,"5";#N/A,#N/A,FALSE,"6";#N/A,#N/A,FALSE,"8";#N/A,#N/A,FALSE,"10";#N/A,#N/A,FALSE,"13";#N/A,#N/A,FALSE,"14";#N/A,#N/A,FALSE,"15";#N/A,#N/A,FALSE,"16"}</definedName>
    <definedName name="dasdasdas" localSheetId="13" hidden="1">{#N/A,#N/A,FALSE,"3";#N/A,#N/A,FALSE,"5";#N/A,#N/A,FALSE,"6";#N/A,#N/A,FALSE,"8";#N/A,#N/A,FALSE,"10";#N/A,#N/A,FALSE,"13";#N/A,#N/A,FALSE,"14";#N/A,#N/A,FALSE,"15";#N/A,#N/A,FALSE,"16"}</definedName>
    <definedName name="dasdasdas" localSheetId="2" hidden="1">{#N/A,#N/A,FALSE,"3";#N/A,#N/A,FALSE,"5";#N/A,#N/A,FALSE,"6";#N/A,#N/A,FALSE,"8";#N/A,#N/A,FALSE,"10";#N/A,#N/A,FALSE,"13";#N/A,#N/A,FALSE,"14";#N/A,#N/A,FALSE,"15";#N/A,#N/A,FALSE,"16"}</definedName>
    <definedName name="dasdasdas" hidden="1">{#N/A,#N/A,FALSE,"3";#N/A,#N/A,FALSE,"5";#N/A,#N/A,FALSE,"6";#N/A,#N/A,FALSE,"8";#N/A,#N/A,FALSE,"10";#N/A,#N/A,FALSE,"13";#N/A,#N/A,FALSE,"14";#N/A,#N/A,FALSE,"15";#N/A,#N/A,FALSE,"16"}</definedName>
    <definedName name="data" localSheetId="3" hidden="1">{#N/A,#N/A,FALSE,"Budget 2001-2002 (2)"}</definedName>
    <definedName name="data" localSheetId="8" hidden="1">{#N/A,#N/A,FALSE,"Budget 2001-2002 (2)"}</definedName>
    <definedName name="data" localSheetId="11" hidden="1">{#N/A,#N/A,FALSE,"Budget 2001-2002 (2)"}</definedName>
    <definedName name="data" localSheetId="6" hidden="1">{#N/A,#N/A,FALSE,"Budget 2001-2002 (2)"}</definedName>
    <definedName name="data" localSheetId="7" hidden="1">{#N/A,#N/A,FALSE,"Budget 2001-2002 (2)"}</definedName>
    <definedName name="data" localSheetId="9" hidden="1">{#N/A,#N/A,FALSE,"Budget 2001-2002 (2)"}</definedName>
    <definedName name="data" localSheetId="10" hidden="1">{#N/A,#N/A,FALSE,"Budget 2001-2002 (2)"}</definedName>
    <definedName name="data" localSheetId="13" hidden="1">{#N/A,#N/A,FALSE,"Budget 2001-2002 (2)"}</definedName>
    <definedName name="data" localSheetId="2" hidden="1">{#N/A,#N/A,FALSE,"Budget 2001-2002 (2)"}</definedName>
    <definedName name="data" hidden="1">{#N/A,#N/A,FALSE,"Budget 2001-2002 (2)"}</definedName>
    <definedName name="ddd" localSheetId="3" hidden="1">{#N/A,#N/A,FALSE,"3";#N/A,#N/A,FALSE,"5";#N/A,#N/A,FALSE,"6";#N/A,#N/A,FALSE,"8";#N/A,#N/A,FALSE,"10";#N/A,#N/A,FALSE,"13";#N/A,#N/A,FALSE,"14";#N/A,#N/A,FALSE,"15";#N/A,#N/A,FALSE,"16"}</definedName>
    <definedName name="ddd" localSheetId="8" hidden="1">{#N/A,#N/A,FALSE,"3";#N/A,#N/A,FALSE,"5";#N/A,#N/A,FALSE,"6";#N/A,#N/A,FALSE,"8";#N/A,#N/A,FALSE,"10";#N/A,#N/A,FALSE,"13";#N/A,#N/A,FALSE,"14";#N/A,#N/A,FALSE,"15";#N/A,#N/A,FALSE,"16"}</definedName>
    <definedName name="ddd" localSheetId="11" hidden="1">{#N/A,#N/A,FALSE,"3";#N/A,#N/A,FALSE,"5";#N/A,#N/A,FALSE,"6";#N/A,#N/A,FALSE,"8";#N/A,#N/A,FALSE,"10";#N/A,#N/A,FALSE,"13";#N/A,#N/A,FALSE,"14";#N/A,#N/A,FALSE,"15";#N/A,#N/A,FALSE,"16"}</definedName>
    <definedName name="ddd" localSheetId="6" hidden="1">{#N/A,#N/A,FALSE,"3";#N/A,#N/A,FALSE,"5";#N/A,#N/A,FALSE,"6";#N/A,#N/A,FALSE,"8";#N/A,#N/A,FALSE,"10";#N/A,#N/A,FALSE,"13";#N/A,#N/A,FALSE,"14";#N/A,#N/A,FALSE,"15";#N/A,#N/A,FALSE,"16"}</definedName>
    <definedName name="ddd" localSheetId="7" hidden="1">{#N/A,#N/A,FALSE,"3";#N/A,#N/A,FALSE,"5";#N/A,#N/A,FALSE,"6";#N/A,#N/A,FALSE,"8";#N/A,#N/A,FALSE,"10";#N/A,#N/A,FALSE,"13";#N/A,#N/A,FALSE,"14";#N/A,#N/A,FALSE,"15";#N/A,#N/A,FALSE,"16"}</definedName>
    <definedName name="ddd" localSheetId="9" hidden="1">{#N/A,#N/A,FALSE,"3";#N/A,#N/A,FALSE,"5";#N/A,#N/A,FALSE,"6";#N/A,#N/A,FALSE,"8";#N/A,#N/A,FALSE,"10";#N/A,#N/A,FALSE,"13";#N/A,#N/A,FALSE,"14";#N/A,#N/A,FALSE,"15";#N/A,#N/A,FALSE,"16"}</definedName>
    <definedName name="ddd" localSheetId="10" hidden="1">{#N/A,#N/A,FALSE,"3";#N/A,#N/A,FALSE,"5";#N/A,#N/A,FALSE,"6";#N/A,#N/A,FALSE,"8";#N/A,#N/A,FALSE,"10";#N/A,#N/A,FALSE,"13";#N/A,#N/A,FALSE,"14";#N/A,#N/A,FALSE,"15";#N/A,#N/A,FALSE,"16"}</definedName>
    <definedName name="ddd" localSheetId="13" hidden="1">{#N/A,#N/A,FALSE,"3";#N/A,#N/A,FALSE,"5";#N/A,#N/A,FALSE,"6";#N/A,#N/A,FALSE,"8";#N/A,#N/A,FALSE,"10";#N/A,#N/A,FALSE,"13";#N/A,#N/A,FALSE,"14";#N/A,#N/A,FALSE,"15";#N/A,#N/A,FALSE,"16"}</definedName>
    <definedName name="ddd" localSheetId="2" hidden="1">{#N/A,#N/A,FALSE,"3";#N/A,#N/A,FALSE,"5";#N/A,#N/A,FALSE,"6";#N/A,#N/A,FALSE,"8";#N/A,#N/A,FALSE,"10";#N/A,#N/A,FALSE,"13";#N/A,#N/A,FALSE,"14";#N/A,#N/A,FALSE,"15";#N/A,#N/A,FALSE,"16"}</definedName>
    <definedName name="ddd" hidden="1">{#N/A,#N/A,FALSE,"3";#N/A,#N/A,FALSE,"5";#N/A,#N/A,FALSE,"6";#N/A,#N/A,FALSE,"8";#N/A,#N/A,FALSE,"10";#N/A,#N/A,FALSE,"13";#N/A,#N/A,FALSE,"14";#N/A,#N/A,FALSE,"15";#N/A,#N/A,FALSE,"16"}</definedName>
    <definedName name="dddddddd" localSheetId="3" hidden="1">{#N/A,#N/A,FALSE,"3";#N/A,#N/A,FALSE,"5";#N/A,#N/A,FALSE,"6";#N/A,#N/A,FALSE,"8";#N/A,#N/A,FALSE,"10";#N/A,#N/A,FALSE,"13";#N/A,#N/A,FALSE,"14";#N/A,#N/A,FALSE,"15";#N/A,#N/A,FALSE,"16"}</definedName>
    <definedName name="dddddddd" localSheetId="8" hidden="1">{#N/A,#N/A,FALSE,"3";#N/A,#N/A,FALSE,"5";#N/A,#N/A,FALSE,"6";#N/A,#N/A,FALSE,"8";#N/A,#N/A,FALSE,"10";#N/A,#N/A,FALSE,"13";#N/A,#N/A,FALSE,"14";#N/A,#N/A,FALSE,"15";#N/A,#N/A,FALSE,"16"}</definedName>
    <definedName name="dddddddd" localSheetId="11" hidden="1">{#N/A,#N/A,FALSE,"3";#N/A,#N/A,FALSE,"5";#N/A,#N/A,FALSE,"6";#N/A,#N/A,FALSE,"8";#N/A,#N/A,FALSE,"10";#N/A,#N/A,FALSE,"13";#N/A,#N/A,FALSE,"14";#N/A,#N/A,FALSE,"15";#N/A,#N/A,FALSE,"16"}</definedName>
    <definedName name="dddddddd" localSheetId="6" hidden="1">{#N/A,#N/A,FALSE,"3";#N/A,#N/A,FALSE,"5";#N/A,#N/A,FALSE,"6";#N/A,#N/A,FALSE,"8";#N/A,#N/A,FALSE,"10";#N/A,#N/A,FALSE,"13";#N/A,#N/A,FALSE,"14";#N/A,#N/A,FALSE,"15";#N/A,#N/A,FALSE,"16"}</definedName>
    <definedName name="dddddddd" localSheetId="7" hidden="1">{#N/A,#N/A,FALSE,"3";#N/A,#N/A,FALSE,"5";#N/A,#N/A,FALSE,"6";#N/A,#N/A,FALSE,"8";#N/A,#N/A,FALSE,"10";#N/A,#N/A,FALSE,"13";#N/A,#N/A,FALSE,"14";#N/A,#N/A,FALSE,"15";#N/A,#N/A,FALSE,"16"}</definedName>
    <definedName name="dddddddd" localSheetId="9" hidden="1">{#N/A,#N/A,FALSE,"3";#N/A,#N/A,FALSE,"5";#N/A,#N/A,FALSE,"6";#N/A,#N/A,FALSE,"8";#N/A,#N/A,FALSE,"10";#N/A,#N/A,FALSE,"13";#N/A,#N/A,FALSE,"14";#N/A,#N/A,FALSE,"15";#N/A,#N/A,FALSE,"16"}</definedName>
    <definedName name="dddddddd" localSheetId="10" hidden="1">{#N/A,#N/A,FALSE,"3";#N/A,#N/A,FALSE,"5";#N/A,#N/A,FALSE,"6";#N/A,#N/A,FALSE,"8";#N/A,#N/A,FALSE,"10";#N/A,#N/A,FALSE,"13";#N/A,#N/A,FALSE,"14";#N/A,#N/A,FALSE,"15";#N/A,#N/A,FALSE,"16"}</definedName>
    <definedName name="dddddddd" localSheetId="13" hidden="1">{#N/A,#N/A,FALSE,"3";#N/A,#N/A,FALSE,"5";#N/A,#N/A,FALSE,"6";#N/A,#N/A,FALSE,"8";#N/A,#N/A,FALSE,"10";#N/A,#N/A,FALSE,"13";#N/A,#N/A,FALSE,"14";#N/A,#N/A,FALSE,"15";#N/A,#N/A,FALSE,"16"}</definedName>
    <definedName name="dddddddd" localSheetId="2" hidden="1">{#N/A,#N/A,FALSE,"3";#N/A,#N/A,FALSE,"5";#N/A,#N/A,FALSE,"6";#N/A,#N/A,FALSE,"8";#N/A,#N/A,FALSE,"10";#N/A,#N/A,FALSE,"13";#N/A,#N/A,FALSE,"14";#N/A,#N/A,FALSE,"15";#N/A,#N/A,FALSE,"16"}</definedName>
    <definedName name="dddddddd" hidden="1">{#N/A,#N/A,FALSE,"3";#N/A,#N/A,FALSE,"5";#N/A,#N/A,FALSE,"6";#N/A,#N/A,FALSE,"8";#N/A,#N/A,FALSE,"10";#N/A,#N/A,FALSE,"13";#N/A,#N/A,FALSE,"14";#N/A,#N/A,FALSE,"15";#N/A,#N/A,FALSE,"16"}</definedName>
    <definedName name="ded" localSheetId="3" hidden="1">{#N/A,#N/A,FALSE,"3";#N/A,#N/A,FALSE,"5";#N/A,#N/A,FALSE,"6";#N/A,#N/A,FALSE,"8";#N/A,#N/A,FALSE,"10";#N/A,#N/A,FALSE,"13";#N/A,#N/A,FALSE,"14";#N/A,#N/A,FALSE,"15";#N/A,#N/A,FALSE,"16"}</definedName>
    <definedName name="ded" localSheetId="8" hidden="1">{#N/A,#N/A,FALSE,"3";#N/A,#N/A,FALSE,"5";#N/A,#N/A,FALSE,"6";#N/A,#N/A,FALSE,"8";#N/A,#N/A,FALSE,"10";#N/A,#N/A,FALSE,"13";#N/A,#N/A,FALSE,"14";#N/A,#N/A,FALSE,"15";#N/A,#N/A,FALSE,"16"}</definedName>
    <definedName name="ded" localSheetId="11" hidden="1">{#N/A,#N/A,FALSE,"3";#N/A,#N/A,FALSE,"5";#N/A,#N/A,FALSE,"6";#N/A,#N/A,FALSE,"8";#N/A,#N/A,FALSE,"10";#N/A,#N/A,FALSE,"13";#N/A,#N/A,FALSE,"14";#N/A,#N/A,FALSE,"15";#N/A,#N/A,FALSE,"16"}</definedName>
    <definedName name="ded" localSheetId="6" hidden="1">{#N/A,#N/A,FALSE,"3";#N/A,#N/A,FALSE,"5";#N/A,#N/A,FALSE,"6";#N/A,#N/A,FALSE,"8";#N/A,#N/A,FALSE,"10";#N/A,#N/A,FALSE,"13";#N/A,#N/A,FALSE,"14";#N/A,#N/A,FALSE,"15";#N/A,#N/A,FALSE,"16"}</definedName>
    <definedName name="ded" localSheetId="7" hidden="1">{#N/A,#N/A,FALSE,"3";#N/A,#N/A,FALSE,"5";#N/A,#N/A,FALSE,"6";#N/A,#N/A,FALSE,"8";#N/A,#N/A,FALSE,"10";#N/A,#N/A,FALSE,"13";#N/A,#N/A,FALSE,"14";#N/A,#N/A,FALSE,"15";#N/A,#N/A,FALSE,"16"}</definedName>
    <definedName name="ded" localSheetId="9" hidden="1">{#N/A,#N/A,FALSE,"3";#N/A,#N/A,FALSE,"5";#N/A,#N/A,FALSE,"6";#N/A,#N/A,FALSE,"8";#N/A,#N/A,FALSE,"10";#N/A,#N/A,FALSE,"13";#N/A,#N/A,FALSE,"14";#N/A,#N/A,FALSE,"15";#N/A,#N/A,FALSE,"16"}</definedName>
    <definedName name="ded" localSheetId="10" hidden="1">{#N/A,#N/A,FALSE,"3";#N/A,#N/A,FALSE,"5";#N/A,#N/A,FALSE,"6";#N/A,#N/A,FALSE,"8";#N/A,#N/A,FALSE,"10";#N/A,#N/A,FALSE,"13";#N/A,#N/A,FALSE,"14";#N/A,#N/A,FALSE,"15";#N/A,#N/A,FALSE,"16"}</definedName>
    <definedName name="ded" localSheetId="13" hidden="1">{#N/A,#N/A,FALSE,"3";#N/A,#N/A,FALSE,"5";#N/A,#N/A,FALSE,"6";#N/A,#N/A,FALSE,"8";#N/A,#N/A,FALSE,"10";#N/A,#N/A,FALSE,"13";#N/A,#N/A,FALSE,"14";#N/A,#N/A,FALSE,"15";#N/A,#N/A,FALSE,"16"}</definedName>
    <definedName name="ded" localSheetId="2" hidden="1">{#N/A,#N/A,FALSE,"3";#N/A,#N/A,FALSE,"5";#N/A,#N/A,FALSE,"6";#N/A,#N/A,FALSE,"8";#N/A,#N/A,FALSE,"10";#N/A,#N/A,FALSE,"13";#N/A,#N/A,FALSE,"14";#N/A,#N/A,FALSE,"15";#N/A,#N/A,FALSE,"16"}</definedName>
    <definedName name="ded" hidden="1">{#N/A,#N/A,FALSE,"3";#N/A,#N/A,FALSE,"5";#N/A,#N/A,FALSE,"6";#N/A,#N/A,FALSE,"8";#N/A,#N/A,FALSE,"10";#N/A,#N/A,FALSE,"13";#N/A,#N/A,FALSE,"14";#N/A,#N/A,FALSE,"15";#N/A,#N/A,FALSE,"16"}</definedName>
    <definedName name="Delphine" localSheetId="3" hidden="1">{#N/A,#N/A,FALSE,"3";#N/A,#N/A,FALSE,"5";#N/A,#N/A,FALSE,"6";#N/A,#N/A,FALSE,"8";#N/A,#N/A,FALSE,"10";#N/A,#N/A,FALSE,"13";#N/A,#N/A,FALSE,"14";#N/A,#N/A,FALSE,"15";#N/A,#N/A,FALSE,"16"}</definedName>
    <definedName name="Delphine" localSheetId="8" hidden="1">{#N/A,#N/A,FALSE,"3";#N/A,#N/A,FALSE,"5";#N/A,#N/A,FALSE,"6";#N/A,#N/A,FALSE,"8";#N/A,#N/A,FALSE,"10";#N/A,#N/A,FALSE,"13";#N/A,#N/A,FALSE,"14";#N/A,#N/A,FALSE,"15";#N/A,#N/A,FALSE,"16"}</definedName>
    <definedName name="Delphine" localSheetId="11" hidden="1">{#N/A,#N/A,FALSE,"3";#N/A,#N/A,FALSE,"5";#N/A,#N/A,FALSE,"6";#N/A,#N/A,FALSE,"8";#N/A,#N/A,FALSE,"10";#N/A,#N/A,FALSE,"13";#N/A,#N/A,FALSE,"14";#N/A,#N/A,FALSE,"15";#N/A,#N/A,FALSE,"16"}</definedName>
    <definedName name="Delphine" localSheetId="6" hidden="1">{#N/A,#N/A,FALSE,"3";#N/A,#N/A,FALSE,"5";#N/A,#N/A,FALSE,"6";#N/A,#N/A,FALSE,"8";#N/A,#N/A,FALSE,"10";#N/A,#N/A,FALSE,"13";#N/A,#N/A,FALSE,"14";#N/A,#N/A,FALSE,"15";#N/A,#N/A,FALSE,"16"}</definedName>
    <definedName name="Delphine" localSheetId="7" hidden="1">{#N/A,#N/A,FALSE,"3";#N/A,#N/A,FALSE,"5";#N/A,#N/A,FALSE,"6";#N/A,#N/A,FALSE,"8";#N/A,#N/A,FALSE,"10";#N/A,#N/A,FALSE,"13";#N/A,#N/A,FALSE,"14";#N/A,#N/A,FALSE,"15";#N/A,#N/A,FALSE,"16"}</definedName>
    <definedName name="Delphine" localSheetId="9" hidden="1">{#N/A,#N/A,FALSE,"3";#N/A,#N/A,FALSE,"5";#N/A,#N/A,FALSE,"6";#N/A,#N/A,FALSE,"8";#N/A,#N/A,FALSE,"10";#N/A,#N/A,FALSE,"13";#N/A,#N/A,FALSE,"14";#N/A,#N/A,FALSE,"15";#N/A,#N/A,FALSE,"16"}</definedName>
    <definedName name="Delphine" localSheetId="10" hidden="1">{#N/A,#N/A,FALSE,"3";#N/A,#N/A,FALSE,"5";#N/A,#N/A,FALSE,"6";#N/A,#N/A,FALSE,"8";#N/A,#N/A,FALSE,"10";#N/A,#N/A,FALSE,"13";#N/A,#N/A,FALSE,"14";#N/A,#N/A,FALSE,"15";#N/A,#N/A,FALSE,"16"}</definedName>
    <definedName name="Delphine" localSheetId="13" hidden="1">{#N/A,#N/A,FALSE,"3";#N/A,#N/A,FALSE,"5";#N/A,#N/A,FALSE,"6";#N/A,#N/A,FALSE,"8";#N/A,#N/A,FALSE,"10";#N/A,#N/A,FALSE,"13";#N/A,#N/A,FALSE,"14";#N/A,#N/A,FALSE,"15";#N/A,#N/A,FALSE,"16"}</definedName>
    <definedName name="Delphine" localSheetId="2" hidden="1">{#N/A,#N/A,FALSE,"3";#N/A,#N/A,FALSE,"5";#N/A,#N/A,FALSE,"6";#N/A,#N/A,FALSE,"8";#N/A,#N/A,FALSE,"10";#N/A,#N/A,FALSE,"13";#N/A,#N/A,FALSE,"14";#N/A,#N/A,FALSE,"15";#N/A,#N/A,FALSE,"16"}</definedName>
    <definedName name="Delphine" hidden="1">{#N/A,#N/A,FALSE,"3";#N/A,#N/A,FALSE,"5";#N/A,#N/A,FALSE,"6";#N/A,#N/A,FALSE,"8";#N/A,#N/A,FALSE,"10";#N/A,#N/A,FALSE,"13";#N/A,#N/A,FALSE,"14";#N/A,#N/A,FALSE,"15";#N/A,#N/A,FALSE,"16"}</definedName>
    <definedName name="dfd" localSheetId="3" hidden="1">{#N/A,#N/A,FALSE,"3";#N/A,#N/A,FALSE,"5";#N/A,#N/A,FALSE,"6";#N/A,#N/A,FALSE,"8";#N/A,#N/A,FALSE,"10";#N/A,#N/A,FALSE,"13";#N/A,#N/A,FALSE,"14";#N/A,#N/A,FALSE,"15";#N/A,#N/A,FALSE,"16"}</definedName>
    <definedName name="dfd" localSheetId="8" hidden="1">{#N/A,#N/A,FALSE,"3";#N/A,#N/A,FALSE,"5";#N/A,#N/A,FALSE,"6";#N/A,#N/A,FALSE,"8";#N/A,#N/A,FALSE,"10";#N/A,#N/A,FALSE,"13";#N/A,#N/A,FALSE,"14";#N/A,#N/A,FALSE,"15";#N/A,#N/A,FALSE,"16"}</definedName>
    <definedName name="dfd" localSheetId="11" hidden="1">{#N/A,#N/A,FALSE,"3";#N/A,#N/A,FALSE,"5";#N/A,#N/A,FALSE,"6";#N/A,#N/A,FALSE,"8";#N/A,#N/A,FALSE,"10";#N/A,#N/A,FALSE,"13";#N/A,#N/A,FALSE,"14";#N/A,#N/A,FALSE,"15";#N/A,#N/A,FALSE,"16"}</definedName>
    <definedName name="dfd" localSheetId="6" hidden="1">{#N/A,#N/A,FALSE,"3";#N/A,#N/A,FALSE,"5";#N/A,#N/A,FALSE,"6";#N/A,#N/A,FALSE,"8";#N/A,#N/A,FALSE,"10";#N/A,#N/A,FALSE,"13";#N/A,#N/A,FALSE,"14";#N/A,#N/A,FALSE,"15";#N/A,#N/A,FALSE,"16"}</definedName>
    <definedName name="dfd" localSheetId="7" hidden="1">{#N/A,#N/A,FALSE,"3";#N/A,#N/A,FALSE,"5";#N/A,#N/A,FALSE,"6";#N/A,#N/A,FALSE,"8";#N/A,#N/A,FALSE,"10";#N/A,#N/A,FALSE,"13";#N/A,#N/A,FALSE,"14";#N/A,#N/A,FALSE,"15";#N/A,#N/A,FALSE,"16"}</definedName>
    <definedName name="dfd" localSheetId="9" hidden="1">{#N/A,#N/A,FALSE,"3";#N/A,#N/A,FALSE,"5";#N/A,#N/A,FALSE,"6";#N/A,#N/A,FALSE,"8";#N/A,#N/A,FALSE,"10";#N/A,#N/A,FALSE,"13";#N/A,#N/A,FALSE,"14";#N/A,#N/A,FALSE,"15";#N/A,#N/A,FALSE,"16"}</definedName>
    <definedName name="dfd" localSheetId="10" hidden="1">{#N/A,#N/A,FALSE,"3";#N/A,#N/A,FALSE,"5";#N/A,#N/A,FALSE,"6";#N/A,#N/A,FALSE,"8";#N/A,#N/A,FALSE,"10";#N/A,#N/A,FALSE,"13";#N/A,#N/A,FALSE,"14";#N/A,#N/A,FALSE,"15";#N/A,#N/A,FALSE,"16"}</definedName>
    <definedName name="dfd" localSheetId="13" hidden="1">{#N/A,#N/A,FALSE,"3";#N/A,#N/A,FALSE,"5";#N/A,#N/A,FALSE,"6";#N/A,#N/A,FALSE,"8";#N/A,#N/A,FALSE,"10";#N/A,#N/A,FALSE,"13";#N/A,#N/A,FALSE,"14";#N/A,#N/A,FALSE,"15";#N/A,#N/A,FALSE,"16"}</definedName>
    <definedName name="dfd" localSheetId="2" hidden="1">{#N/A,#N/A,FALSE,"3";#N/A,#N/A,FALSE,"5";#N/A,#N/A,FALSE,"6";#N/A,#N/A,FALSE,"8";#N/A,#N/A,FALSE,"10";#N/A,#N/A,FALSE,"13";#N/A,#N/A,FALSE,"14";#N/A,#N/A,FALSE,"15";#N/A,#N/A,FALSE,"16"}</definedName>
    <definedName name="dfd" hidden="1">{#N/A,#N/A,FALSE,"3";#N/A,#N/A,FALSE,"5";#N/A,#N/A,FALSE,"6";#N/A,#N/A,FALSE,"8";#N/A,#N/A,FALSE,"10";#N/A,#N/A,FALSE,"13";#N/A,#N/A,FALSE,"14";#N/A,#N/A,FALSE,"15";#N/A,#N/A,FALSE,"16"}</definedName>
    <definedName name="dfhdfhdfhdfh" localSheetId="3" hidden="1">{#N/A,#N/A,FALSE,"3";#N/A,#N/A,FALSE,"5";#N/A,#N/A,FALSE,"6";#N/A,#N/A,FALSE,"8";#N/A,#N/A,FALSE,"10";#N/A,#N/A,FALSE,"13";#N/A,#N/A,FALSE,"14";#N/A,#N/A,FALSE,"15";#N/A,#N/A,FALSE,"16"}</definedName>
    <definedName name="dfhdfhdfhdfh" localSheetId="8" hidden="1">{#N/A,#N/A,FALSE,"3";#N/A,#N/A,FALSE,"5";#N/A,#N/A,FALSE,"6";#N/A,#N/A,FALSE,"8";#N/A,#N/A,FALSE,"10";#N/A,#N/A,FALSE,"13";#N/A,#N/A,FALSE,"14";#N/A,#N/A,FALSE,"15";#N/A,#N/A,FALSE,"16"}</definedName>
    <definedName name="dfhdfhdfhdfh" localSheetId="11" hidden="1">{#N/A,#N/A,FALSE,"3";#N/A,#N/A,FALSE,"5";#N/A,#N/A,FALSE,"6";#N/A,#N/A,FALSE,"8";#N/A,#N/A,FALSE,"10";#N/A,#N/A,FALSE,"13";#N/A,#N/A,FALSE,"14";#N/A,#N/A,FALSE,"15";#N/A,#N/A,FALSE,"16"}</definedName>
    <definedName name="dfhdfhdfhdfh" localSheetId="6" hidden="1">{#N/A,#N/A,FALSE,"3";#N/A,#N/A,FALSE,"5";#N/A,#N/A,FALSE,"6";#N/A,#N/A,FALSE,"8";#N/A,#N/A,FALSE,"10";#N/A,#N/A,FALSE,"13";#N/A,#N/A,FALSE,"14";#N/A,#N/A,FALSE,"15";#N/A,#N/A,FALSE,"16"}</definedName>
    <definedName name="dfhdfhdfhdfh" localSheetId="7" hidden="1">{#N/A,#N/A,FALSE,"3";#N/A,#N/A,FALSE,"5";#N/A,#N/A,FALSE,"6";#N/A,#N/A,FALSE,"8";#N/A,#N/A,FALSE,"10";#N/A,#N/A,FALSE,"13";#N/A,#N/A,FALSE,"14";#N/A,#N/A,FALSE,"15";#N/A,#N/A,FALSE,"16"}</definedName>
    <definedName name="dfhdfhdfhdfh" localSheetId="9" hidden="1">{#N/A,#N/A,FALSE,"3";#N/A,#N/A,FALSE,"5";#N/A,#N/A,FALSE,"6";#N/A,#N/A,FALSE,"8";#N/A,#N/A,FALSE,"10";#N/A,#N/A,FALSE,"13";#N/A,#N/A,FALSE,"14";#N/A,#N/A,FALSE,"15";#N/A,#N/A,FALSE,"16"}</definedName>
    <definedName name="dfhdfhdfhdfh" localSheetId="10" hidden="1">{#N/A,#N/A,FALSE,"3";#N/A,#N/A,FALSE,"5";#N/A,#N/A,FALSE,"6";#N/A,#N/A,FALSE,"8";#N/A,#N/A,FALSE,"10";#N/A,#N/A,FALSE,"13";#N/A,#N/A,FALSE,"14";#N/A,#N/A,FALSE,"15";#N/A,#N/A,FALSE,"16"}</definedName>
    <definedName name="dfhdfhdfhdfh" localSheetId="13" hidden="1">{#N/A,#N/A,FALSE,"3";#N/A,#N/A,FALSE,"5";#N/A,#N/A,FALSE,"6";#N/A,#N/A,FALSE,"8";#N/A,#N/A,FALSE,"10";#N/A,#N/A,FALSE,"13";#N/A,#N/A,FALSE,"14";#N/A,#N/A,FALSE,"15";#N/A,#N/A,FALSE,"16"}</definedName>
    <definedName name="dfhdfhdfhdfh" localSheetId="2" hidden="1">{#N/A,#N/A,FALSE,"3";#N/A,#N/A,FALSE,"5";#N/A,#N/A,FALSE,"6";#N/A,#N/A,FALSE,"8";#N/A,#N/A,FALSE,"10";#N/A,#N/A,FALSE,"13";#N/A,#N/A,FALSE,"14";#N/A,#N/A,FALSE,"15";#N/A,#N/A,FALSE,"16"}</definedName>
    <definedName name="dfhdfhdfhdfh" hidden="1">{#N/A,#N/A,FALSE,"3";#N/A,#N/A,FALSE,"5";#N/A,#N/A,FALSE,"6";#N/A,#N/A,FALSE,"8";#N/A,#N/A,FALSE,"10";#N/A,#N/A,FALSE,"13";#N/A,#N/A,FALSE,"14";#N/A,#N/A,FALSE,"15";#N/A,#N/A,FALSE,"16"}</definedName>
    <definedName name="dfhdfhdfhfdh" localSheetId="3" hidden="1">{#N/A,#N/A,FALSE,"3";#N/A,#N/A,FALSE,"5";#N/A,#N/A,FALSE,"6";#N/A,#N/A,FALSE,"8";#N/A,#N/A,FALSE,"10";#N/A,#N/A,FALSE,"13";#N/A,#N/A,FALSE,"14";#N/A,#N/A,FALSE,"15";#N/A,#N/A,FALSE,"16"}</definedName>
    <definedName name="dfhdfhdfhfdh" localSheetId="8" hidden="1">{#N/A,#N/A,FALSE,"3";#N/A,#N/A,FALSE,"5";#N/A,#N/A,FALSE,"6";#N/A,#N/A,FALSE,"8";#N/A,#N/A,FALSE,"10";#N/A,#N/A,FALSE,"13";#N/A,#N/A,FALSE,"14";#N/A,#N/A,FALSE,"15";#N/A,#N/A,FALSE,"16"}</definedName>
    <definedName name="dfhdfhdfhfdh" localSheetId="11" hidden="1">{#N/A,#N/A,FALSE,"3";#N/A,#N/A,FALSE,"5";#N/A,#N/A,FALSE,"6";#N/A,#N/A,FALSE,"8";#N/A,#N/A,FALSE,"10";#N/A,#N/A,FALSE,"13";#N/A,#N/A,FALSE,"14";#N/A,#N/A,FALSE,"15";#N/A,#N/A,FALSE,"16"}</definedName>
    <definedName name="dfhdfhdfhfdh" localSheetId="6" hidden="1">{#N/A,#N/A,FALSE,"3";#N/A,#N/A,FALSE,"5";#N/A,#N/A,FALSE,"6";#N/A,#N/A,FALSE,"8";#N/A,#N/A,FALSE,"10";#N/A,#N/A,FALSE,"13";#N/A,#N/A,FALSE,"14";#N/A,#N/A,FALSE,"15";#N/A,#N/A,FALSE,"16"}</definedName>
    <definedName name="dfhdfhdfhfdh" localSheetId="7" hidden="1">{#N/A,#N/A,FALSE,"3";#N/A,#N/A,FALSE,"5";#N/A,#N/A,FALSE,"6";#N/A,#N/A,FALSE,"8";#N/A,#N/A,FALSE,"10";#N/A,#N/A,FALSE,"13";#N/A,#N/A,FALSE,"14";#N/A,#N/A,FALSE,"15";#N/A,#N/A,FALSE,"16"}</definedName>
    <definedName name="dfhdfhdfhfdh" localSheetId="9" hidden="1">{#N/A,#N/A,FALSE,"3";#N/A,#N/A,FALSE,"5";#N/A,#N/A,FALSE,"6";#N/A,#N/A,FALSE,"8";#N/A,#N/A,FALSE,"10";#N/A,#N/A,FALSE,"13";#N/A,#N/A,FALSE,"14";#N/A,#N/A,FALSE,"15";#N/A,#N/A,FALSE,"16"}</definedName>
    <definedName name="dfhdfhdfhfdh" localSheetId="10" hidden="1">{#N/A,#N/A,FALSE,"3";#N/A,#N/A,FALSE,"5";#N/A,#N/A,FALSE,"6";#N/A,#N/A,FALSE,"8";#N/A,#N/A,FALSE,"10";#N/A,#N/A,FALSE,"13";#N/A,#N/A,FALSE,"14";#N/A,#N/A,FALSE,"15";#N/A,#N/A,FALSE,"16"}</definedName>
    <definedName name="dfhdfhdfhfdh" localSheetId="13" hidden="1">{#N/A,#N/A,FALSE,"3";#N/A,#N/A,FALSE,"5";#N/A,#N/A,FALSE,"6";#N/A,#N/A,FALSE,"8";#N/A,#N/A,FALSE,"10";#N/A,#N/A,FALSE,"13";#N/A,#N/A,FALSE,"14";#N/A,#N/A,FALSE,"15";#N/A,#N/A,FALSE,"16"}</definedName>
    <definedName name="dfhdfhdfhfdh" localSheetId="2" hidden="1">{#N/A,#N/A,FALSE,"3";#N/A,#N/A,FALSE,"5";#N/A,#N/A,FALSE,"6";#N/A,#N/A,FALSE,"8";#N/A,#N/A,FALSE,"10";#N/A,#N/A,FALSE,"13";#N/A,#N/A,FALSE,"14";#N/A,#N/A,FALSE,"15";#N/A,#N/A,FALSE,"16"}</definedName>
    <definedName name="dfhdfhdfhfdh" hidden="1">{#N/A,#N/A,FALSE,"3";#N/A,#N/A,FALSE,"5";#N/A,#N/A,FALSE,"6";#N/A,#N/A,FALSE,"8";#N/A,#N/A,FALSE,"10";#N/A,#N/A,FALSE,"13";#N/A,#N/A,FALSE,"14";#N/A,#N/A,FALSE,"15";#N/A,#N/A,FALSE,"16"}</definedName>
    <definedName name="dfhdfhfdhdfh" localSheetId="3" hidden="1">{#N/A,#N/A,FALSE,"3";#N/A,#N/A,FALSE,"5";#N/A,#N/A,FALSE,"6";#N/A,#N/A,FALSE,"8";#N/A,#N/A,FALSE,"10";#N/A,#N/A,FALSE,"13";#N/A,#N/A,FALSE,"14";#N/A,#N/A,FALSE,"15";#N/A,#N/A,FALSE,"16"}</definedName>
    <definedName name="dfhdfhfdhdfh" localSheetId="8" hidden="1">{#N/A,#N/A,FALSE,"3";#N/A,#N/A,FALSE,"5";#N/A,#N/A,FALSE,"6";#N/A,#N/A,FALSE,"8";#N/A,#N/A,FALSE,"10";#N/A,#N/A,FALSE,"13";#N/A,#N/A,FALSE,"14";#N/A,#N/A,FALSE,"15";#N/A,#N/A,FALSE,"16"}</definedName>
    <definedName name="dfhdfhfdhdfh" localSheetId="11" hidden="1">{#N/A,#N/A,FALSE,"3";#N/A,#N/A,FALSE,"5";#N/A,#N/A,FALSE,"6";#N/A,#N/A,FALSE,"8";#N/A,#N/A,FALSE,"10";#N/A,#N/A,FALSE,"13";#N/A,#N/A,FALSE,"14";#N/A,#N/A,FALSE,"15";#N/A,#N/A,FALSE,"16"}</definedName>
    <definedName name="dfhdfhfdhdfh" localSheetId="6" hidden="1">{#N/A,#N/A,FALSE,"3";#N/A,#N/A,FALSE,"5";#N/A,#N/A,FALSE,"6";#N/A,#N/A,FALSE,"8";#N/A,#N/A,FALSE,"10";#N/A,#N/A,FALSE,"13";#N/A,#N/A,FALSE,"14";#N/A,#N/A,FALSE,"15";#N/A,#N/A,FALSE,"16"}</definedName>
    <definedName name="dfhdfhfdhdfh" localSheetId="7" hidden="1">{#N/A,#N/A,FALSE,"3";#N/A,#N/A,FALSE,"5";#N/A,#N/A,FALSE,"6";#N/A,#N/A,FALSE,"8";#N/A,#N/A,FALSE,"10";#N/A,#N/A,FALSE,"13";#N/A,#N/A,FALSE,"14";#N/A,#N/A,FALSE,"15";#N/A,#N/A,FALSE,"16"}</definedName>
    <definedName name="dfhdfhfdhdfh" localSheetId="9" hidden="1">{#N/A,#N/A,FALSE,"3";#N/A,#N/A,FALSE,"5";#N/A,#N/A,FALSE,"6";#N/A,#N/A,FALSE,"8";#N/A,#N/A,FALSE,"10";#N/A,#N/A,FALSE,"13";#N/A,#N/A,FALSE,"14";#N/A,#N/A,FALSE,"15";#N/A,#N/A,FALSE,"16"}</definedName>
    <definedName name="dfhdfhfdhdfh" localSheetId="10" hidden="1">{#N/A,#N/A,FALSE,"3";#N/A,#N/A,FALSE,"5";#N/A,#N/A,FALSE,"6";#N/A,#N/A,FALSE,"8";#N/A,#N/A,FALSE,"10";#N/A,#N/A,FALSE,"13";#N/A,#N/A,FALSE,"14";#N/A,#N/A,FALSE,"15";#N/A,#N/A,FALSE,"16"}</definedName>
    <definedName name="dfhdfhfdhdfh" localSheetId="13" hidden="1">{#N/A,#N/A,FALSE,"3";#N/A,#N/A,FALSE,"5";#N/A,#N/A,FALSE,"6";#N/A,#N/A,FALSE,"8";#N/A,#N/A,FALSE,"10";#N/A,#N/A,FALSE,"13";#N/A,#N/A,FALSE,"14";#N/A,#N/A,FALSE,"15";#N/A,#N/A,FALSE,"16"}</definedName>
    <definedName name="dfhdfhfdhdfh" localSheetId="2" hidden="1">{#N/A,#N/A,FALSE,"3";#N/A,#N/A,FALSE,"5";#N/A,#N/A,FALSE,"6";#N/A,#N/A,FALSE,"8";#N/A,#N/A,FALSE,"10";#N/A,#N/A,FALSE,"13";#N/A,#N/A,FALSE,"14";#N/A,#N/A,FALSE,"15";#N/A,#N/A,FALSE,"16"}</definedName>
    <definedName name="dfhdfhfdhdfh" hidden="1">{#N/A,#N/A,FALSE,"3";#N/A,#N/A,FALSE,"5";#N/A,#N/A,FALSE,"6";#N/A,#N/A,FALSE,"8";#N/A,#N/A,FALSE,"10";#N/A,#N/A,FALSE,"13";#N/A,#N/A,FALSE,"14";#N/A,#N/A,FALSE,"15";#N/A,#N/A,FALSE,"16"}</definedName>
    <definedName name="dhdfhdfhdfh" localSheetId="3" hidden="1">{#N/A,#N/A,FALSE,"3";#N/A,#N/A,FALSE,"5";#N/A,#N/A,FALSE,"6";#N/A,#N/A,FALSE,"8";#N/A,#N/A,FALSE,"10";#N/A,#N/A,FALSE,"13";#N/A,#N/A,FALSE,"14";#N/A,#N/A,FALSE,"15";#N/A,#N/A,FALSE,"16"}</definedName>
    <definedName name="dhdfhdfhdfh" localSheetId="8" hidden="1">{#N/A,#N/A,FALSE,"3";#N/A,#N/A,FALSE,"5";#N/A,#N/A,FALSE,"6";#N/A,#N/A,FALSE,"8";#N/A,#N/A,FALSE,"10";#N/A,#N/A,FALSE,"13";#N/A,#N/A,FALSE,"14";#N/A,#N/A,FALSE,"15";#N/A,#N/A,FALSE,"16"}</definedName>
    <definedName name="dhdfhdfhdfh" localSheetId="11" hidden="1">{#N/A,#N/A,FALSE,"3";#N/A,#N/A,FALSE,"5";#N/A,#N/A,FALSE,"6";#N/A,#N/A,FALSE,"8";#N/A,#N/A,FALSE,"10";#N/A,#N/A,FALSE,"13";#N/A,#N/A,FALSE,"14";#N/A,#N/A,FALSE,"15";#N/A,#N/A,FALSE,"16"}</definedName>
    <definedName name="dhdfhdfhdfh" localSheetId="6" hidden="1">{#N/A,#N/A,FALSE,"3";#N/A,#N/A,FALSE,"5";#N/A,#N/A,FALSE,"6";#N/A,#N/A,FALSE,"8";#N/A,#N/A,FALSE,"10";#N/A,#N/A,FALSE,"13";#N/A,#N/A,FALSE,"14";#N/A,#N/A,FALSE,"15";#N/A,#N/A,FALSE,"16"}</definedName>
    <definedName name="dhdfhdfhdfh" localSheetId="7" hidden="1">{#N/A,#N/A,FALSE,"3";#N/A,#N/A,FALSE,"5";#N/A,#N/A,FALSE,"6";#N/A,#N/A,FALSE,"8";#N/A,#N/A,FALSE,"10";#N/A,#N/A,FALSE,"13";#N/A,#N/A,FALSE,"14";#N/A,#N/A,FALSE,"15";#N/A,#N/A,FALSE,"16"}</definedName>
    <definedName name="dhdfhdfhdfh" localSheetId="9" hidden="1">{#N/A,#N/A,FALSE,"3";#N/A,#N/A,FALSE,"5";#N/A,#N/A,FALSE,"6";#N/A,#N/A,FALSE,"8";#N/A,#N/A,FALSE,"10";#N/A,#N/A,FALSE,"13";#N/A,#N/A,FALSE,"14";#N/A,#N/A,FALSE,"15";#N/A,#N/A,FALSE,"16"}</definedName>
    <definedName name="dhdfhdfhdfh" localSheetId="10" hidden="1">{#N/A,#N/A,FALSE,"3";#N/A,#N/A,FALSE,"5";#N/A,#N/A,FALSE,"6";#N/A,#N/A,FALSE,"8";#N/A,#N/A,FALSE,"10";#N/A,#N/A,FALSE,"13";#N/A,#N/A,FALSE,"14";#N/A,#N/A,FALSE,"15";#N/A,#N/A,FALSE,"16"}</definedName>
    <definedName name="dhdfhdfhdfh" localSheetId="13" hidden="1">{#N/A,#N/A,FALSE,"3";#N/A,#N/A,FALSE,"5";#N/A,#N/A,FALSE,"6";#N/A,#N/A,FALSE,"8";#N/A,#N/A,FALSE,"10";#N/A,#N/A,FALSE,"13";#N/A,#N/A,FALSE,"14";#N/A,#N/A,FALSE,"15";#N/A,#N/A,FALSE,"16"}</definedName>
    <definedName name="dhdfhdfhdfh" localSheetId="2" hidden="1">{#N/A,#N/A,FALSE,"3";#N/A,#N/A,FALSE,"5";#N/A,#N/A,FALSE,"6";#N/A,#N/A,FALSE,"8";#N/A,#N/A,FALSE,"10";#N/A,#N/A,FALSE,"13";#N/A,#N/A,FALSE,"14";#N/A,#N/A,FALSE,"15";#N/A,#N/A,FALSE,"16"}</definedName>
    <definedName name="dhdfhdfhdfh" hidden="1">{#N/A,#N/A,FALSE,"3";#N/A,#N/A,FALSE,"5";#N/A,#N/A,FALSE,"6";#N/A,#N/A,FALSE,"8";#N/A,#N/A,FALSE,"10";#N/A,#N/A,FALSE,"13";#N/A,#N/A,FALSE,"14";#N/A,#N/A,FALSE,"15";#N/A,#N/A,FALSE,"16"}</definedName>
    <definedName name="drfh" localSheetId="3" hidden="1">{#N/A,#N/A,FALSE,"3";#N/A,#N/A,FALSE,"5";#N/A,#N/A,FALSE,"6";#N/A,#N/A,FALSE,"8";#N/A,#N/A,FALSE,"10";#N/A,#N/A,FALSE,"13";#N/A,#N/A,FALSE,"14";#N/A,#N/A,FALSE,"15";#N/A,#N/A,FALSE,"16"}</definedName>
    <definedName name="drfh" localSheetId="8" hidden="1">{#N/A,#N/A,FALSE,"3";#N/A,#N/A,FALSE,"5";#N/A,#N/A,FALSE,"6";#N/A,#N/A,FALSE,"8";#N/A,#N/A,FALSE,"10";#N/A,#N/A,FALSE,"13";#N/A,#N/A,FALSE,"14";#N/A,#N/A,FALSE,"15";#N/A,#N/A,FALSE,"16"}</definedName>
    <definedName name="drfh" localSheetId="11" hidden="1">{#N/A,#N/A,FALSE,"3";#N/A,#N/A,FALSE,"5";#N/A,#N/A,FALSE,"6";#N/A,#N/A,FALSE,"8";#N/A,#N/A,FALSE,"10";#N/A,#N/A,FALSE,"13";#N/A,#N/A,FALSE,"14";#N/A,#N/A,FALSE,"15";#N/A,#N/A,FALSE,"16"}</definedName>
    <definedName name="drfh" localSheetId="6" hidden="1">{#N/A,#N/A,FALSE,"3";#N/A,#N/A,FALSE,"5";#N/A,#N/A,FALSE,"6";#N/A,#N/A,FALSE,"8";#N/A,#N/A,FALSE,"10";#N/A,#N/A,FALSE,"13";#N/A,#N/A,FALSE,"14";#N/A,#N/A,FALSE,"15";#N/A,#N/A,FALSE,"16"}</definedName>
    <definedName name="drfh" localSheetId="7" hidden="1">{#N/A,#N/A,FALSE,"3";#N/A,#N/A,FALSE,"5";#N/A,#N/A,FALSE,"6";#N/A,#N/A,FALSE,"8";#N/A,#N/A,FALSE,"10";#N/A,#N/A,FALSE,"13";#N/A,#N/A,FALSE,"14";#N/A,#N/A,FALSE,"15";#N/A,#N/A,FALSE,"16"}</definedName>
    <definedName name="drfh" localSheetId="9" hidden="1">{#N/A,#N/A,FALSE,"3";#N/A,#N/A,FALSE,"5";#N/A,#N/A,FALSE,"6";#N/A,#N/A,FALSE,"8";#N/A,#N/A,FALSE,"10";#N/A,#N/A,FALSE,"13";#N/A,#N/A,FALSE,"14";#N/A,#N/A,FALSE,"15";#N/A,#N/A,FALSE,"16"}</definedName>
    <definedName name="drfh" localSheetId="10" hidden="1">{#N/A,#N/A,FALSE,"3";#N/A,#N/A,FALSE,"5";#N/A,#N/A,FALSE,"6";#N/A,#N/A,FALSE,"8";#N/A,#N/A,FALSE,"10";#N/A,#N/A,FALSE,"13";#N/A,#N/A,FALSE,"14";#N/A,#N/A,FALSE,"15";#N/A,#N/A,FALSE,"16"}</definedName>
    <definedName name="drfh" localSheetId="13" hidden="1">{#N/A,#N/A,FALSE,"3";#N/A,#N/A,FALSE,"5";#N/A,#N/A,FALSE,"6";#N/A,#N/A,FALSE,"8";#N/A,#N/A,FALSE,"10";#N/A,#N/A,FALSE,"13";#N/A,#N/A,FALSE,"14";#N/A,#N/A,FALSE,"15";#N/A,#N/A,FALSE,"16"}</definedName>
    <definedName name="drfh" localSheetId="2" hidden="1">{#N/A,#N/A,FALSE,"3";#N/A,#N/A,FALSE,"5";#N/A,#N/A,FALSE,"6";#N/A,#N/A,FALSE,"8";#N/A,#N/A,FALSE,"10";#N/A,#N/A,FALSE,"13";#N/A,#N/A,FALSE,"14";#N/A,#N/A,FALSE,"15";#N/A,#N/A,FALSE,"16"}</definedName>
    <definedName name="drfh" hidden="1">{#N/A,#N/A,FALSE,"3";#N/A,#N/A,FALSE,"5";#N/A,#N/A,FALSE,"6";#N/A,#N/A,FALSE,"8";#N/A,#N/A,FALSE,"10";#N/A,#N/A,FALSE,"13";#N/A,#N/A,FALSE,"14";#N/A,#N/A,FALSE,"15";#N/A,#N/A,FALSE,"16"}</definedName>
    <definedName name="dsd" localSheetId="3" hidden="1">{#N/A,#N/A,FALSE,"3";#N/A,#N/A,FALSE,"5";#N/A,#N/A,FALSE,"6";#N/A,#N/A,FALSE,"8";#N/A,#N/A,FALSE,"10";#N/A,#N/A,FALSE,"13";#N/A,#N/A,FALSE,"14";#N/A,#N/A,FALSE,"15";#N/A,#N/A,FALSE,"16"}</definedName>
    <definedName name="dsd" localSheetId="8" hidden="1">{#N/A,#N/A,FALSE,"3";#N/A,#N/A,FALSE,"5";#N/A,#N/A,FALSE,"6";#N/A,#N/A,FALSE,"8";#N/A,#N/A,FALSE,"10";#N/A,#N/A,FALSE,"13";#N/A,#N/A,FALSE,"14";#N/A,#N/A,FALSE,"15";#N/A,#N/A,FALSE,"16"}</definedName>
    <definedName name="dsd" localSheetId="11" hidden="1">{#N/A,#N/A,FALSE,"3";#N/A,#N/A,FALSE,"5";#N/A,#N/A,FALSE,"6";#N/A,#N/A,FALSE,"8";#N/A,#N/A,FALSE,"10";#N/A,#N/A,FALSE,"13";#N/A,#N/A,FALSE,"14";#N/A,#N/A,FALSE,"15";#N/A,#N/A,FALSE,"16"}</definedName>
    <definedName name="dsd" localSheetId="6" hidden="1">{#N/A,#N/A,FALSE,"3";#N/A,#N/A,FALSE,"5";#N/A,#N/A,FALSE,"6";#N/A,#N/A,FALSE,"8";#N/A,#N/A,FALSE,"10";#N/A,#N/A,FALSE,"13";#N/A,#N/A,FALSE,"14";#N/A,#N/A,FALSE,"15";#N/A,#N/A,FALSE,"16"}</definedName>
    <definedName name="dsd" localSheetId="7" hidden="1">{#N/A,#N/A,FALSE,"3";#N/A,#N/A,FALSE,"5";#N/A,#N/A,FALSE,"6";#N/A,#N/A,FALSE,"8";#N/A,#N/A,FALSE,"10";#N/A,#N/A,FALSE,"13";#N/A,#N/A,FALSE,"14";#N/A,#N/A,FALSE,"15";#N/A,#N/A,FALSE,"16"}</definedName>
    <definedName name="dsd" localSheetId="9" hidden="1">{#N/A,#N/A,FALSE,"3";#N/A,#N/A,FALSE,"5";#N/A,#N/A,FALSE,"6";#N/A,#N/A,FALSE,"8";#N/A,#N/A,FALSE,"10";#N/A,#N/A,FALSE,"13";#N/A,#N/A,FALSE,"14";#N/A,#N/A,FALSE,"15";#N/A,#N/A,FALSE,"16"}</definedName>
    <definedName name="dsd" localSheetId="10" hidden="1">{#N/A,#N/A,FALSE,"3";#N/A,#N/A,FALSE,"5";#N/A,#N/A,FALSE,"6";#N/A,#N/A,FALSE,"8";#N/A,#N/A,FALSE,"10";#N/A,#N/A,FALSE,"13";#N/A,#N/A,FALSE,"14";#N/A,#N/A,FALSE,"15";#N/A,#N/A,FALSE,"16"}</definedName>
    <definedName name="dsd" localSheetId="13" hidden="1">{#N/A,#N/A,FALSE,"3";#N/A,#N/A,FALSE,"5";#N/A,#N/A,FALSE,"6";#N/A,#N/A,FALSE,"8";#N/A,#N/A,FALSE,"10";#N/A,#N/A,FALSE,"13";#N/A,#N/A,FALSE,"14";#N/A,#N/A,FALSE,"15";#N/A,#N/A,FALSE,"16"}</definedName>
    <definedName name="dsd" localSheetId="2" hidden="1">{#N/A,#N/A,FALSE,"3";#N/A,#N/A,FALSE,"5";#N/A,#N/A,FALSE,"6";#N/A,#N/A,FALSE,"8";#N/A,#N/A,FALSE,"10";#N/A,#N/A,FALSE,"13";#N/A,#N/A,FALSE,"14";#N/A,#N/A,FALSE,"15";#N/A,#N/A,FALSE,"16"}</definedName>
    <definedName name="dsd" hidden="1">{#N/A,#N/A,FALSE,"3";#N/A,#N/A,FALSE,"5";#N/A,#N/A,FALSE,"6";#N/A,#N/A,FALSE,"8";#N/A,#N/A,FALSE,"10";#N/A,#N/A,FALSE,"13";#N/A,#N/A,FALSE,"14";#N/A,#N/A,FALSE,"15";#N/A,#N/A,FALSE,"16"}</definedName>
    <definedName name="dsf" localSheetId="3" hidden="1">{#N/A,#N/A,FALSE,"3";#N/A,#N/A,FALSE,"5";#N/A,#N/A,FALSE,"6";#N/A,#N/A,FALSE,"8";#N/A,#N/A,FALSE,"10";#N/A,#N/A,FALSE,"13";#N/A,#N/A,FALSE,"14";#N/A,#N/A,FALSE,"15";#N/A,#N/A,FALSE,"16"}</definedName>
    <definedName name="dsf" localSheetId="8" hidden="1">{#N/A,#N/A,FALSE,"3";#N/A,#N/A,FALSE,"5";#N/A,#N/A,FALSE,"6";#N/A,#N/A,FALSE,"8";#N/A,#N/A,FALSE,"10";#N/A,#N/A,FALSE,"13";#N/A,#N/A,FALSE,"14";#N/A,#N/A,FALSE,"15";#N/A,#N/A,FALSE,"16"}</definedName>
    <definedName name="dsf" localSheetId="11" hidden="1">{#N/A,#N/A,FALSE,"3";#N/A,#N/A,FALSE,"5";#N/A,#N/A,FALSE,"6";#N/A,#N/A,FALSE,"8";#N/A,#N/A,FALSE,"10";#N/A,#N/A,FALSE,"13";#N/A,#N/A,FALSE,"14";#N/A,#N/A,FALSE,"15";#N/A,#N/A,FALSE,"16"}</definedName>
    <definedName name="dsf" localSheetId="6" hidden="1">{#N/A,#N/A,FALSE,"3";#N/A,#N/A,FALSE,"5";#N/A,#N/A,FALSE,"6";#N/A,#N/A,FALSE,"8";#N/A,#N/A,FALSE,"10";#N/A,#N/A,FALSE,"13";#N/A,#N/A,FALSE,"14";#N/A,#N/A,FALSE,"15";#N/A,#N/A,FALSE,"16"}</definedName>
    <definedName name="dsf" localSheetId="7" hidden="1">{#N/A,#N/A,FALSE,"3";#N/A,#N/A,FALSE,"5";#N/A,#N/A,FALSE,"6";#N/A,#N/A,FALSE,"8";#N/A,#N/A,FALSE,"10";#N/A,#N/A,FALSE,"13";#N/A,#N/A,FALSE,"14";#N/A,#N/A,FALSE,"15";#N/A,#N/A,FALSE,"16"}</definedName>
    <definedName name="dsf" localSheetId="9" hidden="1">{#N/A,#N/A,FALSE,"3";#N/A,#N/A,FALSE,"5";#N/A,#N/A,FALSE,"6";#N/A,#N/A,FALSE,"8";#N/A,#N/A,FALSE,"10";#N/A,#N/A,FALSE,"13";#N/A,#N/A,FALSE,"14";#N/A,#N/A,FALSE,"15";#N/A,#N/A,FALSE,"16"}</definedName>
    <definedName name="dsf" localSheetId="10" hidden="1">{#N/A,#N/A,FALSE,"3";#N/A,#N/A,FALSE,"5";#N/A,#N/A,FALSE,"6";#N/A,#N/A,FALSE,"8";#N/A,#N/A,FALSE,"10";#N/A,#N/A,FALSE,"13";#N/A,#N/A,FALSE,"14";#N/A,#N/A,FALSE,"15";#N/A,#N/A,FALSE,"16"}</definedName>
    <definedName name="dsf" localSheetId="13" hidden="1">{#N/A,#N/A,FALSE,"3";#N/A,#N/A,FALSE,"5";#N/A,#N/A,FALSE,"6";#N/A,#N/A,FALSE,"8";#N/A,#N/A,FALSE,"10";#N/A,#N/A,FALSE,"13";#N/A,#N/A,FALSE,"14";#N/A,#N/A,FALSE,"15";#N/A,#N/A,FALSE,"16"}</definedName>
    <definedName name="dsf" localSheetId="2" hidden="1">{#N/A,#N/A,FALSE,"3";#N/A,#N/A,FALSE,"5";#N/A,#N/A,FALSE,"6";#N/A,#N/A,FALSE,"8";#N/A,#N/A,FALSE,"10";#N/A,#N/A,FALSE,"13";#N/A,#N/A,FALSE,"14";#N/A,#N/A,FALSE,"15";#N/A,#N/A,FALSE,"16"}</definedName>
    <definedName name="dsf" hidden="1">{#N/A,#N/A,FALSE,"3";#N/A,#N/A,FALSE,"5";#N/A,#N/A,FALSE,"6";#N/A,#N/A,FALSE,"8";#N/A,#N/A,FALSE,"10";#N/A,#N/A,FALSE,"13";#N/A,#N/A,FALSE,"14";#N/A,#N/A,FALSE,"15";#N/A,#N/A,FALSE,"16"}</definedName>
    <definedName name="dsgsdgfdsg" localSheetId="3" hidden="1">{#N/A,#N/A,FALSE,"3";#N/A,#N/A,FALSE,"5";#N/A,#N/A,FALSE,"6";#N/A,#N/A,FALSE,"8";#N/A,#N/A,FALSE,"10";#N/A,#N/A,FALSE,"13";#N/A,#N/A,FALSE,"14";#N/A,#N/A,FALSE,"15";#N/A,#N/A,FALSE,"16"}</definedName>
    <definedName name="dsgsdgfdsg" localSheetId="8" hidden="1">{#N/A,#N/A,FALSE,"3";#N/A,#N/A,FALSE,"5";#N/A,#N/A,FALSE,"6";#N/A,#N/A,FALSE,"8";#N/A,#N/A,FALSE,"10";#N/A,#N/A,FALSE,"13";#N/A,#N/A,FALSE,"14";#N/A,#N/A,FALSE,"15";#N/A,#N/A,FALSE,"16"}</definedName>
    <definedName name="dsgsdgfdsg" localSheetId="11" hidden="1">{#N/A,#N/A,FALSE,"3";#N/A,#N/A,FALSE,"5";#N/A,#N/A,FALSE,"6";#N/A,#N/A,FALSE,"8";#N/A,#N/A,FALSE,"10";#N/A,#N/A,FALSE,"13";#N/A,#N/A,FALSE,"14";#N/A,#N/A,FALSE,"15";#N/A,#N/A,FALSE,"16"}</definedName>
    <definedName name="dsgsdgfdsg" localSheetId="6" hidden="1">{#N/A,#N/A,FALSE,"3";#N/A,#N/A,FALSE,"5";#N/A,#N/A,FALSE,"6";#N/A,#N/A,FALSE,"8";#N/A,#N/A,FALSE,"10";#N/A,#N/A,FALSE,"13";#N/A,#N/A,FALSE,"14";#N/A,#N/A,FALSE,"15";#N/A,#N/A,FALSE,"16"}</definedName>
    <definedName name="dsgsdgfdsg" localSheetId="7" hidden="1">{#N/A,#N/A,FALSE,"3";#N/A,#N/A,FALSE,"5";#N/A,#N/A,FALSE,"6";#N/A,#N/A,FALSE,"8";#N/A,#N/A,FALSE,"10";#N/A,#N/A,FALSE,"13";#N/A,#N/A,FALSE,"14";#N/A,#N/A,FALSE,"15";#N/A,#N/A,FALSE,"16"}</definedName>
    <definedName name="dsgsdgfdsg" localSheetId="9" hidden="1">{#N/A,#N/A,FALSE,"3";#N/A,#N/A,FALSE,"5";#N/A,#N/A,FALSE,"6";#N/A,#N/A,FALSE,"8";#N/A,#N/A,FALSE,"10";#N/A,#N/A,FALSE,"13";#N/A,#N/A,FALSE,"14";#N/A,#N/A,FALSE,"15";#N/A,#N/A,FALSE,"16"}</definedName>
    <definedName name="dsgsdgfdsg" localSheetId="10" hidden="1">{#N/A,#N/A,FALSE,"3";#N/A,#N/A,FALSE,"5";#N/A,#N/A,FALSE,"6";#N/A,#N/A,FALSE,"8";#N/A,#N/A,FALSE,"10";#N/A,#N/A,FALSE,"13";#N/A,#N/A,FALSE,"14";#N/A,#N/A,FALSE,"15";#N/A,#N/A,FALSE,"16"}</definedName>
    <definedName name="dsgsdgfdsg" localSheetId="13" hidden="1">{#N/A,#N/A,FALSE,"3";#N/A,#N/A,FALSE,"5";#N/A,#N/A,FALSE,"6";#N/A,#N/A,FALSE,"8";#N/A,#N/A,FALSE,"10";#N/A,#N/A,FALSE,"13";#N/A,#N/A,FALSE,"14";#N/A,#N/A,FALSE,"15";#N/A,#N/A,FALSE,"16"}</definedName>
    <definedName name="dsgsdgfdsg" localSheetId="2" hidden="1">{#N/A,#N/A,FALSE,"3";#N/A,#N/A,FALSE,"5";#N/A,#N/A,FALSE,"6";#N/A,#N/A,FALSE,"8";#N/A,#N/A,FALSE,"10";#N/A,#N/A,FALSE,"13";#N/A,#N/A,FALSE,"14";#N/A,#N/A,FALSE,"15";#N/A,#N/A,FALSE,"16"}</definedName>
    <definedName name="dsgsdgfdsg" hidden="1">{#N/A,#N/A,FALSE,"3";#N/A,#N/A,FALSE,"5";#N/A,#N/A,FALSE,"6";#N/A,#N/A,FALSE,"8";#N/A,#N/A,FALSE,"10";#N/A,#N/A,FALSE,"13";#N/A,#N/A,FALSE,"14";#N/A,#N/A,FALSE,"15";#N/A,#N/A,FALSE,"16"}</definedName>
    <definedName name="e" localSheetId="3" hidden="1">{#N/A,#N/A,FALSE,"3";#N/A,#N/A,FALSE,"5";#N/A,#N/A,FALSE,"6";#N/A,#N/A,FALSE,"8";#N/A,#N/A,FALSE,"10";#N/A,#N/A,FALSE,"13";#N/A,#N/A,FALSE,"14";#N/A,#N/A,FALSE,"15";#N/A,#N/A,FALSE,"16"}</definedName>
    <definedName name="e" localSheetId="8" hidden="1">{#N/A,#N/A,FALSE,"3";#N/A,#N/A,FALSE,"5";#N/A,#N/A,FALSE,"6";#N/A,#N/A,FALSE,"8";#N/A,#N/A,FALSE,"10";#N/A,#N/A,FALSE,"13";#N/A,#N/A,FALSE,"14";#N/A,#N/A,FALSE,"15";#N/A,#N/A,FALSE,"16"}</definedName>
    <definedName name="e" localSheetId="11" hidden="1">{#N/A,#N/A,FALSE,"3";#N/A,#N/A,FALSE,"5";#N/A,#N/A,FALSE,"6";#N/A,#N/A,FALSE,"8";#N/A,#N/A,FALSE,"10";#N/A,#N/A,FALSE,"13";#N/A,#N/A,FALSE,"14";#N/A,#N/A,FALSE,"15";#N/A,#N/A,FALSE,"16"}</definedName>
    <definedName name="e" localSheetId="6" hidden="1">{#N/A,#N/A,FALSE,"3";#N/A,#N/A,FALSE,"5";#N/A,#N/A,FALSE,"6";#N/A,#N/A,FALSE,"8";#N/A,#N/A,FALSE,"10";#N/A,#N/A,FALSE,"13";#N/A,#N/A,FALSE,"14";#N/A,#N/A,FALSE,"15";#N/A,#N/A,FALSE,"16"}</definedName>
    <definedName name="e" localSheetId="7" hidden="1">{#N/A,#N/A,FALSE,"3";#N/A,#N/A,FALSE,"5";#N/A,#N/A,FALSE,"6";#N/A,#N/A,FALSE,"8";#N/A,#N/A,FALSE,"10";#N/A,#N/A,FALSE,"13";#N/A,#N/A,FALSE,"14";#N/A,#N/A,FALSE,"15";#N/A,#N/A,FALSE,"16"}</definedName>
    <definedName name="e" localSheetId="9" hidden="1">{#N/A,#N/A,FALSE,"3";#N/A,#N/A,FALSE,"5";#N/A,#N/A,FALSE,"6";#N/A,#N/A,FALSE,"8";#N/A,#N/A,FALSE,"10";#N/A,#N/A,FALSE,"13";#N/A,#N/A,FALSE,"14";#N/A,#N/A,FALSE,"15";#N/A,#N/A,FALSE,"16"}</definedName>
    <definedName name="e" localSheetId="10" hidden="1">{#N/A,#N/A,FALSE,"3";#N/A,#N/A,FALSE,"5";#N/A,#N/A,FALSE,"6";#N/A,#N/A,FALSE,"8";#N/A,#N/A,FALSE,"10";#N/A,#N/A,FALSE,"13";#N/A,#N/A,FALSE,"14";#N/A,#N/A,FALSE,"15";#N/A,#N/A,FALSE,"16"}</definedName>
    <definedName name="e" localSheetId="13" hidden="1">{#N/A,#N/A,FALSE,"3";#N/A,#N/A,FALSE,"5";#N/A,#N/A,FALSE,"6";#N/A,#N/A,FALSE,"8";#N/A,#N/A,FALSE,"10";#N/A,#N/A,FALSE,"13";#N/A,#N/A,FALSE,"14";#N/A,#N/A,FALSE,"15";#N/A,#N/A,FALSE,"16"}</definedName>
    <definedName name="e" localSheetId="2" hidden="1">{#N/A,#N/A,FALSE,"3";#N/A,#N/A,FALSE,"5";#N/A,#N/A,FALSE,"6";#N/A,#N/A,FALSE,"8";#N/A,#N/A,FALSE,"10";#N/A,#N/A,FALSE,"13";#N/A,#N/A,FALSE,"14";#N/A,#N/A,FALSE,"15";#N/A,#N/A,FALSE,"16"}</definedName>
    <definedName name="e" hidden="1">{#N/A,#N/A,FALSE,"3";#N/A,#N/A,FALSE,"5";#N/A,#N/A,FALSE,"6";#N/A,#N/A,FALSE,"8";#N/A,#N/A,FALSE,"10";#N/A,#N/A,FALSE,"13";#N/A,#N/A,FALSE,"14";#N/A,#N/A,FALSE,"15";#N/A,#N/A,FALSE,"16"}</definedName>
    <definedName name="ee" localSheetId="3" hidden="1">{#N/A,#N/A,TRUE,"Cover";#N/A,#N/A,TRUE,"Content";"Orders EMM",#N/A,TRUE,"Order Sales";"project EMM",#N/A,TRUE,"Project Control";"Cash EMM",#N/A,TRUE,"Cash Control";"KPI EMM",#N/A,TRUE,"KPI-EMM";"Empl EMM",#N/A,TRUE,"Employees"}</definedName>
    <definedName name="ee" localSheetId="8" hidden="1">{#N/A,#N/A,TRUE,"Cover";#N/A,#N/A,TRUE,"Content";"Orders EMM",#N/A,TRUE,"Order Sales";"project EMM",#N/A,TRUE,"Project Control";"Cash EMM",#N/A,TRUE,"Cash Control";"KPI EMM",#N/A,TRUE,"KPI-EMM";"Empl EMM",#N/A,TRUE,"Employees"}</definedName>
    <definedName name="ee" localSheetId="11" hidden="1">{#N/A,#N/A,TRUE,"Cover";#N/A,#N/A,TRUE,"Content";"Orders EMM",#N/A,TRUE,"Order Sales";"project EMM",#N/A,TRUE,"Project Control";"Cash EMM",#N/A,TRUE,"Cash Control";"KPI EMM",#N/A,TRUE,"KPI-EMM";"Empl EMM",#N/A,TRUE,"Employees"}</definedName>
    <definedName name="ee" localSheetId="6" hidden="1">{#N/A,#N/A,TRUE,"Cover";#N/A,#N/A,TRUE,"Content";"Orders EMM",#N/A,TRUE,"Order Sales";"project EMM",#N/A,TRUE,"Project Control";"Cash EMM",#N/A,TRUE,"Cash Control";"KPI EMM",#N/A,TRUE,"KPI-EMM";"Empl EMM",#N/A,TRUE,"Employees"}</definedName>
    <definedName name="ee" localSheetId="7" hidden="1">{#N/A,#N/A,TRUE,"Cover";#N/A,#N/A,TRUE,"Content";"Orders EMM",#N/A,TRUE,"Order Sales";"project EMM",#N/A,TRUE,"Project Control";"Cash EMM",#N/A,TRUE,"Cash Control";"KPI EMM",#N/A,TRUE,"KPI-EMM";"Empl EMM",#N/A,TRUE,"Employees"}</definedName>
    <definedName name="ee" localSheetId="9" hidden="1">{#N/A,#N/A,TRUE,"Cover";#N/A,#N/A,TRUE,"Content";"Orders EMM",#N/A,TRUE,"Order Sales";"project EMM",#N/A,TRUE,"Project Control";"Cash EMM",#N/A,TRUE,"Cash Control";"KPI EMM",#N/A,TRUE,"KPI-EMM";"Empl EMM",#N/A,TRUE,"Employees"}</definedName>
    <definedName name="ee" localSheetId="10" hidden="1">{#N/A,#N/A,TRUE,"Cover";#N/A,#N/A,TRUE,"Content";"Orders EMM",#N/A,TRUE,"Order Sales";"project EMM",#N/A,TRUE,"Project Control";"Cash EMM",#N/A,TRUE,"Cash Control";"KPI EMM",#N/A,TRUE,"KPI-EMM";"Empl EMM",#N/A,TRUE,"Employees"}</definedName>
    <definedName name="ee" localSheetId="13" hidden="1">{#N/A,#N/A,TRUE,"Cover";#N/A,#N/A,TRUE,"Content";"Orders EMM",#N/A,TRUE,"Order Sales";"project EMM",#N/A,TRUE,"Project Control";"Cash EMM",#N/A,TRUE,"Cash Control";"KPI EMM",#N/A,TRUE,"KPI-EMM";"Empl EMM",#N/A,TRUE,"Employees"}</definedName>
    <definedName name="ee" localSheetId="2" hidden="1">{#N/A,#N/A,TRUE,"Cover";#N/A,#N/A,TRUE,"Content";"Orders EMM",#N/A,TRUE,"Order Sales";"project EMM",#N/A,TRUE,"Project Control";"Cash EMM",#N/A,TRUE,"Cash Control";"KPI EMM",#N/A,TRUE,"KPI-EMM";"Empl EMM",#N/A,TRUE,"Employees"}</definedName>
    <definedName name="ee" hidden="1">{#N/A,#N/A,TRUE,"Cover";#N/A,#N/A,TRUE,"Content";"Orders EMM",#N/A,TRUE,"Order Sales";"project EMM",#N/A,TRUE,"Project Control";"Cash EMM",#N/A,TRUE,"Cash Control";"KPI EMM",#N/A,TRUE,"KPI-EMM";"Empl EMM",#N/A,TRUE,"Employees"}</definedName>
    <definedName name="eee" localSheetId="3" hidden="1">{#N/A,#N/A,TRUE,"Cover";#N/A,#N/A,TRUE,"Content";"Orders EMM",#N/A,TRUE,"Order Sales";"project EMM",#N/A,TRUE,"Project Control";"Cash EMM",#N/A,TRUE,"Cash Control";"KPI EMM",#N/A,TRUE,"KPI-EMM";"Empl EMM",#N/A,TRUE,"Employees"}</definedName>
    <definedName name="eee" localSheetId="8" hidden="1">{#N/A,#N/A,TRUE,"Cover";#N/A,#N/A,TRUE,"Content";"Orders EMM",#N/A,TRUE,"Order Sales";"project EMM",#N/A,TRUE,"Project Control";"Cash EMM",#N/A,TRUE,"Cash Control";"KPI EMM",#N/A,TRUE,"KPI-EMM";"Empl EMM",#N/A,TRUE,"Employees"}</definedName>
    <definedName name="eee" localSheetId="11" hidden="1">{#N/A,#N/A,TRUE,"Cover";#N/A,#N/A,TRUE,"Content";"Orders EMM",#N/A,TRUE,"Order Sales";"project EMM",#N/A,TRUE,"Project Control";"Cash EMM",#N/A,TRUE,"Cash Control";"KPI EMM",#N/A,TRUE,"KPI-EMM";"Empl EMM",#N/A,TRUE,"Employees"}</definedName>
    <definedName name="eee" localSheetId="6" hidden="1">{#N/A,#N/A,TRUE,"Cover";#N/A,#N/A,TRUE,"Content";"Orders EMM",#N/A,TRUE,"Order Sales";"project EMM",#N/A,TRUE,"Project Control";"Cash EMM",#N/A,TRUE,"Cash Control";"KPI EMM",#N/A,TRUE,"KPI-EMM";"Empl EMM",#N/A,TRUE,"Employees"}</definedName>
    <definedName name="eee" localSheetId="7" hidden="1">{#N/A,#N/A,TRUE,"Cover";#N/A,#N/A,TRUE,"Content";"Orders EMM",#N/A,TRUE,"Order Sales";"project EMM",#N/A,TRUE,"Project Control";"Cash EMM",#N/A,TRUE,"Cash Control";"KPI EMM",#N/A,TRUE,"KPI-EMM";"Empl EMM",#N/A,TRUE,"Employees"}</definedName>
    <definedName name="eee" localSheetId="9" hidden="1">{#N/A,#N/A,TRUE,"Cover";#N/A,#N/A,TRUE,"Content";"Orders EMM",#N/A,TRUE,"Order Sales";"project EMM",#N/A,TRUE,"Project Control";"Cash EMM",#N/A,TRUE,"Cash Control";"KPI EMM",#N/A,TRUE,"KPI-EMM";"Empl EMM",#N/A,TRUE,"Employees"}</definedName>
    <definedName name="eee" localSheetId="10" hidden="1">{#N/A,#N/A,TRUE,"Cover";#N/A,#N/A,TRUE,"Content";"Orders EMM",#N/A,TRUE,"Order Sales";"project EMM",#N/A,TRUE,"Project Control";"Cash EMM",#N/A,TRUE,"Cash Control";"KPI EMM",#N/A,TRUE,"KPI-EMM";"Empl EMM",#N/A,TRUE,"Employees"}</definedName>
    <definedName name="eee" localSheetId="13" hidden="1">{#N/A,#N/A,TRUE,"Cover";#N/A,#N/A,TRUE,"Content";"Orders EMM",#N/A,TRUE,"Order Sales";"project EMM",#N/A,TRUE,"Project Control";"Cash EMM",#N/A,TRUE,"Cash Control";"KPI EMM",#N/A,TRUE,"KPI-EMM";"Empl EMM",#N/A,TRUE,"Employees"}</definedName>
    <definedName name="eee" localSheetId="2" hidden="1">{#N/A,#N/A,TRUE,"Cover";#N/A,#N/A,TRUE,"Content";"Orders EMM",#N/A,TRUE,"Order Sales";"project EMM",#N/A,TRUE,"Project Control";"Cash EMM",#N/A,TRUE,"Cash Control";"KPI EMM",#N/A,TRUE,"KPI-EMM";"Empl EMM",#N/A,TRUE,"Employees"}</definedName>
    <definedName name="eee" hidden="1">{#N/A,#N/A,TRUE,"Cover";#N/A,#N/A,TRUE,"Content";"Orders EMM",#N/A,TRUE,"Order Sales";"project EMM",#N/A,TRUE,"Project Control";"Cash EMM",#N/A,TRUE,"Cash Control";"KPI EMM",#N/A,TRUE,"KPI-EMM";"Empl EMM",#N/A,TRUE,"Employees"}</definedName>
    <definedName name="eeee" localSheetId="3" hidden="1">{#N/A,#N/A,FALSE,"KPI-EMM-Graph";#N/A,#N/A,FALSE,"Cost Graph";#N/A,#N/A,FALSE,"Cash graph";#N/A,#N/A,FALSE,"Order Sales Graph"}</definedName>
    <definedName name="eeee" localSheetId="8" hidden="1">{#N/A,#N/A,FALSE,"KPI-EMM-Graph";#N/A,#N/A,FALSE,"Cost Graph";#N/A,#N/A,FALSE,"Cash graph";#N/A,#N/A,FALSE,"Order Sales Graph"}</definedName>
    <definedName name="eeee" localSheetId="11" hidden="1">{#N/A,#N/A,FALSE,"KPI-EMM-Graph";#N/A,#N/A,FALSE,"Cost Graph";#N/A,#N/A,FALSE,"Cash graph";#N/A,#N/A,FALSE,"Order Sales Graph"}</definedName>
    <definedName name="eeee" localSheetId="6" hidden="1">{#N/A,#N/A,FALSE,"KPI-EMM-Graph";#N/A,#N/A,FALSE,"Cost Graph";#N/A,#N/A,FALSE,"Cash graph";#N/A,#N/A,FALSE,"Order Sales Graph"}</definedName>
    <definedName name="eeee" localSheetId="7" hidden="1">{#N/A,#N/A,FALSE,"KPI-EMM-Graph";#N/A,#N/A,FALSE,"Cost Graph";#N/A,#N/A,FALSE,"Cash graph";#N/A,#N/A,FALSE,"Order Sales Graph"}</definedName>
    <definedName name="eeee" localSheetId="9" hidden="1">{#N/A,#N/A,FALSE,"KPI-EMM-Graph";#N/A,#N/A,FALSE,"Cost Graph";#N/A,#N/A,FALSE,"Cash graph";#N/A,#N/A,FALSE,"Order Sales Graph"}</definedName>
    <definedName name="eeee" localSheetId="10" hidden="1">{#N/A,#N/A,FALSE,"KPI-EMM-Graph";#N/A,#N/A,FALSE,"Cost Graph";#N/A,#N/A,FALSE,"Cash graph";#N/A,#N/A,FALSE,"Order Sales Graph"}</definedName>
    <definedName name="eeee" localSheetId="13" hidden="1">{#N/A,#N/A,FALSE,"KPI-EMM-Graph";#N/A,#N/A,FALSE,"Cost Graph";#N/A,#N/A,FALSE,"Cash graph";#N/A,#N/A,FALSE,"Order Sales Graph"}</definedName>
    <definedName name="eeee" localSheetId="2" hidden="1">{#N/A,#N/A,FALSE,"KPI-EMM-Graph";#N/A,#N/A,FALSE,"Cost Graph";#N/A,#N/A,FALSE,"Cash graph";#N/A,#N/A,FALSE,"Order Sales Graph"}</definedName>
    <definedName name="eeee" hidden="1">{#N/A,#N/A,FALSE,"KPI-EMM-Graph";#N/A,#N/A,FALSE,"Cost Graph";#N/A,#N/A,FALSE,"Cash graph";#N/A,#N/A,FALSE,"Order Sales Graph"}</definedName>
    <definedName name="egege" localSheetId="3" hidden="1">{#N/A,#N/A,FALSE,"3";#N/A,#N/A,FALSE,"5";#N/A,#N/A,FALSE,"6";#N/A,#N/A,FALSE,"8";#N/A,#N/A,FALSE,"10";#N/A,#N/A,FALSE,"13";#N/A,#N/A,FALSE,"14";#N/A,#N/A,FALSE,"15";#N/A,#N/A,FALSE,"16"}</definedName>
    <definedName name="egege" localSheetId="8" hidden="1">{#N/A,#N/A,FALSE,"3";#N/A,#N/A,FALSE,"5";#N/A,#N/A,FALSE,"6";#N/A,#N/A,FALSE,"8";#N/A,#N/A,FALSE,"10";#N/A,#N/A,FALSE,"13";#N/A,#N/A,FALSE,"14";#N/A,#N/A,FALSE,"15";#N/A,#N/A,FALSE,"16"}</definedName>
    <definedName name="egege" localSheetId="11" hidden="1">{#N/A,#N/A,FALSE,"3";#N/A,#N/A,FALSE,"5";#N/A,#N/A,FALSE,"6";#N/A,#N/A,FALSE,"8";#N/A,#N/A,FALSE,"10";#N/A,#N/A,FALSE,"13";#N/A,#N/A,FALSE,"14";#N/A,#N/A,FALSE,"15";#N/A,#N/A,FALSE,"16"}</definedName>
    <definedName name="egege" localSheetId="6" hidden="1">{#N/A,#N/A,FALSE,"3";#N/A,#N/A,FALSE,"5";#N/A,#N/A,FALSE,"6";#N/A,#N/A,FALSE,"8";#N/A,#N/A,FALSE,"10";#N/A,#N/A,FALSE,"13";#N/A,#N/A,FALSE,"14";#N/A,#N/A,FALSE,"15";#N/A,#N/A,FALSE,"16"}</definedName>
    <definedName name="egege" localSheetId="7" hidden="1">{#N/A,#N/A,FALSE,"3";#N/A,#N/A,FALSE,"5";#N/A,#N/A,FALSE,"6";#N/A,#N/A,FALSE,"8";#N/A,#N/A,FALSE,"10";#N/A,#N/A,FALSE,"13";#N/A,#N/A,FALSE,"14";#N/A,#N/A,FALSE,"15";#N/A,#N/A,FALSE,"16"}</definedName>
    <definedName name="egege" localSheetId="9" hidden="1">{#N/A,#N/A,FALSE,"3";#N/A,#N/A,FALSE,"5";#N/A,#N/A,FALSE,"6";#N/A,#N/A,FALSE,"8";#N/A,#N/A,FALSE,"10";#N/A,#N/A,FALSE,"13";#N/A,#N/A,FALSE,"14";#N/A,#N/A,FALSE,"15";#N/A,#N/A,FALSE,"16"}</definedName>
    <definedName name="egege" localSheetId="10" hidden="1">{#N/A,#N/A,FALSE,"3";#N/A,#N/A,FALSE,"5";#N/A,#N/A,FALSE,"6";#N/A,#N/A,FALSE,"8";#N/A,#N/A,FALSE,"10";#N/A,#N/A,FALSE,"13";#N/A,#N/A,FALSE,"14";#N/A,#N/A,FALSE,"15";#N/A,#N/A,FALSE,"16"}</definedName>
    <definedName name="egege" localSheetId="13" hidden="1">{#N/A,#N/A,FALSE,"3";#N/A,#N/A,FALSE,"5";#N/A,#N/A,FALSE,"6";#N/A,#N/A,FALSE,"8";#N/A,#N/A,FALSE,"10";#N/A,#N/A,FALSE,"13";#N/A,#N/A,FALSE,"14";#N/A,#N/A,FALSE,"15";#N/A,#N/A,FALSE,"16"}</definedName>
    <definedName name="egege" localSheetId="2" hidden="1">{#N/A,#N/A,FALSE,"3";#N/A,#N/A,FALSE,"5";#N/A,#N/A,FALSE,"6";#N/A,#N/A,FALSE,"8";#N/A,#N/A,FALSE,"10";#N/A,#N/A,FALSE,"13";#N/A,#N/A,FALSE,"14";#N/A,#N/A,FALSE,"15";#N/A,#N/A,FALSE,"16"}</definedName>
    <definedName name="egege" hidden="1">{#N/A,#N/A,FALSE,"3";#N/A,#N/A,FALSE,"5";#N/A,#N/A,FALSE,"6";#N/A,#N/A,FALSE,"8";#N/A,#N/A,FALSE,"10";#N/A,#N/A,FALSE,"13";#N/A,#N/A,FALSE,"14";#N/A,#N/A,FALSE,"15";#N/A,#N/A,FALSE,"16"}</definedName>
    <definedName name="egegge" localSheetId="3" hidden="1">{#N/A,#N/A,FALSE,"3";#N/A,#N/A,FALSE,"5";#N/A,#N/A,FALSE,"6";#N/A,#N/A,FALSE,"8";#N/A,#N/A,FALSE,"10";#N/A,#N/A,FALSE,"13";#N/A,#N/A,FALSE,"14";#N/A,#N/A,FALSE,"15";#N/A,#N/A,FALSE,"16"}</definedName>
    <definedName name="egegge" localSheetId="8" hidden="1">{#N/A,#N/A,FALSE,"3";#N/A,#N/A,FALSE,"5";#N/A,#N/A,FALSE,"6";#N/A,#N/A,FALSE,"8";#N/A,#N/A,FALSE,"10";#N/A,#N/A,FALSE,"13";#N/A,#N/A,FALSE,"14";#N/A,#N/A,FALSE,"15";#N/A,#N/A,FALSE,"16"}</definedName>
    <definedName name="egegge" localSheetId="11" hidden="1">{#N/A,#N/A,FALSE,"3";#N/A,#N/A,FALSE,"5";#N/A,#N/A,FALSE,"6";#N/A,#N/A,FALSE,"8";#N/A,#N/A,FALSE,"10";#N/A,#N/A,FALSE,"13";#N/A,#N/A,FALSE,"14";#N/A,#N/A,FALSE,"15";#N/A,#N/A,FALSE,"16"}</definedName>
    <definedName name="egegge" localSheetId="6" hidden="1">{#N/A,#N/A,FALSE,"3";#N/A,#N/A,FALSE,"5";#N/A,#N/A,FALSE,"6";#N/A,#N/A,FALSE,"8";#N/A,#N/A,FALSE,"10";#N/A,#N/A,FALSE,"13";#N/A,#N/A,FALSE,"14";#N/A,#N/A,FALSE,"15";#N/A,#N/A,FALSE,"16"}</definedName>
    <definedName name="egegge" localSheetId="7" hidden="1">{#N/A,#N/A,FALSE,"3";#N/A,#N/A,FALSE,"5";#N/A,#N/A,FALSE,"6";#N/A,#N/A,FALSE,"8";#N/A,#N/A,FALSE,"10";#N/A,#N/A,FALSE,"13";#N/A,#N/A,FALSE,"14";#N/A,#N/A,FALSE,"15";#N/A,#N/A,FALSE,"16"}</definedName>
    <definedName name="egegge" localSheetId="9" hidden="1">{#N/A,#N/A,FALSE,"3";#N/A,#N/A,FALSE,"5";#N/A,#N/A,FALSE,"6";#N/A,#N/A,FALSE,"8";#N/A,#N/A,FALSE,"10";#N/A,#N/A,FALSE,"13";#N/A,#N/A,FALSE,"14";#N/A,#N/A,FALSE,"15";#N/A,#N/A,FALSE,"16"}</definedName>
    <definedName name="egegge" localSheetId="10" hidden="1">{#N/A,#N/A,FALSE,"3";#N/A,#N/A,FALSE,"5";#N/A,#N/A,FALSE,"6";#N/A,#N/A,FALSE,"8";#N/A,#N/A,FALSE,"10";#N/A,#N/A,FALSE,"13";#N/A,#N/A,FALSE,"14";#N/A,#N/A,FALSE,"15";#N/A,#N/A,FALSE,"16"}</definedName>
    <definedName name="egegge" localSheetId="13" hidden="1">{#N/A,#N/A,FALSE,"3";#N/A,#N/A,FALSE,"5";#N/A,#N/A,FALSE,"6";#N/A,#N/A,FALSE,"8";#N/A,#N/A,FALSE,"10";#N/A,#N/A,FALSE,"13";#N/A,#N/A,FALSE,"14";#N/A,#N/A,FALSE,"15";#N/A,#N/A,FALSE,"16"}</definedName>
    <definedName name="egegge" localSheetId="2" hidden="1">{#N/A,#N/A,FALSE,"3";#N/A,#N/A,FALSE,"5";#N/A,#N/A,FALSE,"6";#N/A,#N/A,FALSE,"8";#N/A,#N/A,FALSE,"10";#N/A,#N/A,FALSE,"13";#N/A,#N/A,FALSE,"14";#N/A,#N/A,FALSE,"15";#N/A,#N/A,FALSE,"16"}</definedName>
    <definedName name="egegge" hidden="1">{#N/A,#N/A,FALSE,"3";#N/A,#N/A,FALSE,"5";#N/A,#N/A,FALSE,"6";#N/A,#N/A,FALSE,"8";#N/A,#N/A,FALSE,"10";#N/A,#N/A,FALSE,"13";#N/A,#N/A,FALSE,"14";#N/A,#N/A,FALSE,"15";#N/A,#N/A,FALSE,"16"}</definedName>
    <definedName name="egg" localSheetId="3" hidden="1">{#N/A,#N/A,FALSE,"3";#N/A,#N/A,FALSE,"5";#N/A,#N/A,FALSE,"6";#N/A,#N/A,FALSE,"8";#N/A,#N/A,FALSE,"10";#N/A,#N/A,FALSE,"13";#N/A,#N/A,FALSE,"14";#N/A,#N/A,FALSE,"15";#N/A,#N/A,FALSE,"16"}</definedName>
    <definedName name="egg" localSheetId="8" hidden="1">{#N/A,#N/A,FALSE,"3";#N/A,#N/A,FALSE,"5";#N/A,#N/A,FALSE,"6";#N/A,#N/A,FALSE,"8";#N/A,#N/A,FALSE,"10";#N/A,#N/A,FALSE,"13";#N/A,#N/A,FALSE,"14";#N/A,#N/A,FALSE,"15";#N/A,#N/A,FALSE,"16"}</definedName>
    <definedName name="egg" localSheetId="11" hidden="1">{#N/A,#N/A,FALSE,"3";#N/A,#N/A,FALSE,"5";#N/A,#N/A,FALSE,"6";#N/A,#N/A,FALSE,"8";#N/A,#N/A,FALSE,"10";#N/A,#N/A,FALSE,"13";#N/A,#N/A,FALSE,"14";#N/A,#N/A,FALSE,"15";#N/A,#N/A,FALSE,"16"}</definedName>
    <definedName name="egg" localSheetId="6" hidden="1">{#N/A,#N/A,FALSE,"3";#N/A,#N/A,FALSE,"5";#N/A,#N/A,FALSE,"6";#N/A,#N/A,FALSE,"8";#N/A,#N/A,FALSE,"10";#N/A,#N/A,FALSE,"13";#N/A,#N/A,FALSE,"14";#N/A,#N/A,FALSE,"15";#N/A,#N/A,FALSE,"16"}</definedName>
    <definedName name="egg" localSheetId="7" hidden="1">{#N/A,#N/A,FALSE,"3";#N/A,#N/A,FALSE,"5";#N/A,#N/A,FALSE,"6";#N/A,#N/A,FALSE,"8";#N/A,#N/A,FALSE,"10";#N/A,#N/A,FALSE,"13";#N/A,#N/A,FALSE,"14";#N/A,#N/A,FALSE,"15";#N/A,#N/A,FALSE,"16"}</definedName>
    <definedName name="egg" localSheetId="9" hidden="1">{#N/A,#N/A,FALSE,"3";#N/A,#N/A,FALSE,"5";#N/A,#N/A,FALSE,"6";#N/A,#N/A,FALSE,"8";#N/A,#N/A,FALSE,"10";#N/A,#N/A,FALSE,"13";#N/A,#N/A,FALSE,"14";#N/A,#N/A,FALSE,"15";#N/A,#N/A,FALSE,"16"}</definedName>
    <definedName name="egg" localSheetId="10" hidden="1">{#N/A,#N/A,FALSE,"3";#N/A,#N/A,FALSE,"5";#N/A,#N/A,FALSE,"6";#N/A,#N/A,FALSE,"8";#N/A,#N/A,FALSE,"10";#N/A,#N/A,FALSE,"13";#N/A,#N/A,FALSE,"14";#N/A,#N/A,FALSE,"15";#N/A,#N/A,FALSE,"16"}</definedName>
    <definedName name="egg" localSheetId="13" hidden="1">{#N/A,#N/A,FALSE,"3";#N/A,#N/A,FALSE,"5";#N/A,#N/A,FALSE,"6";#N/A,#N/A,FALSE,"8";#N/A,#N/A,FALSE,"10";#N/A,#N/A,FALSE,"13";#N/A,#N/A,FALSE,"14";#N/A,#N/A,FALSE,"15";#N/A,#N/A,FALSE,"16"}</definedName>
    <definedName name="egg" localSheetId="2" hidden="1">{#N/A,#N/A,FALSE,"3";#N/A,#N/A,FALSE,"5";#N/A,#N/A,FALSE,"6";#N/A,#N/A,FALSE,"8";#N/A,#N/A,FALSE,"10";#N/A,#N/A,FALSE,"13";#N/A,#N/A,FALSE,"14";#N/A,#N/A,FALSE,"15";#N/A,#N/A,FALSE,"16"}</definedName>
    <definedName name="egg" hidden="1">{#N/A,#N/A,FALSE,"3";#N/A,#N/A,FALSE,"5";#N/A,#N/A,FALSE,"6";#N/A,#N/A,FALSE,"8";#N/A,#N/A,FALSE,"10";#N/A,#N/A,FALSE,"13";#N/A,#N/A,FALSE,"14";#N/A,#N/A,FALSE,"15";#N/A,#N/A,FALSE,"16"}</definedName>
    <definedName name="eggseg" localSheetId="3" hidden="1">{#N/A,#N/A,FALSE,"3";#N/A,#N/A,FALSE,"5";#N/A,#N/A,FALSE,"6";#N/A,#N/A,FALSE,"8";#N/A,#N/A,FALSE,"10";#N/A,#N/A,FALSE,"13";#N/A,#N/A,FALSE,"14";#N/A,#N/A,FALSE,"15";#N/A,#N/A,FALSE,"16"}</definedName>
    <definedName name="eggseg" localSheetId="8" hidden="1">{#N/A,#N/A,FALSE,"3";#N/A,#N/A,FALSE,"5";#N/A,#N/A,FALSE,"6";#N/A,#N/A,FALSE,"8";#N/A,#N/A,FALSE,"10";#N/A,#N/A,FALSE,"13";#N/A,#N/A,FALSE,"14";#N/A,#N/A,FALSE,"15";#N/A,#N/A,FALSE,"16"}</definedName>
    <definedName name="eggseg" localSheetId="11" hidden="1">{#N/A,#N/A,FALSE,"3";#N/A,#N/A,FALSE,"5";#N/A,#N/A,FALSE,"6";#N/A,#N/A,FALSE,"8";#N/A,#N/A,FALSE,"10";#N/A,#N/A,FALSE,"13";#N/A,#N/A,FALSE,"14";#N/A,#N/A,FALSE,"15";#N/A,#N/A,FALSE,"16"}</definedName>
    <definedName name="eggseg" localSheetId="6" hidden="1">{#N/A,#N/A,FALSE,"3";#N/A,#N/A,FALSE,"5";#N/A,#N/A,FALSE,"6";#N/A,#N/A,FALSE,"8";#N/A,#N/A,FALSE,"10";#N/A,#N/A,FALSE,"13";#N/A,#N/A,FALSE,"14";#N/A,#N/A,FALSE,"15";#N/A,#N/A,FALSE,"16"}</definedName>
    <definedName name="eggseg" localSheetId="7" hidden="1">{#N/A,#N/A,FALSE,"3";#N/A,#N/A,FALSE,"5";#N/A,#N/A,FALSE,"6";#N/A,#N/A,FALSE,"8";#N/A,#N/A,FALSE,"10";#N/A,#N/A,FALSE,"13";#N/A,#N/A,FALSE,"14";#N/A,#N/A,FALSE,"15";#N/A,#N/A,FALSE,"16"}</definedName>
    <definedName name="eggseg" localSheetId="9" hidden="1">{#N/A,#N/A,FALSE,"3";#N/A,#N/A,FALSE,"5";#N/A,#N/A,FALSE,"6";#N/A,#N/A,FALSE,"8";#N/A,#N/A,FALSE,"10";#N/A,#N/A,FALSE,"13";#N/A,#N/A,FALSE,"14";#N/A,#N/A,FALSE,"15";#N/A,#N/A,FALSE,"16"}</definedName>
    <definedName name="eggseg" localSheetId="10" hidden="1">{#N/A,#N/A,FALSE,"3";#N/A,#N/A,FALSE,"5";#N/A,#N/A,FALSE,"6";#N/A,#N/A,FALSE,"8";#N/A,#N/A,FALSE,"10";#N/A,#N/A,FALSE,"13";#N/A,#N/A,FALSE,"14";#N/A,#N/A,FALSE,"15";#N/A,#N/A,FALSE,"16"}</definedName>
    <definedName name="eggseg" localSheetId="13" hidden="1">{#N/A,#N/A,FALSE,"3";#N/A,#N/A,FALSE,"5";#N/A,#N/A,FALSE,"6";#N/A,#N/A,FALSE,"8";#N/A,#N/A,FALSE,"10";#N/A,#N/A,FALSE,"13";#N/A,#N/A,FALSE,"14";#N/A,#N/A,FALSE,"15";#N/A,#N/A,FALSE,"16"}</definedName>
    <definedName name="eggseg" localSheetId="2" hidden="1">{#N/A,#N/A,FALSE,"3";#N/A,#N/A,FALSE,"5";#N/A,#N/A,FALSE,"6";#N/A,#N/A,FALSE,"8";#N/A,#N/A,FALSE,"10";#N/A,#N/A,FALSE,"13";#N/A,#N/A,FALSE,"14";#N/A,#N/A,FALSE,"15";#N/A,#N/A,FALSE,"16"}</definedName>
    <definedName name="eggseg" hidden="1">{#N/A,#N/A,FALSE,"3";#N/A,#N/A,FALSE,"5";#N/A,#N/A,FALSE,"6";#N/A,#N/A,FALSE,"8";#N/A,#N/A,FALSE,"10";#N/A,#N/A,FALSE,"13";#N/A,#N/A,FALSE,"14";#N/A,#N/A,FALSE,"15";#N/A,#N/A,FALSE,"16"}</definedName>
    <definedName name="eghegehhe" localSheetId="3" hidden="1">{#N/A,#N/A,FALSE,"3";#N/A,#N/A,FALSE,"5";#N/A,#N/A,FALSE,"6";#N/A,#N/A,FALSE,"8";#N/A,#N/A,FALSE,"10";#N/A,#N/A,FALSE,"13";#N/A,#N/A,FALSE,"14";#N/A,#N/A,FALSE,"15";#N/A,#N/A,FALSE,"16"}</definedName>
    <definedName name="eghegehhe" localSheetId="8" hidden="1">{#N/A,#N/A,FALSE,"3";#N/A,#N/A,FALSE,"5";#N/A,#N/A,FALSE,"6";#N/A,#N/A,FALSE,"8";#N/A,#N/A,FALSE,"10";#N/A,#N/A,FALSE,"13";#N/A,#N/A,FALSE,"14";#N/A,#N/A,FALSE,"15";#N/A,#N/A,FALSE,"16"}</definedName>
    <definedName name="eghegehhe" localSheetId="11" hidden="1">{#N/A,#N/A,FALSE,"3";#N/A,#N/A,FALSE,"5";#N/A,#N/A,FALSE,"6";#N/A,#N/A,FALSE,"8";#N/A,#N/A,FALSE,"10";#N/A,#N/A,FALSE,"13";#N/A,#N/A,FALSE,"14";#N/A,#N/A,FALSE,"15";#N/A,#N/A,FALSE,"16"}</definedName>
    <definedName name="eghegehhe" localSheetId="6" hidden="1">{#N/A,#N/A,FALSE,"3";#N/A,#N/A,FALSE,"5";#N/A,#N/A,FALSE,"6";#N/A,#N/A,FALSE,"8";#N/A,#N/A,FALSE,"10";#N/A,#N/A,FALSE,"13";#N/A,#N/A,FALSE,"14";#N/A,#N/A,FALSE,"15";#N/A,#N/A,FALSE,"16"}</definedName>
    <definedName name="eghegehhe" localSheetId="7" hidden="1">{#N/A,#N/A,FALSE,"3";#N/A,#N/A,FALSE,"5";#N/A,#N/A,FALSE,"6";#N/A,#N/A,FALSE,"8";#N/A,#N/A,FALSE,"10";#N/A,#N/A,FALSE,"13";#N/A,#N/A,FALSE,"14";#N/A,#N/A,FALSE,"15";#N/A,#N/A,FALSE,"16"}</definedName>
    <definedName name="eghegehhe" localSheetId="9" hidden="1">{#N/A,#N/A,FALSE,"3";#N/A,#N/A,FALSE,"5";#N/A,#N/A,FALSE,"6";#N/A,#N/A,FALSE,"8";#N/A,#N/A,FALSE,"10";#N/A,#N/A,FALSE,"13";#N/A,#N/A,FALSE,"14";#N/A,#N/A,FALSE,"15";#N/A,#N/A,FALSE,"16"}</definedName>
    <definedName name="eghegehhe" localSheetId="10" hidden="1">{#N/A,#N/A,FALSE,"3";#N/A,#N/A,FALSE,"5";#N/A,#N/A,FALSE,"6";#N/A,#N/A,FALSE,"8";#N/A,#N/A,FALSE,"10";#N/A,#N/A,FALSE,"13";#N/A,#N/A,FALSE,"14";#N/A,#N/A,FALSE,"15";#N/A,#N/A,FALSE,"16"}</definedName>
    <definedName name="eghegehhe" localSheetId="13" hidden="1">{#N/A,#N/A,FALSE,"3";#N/A,#N/A,FALSE,"5";#N/A,#N/A,FALSE,"6";#N/A,#N/A,FALSE,"8";#N/A,#N/A,FALSE,"10";#N/A,#N/A,FALSE,"13";#N/A,#N/A,FALSE,"14";#N/A,#N/A,FALSE,"15";#N/A,#N/A,FALSE,"16"}</definedName>
    <definedName name="eghegehhe" localSheetId="2" hidden="1">{#N/A,#N/A,FALSE,"3";#N/A,#N/A,FALSE,"5";#N/A,#N/A,FALSE,"6";#N/A,#N/A,FALSE,"8";#N/A,#N/A,FALSE,"10";#N/A,#N/A,FALSE,"13";#N/A,#N/A,FALSE,"14";#N/A,#N/A,FALSE,"15";#N/A,#N/A,FALSE,"16"}</definedName>
    <definedName name="eghegehhe" hidden="1">{#N/A,#N/A,FALSE,"3";#N/A,#N/A,FALSE,"5";#N/A,#N/A,FALSE,"6";#N/A,#N/A,FALSE,"8";#N/A,#N/A,FALSE,"10";#N/A,#N/A,FALSE,"13";#N/A,#N/A,FALSE,"14";#N/A,#N/A,FALSE,"15";#N/A,#N/A,FALSE,"16"}</definedName>
    <definedName name="EMM" localSheetId="3" hidden="1">{#N/A,#N/A,TRUE,"Cover";#N/A,#N/A,TRUE,"Content";"Orders EMM",#N/A,TRUE,"Order Sales";"project EMM",#N/A,TRUE,"Project Control";"Cash EMM",#N/A,TRUE,"Cash Control";"KPI EMM",#N/A,TRUE,"KPI-EMM";"Empl EMM",#N/A,TRUE,"Employees"}</definedName>
    <definedName name="EMM" localSheetId="8" hidden="1">{#N/A,#N/A,TRUE,"Cover";#N/A,#N/A,TRUE,"Content";"Orders EMM",#N/A,TRUE,"Order Sales";"project EMM",#N/A,TRUE,"Project Control";"Cash EMM",#N/A,TRUE,"Cash Control";"KPI EMM",#N/A,TRUE,"KPI-EMM";"Empl EMM",#N/A,TRUE,"Employees"}</definedName>
    <definedName name="EMM" localSheetId="11" hidden="1">{#N/A,#N/A,TRUE,"Cover";#N/A,#N/A,TRUE,"Content";"Orders EMM",#N/A,TRUE,"Order Sales";"project EMM",#N/A,TRUE,"Project Control";"Cash EMM",#N/A,TRUE,"Cash Control";"KPI EMM",#N/A,TRUE,"KPI-EMM";"Empl EMM",#N/A,TRUE,"Employees"}</definedName>
    <definedName name="EMM" localSheetId="6" hidden="1">{#N/A,#N/A,TRUE,"Cover";#N/A,#N/A,TRUE,"Content";"Orders EMM",#N/A,TRUE,"Order Sales";"project EMM",#N/A,TRUE,"Project Control";"Cash EMM",#N/A,TRUE,"Cash Control";"KPI EMM",#N/A,TRUE,"KPI-EMM";"Empl EMM",#N/A,TRUE,"Employees"}</definedName>
    <definedName name="EMM" localSheetId="7" hidden="1">{#N/A,#N/A,TRUE,"Cover";#N/A,#N/A,TRUE,"Content";"Orders EMM",#N/A,TRUE,"Order Sales";"project EMM",#N/A,TRUE,"Project Control";"Cash EMM",#N/A,TRUE,"Cash Control";"KPI EMM",#N/A,TRUE,"KPI-EMM";"Empl EMM",#N/A,TRUE,"Employees"}</definedName>
    <definedName name="EMM" localSheetId="9" hidden="1">{#N/A,#N/A,TRUE,"Cover";#N/A,#N/A,TRUE,"Content";"Orders EMM",#N/A,TRUE,"Order Sales";"project EMM",#N/A,TRUE,"Project Control";"Cash EMM",#N/A,TRUE,"Cash Control";"KPI EMM",#N/A,TRUE,"KPI-EMM";"Empl EMM",#N/A,TRUE,"Employees"}</definedName>
    <definedName name="EMM" localSheetId="10" hidden="1">{#N/A,#N/A,TRUE,"Cover";#N/A,#N/A,TRUE,"Content";"Orders EMM",#N/A,TRUE,"Order Sales";"project EMM",#N/A,TRUE,"Project Control";"Cash EMM",#N/A,TRUE,"Cash Control";"KPI EMM",#N/A,TRUE,"KPI-EMM";"Empl EMM",#N/A,TRUE,"Employees"}</definedName>
    <definedName name="EMM" localSheetId="13" hidden="1">{#N/A,#N/A,TRUE,"Cover";#N/A,#N/A,TRUE,"Content";"Orders EMM",#N/A,TRUE,"Order Sales";"project EMM",#N/A,TRUE,"Project Control";"Cash EMM",#N/A,TRUE,"Cash Control";"KPI EMM",#N/A,TRUE,"KPI-EMM";"Empl EMM",#N/A,TRUE,"Employees"}</definedName>
    <definedName name="EMM" localSheetId="2" hidden="1">{#N/A,#N/A,TRUE,"Cover";#N/A,#N/A,TRUE,"Content";"Orders EMM",#N/A,TRUE,"Order Sales";"project EMM",#N/A,TRUE,"Project Control";"Cash EMM",#N/A,TRUE,"Cash Control";"KPI EMM",#N/A,TRUE,"KPI-EMM";"Empl EMM",#N/A,TRUE,"Employees"}</definedName>
    <definedName name="EMM" hidden="1">{#N/A,#N/A,TRUE,"Cover";#N/A,#N/A,TRUE,"Content";"Orders EMM",#N/A,TRUE,"Order Sales";"project EMM",#N/A,TRUE,"Project Control";"Cash EMM",#N/A,TRUE,"Cash Control";"KPI EMM",#N/A,TRUE,"KPI-EMM";"Empl EMM",#N/A,TRUE,"Employees"}</definedName>
    <definedName name="er" localSheetId="3" hidden="1">{#N/A,#N/A,FALSE,"3";#N/A,#N/A,FALSE,"5";#N/A,#N/A,FALSE,"6";#N/A,#N/A,FALSE,"8";#N/A,#N/A,FALSE,"10";#N/A,#N/A,FALSE,"13";#N/A,#N/A,FALSE,"14";#N/A,#N/A,FALSE,"15";#N/A,#N/A,FALSE,"16"}</definedName>
    <definedName name="er" localSheetId="8" hidden="1">{#N/A,#N/A,FALSE,"3";#N/A,#N/A,FALSE,"5";#N/A,#N/A,FALSE,"6";#N/A,#N/A,FALSE,"8";#N/A,#N/A,FALSE,"10";#N/A,#N/A,FALSE,"13";#N/A,#N/A,FALSE,"14";#N/A,#N/A,FALSE,"15";#N/A,#N/A,FALSE,"16"}</definedName>
    <definedName name="er" localSheetId="11" hidden="1">{#N/A,#N/A,FALSE,"3";#N/A,#N/A,FALSE,"5";#N/A,#N/A,FALSE,"6";#N/A,#N/A,FALSE,"8";#N/A,#N/A,FALSE,"10";#N/A,#N/A,FALSE,"13";#N/A,#N/A,FALSE,"14";#N/A,#N/A,FALSE,"15";#N/A,#N/A,FALSE,"16"}</definedName>
    <definedName name="er" localSheetId="6" hidden="1">{#N/A,#N/A,FALSE,"3";#N/A,#N/A,FALSE,"5";#N/A,#N/A,FALSE,"6";#N/A,#N/A,FALSE,"8";#N/A,#N/A,FALSE,"10";#N/A,#N/A,FALSE,"13";#N/A,#N/A,FALSE,"14";#N/A,#N/A,FALSE,"15";#N/A,#N/A,FALSE,"16"}</definedName>
    <definedName name="er" localSheetId="7" hidden="1">{#N/A,#N/A,FALSE,"3";#N/A,#N/A,FALSE,"5";#N/A,#N/A,FALSE,"6";#N/A,#N/A,FALSE,"8";#N/A,#N/A,FALSE,"10";#N/A,#N/A,FALSE,"13";#N/A,#N/A,FALSE,"14";#N/A,#N/A,FALSE,"15";#N/A,#N/A,FALSE,"16"}</definedName>
    <definedName name="er" localSheetId="9" hidden="1">{#N/A,#N/A,FALSE,"3";#N/A,#N/A,FALSE,"5";#N/A,#N/A,FALSE,"6";#N/A,#N/A,FALSE,"8";#N/A,#N/A,FALSE,"10";#N/A,#N/A,FALSE,"13";#N/A,#N/A,FALSE,"14";#N/A,#N/A,FALSE,"15";#N/A,#N/A,FALSE,"16"}</definedName>
    <definedName name="er" localSheetId="10" hidden="1">{#N/A,#N/A,FALSE,"3";#N/A,#N/A,FALSE,"5";#N/A,#N/A,FALSE,"6";#N/A,#N/A,FALSE,"8";#N/A,#N/A,FALSE,"10";#N/A,#N/A,FALSE,"13";#N/A,#N/A,FALSE,"14";#N/A,#N/A,FALSE,"15";#N/A,#N/A,FALSE,"16"}</definedName>
    <definedName name="er" localSheetId="13" hidden="1">{#N/A,#N/A,FALSE,"3";#N/A,#N/A,FALSE,"5";#N/A,#N/A,FALSE,"6";#N/A,#N/A,FALSE,"8";#N/A,#N/A,FALSE,"10";#N/A,#N/A,FALSE,"13";#N/A,#N/A,FALSE,"14";#N/A,#N/A,FALSE,"15";#N/A,#N/A,FALSE,"16"}</definedName>
    <definedName name="er" localSheetId="2" hidden="1">{#N/A,#N/A,FALSE,"3";#N/A,#N/A,FALSE,"5";#N/A,#N/A,FALSE,"6";#N/A,#N/A,FALSE,"8";#N/A,#N/A,FALSE,"10";#N/A,#N/A,FALSE,"13";#N/A,#N/A,FALSE,"14";#N/A,#N/A,FALSE,"15";#N/A,#N/A,FALSE,"16"}</definedName>
    <definedName name="er" hidden="1">{#N/A,#N/A,FALSE,"3";#N/A,#N/A,FALSE,"5";#N/A,#N/A,FALSE,"6";#N/A,#N/A,FALSE,"8";#N/A,#N/A,FALSE,"10";#N/A,#N/A,FALSE,"13";#N/A,#N/A,FALSE,"14";#N/A,#N/A,FALSE,"15";#N/A,#N/A,FALSE,"16"}</definedName>
    <definedName name="erer" localSheetId="3" hidden="1">{#N/A,#N/A,FALSE,"3";#N/A,#N/A,FALSE,"5";#N/A,#N/A,FALSE,"6";#N/A,#N/A,FALSE,"8";#N/A,#N/A,FALSE,"10";#N/A,#N/A,FALSE,"13";#N/A,#N/A,FALSE,"14";#N/A,#N/A,FALSE,"15";#N/A,#N/A,FALSE,"16"}</definedName>
    <definedName name="erer" localSheetId="8" hidden="1">{#N/A,#N/A,FALSE,"3";#N/A,#N/A,FALSE,"5";#N/A,#N/A,FALSE,"6";#N/A,#N/A,FALSE,"8";#N/A,#N/A,FALSE,"10";#N/A,#N/A,FALSE,"13";#N/A,#N/A,FALSE,"14";#N/A,#N/A,FALSE,"15";#N/A,#N/A,FALSE,"16"}</definedName>
    <definedName name="erer" localSheetId="11" hidden="1">{#N/A,#N/A,FALSE,"3";#N/A,#N/A,FALSE,"5";#N/A,#N/A,FALSE,"6";#N/A,#N/A,FALSE,"8";#N/A,#N/A,FALSE,"10";#N/A,#N/A,FALSE,"13";#N/A,#N/A,FALSE,"14";#N/A,#N/A,FALSE,"15";#N/A,#N/A,FALSE,"16"}</definedName>
    <definedName name="erer" localSheetId="6" hidden="1">{#N/A,#N/A,FALSE,"3";#N/A,#N/A,FALSE,"5";#N/A,#N/A,FALSE,"6";#N/A,#N/A,FALSE,"8";#N/A,#N/A,FALSE,"10";#N/A,#N/A,FALSE,"13";#N/A,#N/A,FALSE,"14";#N/A,#N/A,FALSE,"15";#N/A,#N/A,FALSE,"16"}</definedName>
    <definedName name="erer" localSheetId="7" hidden="1">{#N/A,#N/A,FALSE,"3";#N/A,#N/A,FALSE,"5";#N/A,#N/A,FALSE,"6";#N/A,#N/A,FALSE,"8";#N/A,#N/A,FALSE,"10";#N/A,#N/A,FALSE,"13";#N/A,#N/A,FALSE,"14";#N/A,#N/A,FALSE,"15";#N/A,#N/A,FALSE,"16"}</definedName>
    <definedName name="erer" localSheetId="9" hidden="1">{#N/A,#N/A,FALSE,"3";#N/A,#N/A,FALSE,"5";#N/A,#N/A,FALSE,"6";#N/A,#N/A,FALSE,"8";#N/A,#N/A,FALSE,"10";#N/A,#N/A,FALSE,"13";#N/A,#N/A,FALSE,"14";#N/A,#N/A,FALSE,"15";#N/A,#N/A,FALSE,"16"}</definedName>
    <definedName name="erer" localSheetId="10" hidden="1">{#N/A,#N/A,FALSE,"3";#N/A,#N/A,FALSE,"5";#N/A,#N/A,FALSE,"6";#N/A,#N/A,FALSE,"8";#N/A,#N/A,FALSE,"10";#N/A,#N/A,FALSE,"13";#N/A,#N/A,FALSE,"14";#N/A,#N/A,FALSE,"15";#N/A,#N/A,FALSE,"16"}</definedName>
    <definedName name="erer" localSheetId="13" hidden="1">{#N/A,#N/A,FALSE,"3";#N/A,#N/A,FALSE,"5";#N/A,#N/A,FALSE,"6";#N/A,#N/A,FALSE,"8";#N/A,#N/A,FALSE,"10";#N/A,#N/A,FALSE,"13";#N/A,#N/A,FALSE,"14";#N/A,#N/A,FALSE,"15";#N/A,#N/A,FALSE,"16"}</definedName>
    <definedName name="erer" localSheetId="2" hidden="1">{#N/A,#N/A,FALSE,"3";#N/A,#N/A,FALSE,"5";#N/A,#N/A,FALSE,"6";#N/A,#N/A,FALSE,"8";#N/A,#N/A,FALSE,"10";#N/A,#N/A,FALSE,"13";#N/A,#N/A,FALSE,"14";#N/A,#N/A,FALSE,"15";#N/A,#N/A,FALSE,"16"}</definedName>
    <definedName name="erer" hidden="1">{#N/A,#N/A,FALSE,"3";#N/A,#N/A,FALSE,"5";#N/A,#N/A,FALSE,"6";#N/A,#N/A,FALSE,"8";#N/A,#N/A,FALSE,"10";#N/A,#N/A,FALSE,"13";#N/A,#N/A,FALSE,"14";#N/A,#N/A,FALSE,"15";#N/A,#N/A,FALSE,"16"}</definedName>
    <definedName name="esge" localSheetId="3" hidden="1">{#N/A,#N/A,FALSE,"3";#N/A,#N/A,FALSE,"5";#N/A,#N/A,FALSE,"6";#N/A,#N/A,FALSE,"8";#N/A,#N/A,FALSE,"10";#N/A,#N/A,FALSE,"13";#N/A,#N/A,FALSE,"14";#N/A,#N/A,FALSE,"15";#N/A,#N/A,FALSE,"16"}</definedName>
    <definedName name="esge" localSheetId="8" hidden="1">{#N/A,#N/A,FALSE,"3";#N/A,#N/A,FALSE,"5";#N/A,#N/A,FALSE,"6";#N/A,#N/A,FALSE,"8";#N/A,#N/A,FALSE,"10";#N/A,#N/A,FALSE,"13";#N/A,#N/A,FALSE,"14";#N/A,#N/A,FALSE,"15";#N/A,#N/A,FALSE,"16"}</definedName>
    <definedName name="esge" localSheetId="11" hidden="1">{#N/A,#N/A,FALSE,"3";#N/A,#N/A,FALSE,"5";#N/A,#N/A,FALSE,"6";#N/A,#N/A,FALSE,"8";#N/A,#N/A,FALSE,"10";#N/A,#N/A,FALSE,"13";#N/A,#N/A,FALSE,"14";#N/A,#N/A,FALSE,"15";#N/A,#N/A,FALSE,"16"}</definedName>
    <definedName name="esge" localSheetId="6" hidden="1">{#N/A,#N/A,FALSE,"3";#N/A,#N/A,FALSE,"5";#N/A,#N/A,FALSE,"6";#N/A,#N/A,FALSE,"8";#N/A,#N/A,FALSE,"10";#N/A,#N/A,FALSE,"13";#N/A,#N/A,FALSE,"14";#N/A,#N/A,FALSE,"15";#N/A,#N/A,FALSE,"16"}</definedName>
    <definedName name="esge" localSheetId="7" hidden="1">{#N/A,#N/A,FALSE,"3";#N/A,#N/A,FALSE,"5";#N/A,#N/A,FALSE,"6";#N/A,#N/A,FALSE,"8";#N/A,#N/A,FALSE,"10";#N/A,#N/A,FALSE,"13";#N/A,#N/A,FALSE,"14";#N/A,#N/A,FALSE,"15";#N/A,#N/A,FALSE,"16"}</definedName>
    <definedName name="esge" localSheetId="9" hidden="1">{#N/A,#N/A,FALSE,"3";#N/A,#N/A,FALSE,"5";#N/A,#N/A,FALSE,"6";#N/A,#N/A,FALSE,"8";#N/A,#N/A,FALSE,"10";#N/A,#N/A,FALSE,"13";#N/A,#N/A,FALSE,"14";#N/A,#N/A,FALSE,"15";#N/A,#N/A,FALSE,"16"}</definedName>
    <definedName name="esge" localSheetId="10" hidden="1">{#N/A,#N/A,FALSE,"3";#N/A,#N/A,FALSE,"5";#N/A,#N/A,FALSE,"6";#N/A,#N/A,FALSE,"8";#N/A,#N/A,FALSE,"10";#N/A,#N/A,FALSE,"13";#N/A,#N/A,FALSE,"14";#N/A,#N/A,FALSE,"15";#N/A,#N/A,FALSE,"16"}</definedName>
    <definedName name="esge" localSheetId="13" hidden="1">{#N/A,#N/A,FALSE,"3";#N/A,#N/A,FALSE,"5";#N/A,#N/A,FALSE,"6";#N/A,#N/A,FALSE,"8";#N/A,#N/A,FALSE,"10";#N/A,#N/A,FALSE,"13";#N/A,#N/A,FALSE,"14";#N/A,#N/A,FALSE,"15";#N/A,#N/A,FALSE,"16"}</definedName>
    <definedName name="esge" localSheetId="2" hidden="1">{#N/A,#N/A,FALSE,"3";#N/A,#N/A,FALSE,"5";#N/A,#N/A,FALSE,"6";#N/A,#N/A,FALSE,"8";#N/A,#N/A,FALSE,"10";#N/A,#N/A,FALSE,"13";#N/A,#N/A,FALSE,"14";#N/A,#N/A,FALSE,"15";#N/A,#N/A,FALSE,"16"}</definedName>
    <definedName name="esge" hidden="1">{#N/A,#N/A,FALSE,"3";#N/A,#N/A,FALSE,"5";#N/A,#N/A,FALSE,"6";#N/A,#N/A,FALSE,"8";#N/A,#N/A,FALSE,"10";#N/A,#N/A,FALSE,"13";#N/A,#N/A,FALSE,"14";#N/A,#N/A,FALSE,"15";#N/A,#N/A,FALSE,"16"}</definedName>
    <definedName name="etat" localSheetId="6">[4]Sheet1!$J:$J</definedName>
    <definedName name="etat" localSheetId="7">[4]Sheet1!$J:$J</definedName>
    <definedName name="etat" localSheetId="9">[4]Sheet1!$J:$J</definedName>
    <definedName name="etat">[3]Sheet3!$F:$F</definedName>
    <definedName name="faasfas" localSheetId="3" hidden="1">{#N/A,#N/A,FALSE,"3";#N/A,#N/A,FALSE,"5";#N/A,#N/A,FALSE,"6";#N/A,#N/A,FALSE,"8";#N/A,#N/A,FALSE,"10";#N/A,#N/A,FALSE,"13";#N/A,#N/A,FALSE,"14";#N/A,#N/A,FALSE,"15";#N/A,#N/A,FALSE,"16"}</definedName>
    <definedName name="faasfas" localSheetId="8" hidden="1">{#N/A,#N/A,FALSE,"3";#N/A,#N/A,FALSE,"5";#N/A,#N/A,FALSE,"6";#N/A,#N/A,FALSE,"8";#N/A,#N/A,FALSE,"10";#N/A,#N/A,FALSE,"13";#N/A,#N/A,FALSE,"14";#N/A,#N/A,FALSE,"15";#N/A,#N/A,FALSE,"16"}</definedName>
    <definedName name="faasfas" localSheetId="11" hidden="1">{#N/A,#N/A,FALSE,"3";#N/A,#N/A,FALSE,"5";#N/A,#N/A,FALSE,"6";#N/A,#N/A,FALSE,"8";#N/A,#N/A,FALSE,"10";#N/A,#N/A,FALSE,"13";#N/A,#N/A,FALSE,"14";#N/A,#N/A,FALSE,"15";#N/A,#N/A,FALSE,"16"}</definedName>
    <definedName name="faasfas" localSheetId="6" hidden="1">{#N/A,#N/A,FALSE,"3";#N/A,#N/A,FALSE,"5";#N/A,#N/A,FALSE,"6";#N/A,#N/A,FALSE,"8";#N/A,#N/A,FALSE,"10";#N/A,#N/A,FALSE,"13";#N/A,#N/A,FALSE,"14";#N/A,#N/A,FALSE,"15";#N/A,#N/A,FALSE,"16"}</definedName>
    <definedName name="faasfas" localSheetId="7" hidden="1">{#N/A,#N/A,FALSE,"3";#N/A,#N/A,FALSE,"5";#N/A,#N/A,FALSE,"6";#N/A,#N/A,FALSE,"8";#N/A,#N/A,FALSE,"10";#N/A,#N/A,FALSE,"13";#N/A,#N/A,FALSE,"14";#N/A,#N/A,FALSE,"15";#N/A,#N/A,FALSE,"16"}</definedName>
    <definedName name="faasfas" localSheetId="9" hidden="1">{#N/A,#N/A,FALSE,"3";#N/A,#N/A,FALSE,"5";#N/A,#N/A,FALSE,"6";#N/A,#N/A,FALSE,"8";#N/A,#N/A,FALSE,"10";#N/A,#N/A,FALSE,"13";#N/A,#N/A,FALSE,"14";#N/A,#N/A,FALSE,"15";#N/A,#N/A,FALSE,"16"}</definedName>
    <definedName name="faasfas" localSheetId="10" hidden="1">{#N/A,#N/A,FALSE,"3";#N/A,#N/A,FALSE,"5";#N/A,#N/A,FALSE,"6";#N/A,#N/A,FALSE,"8";#N/A,#N/A,FALSE,"10";#N/A,#N/A,FALSE,"13";#N/A,#N/A,FALSE,"14";#N/A,#N/A,FALSE,"15";#N/A,#N/A,FALSE,"16"}</definedName>
    <definedName name="faasfas" localSheetId="13" hidden="1">{#N/A,#N/A,FALSE,"3";#N/A,#N/A,FALSE,"5";#N/A,#N/A,FALSE,"6";#N/A,#N/A,FALSE,"8";#N/A,#N/A,FALSE,"10";#N/A,#N/A,FALSE,"13";#N/A,#N/A,FALSE,"14";#N/A,#N/A,FALSE,"15";#N/A,#N/A,FALSE,"16"}</definedName>
    <definedName name="faasfas" localSheetId="2" hidden="1">{#N/A,#N/A,FALSE,"3";#N/A,#N/A,FALSE,"5";#N/A,#N/A,FALSE,"6";#N/A,#N/A,FALSE,"8";#N/A,#N/A,FALSE,"10";#N/A,#N/A,FALSE,"13";#N/A,#N/A,FALSE,"14";#N/A,#N/A,FALSE,"15";#N/A,#N/A,FALSE,"16"}</definedName>
    <definedName name="faasfas" hidden="1">{#N/A,#N/A,FALSE,"3";#N/A,#N/A,FALSE,"5";#N/A,#N/A,FALSE,"6";#N/A,#N/A,FALSE,"8";#N/A,#N/A,FALSE,"10";#N/A,#N/A,FALSE,"13";#N/A,#N/A,FALSE,"14";#N/A,#N/A,FALSE,"15";#N/A,#N/A,FALSE,"16"}</definedName>
    <definedName name="fasf" localSheetId="3" hidden="1">{#N/A,#N/A,FALSE,"3";#N/A,#N/A,FALSE,"5";#N/A,#N/A,FALSE,"6";#N/A,#N/A,FALSE,"8";#N/A,#N/A,FALSE,"10";#N/A,#N/A,FALSE,"13";#N/A,#N/A,FALSE,"14";#N/A,#N/A,FALSE,"15";#N/A,#N/A,FALSE,"16"}</definedName>
    <definedName name="fasf" localSheetId="8" hidden="1">{#N/A,#N/A,FALSE,"3";#N/A,#N/A,FALSE,"5";#N/A,#N/A,FALSE,"6";#N/A,#N/A,FALSE,"8";#N/A,#N/A,FALSE,"10";#N/A,#N/A,FALSE,"13";#N/A,#N/A,FALSE,"14";#N/A,#N/A,FALSE,"15";#N/A,#N/A,FALSE,"16"}</definedName>
    <definedName name="fasf" localSheetId="11" hidden="1">{#N/A,#N/A,FALSE,"3";#N/A,#N/A,FALSE,"5";#N/A,#N/A,FALSE,"6";#N/A,#N/A,FALSE,"8";#N/A,#N/A,FALSE,"10";#N/A,#N/A,FALSE,"13";#N/A,#N/A,FALSE,"14";#N/A,#N/A,FALSE,"15";#N/A,#N/A,FALSE,"16"}</definedName>
    <definedName name="fasf" localSheetId="6" hidden="1">{#N/A,#N/A,FALSE,"3";#N/A,#N/A,FALSE,"5";#N/A,#N/A,FALSE,"6";#N/A,#N/A,FALSE,"8";#N/A,#N/A,FALSE,"10";#N/A,#N/A,FALSE,"13";#N/A,#N/A,FALSE,"14";#N/A,#N/A,FALSE,"15";#N/A,#N/A,FALSE,"16"}</definedName>
    <definedName name="fasf" localSheetId="7" hidden="1">{#N/A,#N/A,FALSE,"3";#N/A,#N/A,FALSE,"5";#N/A,#N/A,FALSE,"6";#N/A,#N/A,FALSE,"8";#N/A,#N/A,FALSE,"10";#N/A,#N/A,FALSE,"13";#N/A,#N/A,FALSE,"14";#N/A,#N/A,FALSE,"15";#N/A,#N/A,FALSE,"16"}</definedName>
    <definedName name="fasf" localSheetId="9" hidden="1">{#N/A,#N/A,FALSE,"3";#N/A,#N/A,FALSE,"5";#N/A,#N/A,FALSE,"6";#N/A,#N/A,FALSE,"8";#N/A,#N/A,FALSE,"10";#N/A,#N/A,FALSE,"13";#N/A,#N/A,FALSE,"14";#N/A,#N/A,FALSE,"15";#N/A,#N/A,FALSE,"16"}</definedName>
    <definedName name="fasf" localSheetId="10" hidden="1">{#N/A,#N/A,FALSE,"3";#N/A,#N/A,FALSE,"5";#N/A,#N/A,FALSE,"6";#N/A,#N/A,FALSE,"8";#N/A,#N/A,FALSE,"10";#N/A,#N/A,FALSE,"13";#N/A,#N/A,FALSE,"14";#N/A,#N/A,FALSE,"15";#N/A,#N/A,FALSE,"16"}</definedName>
    <definedName name="fasf" localSheetId="13" hidden="1">{#N/A,#N/A,FALSE,"3";#N/A,#N/A,FALSE,"5";#N/A,#N/A,FALSE,"6";#N/A,#N/A,FALSE,"8";#N/A,#N/A,FALSE,"10";#N/A,#N/A,FALSE,"13";#N/A,#N/A,FALSE,"14";#N/A,#N/A,FALSE,"15";#N/A,#N/A,FALSE,"16"}</definedName>
    <definedName name="fasf" localSheetId="2" hidden="1">{#N/A,#N/A,FALSE,"3";#N/A,#N/A,FALSE,"5";#N/A,#N/A,FALSE,"6";#N/A,#N/A,FALSE,"8";#N/A,#N/A,FALSE,"10";#N/A,#N/A,FALSE,"13";#N/A,#N/A,FALSE,"14";#N/A,#N/A,FALSE,"15";#N/A,#N/A,FALSE,"16"}</definedName>
    <definedName name="fasf" hidden="1">{#N/A,#N/A,FALSE,"3";#N/A,#N/A,FALSE,"5";#N/A,#N/A,FALSE,"6";#N/A,#N/A,FALSE,"8";#N/A,#N/A,FALSE,"10";#N/A,#N/A,FALSE,"13";#N/A,#N/A,FALSE,"14";#N/A,#N/A,FALSE,"15";#N/A,#N/A,FALSE,"16"}</definedName>
    <definedName name="fdf" localSheetId="3" hidden="1">{#N/A,#N/A,FALSE,"3";#N/A,#N/A,FALSE,"5";#N/A,#N/A,FALSE,"6";#N/A,#N/A,FALSE,"8";#N/A,#N/A,FALSE,"10";#N/A,#N/A,FALSE,"13";#N/A,#N/A,FALSE,"14";#N/A,#N/A,FALSE,"15";#N/A,#N/A,FALSE,"16"}</definedName>
    <definedName name="fdf" localSheetId="8" hidden="1">{#N/A,#N/A,FALSE,"3";#N/A,#N/A,FALSE,"5";#N/A,#N/A,FALSE,"6";#N/A,#N/A,FALSE,"8";#N/A,#N/A,FALSE,"10";#N/A,#N/A,FALSE,"13";#N/A,#N/A,FALSE,"14";#N/A,#N/A,FALSE,"15";#N/A,#N/A,FALSE,"16"}</definedName>
    <definedName name="fdf" localSheetId="11" hidden="1">{#N/A,#N/A,FALSE,"3";#N/A,#N/A,FALSE,"5";#N/A,#N/A,FALSE,"6";#N/A,#N/A,FALSE,"8";#N/A,#N/A,FALSE,"10";#N/A,#N/A,FALSE,"13";#N/A,#N/A,FALSE,"14";#N/A,#N/A,FALSE,"15";#N/A,#N/A,FALSE,"16"}</definedName>
    <definedName name="fdf" localSheetId="6" hidden="1">{#N/A,#N/A,FALSE,"3";#N/A,#N/A,FALSE,"5";#N/A,#N/A,FALSE,"6";#N/A,#N/A,FALSE,"8";#N/A,#N/A,FALSE,"10";#N/A,#N/A,FALSE,"13";#N/A,#N/A,FALSE,"14";#N/A,#N/A,FALSE,"15";#N/A,#N/A,FALSE,"16"}</definedName>
    <definedName name="fdf" localSheetId="7" hidden="1">{#N/A,#N/A,FALSE,"3";#N/A,#N/A,FALSE,"5";#N/A,#N/A,FALSE,"6";#N/A,#N/A,FALSE,"8";#N/A,#N/A,FALSE,"10";#N/A,#N/A,FALSE,"13";#N/A,#N/A,FALSE,"14";#N/A,#N/A,FALSE,"15";#N/A,#N/A,FALSE,"16"}</definedName>
    <definedName name="fdf" localSheetId="9" hidden="1">{#N/A,#N/A,FALSE,"3";#N/A,#N/A,FALSE,"5";#N/A,#N/A,FALSE,"6";#N/A,#N/A,FALSE,"8";#N/A,#N/A,FALSE,"10";#N/A,#N/A,FALSE,"13";#N/A,#N/A,FALSE,"14";#N/A,#N/A,FALSE,"15";#N/A,#N/A,FALSE,"16"}</definedName>
    <definedName name="fdf" localSheetId="10" hidden="1">{#N/A,#N/A,FALSE,"3";#N/A,#N/A,FALSE,"5";#N/A,#N/A,FALSE,"6";#N/A,#N/A,FALSE,"8";#N/A,#N/A,FALSE,"10";#N/A,#N/A,FALSE,"13";#N/A,#N/A,FALSE,"14";#N/A,#N/A,FALSE,"15";#N/A,#N/A,FALSE,"16"}</definedName>
    <definedName name="fdf" localSheetId="13" hidden="1">{#N/A,#N/A,FALSE,"3";#N/A,#N/A,FALSE,"5";#N/A,#N/A,FALSE,"6";#N/A,#N/A,FALSE,"8";#N/A,#N/A,FALSE,"10";#N/A,#N/A,FALSE,"13";#N/A,#N/A,FALSE,"14";#N/A,#N/A,FALSE,"15";#N/A,#N/A,FALSE,"16"}</definedName>
    <definedName name="fdf" localSheetId="2" hidden="1">{#N/A,#N/A,FALSE,"3";#N/A,#N/A,FALSE,"5";#N/A,#N/A,FALSE,"6";#N/A,#N/A,FALSE,"8";#N/A,#N/A,FALSE,"10";#N/A,#N/A,FALSE,"13";#N/A,#N/A,FALSE,"14";#N/A,#N/A,FALSE,"15";#N/A,#N/A,FALSE,"16"}</definedName>
    <definedName name="fdf" hidden="1">{#N/A,#N/A,FALSE,"3";#N/A,#N/A,FALSE,"5";#N/A,#N/A,FALSE,"6";#N/A,#N/A,FALSE,"8";#N/A,#N/A,FALSE,"10";#N/A,#N/A,FALSE,"13";#N/A,#N/A,FALSE,"14";#N/A,#N/A,FALSE,"15";#N/A,#N/A,FALSE,"16"}</definedName>
    <definedName name="fdfd" localSheetId="3" hidden="1">{#N/A,#N/A,FALSE,"3";#N/A,#N/A,FALSE,"5";#N/A,#N/A,FALSE,"6";#N/A,#N/A,FALSE,"8";#N/A,#N/A,FALSE,"10";#N/A,#N/A,FALSE,"13";#N/A,#N/A,FALSE,"14";#N/A,#N/A,FALSE,"15";#N/A,#N/A,FALSE,"16"}</definedName>
    <definedName name="fdfd" localSheetId="8" hidden="1">{#N/A,#N/A,FALSE,"3";#N/A,#N/A,FALSE,"5";#N/A,#N/A,FALSE,"6";#N/A,#N/A,FALSE,"8";#N/A,#N/A,FALSE,"10";#N/A,#N/A,FALSE,"13";#N/A,#N/A,FALSE,"14";#N/A,#N/A,FALSE,"15";#N/A,#N/A,FALSE,"16"}</definedName>
    <definedName name="fdfd" localSheetId="11" hidden="1">{#N/A,#N/A,FALSE,"3";#N/A,#N/A,FALSE,"5";#N/A,#N/A,FALSE,"6";#N/A,#N/A,FALSE,"8";#N/A,#N/A,FALSE,"10";#N/A,#N/A,FALSE,"13";#N/A,#N/A,FALSE,"14";#N/A,#N/A,FALSE,"15";#N/A,#N/A,FALSE,"16"}</definedName>
    <definedName name="fdfd" localSheetId="6" hidden="1">{#N/A,#N/A,FALSE,"3";#N/A,#N/A,FALSE,"5";#N/A,#N/A,FALSE,"6";#N/A,#N/A,FALSE,"8";#N/A,#N/A,FALSE,"10";#N/A,#N/A,FALSE,"13";#N/A,#N/A,FALSE,"14";#N/A,#N/A,FALSE,"15";#N/A,#N/A,FALSE,"16"}</definedName>
    <definedName name="fdfd" localSheetId="7" hidden="1">{#N/A,#N/A,FALSE,"3";#N/A,#N/A,FALSE,"5";#N/A,#N/A,FALSE,"6";#N/A,#N/A,FALSE,"8";#N/A,#N/A,FALSE,"10";#N/A,#N/A,FALSE,"13";#N/A,#N/A,FALSE,"14";#N/A,#N/A,FALSE,"15";#N/A,#N/A,FALSE,"16"}</definedName>
    <definedName name="fdfd" localSheetId="9" hidden="1">{#N/A,#N/A,FALSE,"3";#N/A,#N/A,FALSE,"5";#N/A,#N/A,FALSE,"6";#N/A,#N/A,FALSE,"8";#N/A,#N/A,FALSE,"10";#N/A,#N/A,FALSE,"13";#N/A,#N/A,FALSE,"14";#N/A,#N/A,FALSE,"15";#N/A,#N/A,FALSE,"16"}</definedName>
    <definedName name="fdfd" localSheetId="10" hidden="1">{#N/A,#N/A,FALSE,"3";#N/A,#N/A,FALSE,"5";#N/A,#N/A,FALSE,"6";#N/A,#N/A,FALSE,"8";#N/A,#N/A,FALSE,"10";#N/A,#N/A,FALSE,"13";#N/A,#N/A,FALSE,"14";#N/A,#N/A,FALSE,"15";#N/A,#N/A,FALSE,"16"}</definedName>
    <definedName name="fdfd" localSheetId="13" hidden="1">{#N/A,#N/A,FALSE,"3";#N/A,#N/A,FALSE,"5";#N/A,#N/A,FALSE,"6";#N/A,#N/A,FALSE,"8";#N/A,#N/A,FALSE,"10";#N/A,#N/A,FALSE,"13";#N/A,#N/A,FALSE,"14";#N/A,#N/A,FALSE,"15";#N/A,#N/A,FALSE,"16"}</definedName>
    <definedName name="fdfd" localSheetId="2" hidden="1">{#N/A,#N/A,FALSE,"3";#N/A,#N/A,FALSE,"5";#N/A,#N/A,FALSE,"6";#N/A,#N/A,FALSE,"8";#N/A,#N/A,FALSE,"10";#N/A,#N/A,FALSE,"13";#N/A,#N/A,FALSE,"14";#N/A,#N/A,FALSE,"15";#N/A,#N/A,FALSE,"16"}</definedName>
    <definedName name="fdfd" hidden="1">{#N/A,#N/A,FALSE,"3";#N/A,#N/A,FALSE,"5";#N/A,#N/A,FALSE,"6";#N/A,#N/A,FALSE,"8";#N/A,#N/A,FALSE,"10";#N/A,#N/A,FALSE,"13";#N/A,#N/A,FALSE,"14";#N/A,#N/A,FALSE,"15";#N/A,#N/A,FALSE,"16"}</definedName>
    <definedName name="fdfdf" localSheetId="3" hidden="1">{#N/A,#N/A,FALSE,"3";#N/A,#N/A,FALSE,"5";#N/A,#N/A,FALSE,"6";#N/A,#N/A,FALSE,"8";#N/A,#N/A,FALSE,"10";#N/A,#N/A,FALSE,"13";#N/A,#N/A,FALSE,"14";#N/A,#N/A,FALSE,"15";#N/A,#N/A,FALSE,"16"}</definedName>
    <definedName name="fdfdf" localSheetId="8" hidden="1">{#N/A,#N/A,FALSE,"3";#N/A,#N/A,FALSE,"5";#N/A,#N/A,FALSE,"6";#N/A,#N/A,FALSE,"8";#N/A,#N/A,FALSE,"10";#N/A,#N/A,FALSE,"13";#N/A,#N/A,FALSE,"14";#N/A,#N/A,FALSE,"15";#N/A,#N/A,FALSE,"16"}</definedName>
    <definedName name="fdfdf" localSheetId="11" hidden="1">{#N/A,#N/A,FALSE,"3";#N/A,#N/A,FALSE,"5";#N/A,#N/A,FALSE,"6";#N/A,#N/A,FALSE,"8";#N/A,#N/A,FALSE,"10";#N/A,#N/A,FALSE,"13";#N/A,#N/A,FALSE,"14";#N/A,#N/A,FALSE,"15";#N/A,#N/A,FALSE,"16"}</definedName>
    <definedName name="fdfdf" localSheetId="6" hidden="1">{#N/A,#N/A,FALSE,"3";#N/A,#N/A,FALSE,"5";#N/A,#N/A,FALSE,"6";#N/A,#N/A,FALSE,"8";#N/A,#N/A,FALSE,"10";#N/A,#N/A,FALSE,"13";#N/A,#N/A,FALSE,"14";#N/A,#N/A,FALSE,"15";#N/A,#N/A,FALSE,"16"}</definedName>
    <definedName name="fdfdf" localSheetId="7" hidden="1">{#N/A,#N/A,FALSE,"3";#N/A,#N/A,FALSE,"5";#N/A,#N/A,FALSE,"6";#N/A,#N/A,FALSE,"8";#N/A,#N/A,FALSE,"10";#N/A,#N/A,FALSE,"13";#N/A,#N/A,FALSE,"14";#N/A,#N/A,FALSE,"15";#N/A,#N/A,FALSE,"16"}</definedName>
    <definedName name="fdfdf" localSheetId="9" hidden="1">{#N/A,#N/A,FALSE,"3";#N/A,#N/A,FALSE,"5";#N/A,#N/A,FALSE,"6";#N/A,#N/A,FALSE,"8";#N/A,#N/A,FALSE,"10";#N/A,#N/A,FALSE,"13";#N/A,#N/A,FALSE,"14";#N/A,#N/A,FALSE,"15";#N/A,#N/A,FALSE,"16"}</definedName>
    <definedName name="fdfdf" localSheetId="10" hidden="1">{#N/A,#N/A,FALSE,"3";#N/A,#N/A,FALSE,"5";#N/A,#N/A,FALSE,"6";#N/A,#N/A,FALSE,"8";#N/A,#N/A,FALSE,"10";#N/A,#N/A,FALSE,"13";#N/A,#N/A,FALSE,"14";#N/A,#N/A,FALSE,"15";#N/A,#N/A,FALSE,"16"}</definedName>
    <definedName name="fdfdf" localSheetId="13" hidden="1">{#N/A,#N/A,FALSE,"3";#N/A,#N/A,FALSE,"5";#N/A,#N/A,FALSE,"6";#N/A,#N/A,FALSE,"8";#N/A,#N/A,FALSE,"10";#N/A,#N/A,FALSE,"13";#N/A,#N/A,FALSE,"14";#N/A,#N/A,FALSE,"15";#N/A,#N/A,FALSE,"16"}</definedName>
    <definedName name="fdfdf" localSheetId="2" hidden="1">{#N/A,#N/A,FALSE,"3";#N/A,#N/A,FALSE,"5";#N/A,#N/A,FALSE,"6";#N/A,#N/A,FALSE,"8";#N/A,#N/A,FALSE,"10";#N/A,#N/A,FALSE,"13";#N/A,#N/A,FALSE,"14";#N/A,#N/A,FALSE,"15";#N/A,#N/A,FALSE,"16"}</definedName>
    <definedName name="fdfdf" hidden="1">{#N/A,#N/A,FALSE,"3";#N/A,#N/A,FALSE,"5";#N/A,#N/A,FALSE,"6";#N/A,#N/A,FALSE,"8";#N/A,#N/A,FALSE,"10";#N/A,#N/A,FALSE,"13";#N/A,#N/A,FALSE,"14";#N/A,#N/A,FALSE,"15";#N/A,#N/A,FALSE,"16"}</definedName>
    <definedName name="fdhdfhfdhdfh" localSheetId="3" hidden="1">{#N/A,#N/A,FALSE,"3";#N/A,#N/A,FALSE,"5";#N/A,#N/A,FALSE,"6";#N/A,#N/A,FALSE,"8";#N/A,#N/A,FALSE,"10";#N/A,#N/A,FALSE,"13";#N/A,#N/A,FALSE,"14";#N/A,#N/A,FALSE,"15";#N/A,#N/A,FALSE,"16"}</definedName>
    <definedName name="fdhdfhfdhdfh" localSheetId="8" hidden="1">{#N/A,#N/A,FALSE,"3";#N/A,#N/A,FALSE,"5";#N/A,#N/A,FALSE,"6";#N/A,#N/A,FALSE,"8";#N/A,#N/A,FALSE,"10";#N/A,#N/A,FALSE,"13";#N/A,#N/A,FALSE,"14";#N/A,#N/A,FALSE,"15";#N/A,#N/A,FALSE,"16"}</definedName>
    <definedName name="fdhdfhfdhdfh" localSheetId="11" hidden="1">{#N/A,#N/A,FALSE,"3";#N/A,#N/A,FALSE,"5";#N/A,#N/A,FALSE,"6";#N/A,#N/A,FALSE,"8";#N/A,#N/A,FALSE,"10";#N/A,#N/A,FALSE,"13";#N/A,#N/A,FALSE,"14";#N/A,#N/A,FALSE,"15";#N/A,#N/A,FALSE,"16"}</definedName>
    <definedName name="fdhdfhfdhdfh" localSheetId="6" hidden="1">{#N/A,#N/A,FALSE,"3";#N/A,#N/A,FALSE,"5";#N/A,#N/A,FALSE,"6";#N/A,#N/A,FALSE,"8";#N/A,#N/A,FALSE,"10";#N/A,#N/A,FALSE,"13";#N/A,#N/A,FALSE,"14";#N/A,#N/A,FALSE,"15";#N/A,#N/A,FALSE,"16"}</definedName>
    <definedName name="fdhdfhfdhdfh" localSheetId="7" hidden="1">{#N/A,#N/A,FALSE,"3";#N/A,#N/A,FALSE,"5";#N/A,#N/A,FALSE,"6";#N/A,#N/A,FALSE,"8";#N/A,#N/A,FALSE,"10";#N/A,#N/A,FALSE,"13";#N/A,#N/A,FALSE,"14";#N/A,#N/A,FALSE,"15";#N/A,#N/A,FALSE,"16"}</definedName>
    <definedName name="fdhdfhfdhdfh" localSheetId="9" hidden="1">{#N/A,#N/A,FALSE,"3";#N/A,#N/A,FALSE,"5";#N/A,#N/A,FALSE,"6";#N/A,#N/A,FALSE,"8";#N/A,#N/A,FALSE,"10";#N/A,#N/A,FALSE,"13";#N/A,#N/A,FALSE,"14";#N/A,#N/A,FALSE,"15";#N/A,#N/A,FALSE,"16"}</definedName>
    <definedName name="fdhdfhfdhdfh" localSheetId="10" hidden="1">{#N/A,#N/A,FALSE,"3";#N/A,#N/A,FALSE,"5";#N/A,#N/A,FALSE,"6";#N/A,#N/A,FALSE,"8";#N/A,#N/A,FALSE,"10";#N/A,#N/A,FALSE,"13";#N/A,#N/A,FALSE,"14";#N/A,#N/A,FALSE,"15";#N/A,#N/A,FALSE,"16"}</definedName>
    <definedName name="fdhdfhfdhdfh" localSheetId="13" hidden="1">{#N/A,#N/A,FALSE,"3";#N/A,#N/A,FALSE,"5";#N/A,#N/A,FALSE,"6";#N/A,#N/A,FALSE,"8";#N/A,#N/A,FALSE,"10";#N/A,#N/A,FALSE,"13";#N/A,#N/A,FALSE,"14";#N/A,#N/A,FALSE,"15";#N/A,#N/A,FALSE,"16"}</definedName>
    <definedName name="fdhdfhfdhdfh" localSheetId="2" hidden="1">{#N/A,#N/A,FALSE,"3";#N/A,#N/A,FALSE,"5";#N/A,#N/A,FALSE,"6";#N/A,#N/A,FALSE,"8";#N/A,#N/A,FALSE,"10";#N/A,#N/A,FALSE,"13";#N/A,#N/A,FALSE,"14";#N/A,#N/A,FALSE,"15";#N/A,#N/A,FALSE,"16"}</definedName>
    <definedName name="fdhdfhfdhdfh" hidden="1">{#N/A,#N/A,FALSE,"3";#N/A,#N/A,FALSE,"5";#N/A,#N/A,FALSE,"6";#N/A,#N/A,FALSE,"8";#N/A,#N/A,FALSE,"10";#N/A,#N/A,FALSE,"13";#N/A,#N/A,FALSE,"14";#N/A,#N/A,FALSE,"15";#N/A,#N/A,FALSE,"16"}</definedName>
    <definedName name="fdhgfdh" localSheetId="3" hidden="1">{#N/A,#N/A,FALSE,"3";#N/A,#N/A,FALSE,"5";#N/A,#N/A,FALSE,"6";#N/A,#N/A,FALSE,"8";#N/A,#N/A,FALSE,"10";#N/A,#N/A,FALSE,"13";#N/A,#N/A,FALSE,"14";#N/A,#N/A,FALSE,"15";#N/A,#N/A,FALSE,"16"}</definedName>
    <definedName name="fdhgfdh" localSheetId="8" hidden="1">{#N/A,#N/A,FALSE,"3";#N/A,#N/A,FALSE,"5";#N/A,#N/A,FALSE,"6";#N/A,#N/A,FALSE,"8";#N/A,#N/A,FALSE,"10";#N/A,#N/A,FALSE,"13";#N/A,#N/A,FALSE,"14";#N/A,#N/A,FALSE,"15";#N/A,#N/A,FALSE,"16"}</definedName>
    <definedName name="fdhgfdh" localSheetId="11" hidden="1">{#N/A,#N/A,FALSE,"3";#N/A,#N/A,FALSE,"5";#N/A,#N/A,FALSE,"6";#N/A,#N/A,FALSE,"8";#N/A,#N/A,FALSE,"10";#N/A,#N/A,FALSE,"13";#N/A,#N/A,FALSE,"14";#N/A,#N/A,FALSE,"15";#N/A,#N/A,FALSE,"16"}</definedName>
    <definedName name="fdhgfdh" localSheetId="6" hidden="1">{#N/A,#N/A,FALSE,"3";#N/A,#N/A,FALSE,"5";#N/A,#N/A,FALSE,"6";#N/A,#N/A,FALSE,"8";#N/A,#N/A,FALSE,"10";#N/A,#N/A,FALSE,"13";#N/A,#N/A,FALSE,"14";#N/A,#N/A,FALSE,"15";#N/A,#N/A,FALSE,"16"}</definedName>
    <definedName name="fdhgfdh" localSheetId="7" hidden="1">{#N/A,#N/A,FALSE,"3";#N/A,#N/A,FALSE,"5";#N/A,#N/A,FALSE,"6";#N/A,#N/A,FALSE,"8";#N/A,#N/A,FALSE,"10";#N/A,#N/A,FALSE,"13";#N/A,#N/A,FALSE,"14";#N/A,#N/A,FALSE,"15";#N/A,#N/A,FALSE,"16"}</definedName>
    <definedName name="fdhgfdh" localSheetId="9" hidden="1">{#N/A,#N/A,FALSE,"3";#N/A,#N/A,FALSE,"5";#N/A,#N/A,FALSE,"6";#N/A,#N/A,FALSE,"8";#N/A,#N/A,FALSE,"10";#N/A,#N/A,FALSE,"13";#N/A,#N/A,FALSE,"14";#N/A,#N/A,FALSE,"15";#N/A,#N/A,FALSE,"16"}</definedName>
    <definedName name="fdhgfdh" localSheetId="10" hidden="1">{#N/A,#N/A,FALSE,"3";#N/A,#N/A,FALSE,"5";#N/A,#N/A,FALSE,"6";#N/A,#N/A,FALSE,"8";#N/A,#N/A,FALSE,"10";#N/A,#N/A,FALSE,"13";#N/A,#N/A,FALSE,"14";#N/A,#N/A,FALSE,"15";#N/A,#N/A,FALSE,"16"}</definedName>
    <definedName name="fdhgfdh" localSheetId="13" hidden="1">{#N/A,#N/A,FALSE,"3";#N/A,#N/A,FALSE,"5";#N/A,#N/A,FALSE,"6";#N/A,#N/A,FALSE,"8";#N/A,#N/A,FALSE,"10";#N/A,#N/A,FALSE,"13";#N/A,#N/A,FALSE,"14";#N/A,#N/A,FALSE,"15";#N/A,#N/A,FALSE,"16"}</definedName>
    <definedName name="fdhgfdh" localSheetId="2" hidden="1">{#N/A,#N/A,FALSE,"3";#N/A,#N/A,FALSE,"5";#N/A,#N/A,FALSE,"6";#N/A,#N/A,FALSE,"8";#N/A,#N/A,FALSE,"10";#N/A,#N/A,FALSE,"13";#N/A,#N/A,FALSE,"14";#N/A,#N/A,FALSE,"15";#N/A,#N/A,FALSE,"16"}</definedName>
    <definedName name="fdhgfdh" hidden="1">{#N/A,#N/A,FALSE,"3";#N/A,#N/A,FALSE,"5";#N/A,#N/A,FALSE,"6";#N/A,#N/A,FALSE,"8";#N/A,#N/A,FALSE,"10";#N/A,#N/A,FALSE,"13";#N/A,#N/A,FALSE,"14";#N/A,#N/A,FALSE,"15";#N/A,#N/A,FALSE,"16"}</definedName>
    <definedName name="ffffff" localSheetId="3" hidden="1">{#N/A,#N/A,FALSE,"3";#N/A,#N/A,FALSE,"5";#N/A,#N/A,FALSE,"6";#N/A,#N/A,FALSE,"8";#N/A,#N/A,FALSE,"10";#N/A,#N/A,FALSE,"13";#N/A,#N/A,FALSE,"14";#N/A,#N/A,FALSE,"15";#N/A,#N/A,FALSE,"16"}</definedName>
    <definedName name="ffffff" localSheetId="8" hidden="1">{#N/A,#N/A,FALSE,"3";#N/A,#N/A,FALSE,"5";#N/A,#N/A,FALSE,"6";#N/A,#N/A,FALSE,"8";#N/A,#N/A,FALSE,"10";#N/A,#N/A,FALSE,"13";#N/A,#N/A,FALSE,"14";#N/A,#N/A,FALSE,"15";#N/A,#N/A,FALSE,"16"}</definedName>
    <definedName name="ffffff" localSheetId="11" hidden="1">{#N/A,#N/A,FALSE,"3";#N/A,#N/A,FALSE,"5";#N/A,#N/A,FALSE,"6";#N/A,#N/A,FALSE,"8";#N/A,#N/A,FALSE,"10";#N/A,#N/A,FALSE,"13";#N/A,#N/A,FALSE,"14";#N/A,#N/A,FALSE,"15";#N/A,#N/A,FALSE,"16"}</definedName>
    <definedName name="ffffff" localSheetId="6" hidden="1">{#N/A,#N/A,FALSE,"3";#N/A,#N/A,FALSE,"5";#N/A,#N/A,FALSE,"6";#N/A,#N/A,FALSE,"8";#N/A,#N/A,FALSE,"10";#N/A,#N/A,FALSE,"13";#N/A,#N/A,FALSE,"14";#N/A,#N/A,FALSE,"15";#N/A,#N/A,FALSE,"16"}</definedName>
    <definedName name="ffffff" localSheetId="7" hidden="1">{#N/A,#N/A,FALSE,"3";#N/A,#N/A,FALSE,"5";#N/A,#N/A,FALSE,"6";#N/A,#N/A,FALSE,"8";#N/A,#N/A,FALSE,"10";#N/A,#N/A,FALSE,"13";#N/A,#N/A,FALSE,"14";#N/A,#N/A,FALSE,"15";#N/A,#N/A,FALSE,"16"}</definedName>
    <definedName name="ffffff" localSheetId="9" hidden="1">{#N/A,#N/A,FALSE,"3";#N/A,#N/A,FALSE,"5";#N/A,#N/A,FALSE,"6";#N/A,#N/A,FALSE,"8";#N/A,#N/A,FALSE,"10";#N/A,#N/A,FALSE,"13";#N/A,#N/A,FALSE,"14";#N/A,#N/A,FALSE,"15";#N/A,#N/A,FALSE,"16"}</definedName>
    <definedName name="ffffff" localSheetId="10" hidden="1">{#N/A,#N/A,FALSE,"3";#N/A,#N/A,FALSE,"5";#N/A,#N/A,FALSE,"6";#N/A,#N/A,FALSE,"8";#N/A,#N/A,FALSE,"10";#N/A,#N/A,FALSE,"13";#N/A,#N/A,FALSE,"14";#N/A,#N/A,FALSE,"15";#N/A,#N/A,FALSE,"16"}</definedName>
    <definedName name="ffffff" localSheetId="13" hidden="1">{#N/A,#N/A,FALSE,"3";#N/A,#N/A,FALSE,"5";#N/A,#N/A,FALSE,"6";#N/A,#N/A,FALSE,"8";#N/A,#N/A,FALSE,"10";#N/A,#N/A,FALSE,"13";#N/A,#N/A,FALSE,"14";#N/A,#N/A,FALSE,"15";#N/A,#N/A,FALSE,"16"}</definedName>
    <definedName name="ffffff" localSheetId="2" hidden="1">{#N/A,#N/A,FALSE,"3";#N/A,#N/A,FALSE,"5";#N/A,#N/A,FALSE,"6";#N/A,#N/A,FALSE,"8";#N/A,#N/A,FALSE,"10";#N/A,#N/A,FALSE,"13";#N/A,#N/A,FALSE,"14";#N/A,#N/A,FALSE,"15";#N/A,#N/A,FALSE,"16"}</definedName>
    <definedName name="ffffff" hidden="1">{#N/A,#N/A,FALSE,"3";#N/A,#N/A,FALSE,"5";#N/A,#N/A,FALSE,"6";#N/A,#N/A,FALSE,"8";#N/A,#N/A,FALSE,"10";#N/A,#N/A,FALSE,"13";#N/A,#N/A,FALSE,"14";#N/A,#N/A,FALSE,"15";#N/A,#N/A,FALSE,"16"}</definedName>
    <definedName name="ffffffff" localSheetId="3" hidden="1">{#N/A,#N/A,FALSE,"3";#N/A,#N/A,FALSE,"5";#N/A,#N/A,FALSE,"6";#N/A,#N/A,FALSE,"8";#N/A,#N/A,FALSE,"10";#N/A,#N/A,FALSE,"13";#N/A,#N/A,FALSE,"14";#N/A,#N/A,FALSE,"15";#N/A,#N/A,FALSE,"16"}</definedName>
    <definedName name="ffffffff" localSheetId="8" hidden="1">{#N/A,#N/A,FALSE,"3";#N/A,#N/A,FALSE,"5";#N/A,#N/A,FALSE,"6";#N/A,#N/A,FALSE,"8";#N/A,#N/A,FALSE,"10";#N/A,#N/A,FALSE,"13";#N/A,#N/A,FALSE,"14";#N/A,#N/A,FALSE,"15";#N/A,#N/A,FALSE,"16"}</definedName>
    <definedName name="ffffffff" localSheetId="11" hidden="1">{#N/A,#N/A,FALSE,"3";#N/A,#N/A,FALSE,"5";#N/A,#N/A,FALSE,"6";#N/A,#N/A,FALSE,"8";#N/A,#N/A,FALSE,"10";#N/A,#N/A,FALSE,"13";#N/A,#N/A,FALSE,"14";#N/A,#N/A,FALSE,"15";#N/A,#N/A,FALSE,"16"}</definedName>
    <definedName name="ffffffff" localSheetId="6" hidden="1">{#N/A,#N/A,FALSE,"3";#N/A,#N/A,FALSE,"5";#N/A,#N/A,FALSE,"6";#N/A,#N/A,FALSE,"8";#N/A,#N/A,FALSE,"10";#N/A,#N/A,FALSE,"13";#N/A,#N/A,FALSE,"14";#N/A,#N/A,FALSE,"15";#N/A,#N/A,FALSE,"16"}</definedName>
    <definedName name="ffffffff" localSheetId="7" hidden="1">{#N/A,#N/A,FALSE,"3";#N/A,#N/A,FALSE,"5";#N/A,#N/A,FALSE,"6";#N/A,#N/A,FALSE,"8";#N/A,#N/A,FALSE,"10";#N/A,#N/A,FALSE,"13";#N/A,#N/A,FALSE,"14";#N/A,#N/A,FALSE,"15";#N/A,#N/A,FALSE,"16"}</definedName>
    <definedName name="ffffffff" localSheetId="9" hidden="1">{#N/A,#N/A,FALSE,"3";#N/A,#N/A,FALSE,"5";#N/A,#N/A,FALSE,"6";#N/A,#N/A,FALSE,"8";#N/A,#N/A,FALSE,"10";#N/A,#N/A,FALSE,"13";#N/A,#N/A,FALSE,"14";#N/A,#N/A,FALSE,"15";#N/A,#N/A,FALSE,"16"}</definedName>
    <definedName name="ffffffff" localSheetId="10" hidden="1">{#N/A,#N/A,FALSE,"3";#N/A,#N/A,FALSE,"5";#N/A,#N/A,FALSE,"6";#N/A,#N/A,FALSE,"8";#N/A,#N/A,FALSE,"10";#N/A,#N/A,FALSE,"13";#N/A,#N/A,FALSE,"14";#N/A,#N/A,FALSE,"15";#N/A,#N/A,FALSE,"16"}</definedName>
    <definedName name="ffffffff" localSheetId="13" hidden="1">{#N/A,#N/A,FALSE,"3";#N/A,#N/A,FALSE,"5";#N/A,#N/A,FALSE,"6";#N/A,#N/A,FALSE,"8";#N/A,#N/A,FALSE,"10";#N/A,#N/A,FALSE,"13";#N/A,#N/A,FALSE,"14";#N/A,#N/A,FALSE,"15";#N/A,#N/A,FALSE,"16"}</definedName>
    <definedName name="ffffffff" localSheetId="2" hidden="1">{#N/A,#N/A,FALSE,"3";#N/A,#N/A,FALSE,"5";#N/A,#N/A,FALSE,"6";#N/A,#N/A,FALSE,"8";#N/A,#N/A,FALSE,"10";#N/A,#N/A,FALSE,"13";#N/A,#N/A,FALSE,"14";#N/A,#N/A,FALSE,"15";#N/A,#N/A,FALSE,"16"}</definedName>
    <definedName name="ffffffff" hidden="1">{#N/A,#N/A,FALSE,"3";#N/A,#N/A,FALSE,"5";#N/A,#N/A,FALSE,"6";#N/A,#N/A,FALSE,"8";#N/A,#N/A,FALSE,"10";#N/A,#N/A,FALSE,"13";#N/A,#N/A,FALSE,"14";#N/A,#N/A,FALSE,"15";#N/A,#N/A,FALSE,"16"}</definedName>
    <definedName name="fffffffff" localSheetId="3" hidden="1">{#N/A,#N/A,FALSE,"3";#N/A,#N/A,FALSE,"5";#N/A,#N/A,FALSE,"6";#N/A,#N/A,FALSE,"8";#N/A,#N/A,FALSE,"10";#N/A,#N/A,FALSE,"13";#N/A,#N/A,FALSE,"14";#N/A,#N/A,FALSE,"15";#N/A,#N/A,FALSE,"16"}</definedName>
    <definedName name="fffffffff" localSheetId="8" hidden="1">{#N/A,#N/A,FALSE,"3";#N/A,#N/A,FALSE,"5";#N/A,#N/A,FALSE,"6";#N/A,#N/A,FALSE,"8";#N/A,#N/A,FALSE,"10";#N/A,#N/A,FALSE,"13";#N/A,#N/A,FALSE,"14";#N/A,#N/A,FALSE,"15";#N/A,#N/A,FALSE,"16"}</definedName>
    <definedName name="fffffffff" localSheetId="11" hidden="1">{#N/A,#N/A,FALSE,"3";#N/A,#N/A,FALSE,"5";#N/A,#N/A,FALSE,"6";#N/A,#N/A,FALSE,"8";#N/A,#N/A,FALSE,"10";#N/A,#N/A,FALSE,"13";#N/A,#N/A,FALSE,"14";#N/A,#N/A,FALSE,"15";#N/A,#N/A,FALSE,"16"}</definedName>
    <definedName name="fffffffff" localSheetId="6" hidden="1">{#N/A,#N/A,FALSE,"3";#N/A,#N/A,FALSE,"5";#N/A,#N/A,FALSE,"6";#N/A,#N/A,FALSE,"8";#N/A,#N/A,FALSE,"10";#N/A,#N/A,FALSE,"13";#N/A,#N/A,FALSE,"14";#N/A,#N/A,FALSE,"15";#N/A,#N/A,FALSE,"16"}</definedName>
    <definedName name="fffffffff" localSheetId="7" hidden="1">{#N/A,#N/A,FALSE,"3";#N/A,#N/A,FALSE,"5";#N/A,#N/A,FALSE,"6";#N/A,#N/A,FALSE,"8";#N/A,#N/A,FALSE,"10";#N/A,#N/A,FALSE,"13";#N/A,#N/A,FALSE,"14";#N/A,#N/A,FALSE,"15";#N/A,#N/A,FALSE,"16"}</definedName>
    <definedName name="fffffffff" localSheetId="9" hidden="1">{#N/A,#N/A,FALSE,"3";#N/A,#N/A,FALSE,"5";#N/A,#N/A,FALSE,"6";#N/A,#N/A,FALSE,"8";#N/A,#N/A,FALSE,"10";#N/A,#N/A,FALSE,"13";#N/A,#N/A,FALSE,"14";#N/A,#N/A,FALSE,"15";#N/A,#N/A,FALSE,"16"}</definedName>
    <definedName name="fffffffff" localSheetId="10" hidden="1">{#N/A,#N/A,FALSE,"3";#N/A,#N/A,FALSE,"5";#N/A,#N/A,FALSE,"6";#N/A,#N/A,FALSE,"8";#N/A,#N/A,FALSE,"10";#N/A,#N/A,FALSE,"13";#N/A,#N/A,FALSE,"14";#N/A,#N/A,FALSE,"15";#N/A,#N/A,FALSE,"16"}</definedName>
    <definedName name="fffffffff" localSheetId="13" hidden="1">{#N/A,#N/A,FALSE,"3";#N/A,#N/A,FALSE,"5";#N/A,#N/A,FALSE,"6";#N/A,#N/A,FALSE,"8";#N/A,#N/A,FALSE,"10";#N/A,#N/A,FALSE,"13";#N/A,#N/A,FALSE,"14";#N/A,#N/A,FALSE,"15";#N/A,#N/A,FALSE,"16"}</definedName>
    <definedName name="fffffffff" localSheetId="2" hidden="1">{#N/A,#N/A,FALSE,"3";#N/A,#N/A,FALSE,"5";#N/A,#N/A,FALSE,"6";#N/A,#N/A,FALSE,"8";#N/A,#N/A,FALSE,"10";#N/A,#N/A,FALSE,"13";#N/A,#N/A,FALSE,"14";#N/A,#N/A,FALSE,"15";#N/A,#N/A,FALSE,"16"}</definedName>
    <definedName name="fffffffff" hidden="1">{#N/A,#N/A,FALSE,"3";#N/A,#N/A,FALSE,"5";#N/A,#N/A,FALSE,"6";#N/A,#N/A,FALSE,"8";#N/A,#N/A,FALSE,"10";#N/A,#N/A,FALSE,"13";#N/A,#N/A,FALSE,"14";#N/A,#N/A,FALSE,"15";#N/A,#N/A,FALSE,"16"}</definedName>
    <definedName name="ffffffffff" localSheetId="3" hidden="1">{#N/A,#N/A,FALSE,"3";#N/A,#N/A,FALSE,"5";#N/A,#N/A,FALSE,"6";#N/A,#N/A,FALSE,"8";#N/A,#N/A,FALSE,"10";#N/A,#N/A,FALSE,"13";#N/A,#N/A,FALSE,"14";#N/A,#N/A,FALSE,"15";#N/A,#N/A,FALSE,"16"}</definedName>
    <definedName name="ffffffffff" localSheetId="8" hidden="1">{#N/A,#N/A,FALSE,"3";#N/A,#N/A,FALSE,"5";#N/A,#N/A,FALSE,"6";#N/A,#N/A,FALSE,"8";#N/A,#N/A,FALSE,"10";#N/A,#N/A,FALSE,"13";#N/A,#N/A,FALSE,"14";#N/A,#N/A,FALSE,"15";#N/A,#N/A,FALSE,"16"}</definedName>
    <definedName name="ffffffffff" localSheetId="11" hidden="1">{#N/A,#N/A,FALSE,"3";#N/A,#N/A,FALSE,"5";#N/A,#N/A,FALSE,"6";#N/A,#N/A,FALSE,"8";#N/A,#N/A,FALSE,"10";#N/A,#N/A,FALSE,"13";#N/A,#N/A,FALSE,"14";#N/A,#N/A,FALSE,"15";#N/A,#N/A,FALSE,"16"}</definedName>
    <definedName name="ffffffffff" localSheetId="6" hidden="1">{#N/A,#N/A,FALSE,"3";#N/A,#N/A,FALSE,"5";#N/A,#N/A,FALSE,"6";#N/A,#N/A,FALSE,"8";#N/A,#N/A,FALSE,"10";#N/A,#N/A,FALSE,"13";#N/A,#N/A,FALSE,"14";#N/A,#N/A,FALSE,"15";#N/A,#N/A,FALSE,"16"}</definedName>
    <definedName name="ffffffffff" localSheetId="7" hidden="1">{#N/A,#N/A,FALSE,"3";#N/A,#N/A,FALSE,"5";#N/A,#N/A,FALSE,"6";#N/A,#N/A,FALSE,"8";#N/A,#N/A,FALSE,"10";#N/A,#N/A,FALSE,"13";#N/A,#N/A,FALSE,"14";#N/A,#N/A,FALSE,"15";#N/A,#N/A,FALSE,"16"}</definedName>
    <definedName name="ffffffffff" localSheetId="9" hidden="1">{#N/A,#N/A,FALSE,"3";#N/A,#N/A,FALSE,"5";#N/A,#N/A,FALSE,"6";#N/A,#N/A,FALSE,"8";#N/A,#N/A,FALSE,"10";#N/A,#N/A,FALSE,"13";#N/A,#N/A,FALSE,"14";#N/A,#N/A,FALSE,"15";#N/A,#N/A,FALSE,"16"}</definedName>
    <definedName name="ffffffffff" localSheetId="10" hidden="1">{#N/A,#N/A,FALSE,"3";#N/A,#N/A,FALSE,"5";#N/A,#N/A,FALSE,"6";#N/A,#N/A,FALSE,"8";#N/A,#N/A,FALSE,"10";#N/A,#N/A,FALSE,"13";#N/A,#N/A,FALSE,"14";#N/A,#N/A,FALSE,"15";#N/A,#N/A,FALSE,"16"}</definedName>
    <definedName name="ffffffffff" localSheetId="13" hidden="1">{#N/A,#N/A,FALSE,"3";#N/A,#N/A,FALSE,"5";#N/A,#N/A,FALSE,"6";#N/A,#N/A,FALSE,"8";#N/A,#N/A,FALSE,"10";#N/A,#N/A,FALSE,"13";#N/A,#N/A,FALSE,"14";#N/A,#N/A,FALSE,"15";#N/A,#N/A,FALSE,"16"}</definedName>
    <definedName name="ffffffffff" localSheetId="2" hidden="1">{#N/A,#N/A,FALSE,"3";#N/A,#N/A,FALSE,"5";#N/A,#N/A,FALSE,"6";#N/A,#N/A,FALSE,"8";#N/A,#N/A,FALSE,"10";#N/A,#N/A,FALSE,"13";#N/A,#N/A,FALSE,"14";#N/A,#N/A,FALSE,"15";#N/A,#N/A,FALSE,"16"}</definedName>
    <definedName name="ffffffffff" hidden="1">{#N/A,#N/A,FALSE,"3";#N/A,#N/A,FALSE,"5";#N/A,#N/A,FALSE,"6";#N/A,#N/A,FALSE,"8";#N/A,#N/A,FALSE,"10";#N/A,#N/A,FALSE,"13";#N/A,#N/A,FALSE,"14";#N/A,#N/A,FALSE,"15";#N/A,#N/A,FALSE,"16"}</definedName>
    <definedName name="fffffffffff" localSheetId="3" hidden="1">{#N/A,#N/A,FALSE,"3";#N/A,#N/A,FALSE,"5";#N/A,#N/A,FALSE,"6";#N/A,#N/A,FALSE,"8";#N/A,#N/A,FALSE,"10";#N/A,#N/A,FALSE,"13";#N/A,#N/A,FALSE,"14";#N/A,#N/A,FALSE,"15";#N/A,#N/A,FALSE,"16"}</definedName>
    <definedName name="fffffffffff" localSheetId="8" hidden="1">{#N/A,#N/A,FALSE,"3";#N/A,#N/A,FALSE,"5";#N/A,#N/A,FALSE,"6";#N/A,#N/A,FALSE,"8";#N/A,#N/A,FALSE,"10";#N/A,#N/A,FALSE,"13";#N/A,#N/A,FALSE,"14";#N/A,#N/A,FALSE,"15";#N/A,#N/A,FALSE,"16"}</definedName>
    <definedName name="fffffffffff" localSheetId="11" hidden="1">{#N/A,#N/A,FALSE,"3";#N/A,#N/A,FALSE,"5";#N/A,#N/A,FALSE,"6";#N/A,#N/A,FALSE,"8";#N/A,#N/A,FALSE,"10";#N/A,#N/A,FALSE,"13";#N/A,#N/A,FALSE,"14";#N/A,#N/A,FALSE,"15";#N/A,#N/A,FALSE,"16"}</definedName>
    <definedName name="fffffffffff" localSheetId="6" hidden="1">{#N/A,#N/A,FALSE,"3";#N/A,#N/A,FALSE,"5";#N/A,#N/A,FALSE,"6";#N/A,#N/A,FALSE,"8";#N/A,#N/A,FALSE,"10";#N/A,#N/A,FALSE,"13";#N/A,#N/A,FALSE,"14";#N/A,#N/A,FALSE,"15";#N/A,#N/A,FALSE,"16"}</definedName>
    <definedName name="fffffffffff" localSheetId="7" hidden="1">{#N/A,#N/A,FALSE,"3";#N/A,#N/A,FALSE,"5";#N/A,#N/A,FALSE,"6";#N/A,#N/A,FALSE,"8";#N/A,#N/A,FALSE,"10";#N/A,#N/A,FALSE,"13";#N/A,#N/A,FALSE,"14";#N/A,#N/A,FALSE,"15";#N/A,#N/A,FALSE,"16"}</definedName>
    <definedName name="fffffffffff" localSheetId="9" hidden="1">{#N/A,#N/A,FALSE,"3";#N/A,#N/A,FALSE,"5";#N/A,#N/A,FALSE,"6";#N/A,#N/A,FALSE,"8";#N/A,#N/A,FALSE,"10";#N/A,#N/A,FALSE,"13";#N/A,#N/A,FALSE,"14";#N/A,#N/A,FALSE,"15";#N/A,#N/A,FALSE,"16"}</definedName>
    <definedName name="fffffffffff" localSheetId="10" hidden="1">{#N/A,#N/A,FALSE,"3";#N/A,#N/A,FALSE,"5";#N/A,#N/A,FALSE,"6";#N/A,#N/A,FALSE,"8";#N/A,#N/A,FALSE,"10";#N/A,#N/A,FALSE,"13";#N/A,#N/A,FALSE,"14";#N/A,#N/A,FALSE,"15";#N/A,#N/A,FALSE,"16"}</definedName>
    <definedName name="fffffffffff" localSheetId="13" hidden="1">{#N/A,#N/A,FALSE,"3";#N/A,#N/A,FALSE,"5";#N/A,#N/A,FALSE,"6";#N/A,#N/A,FALSE,"8";#N/A,#N/A,FALSE,"10";#N/A,#N/A,FALSE,"13";#N/A,#N/A,FALSE,"14";#N/A,#N/A,FALSE,"15";#N/A,#N/A,FALSE,"16"}</definedName>
    <definedName name="fffffffffff" localSheetId="2" hidden="1">{#N/A,#N/A,FALSE,"3";#N/A,#N/A,FALSE,"5";#N/A,#N/A,FALSE,"6";#N/A,#N/A,FALSE,"8";#N/A,#N/A,FALSE,"10";#N/A,#N/A,FALSE,"13";#N/A,#N/A,FALSE,"14";#N/A,#N/A,FALSE,"15";#N/A,#N/A,FALSE,"16"}</definedName>
    <definedName name="fffffffffff" hidden="1">{#N/A,#N/A,FALSE,"3";#N/A,#N/A,FALSE,"5";#N/A,#N/A,FALSE,"6";#N/A,#N/A,FALSE,"8";#N/A,#N/A,FALSE,"10";#N/A,#N/A,FALSE,"13";#N/A,#N/A,FALSE,"14";#N/A,#N/A,FALSE,"15";#N/A,#N/A,FALSE,"16"}</definedName>
    <definedName name="fg" localSheetId="3" hidden="1">{#N/A,#N/A,FALSE,"3";#N/A,#N/A,FALSE,"5";#N/A,#N/A,FALSE,"6";#N/A,#N/A,FALSE,"8";#N/A,#N/A,FALSE,"10";#N/A,#N/A,FALSE,"13";#N/A,#N/A,FALSE,"14";#N/A,#N/A,FALSE,"15";#N/A,#N/A,FALSE,"16"}</definedName>
    <definedName name="fg" localSheetId="8" hidden="1">{#N/A,#N/A,FALSE,"3";#N/A,#N/A,FALSE,"5";#N/A,#N/A,FALSE,"6";#N/A,#N/A,FALSE,"8";#N/A,#N/A,FALSE,"10";#N/A,#N/A,FALSE,"13";#N/A,#N/A,FALSE,"14";#N/A,#N/A,FALSE,"15";#N/A,#N/A,FALSE,"16"}</definedName>
    <definedName name="fg" localSheetId="11" hidden="1">{#N/A,#N/A,FALSE,"3";#N/A,#N/A,FALSE,"5";#N/A,#N/A,FALSE,"6";#N/A,#N/A,FALSE,"8";#N/A,#N/A,FALSE,"10";#N/A,#N/A,FALSE,"13";#N/A,#N/A,FALSE,"14";#N/A,#N/A,FALSE,"15";#N/A,#N/A,FALSE,"16"}</definedName>
    <definedName name="fg" localSheetId="6" hidden="1">{#N/A,#N/A,FALSE,"3";#N/A,#N/A,FALSE,"5";#N/A,#N/A,FALSE,"6";#N/A,#N/A,FALSE,"8";#N/A,#N/A,FALSE,"10";#N/A,#N/A,FALSE,"13";#N/A,#N/A,FALSE,"14";#N/A,#N/A,FALSE,"15";#N/A,#N/A,FALSE,"16"}</definedName>
    <definedName name="fg" localSheetId="7" hidden="1">{#N/A,#N/A,FALSE,"3";#N/A,#N/A,FALSE,"5";#N/A,#N/A,FALSE,"6";#N/A,#N/A,FALSE,"8";#N/A,#N/A,FALSE,"10";#N/A,#N/A,FALSE,"13";#N/A,#N/A,FALSE,"14";#N/A,#N/A,FALSE,"15";#N/A,#N/A,FALSE,"16"}</definedName>
    <definedName name="fg" localSheetId="9" hidden="1">{#N/A,#N/A,FALSE,"3";#N/A,#N/A,FALSE,"5";#N/A,#N/A,FALSE,"6";#N/A,#N/A,FALSE,"8";#N/A,#N/A,FALSE,"10";#N/A,#N/A,FALSE,"13";#N/A,#N/A,FALSE,"14";#N/A,#N/A,FALSE,"15";#N/A,#N/A,FALSE,"16"}</definedName>
    <definedName name="fg" localSheetId="10" hidden="1">{#N/A,#N/A,FALSE,"3";#N/A,#N/A,FALSE,"5";#N/A,#N/A,FALSE,"6";#N/A,#N/A,FALSE,"8";#N/A,#N/A,FALSE,"10";#N/A,#N/A,FALSE,"13";#N/A,#N/A,FALSE,"14";#N/A,#N/A,FALSE,"15";#N/A,#N/A,FALSE,"16"}</definedName>
    <definedName name="fg" localSheetId="13" hidden="1">{#N/A,#N/A,FALSE,"3";#N/A,#N/A,FALSE,"5";#N/A,#N/A,FALSE,"6";#N/A,#N/A,FALSE,"8";#N/A,#N/A,FALSE,"10";#N/A,#N/A,FALSE,"13";#N/A,#N/A,FALSE,"14";#N/A,#N/A,FALSE,"15";#N/A,#N/A,FALSE,"16"}</definedName>
    <definedName name="fg" localSheetId="2" hidden="1">{#N/A,#N/A,FALSE,"3";#N/A,#N/A,FALSE,"5";#N/A,#N/A,FALSE,"6";#N/A,#N/A,FALSE,"8";#N/A,#N/A,FALSE,"10";#N/A,#N/A,FALSE,"13";#N/A,#N/A,FALSE,"14";#N/A,#N/A,FALSE,"15";#N/A,#N/A,FALSE,"16"}</definedName>
    <definedName name="fg" hidden="1">{#N/A,#N/A,FALSE,"3";#N/A,#N/A,FALSE,"5";#N/A,#N/A,FALSE,"6";#N/A,#N/A,FALSE,"8";#N/A,#N/A,FALSE,"10";#N/A,#N/A,FALSE,"13";#N/A,#N/A,FALSE,"14";#N/A,#N/A,FALSE,"15";#N/A,#N/A,FALSE,"16"}</definedName>
    <definedName name="fgdsgdsg" localSheetId="3" hidden="1">{#N/A,#N/A,FALSE,"3";#N/A,#N/A,FALSE,"5";#N/A,#N/A,FALSE,"6";#N/A,#N/A,FALSE,"8";#N/A,#N/A,FALSE,"10";#N/A,#N/A,FALSE,"13";#N/A,#N/A,FALSE,"14";#N/A,#N/A,FALSE,"15";#N/A,#N/A,FALSE,"16"}</definedName>
    <definedName name="fgdsgdsg" localSheetId="8" hidden="1">{#N/A,#N/A,FALSE,"3";#N/A,#N/A,FALSE,"5";#N/A,#N/A,FALSE,"6";#N/A,#N/A,FALSE,"8";#N/A,#N/A,FALSE,"10";#N/A,#N/A,FALSE,"13";#N/A,#N/A,FALSE,"14";#N/A,#N/A,FALSE,"15";#N/A,#N/A,FALSE,"16"}</definedName>
    <definedName name="fgdsgdsg" localSheetId="11" hidden="1">{#N/A,#N/A,FALSE,"3";#N/A,#N/A,FALSE,"5";#N/A,#N/A,FALSE,"6";#N/A,#N/A,FALSE,"8";#N/A,#N/A,FALSE,"10";#N/A,#N/A,FALSE,"13";#N/A,#N/A,FALSE,"14";#N/A,#N/A,FALSE,"15";#N/A,#N/A,FALSE,"16"}</definedName>
    <definedName name="fgdsgdsg" localSheetId="6" hidden="1">{#N/A,#N/A,FALSE,"3";#N/A,#N/A,FALSE,"5";#N/A,#N/A,FALSE,"6";#N/A,#N/A,FALSE,"8";#N/A,#N/A,FALSE,"10";#N/A,#N/A,FALSE,"13";#N/A,#N/A,FALSE,"14";#N/A,#N/A,FALSE,"15";#N/A,#N/A,FALSE,"16"}</definedName>
    <definedName name="fgdsgdsg" localSheetId="7" hidden="1">{#N/A,#N/A,FALSE,"3";#N/A,#N/A,FALSE,"5";#N/A,#N/A,FALSE,"6";#N/A,#N/A,FALSE,"8";#N/A,#N/A,FALSE,"10";#N/A,#N/A,FALSE,"13";#N/A,#N/A,FALSE,"14";#N/A,#N/A,FALSE,"15";#N/A,#N/A,FALSE,"16"}</definedName>
    <definedName name="fgdsgdsg" localSheetId="9" hidden="1">{#N/A,#N/A,FALSE,"3";#N/A,#N/A,FALSE,"5";#N/A,#N/A,FALSE,"6";#N/A,#N/A,FALSE,"8";#N/A,#N/A,FALSE,"10";#N/A,#N/A,FALSE,"13";#N/A,#N/A,FALSE,"14";#N/A,#N/A,FALSE,"15";#N/A,#N/A,FALSE,"16"}</definedName>
    <definedName name="fgdsgdsg" localSheetId="10" hidden="1">{#N/A,#N/A,FALSE,"3";#N/A,#N/A,FALSE,"5";#N/A,#N/A,FALSE,"6";#N/A,#N/A,FALSE,"8";#N/A,#N/A,FALSE,"10";#N/A,#N/A,FALSE,"13";#N/A,#N/A,FALSE,"14";#N/A,#N/A,FALSE,"15";#N/A,#N/A,FALSE,"16"}</definedName>
    <definedName name="fgdsgdsg" localSheetId="13" hidden="1">{#N/A,#N/A,FALSE,"3";#N/A,#N/A,FALSE,"5";#N/A,#N/A,FALSE,"6";#N/A,#N/A,FALSE,"8";#N/A,#N/A,FALSE,"10";#N/A,#N/A,FALSE,"13";#N/A,#N/A,FALSE,"14";#N/A,#N/A,FALSE,"15";#N/A,#N/A,FALSE,"16"}</definedName>
    <definedName name="fgdsgdsg" localSheetId="2" hidden="1">{#N/A,#N/A,FALSE,"3";#N/A,#N/A,FALSE,"5";#N/A,#N/A,FALSE,"6";#N/A,#N/A,FALSE,"8";#N/A,#N/A,FALSE,"10";#N/A,#N/A,FALSE,"13";#N/A,#N/A,FALSE,"14";#N/A,#N/A,FALSE,"15";#N/A,#N/A,FALSE,"16"}</definedName>
    <definedName name="fgdsgdsg" hidden="1">{#N/A,#N/A,FALSE,"3";#N/A,#N/A,FALSE,"5";#N/A,#N/A,FALSE,"6";#N/A,#N/A,FALSE,"8";#N/A,#N/A,FALSE,"10";#N/A,#N/A,FALSE,"13";#N/A,#N/A,FALSE,"14";#N/A,#N/A,FALSE,"15";#N/A,#N/A,FALSE,"16"}</definedName>
    <definedName name="fghdfgdfg" localSheetId="3" hidden="1">{#N/A,#N/A,FALSE,"3";#N/A,#N/A,FALSE,"5";#N/A,#N/A,FALSE,"6";#N/A,#N/A,FALSE,"8";#N/A,#N/A,FALSE,"10";#N/A,#N/A,FALSE,"13";#N/A,#N/A,FALSE,"14";#N/A,#N/A,FALSE,"15";#N/A,#N/A,FALSE,"16"}</definedName>
    <definedName name="fghdfgdfg" localSheetId="8" hidden="1">{#N/A,#N/A,FALSE,"3";#N/A,#N/A,FALSE,"5";#N/A,#N/A,FALSE,"6";#N/A,#N/A,FALSE,"8";#N/A,#N/A,FALSE,"10";#N/A,#N/A,FALSE,"13";#N/A,#N/A,FALSE,"14";#N/A,#N/A,FALSE,"15";#N/A,#N/A,FALSE,"16"}</definedName>
    <definedName name="fghdfgdfg" localSheetId="11" hidden="1">{#N/A,#N/A,FALSE,"3";#N/A,#N/A,FALSE,"5";#N/A,#N/A,FALSE,"6";#N/A,#N/A,FALSE,"8";#N/A,#N/A,FALSE,"10";#N/A,#N/A,FALSE,"13";#N/A,#N/A,FALSE,"14";#N/A,#N/A,FALSE,"15";#N/A,#N/A,FALSE,"16"}</definedName>
    <definedName name="fghdfgdfg" localSheetId="6" hidden="1">{#N/A,#N/A,FALSE,"3";#N/A,#N/A,FALSE,"5";#N/A,#N/A,FALSE,"6";#N/A,#N/A,FALSE,"8";#N/A,#N/A,FALSE,"10";#N/A,#N/A,FALSE,"13";#N/A,#N/A,FALSE,"14";#N/A,#N/A,FALSE,"15";#N/A,#N/A,FALSE,"16"}</definedName>
    <definedName name="fghdfgdfg" localSheetId="7" hidden="1">{#N/A,#N/A,FALSE,"3";#N/A,#N/A,FALSE,"5";#N/A,#N/A,FALSE,"6";#N/A,#N/A,FALSE,"8";#N/A,#N/A,FALSE,"10";#N/A,#N/A,FALSE,"13";#N/A,#N/A,FALSE,"14";#N/A,#N/A,FALSE,"15";#N/A,#N/A,FALSE,"16"}</definedName>
    <definedName name="fghdfgdfg" localSheetId="9" hidden="1">{#N/A,#N/A,FALSE,"3";#N/A,#N/A,FALSE,"5";#N/A,#N/A,FALSE,"6";#N/A,#N/A,FALSE,"8";#N/A,#N/A,FALSE,"10";#N/A,#N/A,FALSE,"13";#N/A,#N/A,FALSE,"14";#N/A,#N/A,FALSE,"15";#N/A,#N/A,FALSE,"16"}</definedName>
    <definedName name="fghdfgdfg" localSheetId="10" hidden="1">{#N/A,#N/A,FALSE,"3";#N/A,#N/A,FALSE,"5";#N/A,#N/A,FALSE,"6";#N/A,#N/A,FALSE,"8";#N/A,#N/A,FALSE,"10";#N/A,#N/A,FALSE,"13";#N/A,#N/A,FALSE,"14";#N/A,#N/A,FALSE,"15";#N/A,#N/A,FALSE,"16"}</definedName>
    <definedName name="fghdfgdfg" localSheetId="13" hidden="1">{#N/A,#N/A,FALSE,"3";#N/A,#N/A,FALSE,"5";#N/A,#N/A,FALSE,"6";#N/A,#N/A,FALSE,"8";#N/A,#N/A,FALSE,"10";#N/A,#N/A,FALSE,"13";#N/A,#N/A,FALSE,"14";#N/A,#N/A,FALSE,"15";#N/A,#N/A,FALSE,"16"}</definedName>
    <definedName name="fghdfgdfg" localSheetId="2" hidden="1">{#N/A,#N/A,FALSE,"3";#N/A,#N/A,FALSE,"5";#N/A,#N/A,FALSE,"6";#N/A,#N/A,FALSE,"8";#N/A,#N/A,FALSE,"10";#N/A,#N/A,FALSE,"13";#N/A,#N/A,FALSE,"14";#N/A,#N/A,FALSE,"15";#N/A,#N/A,FALSE,"16"}</definedName>
    <definedName name="fghdfgdfg" hidden="1">{#N/A,#N/A,FALSE,"3";#N/A,#N/A,FALSE,"5";#N/A,#N/A,FALSE,"6";#N/A,#N/A,FALSE,"8";#N/A,#N/A,FALSE,"10";#N/A,#N/A,FALSE,"13";#N/A,#N/A,FALSE,"14";#N/A,#N/A,FALSE,"15";#N/A,#N/A,FALSE,"16"}</definedName>
    <definedName name="fh" localSheetId="3" hidden="1">{#N/A,#N/A,FALSE,"3";#N/A,#N/A,FALSE,"5";#N/A,#N/A,FALSE,"6";#N/A,#N/A,FALSE,"8";#N/A,#N/A,FALSE,"10";#N/A,#N/A,FALSE,"13";#N/A,#N/A,FALSE,"14";#N/A,#N/A,FALSE,"15";#N/A,#N/A,FALSE,"16"}</definedName>
    <definedName name="fh" localSheetId="8" hidden="1">{#N/A,#N/A,FALSE,"3";#N/A,#N/A,FALSE,"5";#N/A,#N/A,FALSE,"6";#N/A,#N/A,FALSE,"8";#N/A,#N/A,FALSE,"10";#N/A,#N/A,FALSE,"13";#N/A,#N/A,FALSE,"14";#N/A,#N/A,FALSE,"15";#N/A,#N/A,FALSE,"16"}</definedName>
    <definedName name="fh" localSheetId="11" hidden="1">{#N/A,#N/A,FALSE,"3";#N/A,#N/A,FALSE,"5";#N/A,#N/A,FALSE,"6";#N/A,#N/A,FALSE,"8";#N/A,#N/A,FALSE,"10";#N/A,#N/A,FALSE,"13";#N/A,#N/A,FALSE,"14";#N/A,#N/A,FALSE,"15";#N/A,#N/A,FALSE,"16"}</definedName>
    <definedName name="fh" localSheetId="6" hidden="1">{#N/A,#N/A,FALSE,"3";#N/A,#N/A,FALSE,"5";#N/A,#N/A,FALSE,"6";#N/A,#N/A,FALSE,"8";#N/A,#N/A,FALSE,"10";#N/A,#N/A,FALSE,"13";#N/A,#N/A,FALSE,"14";#N/A,#N/A,FALSE,"15";#N/A,#N/A,FALSE,"16"}</definedName>
    <definedName name="fh" localSheetId="7" hidden="1">{#N/A,#N/A,FALSE,"3";#N/A,#N/A,FALSE,"5";#N/A,#N/A,FALSE,"6";#N/A,#N/A,FALSE,"8";#N/A,#N/A,FALSE,"10";#N/A,#N/A,FALSE,"13";#N/A,#N/A,FALSE,"14";#N/A,#N/A,FALSE,"15";#N/A,#N/A,FALSE,"16"}</definedName>
    <definedName name="fh" localSheetId="9" hidden="1">{#N/A,#N/A,FALSE,"3";#N/A,#N/A,FALSE,"5";#N/A,#N/A,FALSE,"6";#N/A,#N/A,FALSE,"8";#N/A,#N/A,FALSE,"10";#N/A,#N/A,FALSE,"13";#N/A,#N/A,FALSE,"14";#N/A,#N/A,FALSE,"15";#N/A,#N/A,FALSE,"16"}</definedName>
    <definedName name="fh" localSheetId="10" hidden="1">{#N/A,#N/A,FALSE,"3";#N/A,#N/A,FALSE,"5";#N/A,#N/A,FALSE,"6";#N/A,#N/A,FALSE,"8";#N/A,#N/A,FALSE,"10";#N/A,#N/A,FALSE,"13";#N/A,#N/A,FALSE,"14";#N/A,#N/A,FALSE,"15";#N/A,#N/A,FALSE,"16"}</definedName>
    <definedName name="fh" localSheetId="13" hidden="1">{#N/A,#N/A,FALSE,"3";#N/A,#N/A,FALSE,"5";#N/A,#N/A,FALSE,"6";#N/A,#N/A,FALSE,"8";#N/A,#N/A,FALSE,"10";#N/A,#N/A,FALSE,"13";#N/A,#N/A,FALSE,"14";#N/A,#N/A,FALSE,"15";#N/A,#N/A,FALSE,"16"}</definedName>
    <definedName name="fh" localSheetId="2" hidden="1">{#N/A,#N/A,FALSE,"3";#N/A,#N/A,FALSE,"5";#N/A,#N/A,FALSE,"6";#N/A,#N/A,FALSE,"8";#N/A,#N/A,FALSE,"10";#N/A,#N/A,FALSE,"13";#N/A,#N/A,FALSE,"14";#N/A,#N/A,FALSE,"15";#N/A,#N/A,FALSE,"16"}</definedName>
    <definedName name="fh" hidden="1">{#N/A,#N/A,FALSE,"3";#N/A,#N/A,FALSE,"5";#N/A,#N/A,FALSE,"6";#N/A,#N/A,FALSE,"8";#N/A,#N/A,FALSE,"10";#N/A,#N/A,FALSE,"13";#N/A,#N/A,FALSE,"14";#N/A,#N/A,FALSE,"15";#N/A,#N/A,FALSE,"16"}</definedName>
    <definedName name="fhfhfh" localSheetId="3" hidden="1">{#N/A,#N/A,FALSE,"3";#N/A,#N/A,FALSE,"5";#N/A,#N/A,FALSE,"6";#N/A,#N/A,FALSE,"8";#N/A,#N/A,FALSE,"10";#N/A,#N/A,FALSE,"13";#N/A,#N/A,FALSE,"14";#N/A,#N/A,FALSE,"15";#N/A,#N/A,FALSE,"16"}</definedName>
    <definedName name="fhfhfh" localSheetId="8" hidden="1">{#N/A,#N/A,FALSE,"3";#N/A,#N/A,FALSE,"5";#N/A,#N/A,FALSE,"6";#N/A,#N/A,FALSE,"8";#N/A,#N/A,FALSE,"10";#N/A,#N/A,FALSE,"13";#N/A,#N/A,FALSE,"14";#N/A,#N/A,FALSE,"15";#N/A,#N/A,FALSE,"16"}</definedName>
    <definedName name="fhfhfh" localSheetId="11" hidden="1">{#N/A,#N/A,FALSE,"3";#N/A,#N/A,FALSE,"5";#N/A,#N/A,FALSE,"6";#N/A,#N/A,FALSE,"8";#N/A,#N/A,FALSE,"10";#N/A,#N/A,FALSE,"13";#N/A,#N/A,FALSE,"14";#N/A,#N/A,FALSE,"15";#N/A,#N/A,FALSE,"16"}</definedName>
    <definedName name="fhfhfh" localSheetId="6" hidden="1">{#N/A,#N/A,FALSE,"3";#N/A,#N/A,FALSE,"5";#N/A,#N/A,FALSE,"6";#N/A,#N/A,FALSE,"8";#N/A,#N/A,FALSE,"10";#N/A,#N/A,FALSE,"13";#N/A,#N/A,FALSE,"14";#N/A,#N/A,FALSE,"15";#N/A,#N/A,FALSE,"16"}</definedName>
    <definedName name="fhfhfh" localSheetId="7" hidden="1">{#N/A,#N/A,FALSE,"3";#N/A,#N/A,FALSE,"5";#N/A,#N/A,FALSE,"6";#N/A,#N/A,FALSE,"8";#N/A,#N/A,FALSE,"10";#N/A,#N/A,FALSE,"13";#N/A,#N/A,FALSE,"14";#N/A,#N/A,FALSE,"15";#N/A,#N/A,FALSE,"16"}</definedName>
    <definedName name="fhfhfh" localSheetId="9" hidden="1">{#N/A,#N/A,FALSE,"3";#N/A,#N/A,FALSE,"5";#N/A,#N/A,FALSE,"6";#N/A,#N/A,FALSE,"8";#N/A,#N/A,FALSE,"10";#N/A,#N/A,FALSE,"13";#N/A,#N/A,FALSE,"14";#N/A,#N/A,FALSE,"15";#N/A,#N/A,FALSE,"16"}</definedName>
    <definedName name="fhfhfh" localSheetId="10" hidden="1">{#N/A,#N/A,FALSE,"3";#N/A,#N/A,FALSE,"5";#N/A,#N/A,FALSE,"6";#N/A,#N/A,FALSE,"8";#N/A,#N/A,FALSE,"10";#N/A,#N/A,FALSE,"13";#N/A,#N/A,FALSE,"14";#N/A,#N/A,FALSE,"15";#N/A,#N/A,FALSE,"16"}</definedName>
    <definedName name="fhfhfh" localSheetId="13" hidden="1">{#N/A,#N/A,FALSE,"3";#N/A,#N/A,FALSE,"5";#N/A,#N/A,FALSE,"6";#N/A,#N/A,FALSE,"8";#N/A,#N/A,FALSE,"10";#N/A,#N/A,FALSE,"13";#N/A,#N/A,FALSE,"14";#N/A,#N/A,FALSE,"15";#N/A,#N/A,FALSE,"16"}</definedName>
    <definedName name="fhfhfh" localSheetId="2" hidden="1">{#N/A,#N/A,FALSE,"3";#N/A,#N/A,FALSE,"5";#N/A,#N/A,FALSE,"6";#N/A,#N/A,FALSE,"8";#N/A,#N/A,FALSE,"10";#N/A,#N/A,FALSE,"13";#N/A,#N/A,FALSE,"14";#N/A,#N/A,FALSE,"15";#N/A,#N/A,FALSE,"16"}</definedName>
    <definedName name="fhfhfh" hidden="1">{#N/A,#N/A,FALSE,"3";#N/A,#N/A,FALSE,"5";#N/A,#N/A,FALSE,"6";#N/A,#N/A,FALSE,"8";#N/A,#N/A,FALSE,"10";#N/A,#N/A,FALSE,"13";#N/A,#N/A,FALSE,"14";#N/A,#N/A,FALSE,"15";#N/A,#N/A,FALSE,"16"}</definedName>
    <definedName name="fhgfhf" localSheetId="3" hidden="1">{#N/A,#N/A,FALSE,"3";#N/A,#N/A,FALSE,"5";#N/A,#N/A,FALSE,"6";#N/A,#N/A,FALSE,"8";#N/A,#N/A,FALSE,"10";#N/A,#N/A,FALSE,"13";#N/A,#N/A,FALSE,"14";#N/A,#N/A,FALSE,"15";#N/A,#N/A,FALSE,"16"}</definedName>
    <definedName name="fhgfhf" localSheetId="8" hidden="1">{#N/A,#N/A,FALSE,"3";#N/A,#N/A,FALSE,"5";#N/A,#N/A,FALSE,"6";#N/A,#N/A,FALSE,"8";#N/A,#N/A,FALSE,"10";#N/A,#N/A,FALSE,"13";#N/A,#N/A,FALSE,"14";#N/A,#N/A,FALSE,"15";#N/A,#N/A,FALSE,"16"}</definedName>
    <definedName name="fhgfhf" localSheetId="11" hidden="1">{#N/A,#N/A,FALSE,"3";#N/A,#N/A,FALSE,"5";#N/A,#N/A,FALSE,"6";#N/A,#N/A,FALSE,"8";#N/A,#N/A,FALSE,"10";#N/A,#N/A,FALSE,"13";#N/A,#N/A,FALSE,"14";#N/A,#N/A,FALSE,"15";#N/A,#N/A,FALSE,"16"}</definedName>
    <definedName name="fhgfhf" localSheetId="6" hidden="1">{#N/A,#N/A,FALSE,"3";#N/A,#N/A,FALSE,"5";#N/A,#N/A,FALSE,"6";#N/A,#N/A,FALSE,"8";#N/A,#N/A,FALSE,"10";#N/A,#N/A,FALSE,"13";#N/A,#N/A,FALSE,"14";#N/A,#N/A,FALSE,"15";#N/A,#N/A,FALSE,"16"}</definedName>
    <definedName name="fhgfhf" localSheetId="7" hidden="1">{#N/A,#N/A,FALSE,"3";#N/A,#N/A,FALSE,"5";#N/A,#N/A,FALSE,"6";#N/A,#N/A,FALSE,"8";#N/A,#N/A,FALSE,"10";#N/A,#N/A,FALSE,"13";#N/A,#N/A,FALSE,"14";#N/A,#N/A,FALSE,"15";#N/A,#N/A,FALSE,"16"}</definedName>
    <definedName name="fhgfhf" localSheetId="9" hidden="1">{#N/A,#N/A,FALSE,"3";#N/A,#N/A,FALSE,"5";#N/A,#N/A,FALSE,"6";#N/A,#N/A,FALSE,"8";#N/A,#N/A,FALSE,"10";#N/A,#N/A,FALSE,"13";#N/A,#N/A,FALSE,"14";#N/A,#N/A,FALSE,"15";#N/A,#N/A,FALSE,"16"}</definedName>
    <definedName name="fhgfhf" localSheetId="10" hidden="1">{#N/A,#N/A,FALSE,"3";#N/A,#N/A,FALSE,"5";#N/A,#N/A,FALSE,"6";#N/A,#N/A,FALSE,"8";#N/A,#N/A,FALSE,"10";#N/A,#N/A,FALSE,"13";#N/A,#N/A,FALSE,"14";#N/A,#N/A,FALSE,"15";#N/A,#N/A,FALSE,"16"}</definedName>
    <definedName name="fhgfhf" localSheetId="13" hidden="1">{#N/A,#N/A,FALSE,"3";#N/A,#N/A,FALSE,"5";#N/A,#N/A,FALSE,"6";#N/A,#N/A,FALSE,"8";#N/A,#N/A,FALSE,"10";#N/A,#N/A,FALSE,"13";#N/A,#N/A,FALSE,"14";#N/A,#N/A,FALSE,"15";#N/A,#N/A,FALSE,"16"}</definedName>
    <definedName name="fhgfhf" localSheetId="2" hidden="1">{#N/A,#N/A,FALSE,"3";#N/A,#N/A,FALSE,"5";#N/A,#N/A,FALSE,"6";#N/A,#N/A,FALSE,"8";#N/A,#N/A,FALSE,"10";#N/A,#N/A,FALSE,"13";#N/A,#N/A,FALSE,"14";#N/A,#N/A,FALSE,"15";#N/A,#N/A,FALSE,"16"}</definedName>
    <definedName name="fhgfhf" hidden="1">{#N/A,#N/A,FALSE,"3";#N/A,#N/A,FALSE,"5";#N/A,#N/A,FALSE,"6";#N/A,#N/A,FALSE,"8";#N/A,#N/A,FALSE,"10";#N/A,#N/A,FALSE,"13";#N/A,#N/A,FALSE,"14";#N/A,#N/A,FALSE,"15";#N/A,#N/A,FALSE,"16"}</definedName>
    <definedName name="FQSDF" localSheetId="3" hidden="1">{#N/A,#N/A,TRUE,"Cover";#N/A,#N/A,TRUE,"Content";"Orders EMM",#N/A,TRUE,"Order Sales";"project EMM",#N/A,TRUE,"Project Control";"Cash EMM",#N/A,TRUE,"Cash Control";"KPI EMM",#N/A,TRUE,"KPI-EMM";"Empl EMM",#N/A,TRUE,"Employees"}</definedName>
    <definedName name="FQSDF" localSheetId="8" hidden="1">{#N/A,#N/A,TRUE,"Cover";#N/A,#N/A,TRUE,"Content";"Orders EMM",#N/A,TRUE,"Order Sales";"project EMM",#N/A,TRUE,"Project Control";"Cash EMM",#N/A,TRUE,"Cash Control";"KPI EMM",#N/A,TRUE,"KPI-EMM";"Empl EMM",#N/A,TRUE,"Employees"}</definedName>
    <definedName name="FQSDF" localSheetId="11" hidden="1">{#N/A,#N/A,TRUE,"Cover";#N/A,#N/A,TRUE,"Content";"Orders EMM",#N/A,TRUE,"Order Sales";"project EMM",#N/A,TRUE,"Project Control";"Cash EMM",#N/A,TRUE,"Cash Control";"KPI EMM",#N/A,TRUE,"KPI-EMM";"Empl EMM",#N/A,TRUE,"Employees"}</definedName>
    <definedName name="FQSDF" localSheetId="6" hidden="1">{#N/A,#N/A,TRUE,"Cover";#N/A,#N/A,TRUE,"Content";"Orders EMM",#N/A,TRUE,"Order Sales";"project EMM",#N/A,TRUE,"Project Control";"Cash EMM",#N/A,TRUE,"Cash Control";"KPI EMM",#N/A,TRUE,"KPI-EMM";"Empl EMM",#N/A,TRUE,"Employees"}</definedName>
    <definedName name="FQSDF" localSheetId="7" hidden="1">{#N/A,#N/A,TRUE,"Cover";#N/A,#N/A,TRUE,"Content";"Orders EMM",#N/A,TRUE,"Order Sales";"project EMM",#N/A,TRUE,"Project Control";"Cash EMM",#N/A,TRUE,"Cash Control";"KPI EMM",#N/A,TRUE,"KPI-EMM";"Empl EMM",#N/A,TRUE,"Employees"}</definedName>
    <definedName name="FQSDF" localSheetId="9" hidden="1">{#N/A,#N/A,TRUE,"Cover";#N/A,#N/A,TRUE,"Content";"Orders EMM",#N/A,TRUE,"Order Sales";"project EMM",#N/A,TRUE,"Project Control";"Cash EMM",#N/A,TRUE,"Cash Control";"KPI EMM",#N/A,TRUE,"KPI-EMM";"Empl EMM",#N/A,TRUE,"Employees"}</definedName>
    <definedName name="FQSDF" localSheetId="10" hidden="1">{#N/A,#N/A,TRUE,"Cover";#N/A,#N/A,TRUE,"Content";"Orders EMM",#N/A,TRUE,"Order Sales";"project EMM",#N/A,TRUE,"Project Control";"Cash EMM",#N/A,TRUE,"Cash Control";"KPI EMM",#N/A,TRUE,"KPI-EMM";"Empl EMM",#N/A,TRUE,"Employees"}</definedName>
    <definedName name="FQSDF" localSheetId="13" hidden="1">{#N/A,#N/A,TRUE,"Cover";#N/A,#N/A,TRUE,"Content";"Orders EMM",#N/A,TRUE,"Order Sales";"project EMM",#N/A,TRUE,"Project Control";"Cash EMM",#N/A,TRUE,"Cash Control";"KPI EMM",#N/A,TRUE,"KPI-EMM";"Empl EMM",#N/A,TRUE,"Employees"}</definedName>
    <definedName name="FQSDF" localSheetId="2" hidden="1">{#N/A,#N/A,TRUE,"Cover";#N/A,#N/A,TRUE,"Content";"Orders EMM",#N/A,TRUE,"Order Sales";"project EMM",#N/A,TRUE,"Project Control";"Cash EMM",#N/A,TRUE,"Cash Control";"KPI EMM",#N/A,TRUE,"KPI-EMM";"Empl EMM",#N/A,TRUE,"Employees"}</definedName>
    <definedName name="FQSDF" hidden="1">{#N/A,#N/A,TRUE,"Cover";#N/A,#N/A,TRUE,"Content";"Orders EMM",#N/A,TRUE,"Order Sales";"project EMM",#N/A,TRUE,"Project Control";"Cash EMM",#N/A,TRUE,"Cash Control";"KPI EMM",#N/A,TRUE,"KPI-EMM";"Empl EMM",#N/A,TRUE,"Employees"}</definedName>
    <definedName name="franko" localSheetId="3" hidden="1">{#N/A,#N/A,FALSE,"Kosten97Einzel";#N/A,#N/A,FALSE,"Kosten97FZ"}</definedName>
    <definedName name="franko" localSheetId="8" hidden="1">{#N/A,#N/A,FALSE,"Kosten97Einzel";#N/A,#N/A,FALSE,"Kosten97FZ"}</definedName>
    <definedName name="franko" localSheetId="11" hidden="1">{#N/A,#N/A,FALSE,"Kosten97Einzel";#N/A,#N/A,FALSE,"Kosten97FZ"}</definedName>
    <definedName name="franko" localSheetId="6" hidden="1">{#N/A,#N/A,FALSE,"Kosten97Einzel";#N/A,#N/A,FALSE,"Kosten97FZ"}</definedName>
    <definedName name="franko" localSheetId="7" hidden="1">{#N/A,#N/A,FALSE,"Kosten97Einzel";#N/A,#N/A,FALSE,"Kosten97FZ"}</definedName>
    <definedName name="franko" localSheetId="9" hidden="1">{#N/A,#N/A,FALSE,"Kosten97Einzel";#N/A,#N/A,FALSE,"Kosten97FZ"}</definedName>
    <definedName name="franko" localSheetId="10" hidden="1">{#N/A,#N/A,FALSE,"Kosten97Einzel";#N/A,#N/A,FALSE,"Kosten97FZ"}</definedName>
    <definedName name="franko" localSheetId="13" hidden="1">{#N/A,#N/A,FALSE,"Kosten97Einzel";#N/A,#N/A,FALSE,"Kosten97FZ"}</definedName>
    <definedName name="franko" localSheetId="2" hidden="1">{#N/A,#N/A,FALSE,"Kosten97Einzel";#N/A,#N/A,FALSE,"Kosten97FZ"}</definedName>
    <definedName name="franko" hidden="1">{#N/A,#N/A,FALSE,"Kosten97Einzel";#N/A,#N/A,FALSE,"Kosten97FZ"}</definedName>
    <definedName name="frsdf" localSheetId="3" hidden="1">{#N/A,#N/A,FALSE,"3";#N/A,#N/A,FALSE,"5";#N/A,#N/A,FALSE,"6";#N/A,#N/A,FALSE,"8";#N/A,#N/A,FALSE,"10";#N/A,#N/A,FALSE,"13";#N/A,#N/A,FALSE,"14";#N/A,#N/A,FALSE,"15";#N/A,#N/A,FALSE,"16"}</definedName>
    <definedName name="frsdf" localSheetId="8" hidden="1">{#N/A,#N/A,FALSE,"3";#N/A,#N/A,FALSE,"5";#N/A,#N/A,FALSE,"6";#N/A,#N/A,FALSE,"8";#N/A,#N/A,FALSE,"10";#N/A,#N/A,FALSE,"13";#N/A,#N/A,FALSE,"14";#N/A,#N/A,FALSE,"15";#N/A,#N/A,FALSE,"16"}</definedName>
    <definedName name="frsdf" localSheetId="11" hidden="1">{#N/A,#N/A,FALSE,"3";#N/A,#N/A,FALSE,"5";#N/A,#N/A,FALSE,"6";#N/A,#N/A,FALSE,"8";#N/A,#N/A,FALSE,"10";#N/A,#N/A,FALSE,"13";#N/A,#N/A,FALSE,"14";#N/A,#N/A,FALSE,"15";#N/A,#N/A,FALSE,"16"}</definedName>
    <definedName name="frsdf" localSheetId="6" hidden="1">{#N/A,#N/A,FALSE,"3";#N/A,#N/A,FALSE,"5";#N/A,#N/A,FALSE,"6";#N/A,#N/A,FALSE,"8";#N/A,#N/A,FALSE,"10";#N/A,#N/A,FALSE,"13";#N/A,#N/A,FALSE,"14";#N/A,#N/A,FALSE,"15";#N/A,#N/A,FALSE,"16"}</definedName>
    <definedName name="frsdf" localSheetId="7" hidden="1">{#N/A,#N/A,FALSE,"3";#N/A,#N/A,FALSE,"5";#N/A,#N/A,FALSE,"6";#N/A,#N/A,FALSE,"8";#N/A,#N/A,FALSE,"10";#N/A,#N/A,FALSE,"13";#N/A,#N/A,FALSE,"14";#N/A,#N/A,FALSE,"15";#N/A,#N/A,FALSE,"16"}</definedName>
    <definedName name="frsdf" localSheetId="9" hidden="1">{#N/A,#N/A,FALSE,"3";#N/A,#N/A,FALSE,"5";#N/A,#N/A,FALSE,"6";#N/A,#N/A,FALSE,"8";#N/A,#N/A,FALSE,"10";#N/A,#N/A,FALSE,"13";#N/A,#N/A,FALSE,"14";#N/A,#N/A,FALSE,"15";#N/A,#N/A,FALSE,"16"}</definedName>
    <definedName name="frsdf" localSheetId="10" hidden="1">{#N/A,#N/A,FALSE,"3";#N/A,#N/A,FALSE,"5";#N/A,#N/A,FALSE,"6";#N/A,#N/A,FALSE,"8";#N/A,#N/A,FALSE,"10";#N/A,#N/A,FALSE,"13";#N/A,#N/A,FALSE,"14";#N/A,#N/A,FALSE,"15";#N/A,#N/A,FALSE,"16"}</definedName>
    <definedName name="frsdf" localSheetId="13" hidden="1">{#N/A,#N/A,FALSE,"3";#N/A,#N/A,FALSE,"5";#N/A,#N/A,FALSE,"6";#N/A,#N/A,FALSE,"8";#N/A,#N/A,FALSE,"10";#N/A,#N/A,FALSE,"13";#N/A,#N/A,FALSE,"14";#N/A,#N/A,FALSE,"15";#N/A,#N/A,FALSE,"16"}</definedName>
    <definedName name="frsdf" localSheetId="2" hidden="1">{#N/A,#N/A,FALSE,"3";#N/A,#N/A,FALSE,"5";#N/A,#N/A,FALSE,"6";#N/A,#N/A,FALSE,"8";#N/A,#N/A,FALSE,"10";#N/A,#N/A,FALSE,"13";#N/A,#N/A,FALSE,"14";#N/A,#N/A,FALSE,"15";#N/A,#N/A,FALSE,"16"}</definedName>
    <definedName name="frsdf" hidden="1">{#N/A,#N/A,FALSE,"3";#N/A,#N/A,FALSE,"5";#N/A,#N/A,FALSE,"6";#N/A,#N/A,FALSE,"8";#N/A,#N/A,FALSE,"10";#N/A,#N/A,FALSE,"13";#N/A,#N/A,FALSE,"14";#N/A,#N/A,FALSE,"15";#N/A,#N/A,FALSE,"16"}</definedName>
    <definedName name="fsdfsdf" localSheetId="3" hidden="1">{#N/A,#N/A,FALSE,"3";#N/A,#N/A,FALSE,"5";#N/A,#N/A,FALSE,"6";#N/A,#N/A,FALSE,"8";#N/A,#N/A,FALSE,"10";#N/A,#N/A,FALSE,"13";#N/A,#N/A,FALSE,"14";#N/A,#N/A,FALSE,"15";#N/A,#N/A,FALSE,"16"}</definedName>
    <definedName name="fsdfsdf" localSheetId="8" hidden="1">{#N/A,#N/A,FALSE,"3";#N/A,#N/A,FALSE,"5";#N/A,#N/A,FALSE,"6";#N/A,#N/A,FALSE,"8";#N/A,#N/A,FALSE,"10";#N/A,#N/A,FALSE,"13";#N/A,#N/A,FALSE,"14";#N/A,#N/A,FALSE,"15";#N/A,#N/A,FALSE,"16"}</definedName>
    <definedName name="fsdfsdf" localSheetId="11" hidden="1">{#N/A,#N/A,FALSE,"3";#N/A,#N/A,FALSE,"5";#N/A,#N/A,FALSE,"6";#N/A,#N/A,FALSE,"8";#N/A,#N/A,FALSE,"10";#N/A,#N/A,FALSE,"13";#N/A,#N/A,FALSE,"14";#N/A,#N/A,FALSE,"15";#N/A,#N/A,FALSE,"16"}</definedName>
    <definedName name="fsdfsdf" localSheetId="6" hidden="1">{#N/A,#N/A,FALSE,"3";#N/A,#N/A,FALSE,"5";#N/A,#N/A,FALSE,"6";#N/A,#N/A,FALSE,"8";#N/A,#N/A,FALSE,"10";#N/A,#N/A,FALSE,"13";#N/A,#N/A,FALSE,"14";#N/A,#N/A,FALSE,"15";#N/A,#N/A,FALSE,"16"}</definedName>
    <definedName name="fsdfsdf" localSheetId="7" hidden="1">{#N/A,#N/A,FALSE,"3";#N/A,#N/A,FALSE,"5";#N/A,#N/A,FALSE,"6";#N/A,#N/A,FALSE,"8";#N/A,#N/A,FALSE,"10";#N/A,#N/A,FALSE,"13";#N/A,#N/A,FALSE,"14";#N/A,#N/A,FALSE,"15";#N/A,#N/A,FALSE,"16"}</definedName>
    <definedName name="fsdfsdf" localSheetId="9" hidden="1">{#N/A,#N/A,FALSE,"3";#N/A,#N/A,FALSE,"5";#N/A,#N/A,FALSE,"6";#N/A,#N/A,FALSE,"8";#N/A,#N/A,FALSE,"10";#N/A,#N/A,FALSE,"13";#N/A,#N/A,FALSE,"14";#N/A,#N/A,FALSE,"15";#N/A,#N/A,FALSE,"16"}</definedName>
    <definedName name="fsdfsdf" localSheetId="10" hidden="1">{#N/A,#N/A,FALSE,"3";#N/A,#N/A,FALSE,"5";#N/A,#N/A,FALSE,"6";#N/A,#N/A,FALSE,"8";#N/A,#N/A,FALSE,"10";#N/A,#N/A,FALSE,"13";#N/A,#N/A,FALSE,"14";#N/A,#N/A,FALSE,"15";#N/A,#N/A,FALSE,"16"}</definedName>
    <definedName name="fsdfsdf" localSheetId="13" hidden="1">{#N/A,#N/A,FALSE,"3";#N/A,#N/A,FALSE,"5";#N/A,#N/A,FALSE,"6";#N/A,#N/A,FALSE,"8";#N/A,#N/A,FALSE,"10";#N/A,#N/A,FALSE,"13";#N/A,#N/A,FALSE,"14";#N/A,#N/A,FALSE,"15";#N/A,#N/A,FALSE,"16"}</definedName>
    <definedName name="fsdfsdf" localSheetId="2" hidden="1">{#N/A,#N/A,FALSE,"3";#N/A,#N/A,FALSE,"5";#N/A,#N/A,FALSE,"6";#N/A,#N/A,FALSE,"8";#N/A,#N/A,FALSE,"10";#N/A,#N/A,FALSE,"13";#N/A,#N/A,FALSE,"14";#N/A,#N/A,FALSE,"15";#N/A,#N/A,FALSE,"16"}</definedName>
    <definedName name="fsdfsdf" hidden="1">{#N/A,#N/A,FALSE,"3";#N/A,#N/A,FALSE,"5";#N/A,#N/A,FALSE,"6";#N/A,#N/A,FALSE,"8";#N/A,#N/A,FALSE,"10";#N/A,#N/A,FALSE,"13";#N/A,#N/A,FALSE,"14";#N/A,#N/A,FALSE,"15";#N/A,#N/A,FALSE,"16"}</definedName>
    <definedName name="fsfsf" localSheetId="3" hidden="1">{#N/A,#N/A,FALSE,"3";#N/A,#N/A,FALSE,"5";#N/A,#N/A,FALSE,"6";#N/A,#N/A,FALSE,"8";#N/A,#N/A,FALSE,"10";#N/A,#N/A,FALSE,"13";#N/A,#N/A,FALSE,"14";#N/A,#N/A,FALSE,"15";#N/A,#N/A,FALSE,"16"}</definedName>
    <definedName name="fsfsf" localSheetId="8" hidden="1">{#N/A,#N/A,FALSE,"3";#N/A,#N/A,FALSE,"5";#N/A,#N/A,FALSE,"6";#N/A,#N/A,FALSE,"8";#N/A,#N/A,FALSE,"10";#N/A,#N/A,FALSE,"13";#N/A,#N/A,FALSE,"14";#N/A,#N/A,FALSE,"15";#N/A,#N/A,FALSE,"16"}</definedName>
    <definedName name="fsfsf" localSheetId="11" hidden="1">{#N/A,#N/A,FALSE,"3";#N/A,#N/A,FALSE,"5";#N/A,#N/A,FALSE,"6";#N/A,#N/A,FALSE,"8";#N/A,#N/A,FALSE,"10";#N/A,#N/A,FALSE,"13";#N/A,#N/A,FALSE,"14";#N/A,#N/A,FALSE,"15";#N/A,#N/A,FALSE,"16"}</definedName>
    <definedName name="fsfsf" localSheetId="6" hidden="1">{#N/A,#N/A,FALSE,"3";#N/A,#N/A,FALSE,"5";#N/A,#N/A,FALSE,"6";#N/A,#N/A,FALSE,"8";#N/A,#N/A,FALSE,"10";#N/A,#N/A,FALSE,"13";#N/A,#N/A,FALSE,"14";#N/A,#N/A,FALSE,"15";#N/A,#N/A,FALSE,"16"}</definedName>
    <definedName name="fsfsf" localSheetId="7" hidden="1">{#N/A,#N/A,FALSE,"3";#N/A,#N/A,FALSE,"5";#N/A,#N/A,FALSE,"6";#N/A,#N/A,FALSE,"8";#N/A,#N/A,FALSE,"10";#N/A,#N/A,FALSE,"13";#N/A,#N/A,FALSE,"14";#N/A,#N/A,FALSE,"15";#N/A,#N/A,FALSE,"16"}</definedName>
    <definedName name="fsfsf" localSheetId="9" hidden="1">{#N/A,#N/A,FALSE,"3";#N/A,#N/A,FALSE,"5";#N/A,#N/A,FALSE,"6";#N/A,#N/A,FALSE,"8";#N/A,#N/A,FALSE,"10";#N/A,#N/A,FALSE,"13";#N/A,#N/A,FALSE,"14";#N/A,#N/A,FALSE,"15";#N/A,#N/A,FALSE,"16"}</definedName>
    <definedName name="fsfsf" localSheetId="10" hidden="1">{#N/A,#N/A,FALSE,"3";#N/A,#N/A,FALSE,"5";#N/A,#N/A,FALSE,"6";#N/A,#N/A,FALSE,"8";#N/A,#N/A,FALSE,"10";#N/A,#N/A,FALSE,"13";#N/A,#N/A,FALSE,"14";#N/A,#N/A,FALSE,"15";#N/A,#N/A,FALSE,"16"}</definedName>
    <definedName name="fsfsf" localSheetId="13" hidden="1">{#N/A,#N/A,FALSE,"3";#N/A,#N/A,FALSE,"5";#N/A,#N/A,FALSE,"6";#N/A,#N/A,FALSE,"8";#N/A,#N/A,FALSE,"10";#N/A,#N/A,FALSE,"13";#N/A,#N/A,FALSE,"14";#N/A,#N/A,FALSE,"15";#N/A,#N/A,FALSE,"16"}</definedName>
    <definedName name="fsfsf" localSheetId="2" hidden="1">{#N/A,#N/A,FALSE,"3";#N/A,#N/A,FALSE,"5";#N/A,#N/A,FALSE,"6";#N/A,#N/A,FALSE,"8";#N/A,#N/A,FALSE,"10";#N/A,#N/A,FALSE,"13";#N/A,#N/A,FALSE,"14";#N/A,#N/A,FALSE,"15";#N/A,#N/A,FALSE,"16"}</definedName>
    <definedName name="fsfsf" hidden="1">{#N/A,#N/A,FALSE,"3";#N/A,#N/A,FALSE,"5";#N/A,#N/A,FALSE,"6";#N/A,#N/A,FALSE,"8";#N/A,#N/A,FALSE,"10";#N/A,#N/A,FALSE,"13";#N/A,#N/A,FALSE,"14";#N/A,#N/A,FALSE,"15";#N/A,#N/A,FALSE,"16"}</definedName>
    <definedName name="fsfsfs" localSheetId="3" hidden="1">{#N/A,#N/A,FALSE,"3";#N/A,#N/A,FALSE,"5";#N/A,#N/A,FALSE,"6";#N/A,#N/A,FALSE,"8";#N/A,#N/A,FALSE,"10";#N/A,#N/A,FALSE,"13";#N/A,#N/A,FALSE,"14";#N/A,#N/A,FALSE,"15";#N/A,#N/A,FALSE,"16"}</definedName>
    <definedName name="fsfsfs" localSheetId="8" hidden="1">{#N/A,#N/A,FALSE,"3";#N/A,#N/A,FALSE,"5";#N/A,#N/A,FALSE,"6";#N/A,#N/A,FALSE,"8";#N/A,#N/A,FALSE,"10";#N/A,#N/A,FALSE,"13";#N/A,#N/A,FALSE,"14";#N/A,#N/A,FALSE,"15";#N/A,#N/A,FALSE,"16"}</definedName>
    <definedName name="fsfsfs" localSheetId="11" hidden="1">{#N/A,#N/A,FALSE,"3";#N/A,#N/A,FALSE,"5";#N/A,#N/A,FALSE,"6";#N/A,#N/A,FALSE,"8";#N/A,#N/A,FALSE,"10";#N/A,#N/A,FALSE,"13";#N/A,#N/A,FALSE,"14";#N/A,#N/A,FALSE,"15";#N/A,#N/A,FALSE,"16"}</definedName>
    <definedName name="fsfsfs" localSheetId="6" hidden="1">{#N/A,#N/A,FALSE,"3";#N/A,#N/A,FALSE,"5";#N/A,#N/A,FALSE,"6";#N/A,#N/A,FALSE,"8";#N/A,#N/A,FALSE,"10";#N/A,#N/A,FALSE,"13";#N/A,#N/A,FALSE,"14";#N/A,#N/A,FALSE,"15";#N/A,#N/A,FALSE,"16"}</definedName>
    <definedName name="fsfsfs" localSheetId="7" hidden="1">{#N/A,#N/A,FALSE,"3";#N/A,#N/A,FALSE,"5";#N/A,#N/A,FALSE,"6";#N/A,#N/A,FALSE,"8";#N/A,#N/A,FALSE,"10";#N/A,#N/A,FALSE,"13";#N/A,#N/A,FALSE,"14";#N/A,#N/A,FALSE,"15";#N/A,#N/A,FALSE,"16"}</definedName>
    <definedName name="fsfsfs" localSheetId="9" hidden="1">{#N/A,#N/A,FALSE,"3";#N/A,#N/A,FALSE,"5";#N/A,#N/A,FALSE,"6";#N/A,#N/A,FALSE,"8";#N/A,#N/A,FALSE,"10";#N/A,#N/A,FALSE,"13";#N/A,#N/A,FALSE,"14";#N/A,#N/A,FALSE,"15";#N/A,#N/A,FALSE,"16"}</definedName>
    <definedName name="fsfsfs" localSheetId="10" hidden="1">{#N/A,#N/A,FALSE,"3";#N/A,#N/A,FALSE,"5";#N/A,#N/A,FALSE,"6";#N/A,#N/A,FALSE,"8";#N/A,#N/A,FALSE,"10";#N/A,#N/A,FALSE,"13";#N/A,#N/A,FALSE,"14";#N/A,#N/A,FALSE,"15";#N/A,#N/A,FALSE,"16"}</definedName>
    <definedName name="fsfsfs" localSheetId="13" hidden="1">{#N/A,#N/A,FALSE,"3";#N/A,#N/A,FALSE,"5";#N/A,#N/A,FALSE,"6";#N/A,#N/A,FALSE,"8";#N/A,#N/A,FALSE,"10";#N/A,#N/A,FALSE,"13";#N/A,#N/A,FALSE,"14";#N/A,#N/A,FALSE,"15";#N/A,#N/A,FALSE,"16"}</definedName>
    <definedName name="fsfsfs" localSheetId="2" hidden="1">{#N/A,#N/A,FALSE,"3";#N/A,#N/A,FALSE,"5";#N/A,#N/A,FALSE,"6";#N/A,#N/A,FALSE,"8";#N/A,#N/A,FALSE,"10";#N/A,#N/A,FALSE,"13";#N/A,#N/A,FALSE,"14";#N/A,#N/A,FALSE,"15";#N/A,#N/A,FALSE,"16"}</definedName>
    <definedName name="fsfsfs" hidden="1">{#N/A,#N/A,FALSE,"3";#N/A,#N/A,FALSE,"5";#N/A,#N/A,FALSE,"6";#N/A,#N/A,FALSE,"8";#N/A,#N/A,FALSE,"10";#N/A,#N/A,FALSE,"13";#N/A,#N/A,FALSE,"14";#N/A,#N/A,FALSE,"15";#N/A,#N/A,FALSE,"16"}</definedName>
    <definedName name="gcb" localSheetId="3" hidden="1">{#N/A,#N/A,FALSE,"3";#N/A,#N/A,FALSE,"5";#N/A,#N/A,FALSE,"6";#N/A,#N/A,FALSE,"8";#N/A,#N/A,FALSE,"10";#N/A,#N/A,FALSE,"13";#N/A,#N/A,FALSE,"14";#N/A,#N/A,FALSE,"15";#N/A,#N/A,FALSE,"16"}</definedName>
    <definedName name="gcb" localSheetId="8" hidden="1">{#N/A,#N/A,FALSE,"3";#N/A,#N/A,FALSE,"5";#N/A,#N/A,FALSE,"6";#N/A,#N/A,FALSE,"8";#N/A,#N/A,FALSE,"10";#N/A,#N/A,FALSE,"13";#N/A,#N/A,FALSE,"14";#N/A,#N/A,FALSE,"15";#N/A,#N/A,FALSE,"16"}</definedName>
    <definedName name="gcb" localSheetId="11" hidden="1">{#N/A,#N/A,FALSE,"3";#N/A,#N/A,FALSE,"5";#N/A,#N/A,FALSE,"6";#N/A,#N/A,FALSE,"8";#N/A,#N/A,FALSE,"10";#N/A,#N/A,FALSE,"13";#N/A,#N/A,FALSE,"14";#N/A,#N/A,FALSE,"15";#N/A,#N/A,FALSE,"16"}</definedName>
    <definedName name="gcb" localSheetId="6" hidden="1">{#N/A,#N/A,FALSE,"3";#N/A,#N/A,FALSE,"5";#N/A,#N/A,FALSE,"6";#N/A,#N/A,FALSE,"8";#N/A,#N/A,FALSE,"10";#N/A,#N/A,FALSE,"13";#N/A,#N/A,FALSE,"14";#N/A,#N/A,FALSE,"15";#N/A,#N/A,FALSE,"16"}</definedName>
    <definedName name="gcb" localSheetId="7" hidden="1">{#N/A,#N/A,FALSE,"3";#N/A,#N/A,FALSE,"5";#N/A,#N/A,FALSE,"6";#N/A,#N/A,FALSE,"8";#N/A,#N/A,FALSE,"10";#N/A,#N/A,FALSE,"13";#N/A,#N/A,FALSE,"14";#N/A,#N/A,FALSE,"15";#N/A,#N/A,FALSE,"16"}</definedName>
    <definedName name="gcb" localSheetId="9" hidden="1">{#N/A,#N/A,FALSE,"3";#N/A,#N/A,FALSE,"5";#N/A,#N/A,FALSE,"6";#N/A,#N/A,FALSE,"8";#N/A,#N/A,FALSE,"10";#N/A,#N/A,FALSE,"13";#N/A,#N/A,FALSE,"14";#N/A,#N/A,FALSE,"15";#N/A,#N/A,FALSE,"16"}</definedName>
    <definedName name="gcb" localSheetId="10" hidden="1">{#N/A,#N/A,FALSE,"3";#N/A,#N/A,FALSE,"5";#N/A,#N/A,FALSE,"6";#N/A,#N/A,FALSE,"8";#N/A,#N/A,FALSE,"10";#N/A,#N/A,FALSE,"13";#N/A,#N/A,FALSE,"14";#N/A,#N/A,FALSE,"15";#N/A,#N/A,FALSE,"16"}</definedName>
    <definedName name="gcb" localSheetId="13" hidden="1">{#N/A,#N/A,FALSE,"3";#N/A,#N/A,FALSE,"5";#N/A,#N/A,FALSE,"6";#N/A,#N/A,FALSE,"8";#N/A,#N/A,FALSE,"10";#N/A,#N/A,FALSE,"13";#N/A,#N/A,FALSE,"14";#N/A,#N/A,FALSE,"15";#N/A,#N/A,FALSE,"16"}</definedName>
    <definedName name="gcb" localSheetId="2" hidden="1">{#N/A,#N/A,FALSE,"3";#N/A,#N/A,FALSE,"5";#N/A,#N/A,FALSE,"6";#N/A,#N/A,FALSE,"8";#N/A,#N/A,FALSE,"10";#N/A,#N/A,FALSE,"13";#N/A,#N/A,FALSE,"14";#N/A,#N/A,FALSE,"15";#N/A,#N/A,FALSE,"16"}</definedName>
    <definedName name="gcb" hidden="1">{#N/A,#N/A,FALSE,"3";#N/A,#N/A,FALSE,"5";#N/A,#N/A,FALSE,"6";#N/A,#N/A,FALSE,"8";#N/A,#N/A,FALSE,"10";#N/A,#N/A,FALSE,"13";#N/A,#N/A,FALSE,"14";#N/A,#N/A,FALSE,"15";#N/A,#N/A,FALSE,"16"}</definedName>
    <definedName name="gdfhgdhdf" localSheetId="3" hidden="1">{#N/A,#N/A,FALSE,"3";#N/A,#N/A,FALSE,"5";#N/A,#N/A,FALSE,"6";#N/A,#N/A,FALSE,"8";#N/A,#N/A,FALSE,"10";#N/A,#N/A,FALSE,"13";#N/A,#N/A,FALSE,"14";#N/A,#N/A,FALSE,"15";#N/A,#N/A,FALSE,"16"}</definedName>
    <definedName name="gdfhgdhdf" localSheetId="8" hidden="1">{#N/A,#N/A,FALSE,"3";#N/A,#N/A,FALSE,"5";#N/A,#N/A,FALSE,"6";#N/A,#N/A,FALSE,"8";#N/A,#N/A,FALSE,"10";#N/A,#N/A,FALSE,"13";#N/A,#N/A,FALSE,"14";#N/A,#N/A,FALSE,"15";#N/A,#N/A,FALSE,"16"}</definedName>
    <definedName name="gdfhgdhdf" localSheetId="11" hidden="1">{#N/A,#N/A,FALSE,"3";#N/A,#N/A,FALSE,"5";#N/A,#N/A,FALSE,"6";#N/A,#N/A,FALSE,"8";#N/A,#N/A,FALSE,"10";#N/A,#N/A,FALSE,"13";#N/A,#N/A,FALSE,"14";#N/A,#N/A,FALSE,"15";#N/A,#N/A,FALSE,"16"}</definedName>
    <definedName name="gdfhgdhdf" localSheetId="6" hidden="1">{#N/A,#N/A,FALSE,"3";#N/A,#N/A,FALSE,"5";#N/A,#N/A,FALSE,"6";#N/A,#N/A,FALSE,"8";#N/A,#N/A,FALSE,"10";#N/A,#N/A,FALSE,"13";#N/A,#N/A,FALSE,"14";#N/A,#N/A,FALSE,"15";#N/A,#N/A,FALSE,"16"}</definedName>
    <definedName name="gdfhgdhdf" localSheetId="7" hidden="1">{#N/A,#N/A,FALSE,"3";#N/A,#N/A,FALSE,"5";#N/A,#N/A,FALSE,"6";#N/A,#N/A,FALSE,"8";#N/A,#N/A,FALSE,"10";#N/A,#N/A,FALSE,"13";#N/A,#N/A,FALSE,"14";#N/A,#N/A,FALSE,"15";#N/A,#N/A,FALSE,"16"}</definedName>
    <definedName name="gdfhgdhdf" localSheetId="9" hidden="1">{#N/A,#N/A,FALSE,"3";#N/A,#N/A,FALSE,"5";#N/A,#N/A,FALSE,"6";#N/A,#N/A,FALSE,"8";#N/A,#N/A,FALSE,"10";#N/A,#N/A,FALSE,"13";#N/A,#N/A,FALSE,"14";#N/A,#N/A,FALSE,"15";#N/A,#N/A,FALSE,"16"}</definedName>
    <definedName name="gdfhgdhdf" localSheetId="10" hidden="1">{#N/A,#N/A,FALSE,"3";#N/A,#N/A,FALSE,"5";#N/A,#N/A,FALSE,"6";#N/A,#N/A,FALSE,"8";#N/A,#N/A,FALSE,"10";#N/A,#N/A,FALSE,"13";#N/A,#N/A,FALSE,"14";#N/A,#N/A,FALSE,"15";#N/A,#N/A,FALSE,"16"}</definedName>
    <definedName name="gdfhgdhdf" localSheetId="13" hidden="1">{#N/A,#N/A,FALSE,"3";#N/A,#N/A,FALSE,"5";#N/A,#N/A,FALSE,"6";#N/A,#N/A,FALSE,"8";#N/A,#N/A,FALSE,"10";#N/A,#N/A,FALSE,"13";#N/A,#N/A,FALSE,"14";#N/A,#N/A,FALSE,"15";#N/A,#N/A,FALSE,"16"}</definedName>
    <definedName name="gdfhgdhdf" localSheetId="2" hidden="1">{#N/A,#N/A,FALSE,"3";#N/A,#N/A,FALSE,"5";#N/A,#N/A,FALSE,"6";#N/A,#N/A,FALSE,"8";#N/A,#N/A,FALSE,"10";#N/A,#N/A,FALSE,"13";#N/A,#N/A,FALSE,"14";#N/A,#N/A,FALSE,"15";#N/A,#N/A,FALSE,"16"}</definedName>
    <definedName name="gdfhgdhdf" hidden="1">{#N/A,#N/A,FALSE,"3";#N/A,#N/A,FALSE,"5";#N/A,#N/A,FALSE,"6";#N/A,#N/A,FALSE,"8";#N/A,#N/A,FALSE,"10";#N/A,#N/A,FALSE,"13";#N/A,#N/A,FALSE,"14";#N/A,#N/A,FALSE,"15";#N/A,#N/A,FALSE,"16"}</definedName>
    <definedName name="ger" localSheetId="3" hidden="1">{#N/A,#N/A,FALSE,"3";#N/A,#N/A,FALSE,"5";#N/A,#N/A,FALSE,"6";#N/A,#N/A,FALSE,"8";#N/A,#N/A,FALSE,"10";#N/A,#N/A,FALSE,"13";#N/A,#N/A,FALSE,"14";#N/A,#N/A,FALSE,"15";#N/A,#N/A,FALSE,"16"}</definedName>
    <definedName name="ger" localSheetId="8" hidden="1">{#N/A,#N/A,FALSE,"3";#N/A,#N/A,FALSE,"5";#N/A,#N/A,FALSE,"6";#N/A,#N/A,FALSE,"8";#N/A,#N/A,FALSE,"10";#N/A,#N/A,FALSE,"13";#N/A,#N/A,FALSE,"14";#N/A,#N/A,FALSE,"15";#N/A,#N/A,FALSE,"16"}</definedName>
    <definedName name="ger" localSheetId="11" hidden="1">{#N/A,#N/A,FALSE,"3";#N/A,#N/A,FALSE,"5";#N/A,#N/A,FALSE,"6";#N/A,#N/A,FALSE,"8";#N/A,#N/A,FALSE,"10";#N/A,#N/A,FALSE,"13";#N/A,#N/A,FALSE,"14";#N/A,#N/A,FALSE,"15";#N/A,#N/A,FALSE,"16"}</definedName>
    <definedName name="ger" localSheetId="6" hidden="1">{#N/A,#N/A,FALSE,"3";#N/A,#N/A,FALSE,"5";#N/A,#N/A,FALSE,"6";#N/A,#N/A,FALSE,"8";#N/A,#N/A,FALSE,"10";#N/A,#N/A,FALSE,"13";#N/A,#N/A,FALSE,"14";#N/A,#N/A,FALSE,"15";#N/A,#N/A,FALSE,"16"}</definedName>
    <definedName name="ger" localSheetId="7" hidden="1">{#N/A,#N/A,FALSE,"3";#N/A,#N/A,FALSE,"5";#N/A,#N/A,FALSE,"6";#N/A,#N/A,FALSE,"8";#N/A,#N/A,FALSE,"10";#N/A,#N/A,FALSE,"13";#N/A,#N/A,FALSE,"14";#N/A,#N/A,FALSE,"15";#N/A,#N/A,FALSE,"16"}</definedName>
    <definedName name="ger" localSheetId="9" hidden="1">{#N/A,#N/A,FALSE,"3";#N/A,#N/A,FALSE,"5";#N/A,#N/A,FALSE,"6";#N/A,#N/A,FALSE,"8";#N/A,#N/A,FALSE,"10";#N/A,#N/A,FALSE,"13";#N/A,#N/A,FALSE,"14";#N/A,#N/A,FALSE,"15";#N/A,#N/A,FALSE,"16"}</definedName>
    <definedName name="ger" localSheetId="10" hidden="1">{#N/A,#N/A,FALSE,"3";#N/A,#N/A,FALSE,"5";#N/A,#N/A,FALSE,"6";#N/A,#N/A,FALSE,"8";#N/A,#N/A,FALSE,"10";#N/A,#N/A,FALSE,"13";#N/A,#N/A,FALSE,"14";#N/A,#N/A,FALSE,"15";#N/A,#N/A,FALSE,"16"}</definedName>
    <definedName name="ger" localSheetId="13" hidden="1">{#N/A,#N/A,FALSE,"3";#N/A,#N/A,FALSE,"5";#N/A,#N/A,FALSE,"6";#N/A,#N/A,FALSE,"8";#N/A,#N/A,FALSE,"10";#N/A,#N/A,FALSE,"13";#N/A,#N/A,FALSE,"14";#N/A,#N/A,FALSE,"15";#N/A,#N/A,FALSE,"16"}</definedName>
    <definedName name="ger" localSheetId="2" hidden="1">{#N/A,#N/A,FALSE,"3";#N/A,#N/A,FALSE,"5";#N/A,#N/A,FALSE,"6";#N/A,#N/A,FALSE,"8";#N/A,#N/A,FALSE,"10";#N/A,#N/A,FALSE,"13";#N/A,#N/A,FALSE,"14";#N/A,#N/A,FALSE,"15";#N/A,#N/A,FALSE,"16"}</definedName>
    <definedName name="ger" hidden="1">{#N/A,#N/A,FALSE,"3";#N/A,#N/A,FALSE,"5";#N/A,#N/A,FALSE,"6";#N/A,#N/A,FALSE,"8";#N/A,#N/A,FALSE,"10";#N/A,#N/A,FALSE,"13";#N/A,#N/A,FALSE,"14";#N/A,#N/A,FALSE,"15";#N/A,#N/A,FALSE,"16"}</definedName>
    <definedName name="gfdgdfgrdf" localSheetId="3" hidden="1">{#N/A,#N/A,FALSE,"3";#N/A,#N/A,FALSE,"5";#N/A,#N/A,FALSE,"6";#N/A,#N/A,FALSE,"8";#N/A,#N/A,FALSE,"10";#N/A,#N/A,FALSE,"13";#N/A,#N/A,FALSE,"14";#N/A,#N/A,FALSE,"15";#N/A,#N/A,FALSE,"16"}</definedName>
    <definedName name="gfdgdfgrdf" localSheetId="8" hidden="1">{#N/A,#N/A,FALSE,"3";#N/A,#N/A,FALSE,"5";#N/A,#N/A,FALSE,"6";#N/A,#N/A,FALSE,"8";#N/A,#N/A,FALSE,"10";#N/A,#N/A,FALSE,"13";#N/A,#N/A,FALSE,"14";#N/A,#N/A,FALSE,"15";#N/A,#N/A,FALSE,"16"}</definedName>
    <definedName name="gfdgdfgrdf" localSheetId="11" hidden="1">{#N/A,#N/A,FALSE,"3";#N/A,#N/A,FALSE,"5";#N/A,#N/A,FALSE,"6";#N/A,#N/A,FALSE,"8";#N/A,#N/A,FALSE,"10";#N/A,#N/A,FALSE,"13";#N/A,#N/A,FALSE,"14";#N/A,#N/A,FALSE,"15";#N/A,#N/A,FALSE,"16"}</definedName>
    <definedName name="gfdgdfgrdf" localSheetId="6" hidden="1">{#N/A,#N/A,FALSE,"3";#N/A,#N/A,FALSE,"5";#N/A,#N/A,FALSE,"6";#N/A,#N/A,FALSE,"8";#N/A,#N/A,FALSE,"10";#N/A,#N/A,FALSE,"13";#N/A,#N/A,FALSE,"14";#N/A,#N/A,FALSE,"15";#N/A,#N/A,FALSE,"16"}</definedName>
    <definedName name="gfdgdfgrdf" localSheetId="7" hidden="1">{#N/A,#N/A,FALSE,"3";#N/A,#N/A,FALSE,"5";#N/A,#N/A,FALSE,"6";#N/A,#N/A,FALSE,"8";#N/A,#N/A,FALSE,"10";#N/A,#N/A,FALSE,"13";#N/A,#N/A,FALSE,"14";#N/A,#N/A,FALSE,"15";#N/A,#N/A,FALSE,"16"}</definedName>
    <definedName name="gfdgdfgrdf" localSheetId="9" hidden="1">{#N/A,#N/A,FALSE,"3";#N/A,#N/A,FALSE,"5";#N/A,#N/A,FALSE,"6";#N/A,#N/A,FALSE,"8";#N/A,#N/A,FALSE,"10";#N/A,#N/A,FALSE,"13";#N/A,#N/A,FALSE,"14";#N/A,#N/A,FALSE,"15";#N/A,#N/A,FALSE,"16"}</definedName>
    <definedName name="gfdgdfgrdf" localSheetId="10" hidden="1">{#N/A,#N/A,FALSE,"3";#N/A,#N/A,FALSE,"5";#N/A,#N/A,FALSE,"6";#N/A,#N/A,FALSE,"8";#N/A,#N/A,FALSE,"10";#N/A,#N/A,FALSE,"13";#N/A,#N/A,FALSE,"14";#N/A,#N/A,FALSE,"15";#N/A,#N/A,FALSE,"16"}</definedName>
    <definedName name="gfdgdfgrdf" localSheetId="13" hidden="1">{#N/A,#N/A,FALSE,"3";#N/A,#N/A,FALSE,"5";#N/A,#N/A,FALSE,"6";#N/A,#N/A,FALSE,"8";#N/A,#N/A,FALSE,"10";#N/A,#N/A,FALSE,"13";#N/A,#N/A,FALSE,"14";#N/A,#N/A,FALSE,"15";#N/A,#N/A,FALSE,"16"}</definedName>
    <definedName name="gfdgdfgrdf" localSheetId="2" hidden="1">{#N/A,#N/A,FALSE,"3";#N/A,#N/A,FALSE,"5";#N/A,#N/A,FALSE,"6";#N/A,#N/A,FALSE,"8";#N/A,#N/A,FALSE,"10";#N/A,#N/A,FALSE,"13";#N/A,#N/A,FALSE,"14";#N/A,#N/A,FALSE,"15";#N/A,#N/A,FALSE,"16"}</definedName>
    <definedName name="gfdgdfgrdf" hidden="1">{#N/A,#N/A,FALSE,"3";#N/A,#N/A,FALSE,"5";#N/A,#N/A,FALSE,"6";#N/A,#N/A,FALSE,"8";#N/A,#N/A,FALSE,"10";#N/A,#N/A,FALSE,"13";#N/A,#N/A,FALSE,"14";#N/A,#N/A,FALSE,"15";#N/A,#N/A,FALSE,"16"}</definedName>
    <definedName name="gfdsg" localSheetId="3" hidden="1">{#N/A,#N/A,FALSE,"3";#N/A,#N/A,FALSE,"5";#N/A,#N/A,FALSE,"6";#N/A,#N/A,FALSE,"8";#N/A,#N/A,FALSE,"10";#N/A,#N/A,FALSE,"13";#N/A,#N/A,FALSE,"14";#N/A,#N/A,FALSE,"15";#N/A,#N/A,FALSE,"16"}</definedName>
    <definedName name="gfdsg" localSheetId="8" hidden="1">{#N/A,#N/A,FALSE,"3";#N/A,#N/A,FALSE,"5";#N/A,#N/A,FALSE,"6";#N/A,#N/A,FALSE,"8";#N/A,#N/A,FALSE,"10";#N/A,#N/A,FALSE,"13";#N/A,#N/A,FALSE,"14";#N/A,#N/A,FALSE,"15";#N/A,#N/A,FALSE,"16"}</definedName>
    <definedName name="gfdsg" localSheetId="11" hidden="1">{#N/A,#N/A,FALSE,"3";#N/A,#N/A,FALSE,"5";#N/A,#N/A,FALSE,"6";#N/A,#N/A,FALSE,"8";#N/A,#N/A,FALSE,"10";#N/A,#N/A,FALSE,"13";#N/A,#N/A,FALSE,"14";#N/A,#N/A,FALSE,"15";#N/A,#N/A,FALSE,"16"}</definedName>
    <definedName name="gfdsg" localSheetId="6" hidden="1">{#N/A,#N/A,FALSE,"3";#N/A,#N/A,FALSE,"5";#N/A,#N/A,FALSE,"6";#N/A,#N/A,FALSE,"8";#N/A,#N/A,FALSE,"10";#N/A,#N/A,FALSE,"13";#N/A,#N/A,FALSE,"14";#N/A,#N/A,FALSE,"15";#N/A,#N/A,FALSE,"16"}</definedName>
    <definedName name="gfdsg" localSheetId="7" hidden="1">{#N/A,#N/A,FALSE,"3";#N/A,#N/A,FALSE,"5";#N/A,#N/A,FALSE,"6";#N/A,#N/A,FALSE,"8";#N/A,#N/A,FALSE,"10";#N/A,#N/A,FALSE,"13";#N/A,#N/A,FALSE,"14";#N/A,#N/A,FALSE,"15";#N/A,#N/A,FALSE,"16"}</definedName>
    <definedName name="gfdsg" localSheetId="9" hidden="1">{#N/A,#N/A,FALSE,"3";#N/A,#N/A,FALSE,"5";#N/A,#N/A,FALSE,"6";#N/A,#N/A,FALSE,"8";#N/A,#N/A,FALSE,"10";#N/A,#N/A,FALSE,"13";#N/A,#N/A,FALSE,"14";#N/A,#N/A,FALSE,"15";#N/A,#N/A,FALSE,"16"}</definedName>
    <definedName name="gfdsg" localSheetId="10" hidden="1">{#N/A,#N/A,FALSE,"3";#N/A,#N/A,FALSE,"5";#N/A,#N/A,FALSE,"6";#N/A,#N/A,FALSE,"8";#N/A,#N/A,FALSE,"10";#N/A,#N/A,FALSE,"13";#N/A,#N/A,FALSE,"14";#N/A,#N/A,FALSE,"15";#N/A,#N/A,FALSE,"16"}</definedName>
    <definedName name="gfdsg" localSheetId="13" hidden="1">{#N/A,#N/A,FALSE,"3";#N/A,#N/A,FALSE,"5";#N/A,#N/A,FALSE,"6";#N/A,#N/A,FALSE,"8";#N/A,#N/A,FALSE,"10";#N/A,#N/A,FALSE,"13";#N/A,#N/A,FALSE,"14";#N/A,#N/A,FALSE,"15";#N/A,#N/A,FALSE,"16"}</definedName>
    <definedName name="gfdsg" localSheetId="2" hidden="1">{#N/A,#N/A,FALSE,"3";#N/A,#N/A,FALSE,"5";#N/A,#N/A,FALSE,"6";#N/A,#N/A,FALSE,"8";#N/A,#N/A,FALSE,"10";#N/A,#N/A,FALSE,"13";#N/A,#N/A,FALSE,"14";#N/A,#N/A,FALSE,"15";#N/A,#N/A,FALSE,"16"}</definedName>
    <definedName name="gfdsg" hidden="1">{#N/A,#N/A,FALSE,"3";#N/A,#N/A,FALSE,"5";#N/A,#N/A,FALSE,"6";#N/A,#N/A,FALSE,"8";#N/A,#N/A,FALSE,"10";#N/A,#N/A,FALSE,"13";#N/A,#N/A,FALSE,"14";#N/A,#N/A,FALSE,"15";#N/A,#N/A,FALSE,"16"}</definedName>
    <definedName name="gffdsgfds" localSheetId="3" hidden="1">{#N/A,#N/A,FALSE,"3";#N/A,#N/A,FALSE,"5";#N/A,#N/A,FALSE,"6";#N/A,#N/A,FALSE,"8";#N/A,#N/A,FALSE,"10";#N/A,#N/A,FALSE,"13";#N/A,#N/A,FALSE,"14";#N/A,#N/A,FALSE,"15";#N/A,#N/A,FALSE,"16"}</definedName>
    <definedName name="gffdsgfds" localSheetId="8" hidden="1">{#N/A,#N/A,FALSE,"3";#N/A,#N/A,FALSE,"5";#N/A,#N/A,FALSE,"6";#N/A,#N/A,FALSE,"8";#N/A,#N/A,FALSE,"10";#N/A,#N/A,FALSE,"13";#N/A,#N/A,FALSE,"14";#N/A,#N/A,FALSE,"15";#N/A,#N/A,FALSE,"16"}</definedName>
    <definedName name="gffdsgfds" localSheetId="11" hidden="1">{#N/A,#N/A,FALSE,"3";#N/A,#N/A,FALSE,"5";#N/A,#N/A,FALSE,"6";#N/A,#N/A,FALSE,"8";#N/A,#N/A,FALSE,"10";#N/A,#N/A,FALSE,"13";#N/A,#N/A,FALSE,"14";#N/A,#N/A,FALSE,"15";#N/A,#N/A,FALSE,"16"}</definedName>
    <definedName name="gffdsgfds" localSheetId="6" hidden="1">{#N/A,#N/A,FALSE,"3";#N/A,#N/A,FALSE,"5";#N/A,#N/A,FALSE,"6";#N/A,#N/A,FALSE,"8";#N/A,#N/A,FALSE,"10";#N/A,#N/A,FALSE,"13";#N/A,#N/A,FALSE,"14";#N/A,#N/A,FALSE,"15";#N/A,#N/A,FALSE,"16"}</definedName>
    <definedName name="gffdsgfds" localSheetId="7" hidden="1">{#N/A,#N/A,FALSE,"3";#N/A,#N/A,FALSE,"5";#N/A,#N/A,FALSE,"6";#N/A,#N/A,FALSE,"8";#N/A,#N/A,FALSE,"10";#N/A,#N/A,FALSE,"13";#N/A,#N/A,FALSE,"14";#N/A,#N/A,FALSE,"15";#N/A,#N/A,FALSE,"16"}</definedName>
    <definedName name="gffdsgfds" localSheetId="9" hidden="1">{#N/A,#N/A,FALSE,"3";#N/A,#N/A,FALSE,"5";#N/A,#N/A,FALSE,"6";#N/A,#N/A,FALSE,"8";#N/A,#N/A,FALSE,"10";#N/A,#N/A,FALSE,"13";#N/A,#N/A,FALSE,"14";#N/A,#N/A,FALSE,"15";#N/A,#N/A,FALSE,"16"}</definedName>
    <definedName name="gffdsgfds" localSheetId="10" hidden="1">{#N/A,#N/A,FALSE,"3";#N/A,#N/A,FALSE,"5";#N/A,#N/A,FALSE,"6";#N/A,#N/A,FALSE,"8";#N/A,#N/A,FALSE,"10";#N/A,#N/A,FALSE,"13";#N/A,#N/A,FALSE,"14";#N/A,#N/A,FALSE,"15";#N/A,#N/A,FALSE,"16"}</definedName>
    <definedName name="gffdsgfds" localSheetId="13" hidden="1">{#N/A,#N/A,FALSE,"3";#N/A,#N/A,FALSE,"5";#N/A,#N/A,FALSE,"6";#N/A,#N/A,FALSE,"8";#N/A,#N/A,FALSE,"10";#N/A,#N/A,FALSE,"13";#N/A,#N/A,FALSE,"14";#N/A,#N/A,FALSE,"15";#N/A,#N/A,FALSE,"16"}</definedName>
    <definedName name="gffdsgfds" localSheetId="2" hidden="1">{#N/A,#N/A,FALSE,"3";#N/A,#N/A,FALSE,"5";#N/A,#N/A,FALSE,"6";#N/A,#N/A,FALSE,"8";#N/A,#N/A,FALSE,"10";#N/A,#N/A,FALSE,"13";#N/A,#N/A,FALSE,"14";#N/A,#N/A,FALSE,"15";#N/A,#N/A,FALSE,"16"}</definedName>
    <definedName name="gffdsgfds" hidden="1">{#N/A,#N/A,FALSE,"3";#N/A,#N/A,FALSE,"5";#N/A,#N/A,FALSE,"6";#N/A,#N/A,FALSE,"8";#N/A,#N/A,FALSE,"10";#N/A,#N/A,FALSE,"13";#N/A,#N/A,FALSE,"14";#N/A,#N/A,FALSE,"15";#N/A,#N/A,FALSE,"16"}</definedName>
    <definedName name="ggggggg" localSheetId="3" hidden="1">{#N/A,#N/A,FALSE,"3";#N/A,#N/A,FALSE,"5";#N/A,#N/A,FALSE,"6";#N/A,#N/A,FALSE,"8";#N/A,#N/A,FALSE,"10";#N/A,#N/A,FALSE,"13";#N/A,#N/A,FALSE,"14";#N/A,#N/A,FALSE,"15";#N/A,#N/A,FALSE,"16"}</definedName>
    <definedName name="ggggggg" localSheetId="8" hidden="1">{#N/A,#N/A,FALSE,"3";#N/A,#N/A,FALSE,"5";#N/A,#N/A,FALSE,"6";#N/A,#N/A,FALSE,"8";#N/A,#N/A,FALSE,"10";#N/A,#N/A,FALSE,"13";#N/A,#N/A,FALSE,"14";#N/A,#N/A,FALSE,"15";#N/A,#N/A,FALSE,"16"}</definedName>
    <definedName name="ggggggg" localSheetId="11" hidden="1">{#N/A,#N/A,FALSE,"3";#N/A,#N/A,FALSE,"5";#N/A,#N/A,FALSE,"6";#N/A,#N/A,FALSE,"8";#N/A,#N/A,FALSE,"10";#N/A,#N/A,FALSE,"13";#N/A,#N/A,FALSE,"14";#N/A,#N/A,FALSE,"15";#N/A,#N/A,FALSE,"16"}</definedName>
    <definedName name="ggggggg" localSheetId="6" hidden="1">{#N/A,#N/A,FALSE,"3";#N/A,#N/A,FALSE,"5";#N/A,#N/A,FALSE,"6";#N/A,#N/A,FALSE,"8";#N/A,#N/A,FALSE,"10";#N/A,#N/A,FALSE,"13";#N/A,#N/A,FALSE,"14";#N/A,#N/A,FALSE,"15";#N/A,#N/A,FALSE,"16"}</definedName>
    <definedName name="ggggggg" localSheetId="7" hidden="1">{#N/A,#N/A,FALSE,"3";#N/A,#N/A,FALSE,"5";#N/A,#N/A,FALSE,"6";#N/A,#N/A,FALSE,"8";#N/A,#N/A,FALSE,"10";#N/A,#N/A,FALSE,"13";#N/A,#N/A,FALSE,"14";#N/A,#N/A,FALSE,"15";#N/A,#N/A,FALSE,"16"}</definedName>
    <definedName name="ggggggg" localSheetId="9" hidden="1">{#N/A,#N/A,FALSE,"3";#N/A,#N/A,FALSE,"5";#N/A,#N/A,FALSE,"6";#N/A,#N/A,FALSE,"8";#N/A,#N/A,FALSE,"10";#N/A,#N/A,FALSE,"13";#N/A,#N/A,FALSE,"14";#N/A,#N/A,FALSE,"15";#N/A,#N/A,FALSE,"16"}</definedName>
    <definedName name="ggggggg" localSheetId="10" hidden="1">{#N/A,#N/A,FALSE,"3";#N/A,#N/A,FALSE,"5";#N/A,#N/A,FALSE,"6";#N/A,#N/A,FALSE,"8";#N/A,#N/A,FALSE,"10";#N/A,#N/A,FALSE,"13";#N/A,#N/A,FALSE,"14";#N/A,#N/A,FALSE,"15";#N/A,#N/A,FALSE,"16"}</definedName>
    <definedName name="ggggggg" localSheetId="13" hidden="1">{#N/A,#N/A,FALSE,"3";#N/A,#N/A,FALSE,"5";#N/A,#N/A,FALSE,"6";#N/A,#N/A,FALSE,"8";#N/A,#N/A,FALSE,"10";#N/A,#N/A,FALSE,"13";#N/A,#N/A,FALSE,"14";#N/A,#N/A,FALSE,"15";#N/A,#N/A,FALSE,"16"}</definedName>
    <definedName name="ggggggg" localSheetId="2" hidden="1">{#N/A,#N/A,FALSE,"3";#N/A,#N/A,FALSE,"5";#N/A,#N/A,FALSE,"6";#N/A,#N/A,FALSE,"8";#N/A,#N/A,FALSE,"10";#N/A,#N/A,FALSE,"13";#N/A,#N/A,FALSE,"14";#N/A,#N/A,FALSE,"15";#N/A,#N/A,FALSE,"16"}</definedName>
    <definedName name="ggggggg" hidden="1">{#N/A,#N/A,FALSE,"3";#N/A,#N/A,FALSE,"5";#N/A,#N/A,FALSE,"6";#N/A,#N/A,FALSE,"8";#N/A,#N/A,FALSE,"10";#N/A,#N/A,FALSE,"13";#N/A,#N/A,FALSE,"14";#N/A,#N/A,FALSE,"15";#N/A,#N/A,FALSE,"16"}</definedName>
    <definedName name="gggggggg" localSheetId="3" hidden="1">{#N/A,#N/A,FALSE,"3";#N/A,#N/A,FALSE,"5";#N/A,#N/A,FALSE,"6";#N/A,#N/A,FALSE,"8";#N/A,#N/A,FALSE,"10";#N/A,#N/A,FALSE,"13";#N/A,#N/A,FALSE,"14";#N/A,#N/A,FALSE,"15";#N/A,#N/A,FALSE,"16"}</definedName>
    <definedName name="gggggggg" localSheetId="8" hidden="1">{#N/A,#N/A,FALSE,"3";#N/A,#N/A,FALSE,"5";#N/A,#N/A,FALSE,"6";#N/A,#N/A,FALSE,"8";#N/A,#N/A,FALSE,"10";#N/A,#N/A,FALSE,"13";#N/A,#N/A,FALSE,"14";#N/A,#N/A,FALSE,"15";#N/A,#N/A,FALSE,"16"}</definedName>
    <definedName name="gggggggg" localSheetId="11" hidden="1">{#N/A,#N/A,FALSE,"3";#N/A,#N/A,FALSE,"5";#N/A,#N/A,FALSE,"6";#N/A,#N/A,FALSE,"8";#N/A,#N/A,FALSE,"10";#N/A,#N/A,FALSE,"13";#N/A,#N/A,FALSE,"14";#N/A,#N/A,FALSE,"15";#N/A,#N/A,FALSE,"16"}</definedName>
    <definedName name="gggggggg" localSheetId="6" hidden="1">{#N/A,#N/A,FALSE,"3";#N/A,#N/A,FALSE,"5";#N/A,#N/A,FALSE,"6";#N/A,#N/A,FALSE,"8";#N/A,#N/A,FALSE,"10";#N/A,#N/A,FALSE,"13";#N/A,#N/A,FALSE,"14";#N/A,#N/A,FALSE,"15";#N/A,#N/A,FALSE,"16"}</definedName>
    <definedName name="gggggggg" localSheetId="7" hidden="1">{#N/A,#N/A,FALSE,"3";#N/A,#N/A,FALSE,"5";#N/A,#N/A,FALSE,"6";#N/A,#N/A,FALSE,"8";#N/A,#N/A,FALSE,"10";#N/A,#N/A,FALSE,"13";#N/A,#N/A,FALSE,"14";#N/A,#N/A,FALSE,"15";#N/A,#N/A,FALSE,"16"}</definedName>
    <definedName name="gggggggg" localSheetId="9" hidden="1">{#N/A,#N/A,FALSE,"3";#N/A,#N/A,FALSE,"5";#N/A,#N/A,FALSE,"6";#N/A,#N/A,FALSE,"8";#N/A,#N/A,FALSE,"10";#N/A,#N/A,FALSE,"13";#N/A,#N/A,FALSE,"14";#N/A,#N/A,FALSE,"15";#N/A,#N/A,FALSE,"16"}</definedName>
    <definedName name="gggggggg" localSheetId="10" hidden="1">{#N/A,#N/A,FALSE,"3";#N/A,#N/A,FALSE,"5";#N/A,#N/A,FALSE,"6";#N/A,#N/A,FALSE,"8";#N/A,#N/A,FALSE,"10";#N/A,#N/A,FALSE,"13";#N/A,#N/A,FALSE,"14";#N/A,#N/A,FALSE,"15";#N/A,#N/A,FALSE,"16"}</definedName>
    <definedName name="gggggggg" localSheetId="13" hidden="1">{#N/A,#N/A,FALSE,"3";#N/A,#N/A,FALSE,"5";#N/A,#N/A,FALSE,"6";#N/A,#N/A,FALSE,"8";#N/A,#N/A,FALSE,"10";#N/A,#N/A,FALSE,"13";#N/A,#N/A,FALSE,"14";#N/A,#N/A,FALSE,"15";#N/A,#N/A,FALSE,"16"}</definedName>
    <definedName name="gggggggg" localSheetId="2" hidden="1">{#N/A,#N/A,FALSE,"3";#N/A,#N/A,FALSE,"5";#N/A,#N/A,FALSE,"6";#N/A,#N/A,FALSE,"8";#N/A,#N/A,FALSE,"10";#N/A,#N/A,FALSE,"13";#N/A,#N/A,FALSE,"14";#N/A,#N/A,FALSE,"15";#N/A,#N/A,FALSE,"16"}</definedName>
    <definedName name="gggggggg" hidden="1">{#N/A,#N/A,FALSE,"3";#N/A,#N/A,FALSE,"5";#N/A,#N/A,FALSE,"6";#N/A,#N/A,FALSE,"8";#N/A,#N/A,FALSE,"10";#N/A,#N/A,FALSE,"13";#N/A,#N/A,FALSE,"14";#N/A,#N/A,FALSE,"15";#N/A,#N/A,FALSE,"16"}</definedName>
    <definedName name="gghgjj" localSheetId="3" hidden="1">{#N/A,#N/A,FALSE,"KPI-EMM-Graph";#N/A,#N/A,FALSE,"Cost Graph";#N/A,#N/A,FALSE,"Cash graph";#N/A,#N/A,FALSE,"Order Sales Graph"}</definedName>
    <definedName name="gghgjj" localSheetId="8" hidden="1">{#N/A,#N/A,FALSE,"KPI-EMM-Graph";#N/A,#N/A,FALSE,"Cost Graph";#N/A,#N/A,FALSE,"Cash graph";#N/A,#N/A,FALSE,"Order Sales Graph"}</definedName>
    <definedName name="gghgjj" localSheetId="11" hidden="1">{#N/A,#N/A,FALSE,"KPI-EMM-Graph";#N/A,#N/A,FALSE,"Cost Graph";#N/A,#N/A,FALSE,"Cash graph";#N/A,#N/A,FALSE,"Order Sales Graph"}</definedName>
    <definedName name="gghgjj" localSheetId="6" hidden="1">{#N/A,#N/A,FALSE,"KPI-EMM-Graph";#N/A,#N/A,FALSE,"Cost Graph";#N/A,#N/A,FALSE,"Cash graph";#N/A,#N/A,FALSE,"Order Sales Graph"}</definedName>
    <definedName name="gghgjj" localSheetId="7" hidden="1">{#N/A,#N/A,FALSE,"KPI-EMM-Graph";#N/A,#N/A,FALSE,"Cost Graph";#N/A,#N/A,FALSE,"Cash graph";#N/A,#N/A,FALSE,"Order Sales Graph"}</definedName>
    <definedName name="gghgjj" localSheetId="9" hidden="1">{#N/A,#N/A,FALSE,"KPI-EMM-Graph";#N/A,#N/A,FALSE,"Cost Graph";#N/A,#N/A,FALSE,"Cash graph";#N/A,#N/A,FALSE,"Order Sales Graph"}</definedName>
    <definedName name="gghgjj" localSheetId="10" hidden="1">{#N/A,#N/A,FALSE,"KPI-EMM-Graph";#N/A,#N/A,FALSE,"Cost Graph";#N/A,#N/A,FALSE,"Cash graph";#N/A,#N/A,FALSE,"Order Sales Graph"}</definedName>
    <definedName name="gghgjj" localSheetId="13" hidden="1">{#N/A,#N/A,FALSE,"KPI-EMM-Graph";#N/A,#N/A,FALSE,"Cost Graph";#N/A,#N/A,FALSE,"Cash graph";#N/A,#N/A,FALSE,"Order Sales Graph"}</definedName>
    <definedName name="gghgjj" localSheetId="2" hidden="1">{#N/A,#N/A,FALSE,"KPI-EMM-Graph";#N/A,#N/A,FALSE,"Cost Graph";#N/A,#N/A,FALSE,"Cash graph";#N/A,#N/A,FALSE,"Order Sales Graph"}</definedName>
    <definedName name="gghgjj" hidden="1">{#N/A,#N/A,FALSE,"KPI-EMM-Graph";#N/A,#N/A,FALSE,"Cost Graph";#N/A,#N/A,FALSE,"Cash graph";#N/A,#N/A,FALSE,"Order Sales Graph"}</definedName>
    <definedName name="ghkggh" localSheetId="3" hidden="1">{#N/A,#N/A,FALSE,"3";#N/A,#N/A,FALSE,"5";#N/A,#N/A,FALSE,"6";#N/A,#N/A,FALSE,"8";#N/A,#N/A,FALSE,"10";#N/A,#N/A,FALSE,"13";#N/A,#N/A,FALSE,"14";#N/A,#N/A,FALSE,"15";#N/A,#N/A,FALSE,"16"}</definedName>
    <definedName name="ghkggh" localSheetId="8" hidden="1">{#N/A,#N/A,FALSE,"3";#N/A,#N/A,FALSE,"5";#N/A,#N/A,FALSE,"6";#N/A,#N/A,FALSE,"8";#N/A,#N/A,FALSE,"10";#N/A,#N/A,FALSE,"13";#N/A,#N/A,FALSE,"14";#N/A,#N/A,FALSE,"15";#N/A,#N/A,FALSE,"16"}</definedName>
    <definedName name="ghkggh" localSheetId="11" hidden="1">{#N/A,#N/A,FALSE,"3";#N/A,#N/A,FALSE,"5";#N/A,#N/A,FALSE,"6";#N/A,#N/A,FALSE,"8";#N/A,#N/A,FALSE,"10";#N/A,#N/A,FALSE,"13";#N/A,#N/A,FALSE,"14";#N/A,#N/A,FALSE,"15";#N/A,#N/A,FALSE,"16"}</definedName>
    <definedName name="ghkggh" localSheetId="6" hidden="1">{#N/A,#N/A,FALSE,"3";#N/A,#N/A,FALSE,"5";#N/A,#N/A,FALSE,"6";#N/A,#N/A,FALSE,"8";#N/A,#N/A,FALSE,"10";#N/A,#N/A,FALSE,"13";#N/A,#N/A,FALSE,"14";#N/A,#N/A,FALSE,"15";#N/A,#N/A,FALSE,"16"}</definedName>
    <definedName name="ghkggh" localSheetId="7" hidden="1">{#N/A,#N/A,FALSE,"3";#N/A,#N/A,FALSE,"5";#N/A,#N/A,FALSE,"6";#N/A,#N/A,FALSE,"8";#N/A,#N/A,FALSE,"10";#N/A,#N/A,FALSE,"13";#N/A,#N/A,FALSE,"14";#N/A,#N/A,FALSE,"15";#N/A,#N/A,FALSE,"16"}</definedName>
    <definedName name="ghkggh" localSheetId="9" hidden="1">{#N/A,#N/A,FALSE,"3";#N/A,#N/A,FALSE,"5";#N/A,#N/A,FALSE,"6";#N/A,#N/A,FALSE,"8";#N/A,#N/A,FALSE,"10";#N/A,#N/A,FALSE,"13";#N/A,#N/A,FALSE,"14";#N/A,#N/A,FALSE,"15";#N/A,#N/A,FALSE,"16"}</definedName>
    <definedName name="ghkggh" localSheetId="10" hidden="1">{#N/A,#N/A,FALSE,"3";#N/A,#N/A,FALSE,"5";#N/A,#N/A,FALSE,"6";#N/A,#N/A,FALSE,"8";#N/A,#N/A,FALSE,"10";#N/A,#N/A,FALSE,"13";#N/A,#N/A,FALSE,"14";#N/A,#N/A,FALSE,"15";#N/A,#N/A,FALSE,"16"}</definedName>
    <definedName name="ghkggh" localSheetId="13" hidden="1">{#N/A,#N/A,FALSE,"3";#N/A,#N/A,FALSE,"5";#N/A,#N/A,FALSE,"6";#N/A,#N/A,FALSE,"8";#N/A,#N/A,FALSE,"10";#N/A,#N/A,FALSE,"13";#N/A,#N/A,FALSE,"14";#N/A,#N/A,FALSE,"15";#N/A,#N/A,FALSE,"16"}</definedName>
    <definedName name="ghkggh" localSheetId="2" hidden="1">{#N/A,#N/A,FALSE,"3";#N/A,#N/A,FALSE,"5";#N/A,#N/A,FALSE,"6";#N/A,#N/A,FALSE,"8";#N/A,#N/A,FALSE,"10";#N/A,#N/A,FALSE,"13";#N/A,#N/A,FALSE,"14";#N/A,#N/A,FALSE,"15";#N/A,#N/A,FALSE,"16"}</definedName>
    <definedName name="ghkggh" hidden="1">{#N/A,#N/A,FALSE,"3";#N/A,#N/A,FALSE,"5";#N/A,#N/A,FALSE,"6";#N/A,#N/A,FALSE,"8";#N/A,#N/A,FALSE,"10";#N/A,#N/A,FALSE,"13";#N/A,#N/A,FALSE,"14";#N/A,#N/A,FALSE,"15";#N/A,#N/A,FALSE,"16"}</definedName>
    <definedName name="ghkghk" localSheetId="3" hidden="1">{#N/A,#N/A,FALSE,"3";#N/A,#N/A,FALSE,"5";#N/A,#N/A,FALSE,"6";#N/A,#N/A,FALSE,"8";#N/A,#N/A,FALSE,"10";#N/A,#N/A,FALSE,"13";#N/A,#N/A,FALSE,"14";#N/A,#N/A,FALSE,"15";#N/A,#N/A,FALSE,"16"}</definedName>
    <definedName name="ghkghk" localSheetId="8" hidden="1">{#N/A,#N/A,FALSE,"3";#N/A,#N/A,FALSE,"5";#N/A,#N/A,FALSE,"6";#N/A,#N/A,FALSE,"8";#N/A,#N/A,FALSE,"10";#N/A,#N/A,FALSE,"13";#N/A,#N/A,FALSE,"14";#N/A,#N/A,FALSE,"15";#N/A,#N/A,FALSE,"16"}</definedName>
    <definedName name="ghkghk" localSheetId="11" hidden="1">{#N/A,#N/A,FALSE,"3";#N/A,#N/A,FALSE,"5";#N/A,#N/A,FALSE,"6";#N/A,#N/A,FALSE,"8";#N/A,#N/A,FALSE,"10";#N/A,#N/A,FALSE,"13";#N/A,#N/A,FALSE,"14";#N/A,#N/A,FALSE,"15";#N/A,#N/A,FALSE,"16"}</definedName>
    <definedName name="ghkghk" localSheetId="6" hidden="1">{#N/A,#N/A,FALSE,"3";#N/A,#N/A,FALSE,"5";#N/A,#N/A,FALSE,"6";#N/A,#N/A,FALSE,"8";#N/A,#N/A,FALSE,"10";#N/A,#N/A,FALSE,"13";#N/A,#N/A,FALSE,"14";#N/A,#N/A,FALSE,"15";#N/A,#N/A,FALSE,"16"}</definedName>
    <definedName name="ghkghk" localSheetId="7" hidden="1">{#N/A,#N/A,FALSE,"3";#N/A,#N/A,FALSE,"5";#N/A,#N/A,FALSE,"6";#N/A,#N/A,FALSE,"8";#N/A,#N/A,FALSE,"10";#N/A,#N/A,FALSE,"13";#N/A,#N/A,FALSE,"14";#N/A,#N/A,FALSE,"15";#N/A,#N/A,FALSE,"16"}</definedName>
    <definedName name="ghkghk" localSheetId="9" hidden="1">{#N/A,#N/A,FALSE,"3";#N/A,#N/A,FALSE,"5";#N/A,#N/A,FALSE,"6";#N/A,#N/A,FALSE,"8";#N/A,#N/A,FALSE,"10";#N/A,#N/A,FALSE,"13";#N/A,#N/A,FALSE,"14";#N/A,#N/A,FALSE,"15";#N/A,#N/A,FALSE,"16"}</definedName>
    <definedName name="ghkghk" localSheetId="10" hidden="1">{#N/A,#N/A,FALSE,"3";#N/A,#N/A,FALSE,"5";#N/A,#N/A,FALSE,"6";#N/A,#N/A,FALSE,"8";#N/A,#N/A,FALSE,"10";#N/A,#N/A,FALSE,"13";#N/A,#N/A,FALSE,"14";#N/A,#N/A,FALSE,"15";#N/A,#N/A,FALSE,"16"}</definedName>
    <definedName name="ghkghk" localSheetId="13" hidden="1">{#N/A,#N/A,FALSE,"3";#N/A,#N/A,FALSE,"5";#N/A,#N/A,FALSE,"6";#N/A,#N/A,FALSE,"8";#N/A,#N/A,FALSE,"10";#N/A,#N/A,FALSE,"13";#N/A,#N/A,FALSE,"14";#N/A,#N/A,FALSE,"15";#N/A,#N/A,FALSE,"16"}</definedName>
    <definedName name="ghkghk" localSheetId="2" hidden="1">{#N/A,#N/A,FALSE,"3";#N/A,#N/A,FALSE,"5";#N/A,#N/A,FALSE,"6";#N/A,#N/A,FALSE,"8";#N/A,#N/A,FALSE,"10";#N/A,#N/A,FALSE,"13";#N/A,#N/A,FALSE,"14";#N/A,#N/A,FALSE,"15";#N/A,#N/A,FALSE,"16"}</definedName>
    <definedName name="ghkghk" hidden="1">{#N/A,#N/A,FALSE,"3";#N/A,#N/A,FALSE,"5";#N/A,#N/A,FALSE,"6";#N/A,#N/A,FALSE,"8";#N/A,#N/A,FALSE,"10";#N/A,#N/A,FALSE,"13";#N/A,#N/A,FALSE,"14";#N/A,#N/A,FALSE,"15";#N/A,#N/A,FALSE,"16"}</definedName>
    <definedName name="ghkk" localSheetId="3" hidden="1">{#N/A,#N/A,FALSE,"3";#N/A,#N/A,FALSE,"5";#N/A,#N/A,FALSE,"6";#N/A,#N/A,FALSE,"8";#N/A,#N/A,FALSE,"10";#N/A,#N/A,FALSE,"13";#N/A,#N/A,FALSE,"14";#N/A,#N/A,FALSE,"15";#N/A,#N/A,FALSE,"16"}</definedName>
    <definedName name="ghkk" localSheetId="8" hidden="1">{#N/A,#N/A,FALSE,"3";#N/A,#N/A,FALSE,"5";#N/A,#N/A,FALSE,"6";#N/A,#N/A,FALSE,"8";#N/A,#N/A,FALSE,"10";#N/A,#N/A,FALSE,"13";#N/A,#N/A,FALSE,"14";#N/A,#N/A,FALSE,"15";#N/A,#N/A,FALSE,"16"}</definedName>
    <definedName name="ghkk" localSheetId="11" hidden="1">{#N/A,#N/A,FALSE,"3";#N/A,#N/A,FALSE,"5";#N/A,#N/A,FALSE,"6";#N/A,#N/A,FALSE,"8";#N/A,#N/A,FALSE,"10";#N/A,#N/A,FALSE,"13";#N/A,#N/A,FALSE,"14";#N/A,#N/A,FALSE,"15";#N/A,#N/A,FALSE,"16"}</definedName>
    <definedName name="ghkk" localSheetId="6" hidden="1">{#N/A,#N/A,FALSE,"3";#N/A,#N/A,FALSE,"5";#N/A,#N/A,FALSE,"6";#N/A,#N/A,FALSE,"8";#N/A,#N/A,FALSE,"10";#N/A,#N/A,FALSE,"13";#N/A,#N/A,FALSE,"14";#N/A,#N/A,FALSE,"15";#N/A,#N/A,FALSE,"16"}</definedName>
    <definedName name="ghkk" localSheetId="7" hidden="1">{#N/A,#N/A,FALSE,"3";#N/A,#N/A,FALSE,"5";#N/A,#N/A,FALSE,"6";#N/A,#N/A,FALSE,"8";#N/A,#N/A,FALSE,"10";#N/A,#N/A,FALSE,"13";#N/A,#N/A,FALSE,"14";#N/A,#N/A,FALSE,"15";#N/A,#N/A,FALSE,"16"}</definedName>
    <definedName name="ghkk" localSheetId="9" hidden="1">{#N/A,#N/A,FALSE,"3";#N/A,#N/A,FALSE,"5";#N/A,#N/A,FALSE,"6";#N/A,#N/A,FALSE,"8";#N/A,#N/A,FALSE,"10";#N/A,#N/A,FALSE,"13";#N/A,#N/A,FALSE,"14";#N/A,#N/A,FALSE,"15";#N/A,#N/A,FALSE,"16"}</definedName>
    <definedName name="ghkk" localSheetId="10" hidden="1">{#N/A,#N/A,FALSE,"3";#N/A,#N/A,FALSE,"5";#N/A,#N/A,FALSE,"6";#N/A,#N/A,FALSE,"8";#N/A,#N/A,FALSE,"10";#N/A,#N/A,FALSE,"13";#N/A,#N/A,FALSE,"14";#N/A,#N/A,FALSE,"15";#N/A,#N/A,FALSE,"16"}</definedName>
    <definedName name="ghkk" localSheetId="13" hidden="1">{#N/A,#N/A,FALSE,"3";#N/A,#N/A,FALSE,"5";#N/A,#N/A,FALSE,"6";#N/A,#N/A,FALSE,"8";#N/A,#N/A,FALSE,"10";#N/A,#N/A,FALSE,"13";#N/A,#N/A,FALSE,"14";#N/A,#N/A,FALSE,"15";#N/A,#N/A,FALSE,"16"}</definedName>
    <definedName name="ghkk" localSheetId="2" hidden="1">{#N/A,#N/A,FALSE,"3";#N/A,#N/A,FALSE,"5";#N/A,#N/A,FALSE,"6";#N/A,#N/A,FALSE,"8";#N/A,#N/A,FALSE,"10";#N/A,#N/A,FALSE,"13";#N/A,#N/A,FALSE,"14";#N/A,#N/A,FALSE,"15";#N/A,#N/A,FALSE,"16"}</definedName>
    <definedName name="ghkk" hidden="1">{#N/A,#N/A,FALSE,"3";#N/A,#N/A,FALSE,"5";#N/A,#N/A,FALSE,"6";#N/A,#N/A,FALSE,"8";#N/A,#N/A,FALSE,"10";#N/A,#N/A,FALSE,"13";#N/A,#N/A,FALSE,"14";#N/A,#N/A,FALSE,"15";#N/A,#N/A,FALSE,"16"}</definedName>
    <definedName name="gkgfkghkffg" localSheetId="3" hidden="1">{#N/A,#N/A,FALSE,"3";#N/A,#N/A,FALSE,"5";#N/A,#N/A,FALSE,"6";#N/A,#N/A,FALSE,"8";#N/A,#N/A,FALSE,"10";#N/A,#N/A,FALSE,"13";#N/A,#N/A,FALSE,"14";#N/A,#N/A,FALSE,"15";#N/A,#N/A,FALSE,"16"}</definedName>
    <definedName name="gkgfkghkffg" localSheetId="8" hidden="1">{#N/A,#N/A,FALSE,"3";#N/A,#N/A,FALSE,"5";#N/A,#N/A,FALSE,"6";#N/A,#N/A,FALSE,"8";#N/A,#N/A,FALSE,"10";#N/A,#N/A,FALSE,"13";#N/A,#N/A,FALSE,"14";#N/A,#N/A,FALSE,"15";#N/A,#N/A,FALSE,"16"}</definedName>
    <definedName name="gkgfkghkffg" localSheetId="11" hidden="1">{#N/A,#N/A,FALSE,"3";#N/A,#N/A,FALSE,"5";#N/A,#N/A,FALSE,"6";#N/A,#N/A,FALSE,"8";#N/A,#N/A,FALSE,"10";#N/A,#N/A,FALSE,"13";#N/A,#N/A,FALSE,"14";#N/A,#N/A,FALSE,"15";#N/A,#N/A,FALSE,"16"}</definedName>
    <definedName name="gkgfkghkffg" localSheetId="6" hidden="1">{#N/A,#N/A,FALSE,"3";#N/A,#N/A,FALSE,"5";#N/A,#N/A,FALSE,"6";#N/A,#N/A,FALSE,"8";#N/A,#N/A,FALSE,"10";#N/A,#N/A,FALSE,"13";#N/A,#N/A,FALSE,"14";#N/A,#N/A,FALSE,"15";#N/A,#N/A,FALSE,"16"}</definedName>
    <definedName name="gkgfkghkffg" localSheetId="7" hidden="1">{#N/A,#N/A,FALSE,"3";#N/A,#N/A,FALSE,"5";#N/A,#N/A,FALSE,"6";#N/A,#N/A,FALSE,"8";#N/A,#N/A,FALSE,"10";#N/A,#N/A,FALSE,"13";#N/A,#N/A,FALSE,"14";#N/A,#N/A,FALSE,"15";#N/A,#N/A,FALSE,"16"}</definedName>
    <definedName name="gkgfkghkffg" localSheetId="9" hidden="1">{#N/A,#N/A,FALSE,"3";#N/A,#N/A,FALSE,"5";#N/A,#N/A,FALSE,"6";#N/A,#N/A,FALSE,"8";#N/A,#N/A,FALSE,"10";#N/A,#N/A,FALSE,"13";#N/A,#N/A,FALSE,"14";#N/A,#N/A,FALSE,"15";#N/A,#N/A,FALSE,"16"}</definedName>
    <definedName name="gkgfkghkffg" localSheetId="10" hidden="1">{#N/A,#N/A,FALSE,"3";#N/A,#N/A,FALSE,"5";#N/A,#N/A,FALSE,"6";#N/A,#N/A,FALSE,"8";#N/A,#N/A,FALSE,"10";#N/A,#N/A,FALSE,"13";#N/A,#N/A,FALSE,"14";#N/A,#N/A,FALSE,"15";#N/A,#N/A,FALSE,"16"}</definedName>
    <definedName name="gkgfkghkffg" localSheetId="13" hidden="1">{#N/A,#N/A,FALSE,"3";#N/A,#N/A,FALSE,"5";#N/A,#N/A,FALSE,"6";#N/A,#N/A,FALSE,"8";#N/A,#N/A,FALSE,"10";#N/A,#N/A,FALSE,"13";#N/A,#N/A,FALSE,"14";#N/A,#N/A,FALSE,"15";#N/A,#N/A,FALSE,"16"}</definedName>
    <definedName name="gkgfkghkffg" localSheetId="2" hidden="1">{#N/A,#N/A,FALSE,"3";#N/A,#N/A,FALSE,"5";#N/A,#N/A,FALSE,"6";#N/A,#N/A,FALSE,"8";#N/A,#N/A,FALSE,"10";#N/A,#N/A,FALSE,"13";#N/A,#N/A,FALSE,"14";#N/A,#N/A,FALSE,"15";#N/A,#N/A,FALSE,"16"}</definedName>
    <definedName name="gkgfkghkffg" hidden="1">{#N/A,#N/A,FALSE,"3";#N/A,#N/A,FALSE,"5";#N/A,#N/A,FALSE,"6";#N/A,#N/A,FALSE,"8";#N/A,#N/A,FALSE,"10";#N/A,#N/A,FALSE,"13";#N/A,#N/A,FALSE,"14";#N/A,#N/A,FALSE,"15";#N/A,#N/A,FALSE,"16"}</definedName>
    <definedName name="gkghk" localSheetId="3" hidden="1">{#N/A,#N/A,FALSE,"3";#N/A,#N/A,FALSE,"5";#N/A,#N/A,FALSE,"6";#N/A,#N/A,FALSE,"8";#N/A,#N/A,FALSE,"10";#N/A,#N/A,FALSE,"13";#N/A,#N/A,FALSE,"14";#N/A,#N/A,FALSE,"15";#N/A,#N/A,FALSE,"16"}</definedName>
    <definedName name="gkghk" localSheetId="8" hidden="1">{#N/A,#N/A,FALSE,"3";#N/A,#N/A,FALSE,"5";#N/A,#N/A,FALSE,"6";#N/A,#N/A,FALSE,"8";#N/A,#N/A,FALSE,"10";#N/A,#N/A,FALSE,"13";#N/A,#N/A,FALSE,"14";#N/A,#N/A,FALSE,"15";#N/A,#N/A,FALSE,"16"}</definedName>
    <definedName name="gkghk" localSheetId="11" hidden="1">{#N/A,#N/A,FALSE,"3";#N/A,#N/A,FALSE,"5";#N/A,#N/A,FALSE,"6";#N/A,#N/A,FALSE,"8";#N/A,#N/A,FALSE,"10";#N/A,#N/A,FALSE,"13";#N/A,#N/A,FALSE,"14";#N/A,#N/A,FALSE,"15";#N/A,#N/A,FALSE,"16"}</definedName>
    <definedName name="gkghk" localSheetId="6" hidden="1">{#N/A,#N/A,FALSE,"3";#N/A,#N/A,FALSE,"5";#N/A,#N/A,FALSE,"6";#N/A,#N/A,FALSE,"8";#N/A,#N/A,FALSE,"10";#N/A,#N/A,FALSE,"13";#N/A,#N/A,FALSE,"14";#N/A,#N/A,FALSE,"15";#N/A,#N/A,FALSE,"16"}</definedName>
    <definedName name="gkghk" localSheetId="7" hidden="1">{#N/A,#N/A,FALSE,"3";#N/A,#N/A,FALSE,"5";#N/A,#N/A,FALSE,"6";#N/A,#N/A,FALSE,"8";#N/A,#N/A,FALSE,"10";#N/A,#N/A,FALSE,"13";#N/A,#N/A,FALSE,"14";#N/A,#N/A,FALSE,"15";#N/A,#N/A,FALSE,"16"}</definedName>
    <definedName name="gkghk" localSheetId="9" hidden="1">{#N/A,#N/A,FALSE,"3";#N/A,#N/A,FALSE,"5";#N/A,#N/A,FALSE,"6";#N/A,#N/A,FALSE,"8";#N/A,#N/A,FALSE,"10";#N/A,#N/A,FALSE,"13";#N/A,#N/A,FALSE,"14";#N/A,#N/A,FALSE,"15";#N/A,#N/A,FALSE,"16"}</definedName>
    <definedName name="gkghk" localSheetId="10" hidden="1">{#N/A,#N/A,FALSE,"3";#N/A,#N/A,FALSE,"5";#N/A,#N/A,FALSE,"6";#N/A,#N/A,FALSE,"8";#N/A,#N/A,FALSE,"10";#N/A,#N/A,FALSE,"13";#N/A,#N/A,FALSE,"14";#N/A,#N/A,FALSE,"15";#N/A,#N/A,FALSE,"16"}</definedName>
    <definedName name="gkghk" localSheetId="13" hidden="1">{#N/A,#N/A,FALSE,"3";#N/A,#N/A,FALSE,"5";#N/A,#N/A,FALSE,"6";#N/A,#N/A,FALSE,"8";#N/A,#N/A,FALSE,"10";#N/A,#N/A,FALSE,"13";#N/A,#N/A,FALSE,"14";#N/A,#N/A,FALSE,"15";#N/A,#N/A,FALSE,"16"}</definedName>
    <definedName name="gkghk" localSheetId="2" hidden="1">{#N/A,#N/A,FALSE,"3";#N/A,#N/A,FALSE,"5";#N/A,#N/A,FALSE,"6";#N/A,#N/A,FALSE,"8";#N/A,#N/A,FALSE,"10";#N/A,#N/A,FALSE,"13";#N/A,#N/A,FALSE,"14";#N/A,#N/A,FALSE,"15";#N/A,#N/A,FALSE,"16"}</definedName>
    <definedName name="gkghk" hidden="1">{#N/A,#N/A,FALSE,"3";#N/A,#N/A,FALSE,"5";#N/A,#N/A,FALSE,"6";#N/A,#N/A,FALSE,"8";#N/A,#N/A,FALSE,"10";#N/A,#N/A,FALSE,"13";#N/A,#N/A,FALSE,"14";#N/A,#N/A,FALSE,"15";#N/A,#N/A,FALSE,"16"}</definedName>
    <definedName name="gkghkg" localSheetId="3" hidden="1">{#N/A,#N/A,FALSE,"3";#N/A,#N/A,FALSE,"5";#N/A,#N/A,FALSE,"6";#N/A,#N/A,FALSE,"8";#N/A,#N/A,FALSE,"10";#N/A,#N/A,FALSE,"13";#N/A,#N/A,FALSE,"14";#N/A,#N/A,FALSE,"15";#N/A,#N/A,FALSE,"16"}</definedName>
    <definedName name="gkghkg" localSheetId="8" hidden="1">{#N/A,#N/A,FALSE,"3";#N/A,#N/A,FALSE,"5";#N/A,#N/A,FALSE,"6";#N/A,#N/A,FALSE,"8";#N/A,#N/A,FALSE,"10";#N/A,#N/A,FALSE,"13";#N/A,#N/A,FALSE,"14";#N/A,#N/A,FALSE,"15";#N/A,#N/A,FALSE,"16"}</definedName>
    <definedName name="gkghkg" localSheetId="11" hidden="1">{#N/A,#N/A,FALSE,"3";#N/A,#N/A,FALSE,"5";#N/A,#N/A,FALSE,"6";#N/A,#N/A,FALSE,"8";#N/A,#N/A,FALSE,"10";#N/A,#N/A,FALSE,"13";#N/A,#N/A,FALSE,"14";#N/A,#N/A,FALSE,"15";#N/A,#N/A,FALSE,"16"}</definedName>
    <definedName name="gkghkg" localSheetId="6" hidden="1">{#N/A,#N/A,FALSE,"3";#N/A,#N/A,FALSE,"5";#N/A,#N/A,FALSE,"6";#N/A,#N/A,FALSE,"8";#N/A,#N/A,FALSE,"10";#N/A,#N/A,FALSE,"13";#N/A,#N/A,FALSE,"14";#N/A,#N/A,FALSE,"15";#N/A,#N/A,FALSE,"16"}</definedName>
    <definedName name="gkghkg" localSheetId="7" hidden="1">{#N/A,#N/A,FALSE,"3";#N/A,#N/A,FALSE,"5";#N/A,#N/A,FALSE,"6";#N/A,#N/A,FALSE,"8";#N/A,#N/A,FALSE,"10";#N/A,#N/A,FALSE,"13";#N/A,#N/A,FALSE,"14";#N/A,#N/A,FALSE,"15";#N/A,#N/A,FALSE,"16"}</definedName>
    <definedName name="gkghkg" localSheetId="9" hidden="1">{#N/A,#N/A,FALSE,"3";#N/A,#N/A,FALSE,"5";#N/A,#N/A,FALSE,"6";#N/A,#N/A,FALSE,"8";#N/A,#N/A,FALSE,"10";#N/A,#N/A,FALSE,"13";#N/A,#N/A,FALSE,"14";#N/A,#N/A,FALSE,"15";#N/A,#N/A,FALSE,"16"}</definedName>
    <definedName name="gkghkg" localSheetId="10" hidden="1">{#N/A,#N/A,FALSE,"3";#N/A,#N/A,FALSE,"5";#N/A,#N/A,FALSE,"6";#N/A,#N/A,FALSE,"8";#N/A,#N/A,FALSE,"10";#N/A,#N/A,FALSE,"13";#N/A,#N/A,FALSE,"14";#N/A,#N/A,FALSE,"15";#N/A,#N/A,FALSE,"16"}</definedName>
    <definedName name="gkghkg" localSheetId="13" hidden="1">{#N/A,#N/A,FALSE,"3";#N/A,#N/A,FALSE,"5";#N/A,#N/A,FALSE,"6";#N/A,#N/A,FALSE,"8";#N/A,#N/A,FALSE,"10";#N/A,#N/A,FALSE,"13";#N/A,#N/A,FALSE,"14";#N/A,#N/A,FALSE,"15";#N/A,#N/A,FALSE,"16"}</definedName>
    <definedName name="gkghkg" localSheetId="2" hidden="1">{#N/A,#N/A,FALSE,"3";#N/A,#N/A,FALSE,"5";#N/A,#N/A,FALSE,"6";#N/A,#N/A,FALSE,"8";#N/A,#N/A,FALSE,"10";#N/A,#N/A,FALSE,"13";#N/A,#N/A,FALSE,"14";#N/A,#N/A,FALSE,"15";#N/A,#N/A,FALSE,"16"}</definedName>
    <definedName name="gkghkg" hidden="1">{#N/A,#N/A,FALSE,"3";#N/A,#N/A,FALSE,"5";#N/A,#N/A,FALSE,"6";#N/A,#N/A,FALSE,"8";#N/A,#N/A,FALSE,"10";#N/A,#N/A,FALSE,"13";#N/A,#N/A,FALSE,"14";#N/A,#N/A,FALSE,"15";#N/A,#N/A,FALSE,"16"}</definedName>
    <definedName name="gkhkgh" localSheetId="3" hidden="1">{#N/A,#N/A,FALSE,"3";#N/A,#N/A,FALSE,"5";#N/A,#N/A,FALSE,"6";#N/A,#N/A,FALSE,"8";#N/A,#N/A,FALSE,"10";#N/A,#N/A,FALSE,"13";#N/A,#N/A,FALSE,"14";#N/A,#N/A,FALSE,"15";#N/A,#N/A,FALSE,"16"}</definedName>
    <definedName name="gkhkgh" localSheetId="8" hidden="1">{#N/A,#N/A,FALSE,"3";#N/A,#N/A,FALSE,"5";#N/A,#N/A,FALSE,"6";#N/A,#N/A,FALSE,"8";#N/A,#N/A,FALSE,"10";#N/A,#N/A,FALSE,"13";#N/A,#N/A,FALSE,"14";#N/A,#N/A,FALSE,"15";#N/A,#N/A,FALSE,"16"}</definedName>
    <definedName name="gkhkgh" localSheetId="11" hidden="1">{#N/A,#N/A,FALSE,"3";#N/A,#N/A,FALSE,"5";#N/A,#N/A,FALSE,"6";#N/A,#N/A,FALSE,"8";#N/A,#N/A,FALSE,"10";#N/A,#N/A,FALSE,"13";#N/A,#N/A,FALSE,"14";#N/A,#N/A,FALSE,"15";#N/A,#N/A,FALSE,"16"}</definedName>
    <definedName name="gkhkgh" localSheetId="6" hidden="1">{#N/A,#N/A,FALSE,"3";#N/A,#N/A,FALSE,"5";#N/A,#N/A,FALSE,"6";#N/A,#N/A,FALSE,"8";#N/A,#N/A,FALSE,"10";#N/A,#N/A,FALSE,"13";#N/A,#N/A,FALSE,"14";#N/A,#N/A,FALSE,"15";#N/A,#N/A,FALSE,"16"}</definedName>
    <definedName name="gkhkgh" localSheetId="7" hidden="1">{#N/A,#N/A,FALSE,"3";#N/A,#N/A,FALSE,"5";#N/A,#N/A,FALSE,"6";#N/A,#N/A,FALSE,"8";#N/A,#N/A,FALSE,"10";#N/A,#N/A,FALSE,"13";#N/A,#N/A,FALSE,"14";#N/A,#N/A,FALSE,"15";#N/A,#N/A,FALSE,"16"}</definedName>
    <definedName name="gkhkgh" localSheetId="9" hidden="1">{#N/A,#N/A,FALSE,"3";#N/A,#N/A,FALSE,"5";#N/A,#N/A,FALSE,"6";#N/A,#N/A,FALSE,"8";#N/A,#N/A,FALSE,"10";#N/A,#N/A,FALSE,"13";#N/A,#N/A,FALSE,"14";#N/A,#N/A,FALSE,"15";#N/A,#N/A,FALSE,"16"}</definedName>
    <definedName name="gkhkgh" localSheetId="10" hidden="1">{#N/A,#N/A,FALSE,"3";#N/A,#N/A,FALSE,"5";#N/A,#N/A,FALSE,"6";#N/A,#N/A,FALSE,"8";#N/A,#N/A,FALSE,"10";#N/A,#N/A,FALSE,"13";#N/A,#N/A,FALSE,"14";#N/A,#N/A,FALSE,"15";#N/A,#N/A,FALSE,"16"}</definedName>
    <definedName name="gkhkgh" localSheetId="13" hidden="1">{#N/A,#N/A,FALSE,"3";#N/A,#N/A,FALSE,"5";#N/A,#N/A,FALSE,"6";#N/A,#N/A,FALSE,"8";#N/A,#N/A,FALSE,"10";#N/A,#N/A,FALSE,"13";#N/A,#N/A,FALSE,"14";#N/A,#N/A,FALSE,"15";#N/A,#N/A,FALSE,"16"}</definedName>
    <definedName name="gkhkgh" localSheetId="2" hidden="1">{#N/A,#N/A,FALSE,"3";#N/A,#N/A,FALSE,"5";#N/A,#N/A,FALSE,"6";#N/A,#N/A,FALSE,"8";#N/A,#N/A,FALSE,"10";#N/A,#N/A,FALSE,"13";#N/A,#N/A,FALSE,"14";#N/A,#N/A,FALSE,"15";#N/A,#N/A,FALSE,"16"}</definedName>
    <definedName name="gkhkgh" hidden="1">{#N/A,#N/A,FALSE,"3";#N/A,#N/A,FALSE,"5";#N/A,#N/A,FALSE,"6";#N/A,#N/A,FALSE,"8";#N/A,#N/A,FALSE,"10";#N/A,#N/A,FALSE,"13";#N/A,#N/A,FALSE,"14";#N/A,#N/A,FALSE,"15";#N/A,#N/A,FALSE,"16"}</definedName>
    <definedName name="gkhkhk" localSheetId="3" hidden="1">{#N/A,#N/A,FALSE,"3";#N/A,#N/A,FALSE,"5";#N/A,#N/A,FALSE,"6";#N/A,#N/A,FALSE,"8";#N/A,#N/A,FALSE,"10";#N/A,#N/A,FALSE,"13";#N/A,#N/A,FALSE,"14";#N/A,#N/A,FALSE,"15";#N/A,#N/A,FALSE,"16"}</definedName>
    <definedName name="gkhkhk" localSheetId="8" hidden="1">{#N/A,#N/A,FALSE,"3";#N/A,#N/A,FALSE,"5";#N/A,#N/A,FALSE,"6";#N/A,#N/A,FALSE,"8";#N/A,#N/A,FALSE,"10";#N/A,#N/A,FALSE,"13";#N/A,#N/A,FALSE,"14";#N/A,#N/A,FALSE,"15";#N/A,#N/A,FALSE,"16"}</definedName>
    <definedName name="gkhkhk" localSheetId="11" hidden="1">{#N/A,#N/A,FALSE,"3";#N/A,#N/A,FALSE,"5";#N/A,#N/A,FALSE,"6";#N/A,#N/A,FALSE,"8";#N/A,#N/A,FALSE,"10";#N/A,#N/A,FALSE,"13";#N/A,#N/A,FALSE,"14";#N/A,#N/A,FALSE,"15";#N/A,#N/A,FALSE,"16"}</definedName>
    <definedName name="gkhkhk" localSheetId="6" hidden="1">{#N/A,#N/A,FALSE,"3";#N/A,#N/A,FALSE,"5";#N/A,#N/A,FALSE,"6";#N/A,#N/A,FALSE,"8";#N/A,#N/A,FALSE,"10";#N/A,#N/A,FALSE,"13";#N/A,#N/A,FALSE,"14";#N/A,#N/A,FALSE,"15";#N/A,#N/A,FALSE,"16"}</definedName>
    <definedName name="gkhkhk" localSheetId="7" hidden="1">{#N/A,#N/A,FALSE,"3";#N/A,#N/A,FALSE,"5";#N/A,#N/A,FALSE,"6";#N/A,#N/A,FALSE,"8";#N/A,#N/A,FALSE,"10";#N/A,#N/A,FALSE,"13";#N/A,#N/A,FALSE,"14";#N/A,#N/A,FALSE,"15";#N/A,#N/A,FALSE,"16"}</definedName>
    <definedName name="gkhkhk" localSheetId="9" hidden="1">{#N/A,#N/A,FALSE,"3";#N/A,#N/A,FALSE,"5";#N/A,#N/A,FALSE,"6";#N/A,#N/A,FALSE,"8";#N/A,#N/A,FALSE,"10";#N/A,#N/A,FALSE,"13";#N/A,#N/A,FALSE,"14";#N/A,#N/A,FALSE,"15";#N/A,#N/A,FALSE,"16"}</definedName>
    <definedName name="gkhkhk" localSheetId="10" hidden="1">{#N/A,#N/A,FALSE,"3";#N/A,#N/A,FALSE,"5";#N/A,#N/A,FALSE,"6";#N/A,#N/A,FALSE,"8";#N/A,#N/A,FALSE,"10";#N/A,#N/A,FALSE,"13";#N/A,#N/A,FALSE,"14";#N/A,#N/A,FALSE,"15";#N/A,#N/A,FALSE,"16"}</definedName>
    <definedName name="gkhkhk" localSheetId="13" hidden="1">{#N/A,#N/A,FALSE,"3";#N/A,#N/A,FALSE,"5";#N/A,#N/A,FALSE,"6";#N/A,#N/A,FALSE,"8";#N/A,#N/A,FALSE,"10";#N/A,#N/A,FALSE,"13";#N/A,#N/A,FALSE,"14";#N/A,#N/A,FALSE,"15";#N/A,#N/A,FALSE,"16"}</definedName>
    <definedName name="gkhkhk" localSheetId="2" hidden="1">{#N/A,#N/A,FALSE,"3";#N/A,#N/A,FALSE,"5";#N/A,#N/A,FALSE,"6";#N/A,#N/A,FALSE,"8";#N/A,#N/A,FALSE,"10";#N/A,#N/A,FALSE,"13";#N/A,#N/A,FALSE,"14";#N/A,#N/A,FALSE,"15";#N/A,#N/A,FALSE,"16"}</definedName>
    <definedName name="gkhkhk" hidden="1">{#N/A,#N/A,FALSE,"3";#N/A,#N/A,FALSE,"5";#N/A,#N/A,FALSE,"6";#N/A,#N/A,FALSE,"8";#N/A,#N/A,FALSE,"10";#N/A,#N/A,FALSE,"13";#N/A,#N/A,FALSE,"14";#N/A,#N/A,FALSE,"15";#N/A,#N/A,FALSE,"16"}</definedName>
    <definedName name="gkjgkgh" localSheetId="3" hidden="1">{#N/A,#N/A,FALSE,"3";#N/A,#N/A,FALSE,"5";#N/A,#N/A,FALSE,"6";#N/A,#N/A,FALSE,"8";#N/A,#N/A,FALSE,"10";#N/A,#N/A,FALSE,"13";#N/A,#N/A,FALSE,"14";#N/A,#N/A,FALSE,"15";#N/A,#N/A,FALSE,"16"}</definedName>
    <definedName name="gkjgkgh" localSheetId="8" hidden="1">{#N/A,#N/A,FALSE,"3";#N/A,#N/A,FALSE,"5";#N/A,#N/A,FALSE,"6";#N/A,#N/A,FALSE,"8";#N/A,#N/A,FALSE,"10";#N/A,#N/A,FALSE,"13";#N/A,#N/A,FALSE,"14";#N/A,#N/A,FALSE,"15";#N/A,#N/A,FALSE,"16"}</definedName>
    <definedName name="gkjgkgh" localSheetId="11" hidden="1">{#N/A,#N/A,FALSE,"3";#N/A,#N/A,FALSE,"5";#N/A,#N/A,FALSE,"6";#N/A,#N/A,FALSE,"8";#N/A,#N/A,FALSE,"10";#N/A,#N/A,FALSE,"13";#N/A,#N/A,FALSE,"14";#N/A,#N/A,FALSE,"15";#N/A,#N/A,FALSE,"16"}</definedName>
    <definedName name="gkjgkgh" localSheetId="6" hidden="1">{#N/A,#N/A,FALSE,"3";#N/A,#N/A,FALSE,"5";#N/A,#N/A,FALSE,"6";#N/A,#N/A,FALSE,"8";#N/A,#N/A,FALSE,"10";#N/A,#N/A,FALSE,"13";#N/A,#N/A,FALSE,"14";#N/A,#N/A,FALSE,"15";#N/A,#N/A,FALSE,"16"}</definedName>
    <definedName name="gkjgkgh" localSheetId="7" hidden="1">{#N/A,#N/A,FALSE,"3";#N/A,#N/A,FALSE,"5";#N/A,#N/A,FALSE,"6";#N/A,#N/A,FALSE,"8";#N/A,#N/A,FALSE,"10";#N/A,#N/A,FALSE,"13";#N/A,#N/A,FALSE,"14";#N/A,#N/A,FALSE,"15";#N/A,#N/A,FALSE,"16"}</definedName>
    <definedName name="gkjgkgh" localSheetId="9" hidden="1">{#N/A,#N/A,FALSE,"3";#N/A,#N/A,FALSE,"5";#N/A,#N/A,FALSE,"6";#N/A,#N/A,FALSE,"8";#N/A,#N/A,FALSE,"10";#N/A,#N/A,FALSE,"13";#N/A,#N/A,FALSE,"14";#N/A,#N/A,FALSE,"15";#N/A,#N/A,FALSE,"16"}</definedName>
    <definedName name="gkjgkgh" localSheetId="10" hidden="1">{#N/A,#N/A,FALSE,"3";#N/A,#N/A,FALSE,"5";#N/A,#N/A,FALSE,"6";#N/A,#N/A,FALSE,"8";#N/A,#N/A,FALSE,"10";#N/A,#N/A,FALSE,"13";#N/A,#N/A,FALSE,"14";#N/A,#N/A,FALSE,"15";#N/A,#N/A,FALSE,"16"}</definedName>
    <definedName name="gkjgkgh" localSheetId="13" hidden="1">{#N/A,#N/A,FALSE,"3";#N/A,#N/A,FALSE,"5";#N/A,#N/A,FALSE,"6";#N/A,#N/A,FALSE,"8";#N/A,#N/A,FALSE,"10";#N/A,#N/A,FALSE,"13";#N/A,#N/A,FALSE,"14";#N/A,#N/A,FALSE,"15";#N/A,#N/A,FALSE,"16"}</definedName>
    <definedName name="gkjgkgh" localSheetId="2" hidden="1">{#N/A,#N/A,FALSE,"3";#N/A,#N/A,FALSE,"5";#N/A,#N/A,FALSE,"6";#N/A,#N/A,FALSE,"8";#N/A,#N/A,FALSE,"10";#N/A,#N/A,FALSE,"13";#N/A,#N/A,FALSE,"14";#N/A,#N/A,FALSE,"15";#N/A,#N/A,FALSE,"16"}</definedName>
    <definedName name="gkjgkgh" hidden="1">{#N/A,#N/A,FALSE,"3";#N/A,#N/A,FALSE,"5";#N/A,#N/A,FALSE,"6";#N/A,#N/A,FALSE,"8";#N/A,#N/A,FALSE,"10";#N/A,#N/A,FALSE,"13";#N/A,#N/A,FALSE,"14";#N/A,#N/A,FALSE,"15";#N/A,#N/A,FALSE,"16"}</definedName>
    <definedName name="grad">'[5]Ne pas supprimer'!$D$1:$D$16</definedName>
    <definedName name="Grade">'[1]suivi coll 13012012'!$Z$2:$Z$2706</definedName>
    <definedName name="guoi" localSheetId="3" hidden="1">{#N/A,#N/A,FALSE,"3";#N/A,#N/A,FALSE,"5";#N/A,#N/A,FALSE,"6";#N/A,#N/A,FALSE,"8";#N/A,#N/A,FALSE,"10";#N/A,#N/A,FALSE,"13";#N/A,#N/A,FALSE,"14";#N/A,#N/A,FALSE,"15";#N/A,#N/A,FALSE,"16"}</definedName>
    <definedName name="guoi" localSheetId="8" hidden="1">{#N/A,#N/A,FALSE,"3";#N/A,#N/A,FALSE,"5";#N/A,#N/A,FALSE,"6";#N/A,#N/A,FALSE,"8";#N/A,#N/A,FALSE,"10";#N/A,#N/A,FALSE,"13";#N/A,#N/A,FALSE,"14";#N/A,#N/A,FALSE,"15";#N/A,#N/A,FALSE,"16"}</definedName>
    <definedName name="guoi" localSheetId="11" hidden="1">{#N/A,#N/A,FALSE,"3";#N/A,#N/A,FALSE,"5";#N/A,#N/A,FALSE,"6";#N/A,#N/A,FALSE,"8";#N/A,#N/A,FALSE,"10";#N/A,#N/A,FALSE,"13";#N/A,#N/A,FALSE,"14";#N/A,#N/A,FALSE,"15";#N/A,#N/A,FALSE,"16"}</definedName>
    <definedName name="guoi" localSheetId="6" hidden="1">{#N/A,#N/A,FALSE,"3";#N/A,#N/A,FALSE,"5";#N/A,#N/A,FALSE,"6";#N/A,#N/A,FALSE,"8";#N/A,#N/A,FALSE,"10";#N/A,#N/A,FALSE,"13";#N/A,#N/A,FALSE,"14";#N/A,#N/A,FALSE,"15";#N/A,#N/A,FALSE,"16"}</definedName>
    <definedName name="guoi" localSheetId="7" hidden="1">{#N/A,#N/A,FALSE,"3";#N/A,#N/A,FALSE,"5";#N/A,#N/A,FALSE,"6";#N/A,#N/A,FALSE,"8";#N/A,#N/A,FALSE,"10";#N/A,#N/A,FALSE,"13";#N/A,#N/A,FALSE,"14";#N/A,#N/A,FALSE,"15";#N/A,#N/A,FALSE,"16"}</definedName>
    <definedName name="guoi" localSheetId="9" hidden="1">{#N/A,#N/A,FALSE,"3";#N/A,#N/A,FALSE,"5";#N/A,#N/A,FALSE,"6";#N/A,#N/A,FALSE,"8";#N/A,#N/A,FALSE,"10";#N/A,#N/A,FALSE,"13";#N/A,#N/A,FALSE,"14";#N/A,#N/A,FALSE,"15";#N/A,#N/A,FALSE,"16"}</definedName>
    <definedName name="guoi" localSheetId="10" hidden="1">{#N/A,#N/A,FALSE,"3";#N/A,#N/A,FALSE,"5";#N/A,#N/A,FALSE,"6";#N/A,#N/A,FALSE,"8";#N/A,#N/A,FALSE,"10";#N/A,#N/A,FALSE,"13";#N/A,#N/A,FALSE,"14";#N/A,#N/A,FALSE,"15";#N/A,#N/A,FALSE,"16"}</definedName>
    <definedName name="guoi" localSheetId="13" hidden="1">{#N/A,#N/A,FALSE,"3";#N/A,#N/A,FALSE,"5";#N/A,#N/A,FALSE,"6";#N/A,#N/A,FALSE,"8";#N/A,#N/A,FALSE,"10";#N/A,#N/A,FALSE,"13";#N/A,#N/A,FALSE,"14";#N/A,#N/A,FALSE,"15";#N/A,#N/A,FALSE,"16"}</definedName>
    <definedName name="guoi" localSheetId="2" hidden="1">{#N/A,#N/A,FALSE,"3";#N/A,#N/A,FALSE,"5";#N/A,#N/A,FALSE,"6";#N/A,#N/A,FALSE,"8";#N/A,#N/A,FALSE,"10";#N/A,#N/A,FALSE,"13";#N/A,#N/A,FALSE,"14";#N/A,#N/A,FALSE,"15";#N/A,#N/A,FALSE,"16"}</definedName>
    <definedName name="guoi" hidden="1">{#N/A,#N/A,FALSE,"3";#N/A,#N/A,FALSE,"5";#N/A,#N/A,FALSE,"6";#N/A,#N/A,FALSE,"8";#N/A,#N/A,FALSE,"10";#N/A,#N/A,FALSE,"13";#N/A,#N/A,FALSE,"14";#N/A,#N/A,FALSE,"15";#N/A,#N/A,FALSE,"16"}</definedName>
    <definedName name="hddfhfdhfdh" localSheetId="3" hidden="1">{#N/A,#N/A,FALSE,"3";#N/A,#N/A,FALSE,"5";#N/A,#N/A,FALSE,"6";#N/A,#N/A,FALSE,"8";#N/A,#N/A,FALSE,"10";#N/A,#N/A,FALSE,"13";#N/A,#N/A,FALSE,"14";#N/A,#N/A,FALSE,"15";#N/A,#N/A,FALSE,"16"}</definedName>
    <definedName name="hddfhfdhfdh" localSheetId="8" hidden="1">{#N/A,#N/A,FALSE,"3";#N/A,#N/A,FALSE,"5";#N/A,#N/A,FALSE,"6";#N/A,#N/A,FALSE,"8";#N/A,#N/A,FALSE,"10";#N/A,#N/A,FALSE,"13";#N/A,#N/A,FALSE,"14";#N/A,#N/A,FALSE,"15";#N/A,#N/A,FALSE,"16"}</definedName>
    <definedName name="hddfhfdhfdh" localSheetId="11" hidden="1">{#N/A,#N/A,FALSE,"3";#N/A,#N/A,FALSE,"5";#N/A,#N/A,FALSE,"6";#N/A,#N/A,FALSE,"8";#N/A,#N/A,FALSE,"10";#N/A,#N/A,FALSE,"13";#N/A,#N/A,FALSE,"14";#N/A,#N/A,FALSE,"15";#N/A,#N/A,FALSE,"16"}</definedName>
    <definedName name="hddfhfdhfdh" localSheetId="6" hidden="1">{#N/A,#N/A,FALSE,"3";#N/A,#N/A,FALSE,"5";#N/A,#N/A,FALSE,"6";#N/A,#N/A,FALSE,"8";#N/A,#N/A,FALSE,"10";#N/A,#N/A,FALSE,"13";#N/A,#N/A,FALSE,"14";#N/A,#N/A,FALSE,"15";#N/A,#N/A,FALSE,"16"}</definedName>
    <definedName name="hddfhfdhfdh" localSheetId="7" hidden="1">{#N/A,#N/A,FALSE,"3";#N/A,#N/A,FALSE,"5";#N/A,#N/A,FALSE,"6";#N/A,#N/A,FALSE,"8";#N/A,#N/A,FALSE,"10";#N/A,#N/A,FALSE,"13";#N/A,#N/A,FALSE,"14";#N/A,#N/A,FALSE,"15";#N/A,#N/A,FALSE,"16"}</definedName>
    <definedName name="hddfhfdhfdh" localSheetId="9" hidden="1">{#N/A,#N/A,FALSE,"3";#N/A,#N/A,FALSE,"5";#N/A,#N/A,FALSE,"6";#N/A,#N/A,FALSE,"8";#N/A,#N/A,FALSE,"10";#N/A,#N/A,FALSE,"13";#N/A,#N/A,FALSE,"14";#N/A,#N/A,FALSE,"15";#N/A,#N/A,FALSE,"16"}</definedName>
    <definedName name="hddfhfdhfdh" localSheetId="10" hidden="1">{#N/A,#N/A,FALSE,"3";#N/A,#N/A,FALSE,"5";#N/A,#N/A,FALSE,"6";#N/A,#N/A,FALSE,"8";#N/A,#N/A,FALSE,"10";#N/A,#N/A,FALSE,"13";#N/A,#N/A,FALSE,"14";#N/A,#N/A,FALSE,"15";#N/A,#N/A,FALSE,"16"}</definedName>
    <definedName name="hddfhfdhfdh" localSheetId="13" hidden="1">{#N/A,#N/A,FALSE,"3";#N/A,#N/A,FALSE,"5";#N/A,#N/A,FALSE,"6";#N/A,#N/A,FALSE,"8";#N/A,#N/A,FALSE,"10";#N/A,#N/A,FALSE,"13";#N/A,#N/A,FALSE,"14";#N/A,#N/A,FALSE,"15";#N/A,#N/A,FALSE,"16"}</definedName>
    <definedName name="hddfhfdhfdh" localSheetId="2" hidden="1">{#N/A,#N/A,FALSE,"3";#N/A,#N/A,FALSE,"5";#N/A,#N/A,FALSE,"6";#N/A,#N/A,FALSE,"8";#N/A,#N/A,FALSE,"10";#N/A,#N/A,FALSE,"13";#N/A,#N/A,FALSE,"14";#N/A,#N/A,FALSE,"15";#N/A,#N/A,FALSE,"16"}</definedName>
    <definedName name="hddfhfdhfdh" hidden="1">{#N/A,#N/A,FALSE,"3";#N/A,#N/A,FALSE,"5";#N/A,#N/A,FALSE,"6";#N/A,#N/A,FALSE,"8";#N/A,#N/A,FALSE,"10";#N/A,#N/A,FALSE,"13";#N/A,#N/A,FALSE,"14";#N/A,#N/A,FALSE,"15";#N/A,#N/A,FALSE,"16"}</definedName>
    <definedName name="hdfdhdfhdfh" localSheetId="3" hidden="1">{#N/A,#N/A,FALSE,"3";#N/A,#N/A,FALSE,"5";#N/A,#N/A,FALSE,"6";#N/A,#N/A,FALSE,"8";#N/A,#N/A,FALSE,"10";#N/A,#N/A,FALSE,"13";#N/A,#N/A,FALSE,"14";#N/A,#N/A,FALSE,"15";#N/A,#N/A,FALSE,"16"}</definedName>
    <definedName name="hdfdhdfhdfh" localSheetId="8" hidden="1">{#N/A,#N/A,FALSE,"3";#N/A,#N/A,FALSE,"5";#N/A,#N/A,FALSE,"6";#N/A,#N/A,FALSE,"8";#N/A,#N/A,FALSE,"10";#N/A,#N/A,FALSE,"13";#N/A,#N/A,FALSE,"14";#N/A,#N/A,FALSE,"15";#N/A,#N/A,FALSE,"16"}</definedName>
    <definedName name="hdfdhdfhdfh" localSheetId="11" hidden="1">{#N/A,#N/A,FALSE,"3";#N/A,#N/A,FALSE,"5";#N/A,#N/A,FALSE,"6";#N/A,#N/A,FALSE,"8";#N/A,#N/A,FALSE,"10";#N/A,#N/A,FALSE,"13";#N/A,#N/A,FALSE,"14";#N/A,#N/A,FALSE,"15";#N/A,#N/A,FALSE,"16"}</definedName>
    <definedName name="hdfdhdfhdfh" localSheetId="6" hidden="1">{#N/A,#N/A,FALSE,"3";#N/A,#N/A,FALSE,"5";#N/A,#N/A,FALSE,"6";#N/A,#N/A,FALSE,"8";#N/A,#N/A,FALSE,"10";#N/A,#N/A,FALSE,"13";#N/A,#N/A,FALSE,"14";#N/A,#N/A,FALSE,"15";#N/A,#N/A,FALSE,"16"}</definedName>
    <definedName name="hdfdhdfhdfh" localSheetId="7" hidden="1">{#N/A,#N/A,FALSE,"3";#N/A,#N/A,FALSE,"5";#N/A,#N/A,FALSE,"6";#N/A,#N/A,FALSE,"8";#N/A,#N/A,FALSE,"10";#N/A,#N/A,FALSE,"13";#N/A,#N/A,FALSE,"14";#N/A,#N/A,FALSE,"15";#N/A,#N/A,FALSE,"16"}</definedName>
    <definedName name="hdfdhdfhdfh" localSheetId="9" hidden="1">{#N/A,#N/A,FALSE,"3";#N/A,#N/A,FALSE,"5";#N/A,#N/A,FALSE,"6";#N/A,#N/A,FALSE,"8";#N/A,#N/A,FALSE,"10";#N/A,#N/A,FALSE,"13";#N/A,#N/A,FALSE,"14";#N/A,#N/A,FALSE,"15";#N/A,#N/A,FALSE,"16"}</definedName>
    <definedName name="hdfdhdfhdfh" localSheetId="10" hidden="1">{#N/A,#N/A,FALSE,"3";#N/A,#N/A,FALSE,"5";#N/A,#N/A,FALSE,"6";#N/A,#N/A,FALSE,"8";#N/A,#N/A,FALSE,"10";#N/A,#N/A,FALSE,"13";#N/A,#N/A,FALSE,"14";#N/A,#N/A,FALSE,"15";#N/A,#N/A,FALSE,"16"}</definedName>
    <definedName name="hdfdhdfhdfh" localSheetId="13" hidden="1">{#N/A,#N/A,FALSE,"3";#N/A,#N/A,FALSE,"5";#N/A,#N/A,FALSE,"6";#N/A,#N/A,FALSE,"8";#N/A,#N/A,FALSE,"10";#N/A,#N/A,FALSE,"13";#N/A,#N/A,FALSE,"14";#N/A,#N/A,FALSE,"15";#N/A,#N/A,FALSE,"16"}</definedName>
    <definedName name="hdfdhdfhdfh" localSheetId="2" hidden="1">{#N/A,#N/A,FALSE,"3";#N/A,#N/A,FALSE,"5";#N/A,#N/A,FALSE,"6";#N/A,#N/A,FALSE,"8";#N/A,#N/A,FALSE,"10";#N/A,#N/A,FALSE,"13";#N/A,#N/A,FALSE,"14";#N/A,#N/A,FALSE,"15";#N/A,#N/A,FALSE,"16"}</definedName>
    <definedName name="hdfdhdfhdfh" hidden="1">{#N/A,#N/A,FALSE,"3";#N/A,#N/A,FALSE,"5";#N/A,#N/A,FALSE,"6";#N/A,#N/A,FALSE,"8";#N/A,#N/A,FALSE,"10";#N/A,#N/A,FALSE,"13";#N/A,#N/A,FALSE,"14";#N/A,#N/A,FALSE,"15";#N/A,#N/A,FALSE,"16"}</definedName>
    <definedName name="hdfh" localSheetId="3" hidden="1">{#N/A,#N/A,FALSE,"3";#N/A,#N/A,FALSE,"5";#N/A,#N/A,FALSE,"6";#N/A,#N/A,FALSE,"8";#N/A,#N/A,FALSE,"10";#N/A,#N/A,FALSE,"13";#N/A,#N/A,FALSE,"14";#N/A,#N/A,FALSE,"15";#N/A,#N/A,FALSE,"16"}</definedName>
    <definedName name="hdfh" localSheetId="8" hidden="1">{#N/A,#N/A,FALSE,"3";#N/A,#N/A,FALSE,"5";#N/A,#N/A,FALSE,"6";#N/A,#N/A,FALSE,"8";#N/A,#N/A,FALSE,"10";#N/A,#N/A,FALSE,"13";#N/A,#N/A,FALSE,"14";#N/A,#N/A,FALSE,"15";#N/A,#N/A,FALSE,"16"}</definedName>
    <definedName name="hdfh" localSheetId="11" hidden="1">{#N/A,#N/A,FALSE,"3";#N/A,#N/A,FALSE,"5";#N/A,#N/A,FALSE,"6";#N/A,#N/A,FALSE,"8";#N/A,#N/A,FALSE,"10";#N/A,#N/A,FALSE,"13";#N/A,#N/A,FALSE,"14";#N/A,#N/A,FALSE,"15";#N/A,#N/A,FALSE,"16"}</definedName>
    <definedName name="hdfh" localSheetId="6" hidden="1">{#N/A,#N/A,FALSE,"3";#N/A,#N/A,FALSE,"5";#N/A,#N/A,FALSE,"6";#N/A,#N/A,FALSE,"8";#N/A,#N/A,FALSE,"10";#N/A,#N/A,FALSE,"13";#N/A,#N/A,FALSE,"14";#N/A,#N/A,FALSE,"15";#N/A,#N/A,FALSE,"16"}</definedName>
    <definedName name="hdfh" localSheetId="7" hidden="1">{#N/A,#N/A,FALSE,"3";#N/A,#N/A,FALSE,"5";#N/A,#N/A,FALSE,"6";#N/A,#N/A,FALSE,"8";#N/A,#N/A,FALSE,"10";#N/A,#N/A,FALSE,"13";#N/A,#N/A,FALSE,"14";#N/A,#N/A,FALSE,"15";#N/A,#N/A,FALSE,"16"}</definedName>
    <definedName name="hdfh" localSheetId="9" hidden="1">{#N/A,#N/A,FALSE,"3";#N/A,#N/A,FALSE,"5";#N/A,#N/A,FALSE,"6";#N/A,#N/A,FALSE,"8";#N/A,#N/A,FALSE,"10";#N/A,#N/A,FALSE,"13";#N/A,#N/A,FALSE,"14";#N/A,#N/A,FALSE,"15";#N/A,#N/A,FALSE,"16"}</definedName>
    <definedName name="hdfh" localSheetId="10" hidden="1">{#N/A,#N/A,FALSE,"3";#N/A,#N/A,FALSE,"5";#N/A,#N/A,FALSE,"6";#N/A,#N/A,FALSE,"8";#N/A,#N/A,FALSE,"10";#N/A,#N/A,FALSE,"13";#N/A,#N/A,FALSE,"14";#N/A,#N/A,FALSE,"15";#N/A,#N/A,FALSE,"16"}</definedName>
    <definedName name="hdfh" localSheetId="13" hidden="1">{#N/A,#N/A,FALSE,"3";#N/A,#N/A,FALSE,"5";#N/A,#N/A,FALSE,"6";#N/A,#N/A,FALSE,"8";#N/A,#N/A,FALSE,"10";#N/A,#N/A,FALSE,"13";#N/A,#N/A,FALSE,"14";#N/A,#N/A,FALSE,"15";#N/A,#N/A,FALSE,"16"}</definedName>
    <definedName name="hdfh" localSheetId="2" hidden="1">{#N/A,#N/A,FALSE,"3";#N/A,#N/A,FALSE,"5";#N/A,#N/A,FALSE,"6";#N/A,#N/A,FALSE,"8";#N/A,#N/A,FALSE,"10";#N/A,#N/A,FALSE,"13";#N/A,#N/A,FALSE,"14";#N/A,#N/A,FALSE,"15";#N/A,#N/A,FALSE,"16"}</definedName>
    <definedName name="hdfh" hidden="1">{#N/A,#N/A,FALSE,"3";#N/A,#N/A,FALSE,"5";#N/A,#N/A,FALSE,"6";#N/A,#N/A,FALSE,"8";#N/A,#N/A,FALSE,"10";#N/A,#N/A,FALSE,"13";#N/A,#N/A,FALSE,"14";#N/A,#N/A,FALSE,"15";#N/A,#N/A,FALSE,"16"}</definedName>
    <definedName name="hdfhdfh" localSheetId="3" hidden="1">{#N/A,#N/A,FALSE,"3";#N/A,#N/A,FALSE,"5";#N/A,#N/A,FALSE,"6";#N/A,#N/A,FALSE,"8";#N/A,#N/A,FALSE,"10";#N/A,#N/A,FALSE,"13";#N/A,#N/A,FALSE,"14";#N/A,#N/A,FALSE,"15";#N/A,#N/A,FALSE,"16"}</definedName>
    <definedName name="hdfhdfh" localSheetId="8" hidden="1">{#N/A,#N/A,FALSE,"3";#N/A,#N/A,FALSE,"5";#N/A,#N/A,FALSE,"6";#N/A,#N/A,FALSE,"8";#N/A,#N/A,FALSE,"10";#N/A,#N/A,FALSE,"13";#N/A,#N/A,FALSE,"14";#N/A,#N/A,FALSE,"15";#N/A,#N/A,FALSE,"16"}</definedName>
    <definedName name="hdfhdfh" localSheetId="11" hidden="1">{#N/A,#N/A,FALSE,"3";#N/A,#N/A,FALSE,"5";#N/A,#N/A,FALSE,"6";#N/A,#N/A,FALSE,"8";#N/A,#N/A,FALSE,"10";#N/A,#N/A,FALSE,"13";#N/A,#N/A,FALSE,"14";#N/A,#N/A,FALSE,"15";#N/A,#N/A,FALSE,"16"}</definedName>
    <definedName name="hdfhdfh" localSheetId="6" hidden="1">{#N/A,#N/A,FALSE,"3";#N/A,#N/A,FALSE,"5";#N/A,#N/A,FALSE,"6";#N/A,#N/A,FALSE,"8";#N/A,#N/A,FALSE,"10";#N/A,#N/A,FALSE,"13";#N/A,#N/A,FALSE,"14";#N/A,#N/A,FALSE,"15";#N/A,#N/A,FALSE,"16"}</definedName>
    <definedName name="hdfhdfh" localSheetId="7" hidden="1">{#N/A,#N/A,FALSE,"3";#N/A,#N/A,FALSE,"5";#N/A,#N/A,FALSE,"6";#N/A,#N/A,FALSE,"8";#N/A,#N/A,FALSE,"10";#N/A,#N/A,FALSE,"13";#N/A,#N/A,FALSE,"14";#N/A,#N/A,FALSE,"15";#N/A,#N/A,FALSE,"16"}</definedName>
    <definedName name="hdfhdfh" localSheetId="9" hidden="1">{#N/A,#N/A,FALSE,"3";#N/A,#N/A,FALSE,"5";#N/A,#N/A,FALSE,"6";#N/A,#N/A,FALSE,"8";#N/A,#N/A,FALSE,"10";#N/A,#N/A,FALSE,"13";#N/A,#N/A,FALSE,"14";#N/A,#N/A,FALSE,"15";#N/A,#N/A,FALSE,"16"}</definedName>
    <definedName name="hdfhdfh" localSheetId="10" hidden="1">{#N/A,#N/A,FALSE,"3";#N/A,#N/A,FALSE,"5";#N/A,#N/A,FALSE,"6";#N/A,#N/A,FALSE,"8";#N/A,#N/A,FALSE,"10";#N/A,#N/A,FALSE,"13";#N/A,#N/A,FALSE,"14";#N/A,#N/A,FALSE,"15";#N/A,#N/A,FALSE,"16"}</definedName>
    <definedName name="hdfhdfh" localSheetId="13" hidden="1">{#N/A,#N/A,FALSE,"3";#N/A,#N/A,FALSE,"5";#N/A,#N/A,FALSE,"6";#N/A,#N/A,FALSE,"8";#N/A,#N/A,FALSE,"10";#N/A,#N/A,FALSE,"13";#N/A,#N/A,FALSE,"14";#N/A,#N/A,FALSE,"15";#N/A,#N/A,FALSE,"16"}</definedName>
    <definedName name="hdfhdfh" localSheetId="2" hidden="1">{#N/A,#N/A,FALSE,"3";#N/A,#N/A,FALSE,"5";#N/A,#N/A,FALSE,"6";#N/A,#N/A,FALSE,"8";#N/A,#N/A,FALSE,"10";#N/A,#N/A,FALSE,"13";#N/A,#N/A,FALSE,"14";#N/A,#N/A,FALSE,"15";#N/A,#N/A,FALSE,"16"}</definedName>
    <definedName name="hdfhdfh" hidden="1">{#N/A,#N/A,FALSE,"3";#N/A,#N/A,FALSE,"5";#N/A,#N/A,FALSE,"6";#N/A,#N/A,FALSE,"8";#N/A,#N/A,FALSE,"10";#N/A,#N/A,FALSE,"13";#N/A,#N/A,FALSE,"14";#N/A,#N/A,FALSE,"15";#N/A,#N/A,FALSE,"16"}</definedName>
    <definedName name="hdfhdfhdf" localSheetId="3" hidden="1">{#N/A,#N/A,FALSE,"3";#N/A,#N/A,FALSE,"5";#N/A,#N/A,FALSE,"6";#N/A,#N/A,FALSE,"8";#N/A,#N/A,FALSE,"10";#N/A,#N/A,FALSE,"13";#N/A,#N/A,FALSE,"14";#N/A,#N/A,FALSE,"15";#N/A,#N/A,FALSE,"16"}</definedName>
    <definedName name="hdfhdfhdf" localSheetId="8" hidden="1">{#N/A,#N/A,FALSE,"3";#N/A,#N/A,FALSE,"5";#N/A,#N/A,FALSE,"6";#N/A,#N/A,FALSE,"8";#N/A,#N/A,FALSE,"10";#N/A,#N/A,FALSE,"13";#N/A,#N/A,FALSE,"14";#N/A,#N/A,FALSE,"15";#N/A,#N/A,FALSE,"16"}</definedName>
    <definedName name="hdfhdfhdf" localSheetId="11" hidden="1">{#N/A,#N/A,FALSE,"3";#N/A,#N/A,FALSE,"5";#N/A,#N/A,FALSE,"6";#N/A,#N/A,FALSE,"8";#N/A,#N/A,FALSE,"10";#N/A,#N/A,FALSE,"13";#N/A,#N/A,FALSE,"14";#N/A,#N/A,FALSE,"15";#N/A,#N/A,FALSE,"16"}</definedName>
    <definedName name="hdfhdfhdf" localSheetId="6" hidden="1">{#N/A,#N/A,FALSE,"3";#N/A,#N/A,FALSE,"5";#N/A,#N/A,FALSE,"6";#N/A,#N/A,FALSE,"8";#N/A,#N/A,FALSE,"10";#N/A,#N/A,FALSE,"13";#N/A,#N/A,FALSE,"14";#N/A,#N/A,FALSE,"15";#N/A,#N/A,FALSE,"16"}</definedName>
    <definedName name="hdfhdfhdf" localSheetId="7" hidden="1">{#N/A,#N/A,FALSE,"3";#N/A,#N/A,FALSE,"5";#N/A,#N/A,FALSE,"6";#N/A,#N/A,FALSE,"8";#N/A,#N/A,FALSE,"10";#N/A,#N/A,FALSE,"13";#N/A,#N/A,FALSE,"14";#N/A,#N/A,FALSE,"15";#N/A,#N/A,FALSE,"16"}</definedName>
    <definedName name="hdfhdfhdf" localSheetId="9" hidden="1">{#N/A,#N/A,FALSE,"3";#N/A,#N/A,FALSE,"5";#N/A,#N/A,FALSE,"6";#N/A,#N/A,FALSE,"8";#N/A,#N/A,FALSE,"10";#N/A,#N/A,FALSE,"13";#N/A,#N/A,FALSE,"14";#N/A,#N/A,FALSE,"15";#N/A,#N/A,FALSE,"16"}</definedName>
    <definedName name="hdfhdfhdf" localSheetId="10" hidden="1">{#N/A,#N/A,FALSE,"3";#N/A,#N/A,FALSE,"5";#N/A,#N/A,FALSE,"6";#N/A,#N/A,FALSE,"8";#N/A,#N/A,FALSE,"10";#N/A,#N/A,FALSE,"13";#N/A,#N/A,FALSE,"14";#N/A,#N/A,FALSE,"15";#N/A,#N/A,FALSE,"16"}</definedName>
    <definedName name="hdfhdfhdf" localSheetId="13" hidden="1">{#N/A,#N/A,FALSE,"3";#N/A,#N/A,FALSE,"5";#N/A,#N/A,FALSE,"6";#N/A,#N/A,FALSE,"8";#N/A,#N/A,FALSE,"10";#N/A,#N/A,FALSE,"13";#N/A,#N/A,FALSE,"14";#N/A,#N/A,FALSE,"15";#N/A,#N/A,FALSE,"16"}</definedName>
    <definedName name="hdfhdfhdf" localSheetId="2" hidden="1">{#N/A,#N/A,FALSE,"3";#N/A,#N/A,FALSE,"5";#N/A,#N/A,FALSE,"6";#N/A,#N/A,FALSE,"8";#N/A,#N/A,FALSE,"10";#N/A,#N/A,FALSE,"13";#N/A,#N/A,FALSE,"14";#N/A,#N/A,FALSE,"15";#N/A,#N/A,FALSE,"16"}</definedName>
    <definedName name="hdfhdfhdf" hidden="1">{#N/A,#N/A,FALSE,"3";#N/A,#N/A,FALSE,"5";#N/A,#N/A,FALSE,"6";#N/A,#N/A,FALSE,"8";#N/A,#N/A,FALSE,"10";#N/A,#N/A,FALSE,"13";#N/A,#N/A,FALSE,"14";#N/A,#N/A,FALSE,"15";#N/A,#N/A,FALSE,"16"}</definedName>
    <definedName name="hf" localSheetId="3" hidden="1">{#N/A,#N/A,FALSE,"3";#N/A,#N/A,FALSE,"5";#N/A,#N/A,FALSE,"6";#N/A,#N/A,FALSE,"8";#N/A,#N/A,FALSE,"10";#N/A,#N/A,FALSE,"13";#N/A,#N/A,FALSE,"14";#N/A,#N/A,FALSE,"15";#N/A,#N/A,FALSE,"16"}</definedName>
    <definedName name="hf" localSheetId="8" hidden="1">{#N/A,#N/A,FALSE,"3";#N/A,#N/A,FALSE,"5";#N/A,#N/A,FALSE,"6";#N/A,#N/A,FALSE,"8";#N/A,#N/A,FALSE,"10";#N/A,#N/A,FALSE,"13";#N/A,#N/A,FALSE,"14";#N/A,#N/A,FALSE,"15";#N/A,#N/A,FALSE,"16"}</definedName>
    <definedName name="hf" localSheetId="11" hidden="1">{#N/A,#N/A,FALSE,"3";#N/A,#N/A,FALSE,"5";#N/A,#N/A,FALSE,"6";#N/A,#N/A,FALSE,"8";#N/A,#N/A,FALSE,"10";#N/A,#N/A,FALSE,"13";#N/A,#N/A,FALSE,"14";#N/A,#N/A,FALSE,"15";#N/A,#N/A,FALSE,"16"}</definedName>
    <definedName name="hf" localSheetId="6" hidden="1">{#N/A,#N/A,FALSE,"3";#N/A,#N/A,FALSE,"5";#N/A,#N/A,FALSE,"6";#N/A,#N/A,FALSE,"8";#N/A,#N/A,FALSE,"10";#N/A,#N/A,FALSE,"13";#N/A,#N/A,FALSE,"14";#N/A,#N/A,FALSE,"15";#N/A,#N/A,FALSE,"16"}</definedName>
    <definedName name="hf" localSheetId="7" hidden="1">{#N/A,#N/A,FALSE,"3";#N/A,#N/A,FALSE,"5";#N/A,#N/A,FALSE,"6";#N/A,#N/A,FALSE,"8";#N/A,#N/A,FALSE,"10";#N/A,#N/A,FALSE,"13";#N/A,#N/A,FALSE,"14";#N/A,#N/A,FALSE,"15";#N/A,#N/A,FALSE,"16"}</definedName>
    <definedName name="hf" localSheetId="9" hidden="1">{#N/A,#N/A,FALSE,"3";#N/A,#N/A,FALSE,"5";#N/A,#N/A,FALSE,"6";#N/A,#N/A,FALSE,"8";#N/A,#N/A,FALSE,"10";#N/A,#N/A,FALSE,"13";#N/A,#N/A,FALSE,"14";#N/A,#N/A,FALSE,"15";#N/A,#N/A,FALSE,"16"}</definedName>
    <definedName name="hf" localSheetId="10" hidden="1">{#N/A,#N/A,FALSE,"3";#N/A,#N/A,FALSE,"5";#N/A,#N/A,FALSE,"6";#N/A,#N/A,FALSE,"8";#N/A,#N/A,FALSE,"10";#N/A,#N/A,FALSE,"13";#N/A,#N/A,FALSE,"14";#N/A,#N/A,FALSE,"15";#N/A,#N/A,FALSE,"16"}</definedName>
    <definedName name="hf" localSheetId="13" hidden="1">{#N/A,#N/A,FALSE,"3";#N/A,#N/A,FALSE,"5";#N/A,#N/A,FALSE,"6";#N/A,#N/A,FALSE,"8";#N/A,#N/A,FALSE,"10";#N/A,#N/A,FALSE,"13";#N/A,#N/A,FALSE,"14";#N/A,#N/A,FALSE,"15";#N/A,#N/A,FALSE,"16"}</definedName>
    <definedName name="hf" localSheetId="2" hidden="1">{#N/A,#N/A,FALSE,"3";#N/A,#N/A,FALSE,"5";#N/A,#N/A,FALSE,"6";#N/A,#N/A,FALSE,"8";#N/A,#N/A,FALSE,"10";#N/A,#N/A,FALSE,"13";#N/A,#N/A,FALSE,"14";#N/A,#N/A,FALSE,"15";#N/A,#N/A,FALSE,"16"}</definedName>
    <definedName name="hf" hidden="1">{#N/A,#N/A,FALSE,"3";#N/A,#N/A,FALSE,"5";#N/A,#N/A,FALSE,"6";#N/A,#N/A,FALSE,"8";#N/A,#N/A,FALSE,"10";#N/A,#N/A,FALSE,"13";#N/A,#N/A,FALSE,"14";#N/A,#N/A,FALSE,"15";#N/A,#N/A,FALSE,"16"}</definedName>
    <definedName name="hfhfh" localSheetId="3" hidden="1">{#N/A,#N/A,FALSE,"3";#N/A,#N/A,FALSE,"5";#N/A,#N/A,FALSE,"6";#N/A,#N/A,FALSE,"8";#N/A,#N/A,FALSE,"10";#N/A,#N/A,FALSE,"13";#N/A,#N/A,FALSE,"14";#N/A,#N/A,FALSE,"15";#N/A,#N/A,FALSE,"16"}</definedName>
    <definedName name="hfhfh" localSheetId="8" hidden="1">{#N/A,#N/A,FALSE,"3";#N/A,#N/A,FALSE,"5";#N/A,#N/A,FALSE,"6";#N/A,#N/A,FALSE,"8";#N/A,#N/A,FALSE,"10";#N/A,#N/A,FALSE,"13";#N/A,#N/A,FALSE,"14";#N/A,#N/A,FALSE,"15";#N/A,#N/A,FALSE,"16"}</definedName>
    <definedName name="hfhfh" localSheetId="11" hidden="1">{#N/A,#N/A,FALSE,"3";#N/A,#N/A,FALSE,"5";#N/A,#N/A,FALSE,"6";#N/A,#N/A,FALSE,"8";#N/A,#N/A,FALSE,"10";#N/A,#N/A,FALSE,"13";#N/A,#N/A,FALSE,"14";#N/A,#N/A,FALSE,"15";#N/A,#N/A,FALSE,"16"}</definedName>
    <definedName name="hfhfh" localSheetId="6" hidden="1">{#N/A,#N/A,FALSE,"3";#N/A,#N/A,FALSE,"5";#N/A,#N/A,FALSE,"6";#N/A,#N/A,FALSE,"8";#N/A,#N/A,FALSE,"10";#N/A,#N/A,FALSE,"13";#N/A,#N/A,FALSE,"14";#N/A,#N/A,FALSE,"15";#N/A,#N/A,FALSE,"16"}</definedName>
    <definedName name="hfhfh" localSheetId="7" hidden="1">{#N/A,#N/A,FALSE,"3";#N/A,#N/A,FALSE,"5";#N/A,#N/A,FALSE,"6";#N/A,#N/A,FALSE,"8";#N/A,#N/A,FALSE,"10";#N/A,#N/A,FALSE,"13";#N/A,#N/A,FALSE,"14";#N/A,#N/A,FALSE,"15";#N/A,#N/A,FALSE,"16"}</definedName>
    <definedName name="hfhfh" localSheetId="9" hidden="1">{#N/A,#N/A,FALSE,"3";#N/A,#N/A,FALSE,"5";#N/A,#N/A,FALSE,"6";#N/A,#N/A,FALSE,"8";#N/A,#N/A,FALSE,"10";#N/A,#N/A,FALSE,"13";#N/A,#N/A,FALSE,"14";#N/A,#N/A,FALSE,"15";#N/A,#N/A,FALSE,"16"}</definedName>
    <definedName name="hfhfh" localSheetId="10" hidden="1">{#N/A,#N/A,FALSE,"3";#N/A,#N/A,FALSE,"5";#N/A,#N/A,FALSE,"6";#N/A,#N/A,FALSE,"8";#N/A,#N/A,FALSE,"10";#N/A,#N/A,FALSE,"13";#N/A,#N/A,FALSE,"14";#N/A,#N/A,FALSE,"15";#N/A,#N/A,FALSE,"16"}</definedName>
    <definedName name="hfhfh" localSheetId="13" hidden="1">{#N/A,#N/A,FALSE,"3";#N/A,#N/A,FALSE,"5";#N/A,#N/A,FALSE,"6";#N/A,#N/A,FALSE,"8";#N/A,#N/A,FALSE,"10";#N/A,#N/A,FALSE,"13";#N/A,#N/A,FALSE,"14";#N/A,#N/A,FALSE,"15";#N/A,#N/A,FALSE,"16"}</definedName>
    <definedName name="hfhfh" localSheetId="2" hidden="1">{#N/A,#N/A,FALSE,"3";#N/A,#N/A,FALSE,"5";#N/A,#N/A,FALSE,"6";#N/A,#N/A,FALSE,"8";#N/A,#N/A,FALSE,"10";#N/A,#N/A,FALSE,"13";#N/A,#N/A,FALSE,"14";#N/A,#N/A,FALSE,"15";#N/A,#N/A,FALSE,"16"}</definedName>
    <definedName name="hfhfh" hidden="1">{#N/A,#N/A,FALSE,"3";#N/A,#N/A,FALSE,"5";#N/A,#N/A,FALSE,"6";#N/A,#N/A,FALSE,"8";#N/A,#N/A,FALSE,"10";#N/A,#N/A,FALSE,"13";#N/A,#N/A,FALSE,"14";#N/A,#N/A,FALSE,"15";#N/A,#N/A,FALSE,"16"}</definedName>
    <definedName name="hgfh" localSheetId="3" hidden="1">{#N/A,#N/A,FALSE,"3";#N/A,#N/A,FALSE,"5";#N/A,#N/A,FALSE,"6";#N/A,#N/A,FALSE,"8";#N/A,#N/A,FALSE,"10";#N/A,#N/A,FALSE,"13";#N/A,#N/A,FALSE,"14";#N/A,#N/A,FALSE,"15";#N/A,#N/A,FALSE,"16"}</definedName>
    <definedName name="hgfh" localSheetId="8" hidden="1">{#N/A,#N/A,FALSE,"3";#N/A,#N/A,FALSE,"5";#N/A,#N/A,FALSE,"6";#N/A,#N/A,FALSE,"8";#N/A,#N/A,FALSE,"10";#N/A,#N/A,FALSE,"13";#N/A,#N/A,FALSE,"14";#N/A,#N/A,FALSE,"15";#N/A,#N/A,FALSE,"16"}</definedName>
    <definedName name="hgfh" localSheetId="11" hidden="1">{#N/A,#N/A,FALSE,"3";#N/A,#N/A,FALSE,"5";#N/A,#N/A,FALSE,"6";#N/A,#N/A,FALSE,"8";#N/A,#N/A,FALSE,"10";#N/A,#N/A,FALSE,"13";#N/A,#N/A,FALSE,"14";#N/A,#N/A,FALSE,"15";#N/A,#N/A,FALSE,"16"}</definedName>
    <definedName name="hgfh" localSheetId="6" hidden="1">{#N/A,#N/A,FALSE,"3";#N/A,#N/A,FALSE,"5";#N/A,#N/A,FALSE,"6";#N/A,#N/A,FALSE,"8";#N/A,#N/A,FALSE,"10";#N/A,#N/A,FALSE,"13";#N/A,#N/A,FALSE,"14";#N/A,#N/A,FALSE,"15";#N/A,#N/A,FALSE,"16"}</definedName>
    <definedName name="hgfh" localSheetId="7" hidden="1">{#N/A,#N/A,FALSE,"3";#N/A,#N/A,FALSE,"5";#N/A,#N/A,FALSE,"6";#N/A,#N/A,FALSE,"8";#N/A,#N/A,FALSE,"10";#N/A,#N/A,FALSE,"13";#N/A,#N/A,FALSE,"14";#N/A,#N/A,FALSE,"15";#N/A,#N/A,FALSE,"16"}</definedName>
    <definedName name="hgfh" localSheetId="9" hidden="1">{#N/A,#N/A,FALSE,"3";#N/A,#N/A,FALSE,"5";#N/A,#N/A,FALSE,"6";#N/A,#N/A,FALSE,"8";#N/A,#N/A,FALSE,"10";#N/A,#N/A,FALSE,"13";#N/A,#N/A,FALSE,"14";#N/A,#N/A,FALSE,"15";#N/A,#N/A,FALSE,"16"}</definedName>
    <definedName name="hgfh" localSheetId="10" hidden="1">{#N/A,#N/A,FALSE,"3";#N/A,#N/A,FALSE,"5";#N/A,#N/A,FALSE,"6";#N/A,#N/A,FALSE,"8";#N/A,#N/A,FALSE,"10";#N/A,#N/A,FALSE,"13";#N/A,#N/A,FALSE,"14";#N/A,#N/A,FALSE,"15";#N/A,#N/A,FALSE,"16"}</definedName>
    <definedName name="hgfh" localSheetId="13" hidden="1">{#N/A,#N/A,FALSE,"3";#N/A,#N/A,FALSE,"5";#N/A,#N/A,FALSE,"6";#N/A,#N/A,FALSE,"8";#N/A,#N/A,FALSE,"10";#N/A,#N/A,FALSE,"13";#N/A,#N/A,FALSE,"14";#N/A,#N/A,FALSE,"15";#N/A,#N/A,FALSE,"16"}</definedName>
    <definedName name="hgfh" localSheetId="2" hidden="1">{#N/A,#N/A,FALSE,"3";#N/A,#N/A,FALSE,"5";#N/A,#N/A,FALSE,"6";#N/A,#N/A,FALSE,"8";#N/A,#N/A,FALSE,"10";#N/A,#N/A,FALSE,"13";#N/A,#N/A,FALSE,"14";#N/A,#N/A,FALSE,"15";#N/A,#N/A,FALSE,"16"}</definedName>
    <definedName name="hgfh" hidden="1">{#N/A,#N/A,FALSE,"3";#N/A,#N/A,FALSE,"5";#N/A,#N/A,FALSE,"6";#N/A,#N/A,FALSE,"8";#N/A,#N/A,FALSE,"10";#N/A,#N/A,FALSE,"13";#N/A,#N/A,FALSE,"14";#N/A,#N/A,FALSE,"15";#N/A,#N/A,FALSE,"16"}</definedName>
    <definedName name="hgjghjghj" localSheetId="3" hidden="1">{#N/A,#N/A,FALSE,"3";#N/A,#N/A,FALSE,"5";#N/A,#N/A,FALSE,"6";#N/A,#N/A,FALSE,"8";#N/A,#N/A,FALSE,"10";#N/A,#N/A,FALSE,"13";#N/A,#N/A,FALSE,"14";#N/A,#N/A,FALSE,"15";#N/A,#N/A,FALSE,"16"}</definedName>
    <definedName name="hgjghjghj" localSheetId="8" hidden="1">{#N/A,#N/A,FALSE,"3";#N/A,#N/A,FALSE,"5";#N/A,#N/A,FALSE,"6";#N/A,#N/A,FALSE,"8";#N/A,#N/A,FALSE,"10";#N/A,#N/A,FALSE,"13";#N/A,#N/A,FALSE,"14";#N/A,#N/A,FALSE,"15";#N/A,#N/A,FALSE,"16"}</definedName>
    <definedName name="hgjghjghj" localSheetId="11" hidden="1">{#N/A,#N/A,FALSE,"3";#N/A,#N/A,FALSE,"5";#N/A,#N/A,FALSE,"6";#N/A,#N/A,FALSE,"8";#N/A,#N/A,FALSE,"10";#N/A,#N/A,FALSE,"13";#N/A,#N/A,FALSE,"14";#N/A,#N/A,FALSE,"15";#N/A,#N/A,FALSE,"16"}</definedName>
    <definedName name="hgjghjghj" localSheetId="6" hidden="1">{#N/A,#N/A,FALSE,"3";#N/A,#N/A,FALSE,"5";#N/A,#N/A,FALSE,"6";#N/A,#N/A,FALSE,"8";#N/A,#N/A,FALSE,"10";#N/A,#N/A,FALSE,"13";#N/A,#N/A,FALSE,"14";#N/A,#N/A,FALSE,"15";#N/A,#N/A,FALSE,"16"}</definedName>
    <definedName name="hgjghjghj" localSheetId="7" hidden="1">{#N/A,#N/A,FALSE,"3";#N/A,#N/A,FALSE,"5";#N/A,#N/A,FALSE,"6";#N/A,#N/A,FALSE,"8";#N/A,#N/A,FALSE,"10";#N/A,#N/A,FALSE,"13";#N/A,#N/A,FALSE,"14";#N/A,#N/A,FALSE,"15";#N/A,#N/A,FALSE,"16"}</definedName>
    <definedName name="hgjghjghj" localSheetId="9" hidden="1">{#N/A,#N/A,FALSE,"3";#N/A,#N/A,FALSE,"5";#N/A,#N/A,FALSE,"6";#N/A,#N/A,FALSE,"8";#N/A,#N/A,FALSE,"10";#N/A,#N/A,FALSE,"13";#N/A,#N/A,FALSE,"14";#N/A,#N/A,FALSE,"15";#N/A,#N/A,FALSE,"16"}</definedName>
    <definedName name="hgjghjghj" localSheetId="10" hidden="1">{#N/A,#N/A,FALSE,"3";#N/A,#N/A,FALSE,"5";#N/A,#N/A,FALSE,"6";#N/A,#N/A,FALSE,"8";#N/A,#N/A,FALSE,"10";#N/A,#N/A,FALSE,"13";#N/A,#N/A,FALSE,"14";#N/A,#N/A,FALSE,"15";#N/A,#N/A,FALSE,"16"}</definedName>
    <definedName name="hgjghjghj" localSheetId="13" hidden="1">{#N/A,#N/A,FALSE,"3";#N/A,#N/A,FALSE,"5";#N/A,#N/A,FALSE,"6";#N/A,#N/A,FALSE,"8";#N/A,#N/A,FALSE,"10";#N/A,#N/A,FALSE,"13";#N/A,#N/A,FALSE,"14";#N/A,#N/A,FALSE,"15";#N/A,#N/A,FALSE,"16"}</definedName>
    <definedName name="hgjghjghj" localSheetId="2" hidden="1">{#N/A,#N/A,FALSE,"3";#N/A,#N/A,FALSE,"5";#N/A,#N/A,FALSE,"6";#N/A,#N/A,FALSE,"8";#N/A,#N/A,FALSE,"10";#N/A,#N/A,FALSE,"13";#N/A,#N/A,FALSE,"14";#N/A,#N/A,FALSE,"15";#N/A,#N/A,FALSE,"16"}</definedName>
    <definedName name="hgjghjghj" hidden="1">{#N/A,#N/A,FALSE,"3";#N/A,#N/A,FALSE,"5";#N/A,#N/A,FALSE,"6";#N/A,#N/A,FALSE,"8";#N/A,#N/A,FALSE,"10";#N/A,#N/A,FALSE,"13";#N/A,#N/A,FALSE,"14";#N/A,#N/A,FALSE,"15";#N/A,#N/A,FALSE,"16"}</definedName>
    <definedName name="hhd" localSheetId="3" hidden="1">{#N/A,#N/A,FALSE,"3";#N/A,#N/A,FALSE,"5";#N/A,#N/A,FALSE,"6";#N/A,#N/A,FALSE,"8";#N/A,#N/A,FALSE,"10";#N/A,#N/A,FALSE,"13";#N/A,#N/A,FALSE,"14";#N/A,#N/A,FALSE,"15";#N/A,#N/A,FALSE,"16"}</definedName>
    <definedName name="hhd" localSheetId="8" hidden="1">{#N/A,#N/A,FALSE,"3";#N/A,#N/A,FALSE,"5";#N/A,#N/A,FALSE,"6";#N/A,#N/A,FALSE,"8";#N/A,#N/A,FALSE,"10";#N/A,#N/A,FALSE,"13";#N/A,#N/A,FALSE,"14";#N/A,#N/A,FALSE,"15";#N/A,#N/A,FALSE,"16"}</definedName>
    <definedName name="hhd" localSheetId="11" hidden="1">{#N/A,#N/A,FALSE,"3";#N/A,#N/A,FALSE,"5";#N/A,#N/A,FALSE,"6";#N/A,#N/A,FALSE,"8";#N/A,#N/A,FALSE,"10";#N/A,#N/A,FALSE,"13";#N/A,#N/A,FALSE,"14";#N/A,#N/A,FALSE,"15";#N/A,#N/A,FALSE,"16"}</definedName>
    <definedName name="hhd" localSheetId="6" hidden="1">{#N/A,#N/A,FALSE,"3";#N/A,#N/A,FALSE,"5";#N/A,#N/A,FALSE,"6";#N/A,#N/A,FALSE,"8";#N/A,#N/A,FALSE,"10";#N/A,#N/A,FALSE,"13";#N/A,#N/A,FALSE,"14";#N/A,#N/A,FALSE,"15";#N/A,#N/A,FALSE,"16"}</definedName>
    <definedName name="hhd" localSheetId="7" hidden="1">{#N/A,#N/A,FALSE,"3";#N/A,#N/A,FALSE,"5";#N/A,#N/A,FALSE,"6";#N/A,#N/A,FALSE,"8";#N/A,#N/A,FALSE,"10";#N/A,#N/A,FALSE,"13";#N/A,#N/A,FALSE,"14";#N/A,#N/A,FALSE,"15";#N/A,#N/A,FALSE,"16"}</definedName>
    <definedName name="hhd" localSheetId="9" hidden="1">{#N/A,#N/A,FALSE,"3";#N/A,#N/A,FALSE,"5";#N/A,#N/A,FALSE,"6";#N/A,#N/A,FALSE,"8";#N/A,#N/A,FALSE,"10";#N/A,#N/A,FALSE,"13";#N/A,#N/A,FALSE,"14";#N/A,#N/A,FALSE,"15";#N/A,#N/A,FALSE,"16"}</definedName>
    <definedName name="hhd" localSheetId="10" hidden="1">{#N/A,#N/A,FALSE,"3";#N/A,#N/A,FALSE,"5";#N/A,#N/A,FALSE,"6";#N/A,#N/A,FALSE,"8";#N/A,#N/A,FALSE,"10";#N/A,#N/A,FALSE,"13";#N/A,#N/A,FALSE,"14";#N/A,#N/A,FALSE,"15";#N/A,#N/A,FALSE,"16"}</definedName>
    <definedName name="hhd" localSheetId="13" hidden="1">{#N/A,#N/A,FALSE,"3";#N/A,#N/A,FALSE,"5";#N/A,#N/A,FALSE,"6";#N/A,#N/A,FALSE,"8";#N/A,#N/A,FALSE,"10";#N/A,#N/A,FALSE,"13";#N/A,#N/A,FALSE,"14";#N/A,#N/A,FALSE,"15";#N/A,#N/A,FALSE,"16"}</definedName>
    <definedName name="hhd" localSheetId="2" hidden="1">{#N/A,#N/A,FALSE,"3";#N/A,#N/A,FALSE,"5";#N/A,#N/A,FALSE,"6";#N/A,#N/A,FALSE,"8";#N/A,#N/A,FALSE,"10";#N/A,#N/A,FALSE,"13";#N/A,#N/A,FALSE,"14";#N/A,#N/A,FALSE,"15";#N/A,#N/A,FALSE,"16"}</definedName>
    <definedName name="hhd" hidden="1">{#N/A,#N/A,FALSE,"3";#N/A,#N/A,FALSE,"5";#N/A,#N/A,FALSE,"6";#N/A,#N/A,FALSE,"8";#N/A,#N/A,FALSE,"10";#N/A,#N/A,FALSE,"13";#N/A,#N/A,FALSE,"14";#N/A,#N/A,FALSE,"15";#N/A,#N/A,FALSE,"16"}</definedName>
    <definedName name="hhfdhdfd" localSheetId="3" hidden="1">{#N/A,#N/A,FALSE,"3";#N/A,#N/A,FALSE,"5";#N/A,#N/A,FALSE,"6";#N/A,#N/A,FALSE,"8";#N/A,#N/A,FALSE,"10";#N/A,#N/A,FALSE,"13";#N/A,#N/A,FALSE,"14";#N/A,#N/A,FALSE,"15";#N/A,#N/A,FALSE,"16"}</definedName>
    <definedName name="hhfdhdfd" localSheetId="8" hidden="1">{#N/A,#N/A,FALSE,"3";#N/A,#N/A,FALSE,"5";#N/A,#N/A,FALSE,"6";#N/A,#N/A,FALSE,"8";#N/A,#N/A,FALSE,"10";#N/A,#N/A,FALSE,"13";#N/A,#N/A,FALSE,"14";#N/A,#N/A,FALSE,"15";#N/A,#N/A,FALSE,"16"}</definedName>
    <definedName name="hhfdhdfd" localSheetId="11" hidden="1">{#N/A,#N/A,FALSE,"3";#N/A,#N/A,FALSE,"5";#N/A,#N/A,FALSE,"6";#N/A,#N/A,FALSE,"8";#N/A,#N/A,FALSE,"10";#N/A,#N/A,FALSE,"13";#N/A,#N/A,FALSE,"14";#N/A,#N/A,FALSE,"15";#N/A,#N/A,FALSE,"16"}</definedName>
    <definedName name="hhfdhdfd" localSheetId="6" hidden="1">{#N/A,#N/A,FALSE,"3";#N/A,#N/A,FALSE,"5";#N/A,#N/A,FALSE,"6";#N/A,#N/A,FALSE,"8";#N/A,#N/A,FALSE,"10";#N/A,#N/A,FALSE,"13";#N/A,#N/A,FALSE,"14";#N/A,#N/A,FALSE,"15";#N/A,#N/A,FALSE,"16"}</definedName>
    <definedName name="hhfdhdfd" localSheetId="7" hidden="1">{#N/A,#N/A,FALSE,"3";#N/A,#N/A,FALSE,"5";#N/A,#N/A,FALSE,"6";#N/A,#N/A,FALSE,"8";#N/A,#N/A,FALSE,"10";#N/A,#N/A,FALSE,"13";#N/A,#N/A,FALSE,"14";#N/A,#N/A,FALSE,"15";#N/A,#N/A,FALSE,"16"}</definedName>
    <definedName name="hhfdhdfd" localSheetId="9" hidden="1">{#N/A,#N/A,FALSE,"3";#N/A,#N/A,FALSE,"5";#N/A,#N/A,FALSE,"6";#N/A,#N/A,FALSE,"8";#N/A,#N/A,FALSE,"10";#N/A,#N/A,FALSE,"13";#N/A,#N/A,FALSE,"14";#N/A,#N/A,FALSE,"15";#N/A,#N/A,FALSE,"16"}</definedName>
    <definedName name="hhfdhdfd" localSheetId="10" hidden="1">{#N/A,#N/A,FALSE,"3";#N/A,#N/A,FALSE,"5";#N/A,#N/A,FALSE,"6";#N/A,#N/A,FALSE,"8";#N/A,#N/A,FALSE,"10";#N/A,#N/A,FALSE,"13";#N/A,#N/A,FALSE,"14";#N/A,#N/A,FALSE,"15";#N/A,#N/A,FALSE,"16"}</definedName>
    <definedName name="hhfdhdfd" localSheetId="13" hidden="1">{#N/A,#N/A,FALSE,"3";#N/A,#N/A,FALSE,"5";#N/A,#N/A,FALSE,"6";#N/A,#N/A,FALSE,"8";#N/A,#N/A,FALSE,"10";#N/A,#N/A,FALSE,"13";#N/A,#N/A,FALSE,"14";#N/A,#N/A,FALSE,"15";#N/A,#N/A,FALSE,"16"}</definedName>
    <definedName name="hhfdhdfd" localSheetId="2" hidden="1">{#N/A,#N/A,FALSE,"3";#N/A,#N/A,FALSE,"5";#N/A,#N/A,FALSE,"6";#N/A,#N/A,FALSE,"8";#N/A,#N/A,FALSE,"10";#N/A,#N/A,FALSE,"13";#N/A,#N/A,FALSE,"14";#N/A,#N/A,FALSE,"15";#N/A,#N/A,FALSE,"16"}</definedName>
    <definedName name="hhfdhdfd" hidden="1">{#N/A,#N/A,FALSE,"3";#N/A,#N/A,FALSE,"5";#N/A,#N/A,FALSE,"6";#N/A,#N/A,FALSE,"8";#N/A,#N/A,FALSE,"10";#N/A,#N/A,FALSE,"13";#N/A,#N/A,FALSE,"14";#N/A,#N/A,FALSE,"15";#N/A,#N/A,FALSE,"16"}</definedName>
    <definedName name="hhjgj" localSheetId="3" hidden="1">{#N/A,#N/A,FALSE,"3";#N/A,#N/A,FALSE,"5";#N/A,#N/A,FALSE,"6";#N/A,#N/A,FALSE,"8";#N/A,#N/A,FALSE,"10";#N/A,#N/A,FALSE,"13";#N/A,#N/A,FALSE,"14";#N/A,#N/A,FALSE,"15";#N/A,#N/A,FALSE,"16"}</definedName>
    <definedName name="hhjgj" localSheetId="8" hidden="1">{#N/A,#N/A,FALSE,"3";#N/A,#N/A,FALSE,"5";#N/A,#N/A,FALSE,"6";#N/A,#N/A,FALSE,"8";#N/A,#N/A,FALSE,"10";#N/A,#N/A,FALSE,"13";#N/A,#N/A,FALSE,"14";#N/A,#N/A,FALSE,"15";#N/A,#N/A,FALSE,"16"}</definedName>
    <definedName name="hhjgj" localSheetId="11" hidden="1">{#N/A,#N/A,FALSE,"3";#N/A,#N/A,FALSE,"5";#N/A,#N/A,FALSE,"6";#N/A,#N/A,FALSE,"8";#N/A,#N/A,FALSE,"10";#N/A,#N/A,FALSE,"13";#N/A,#N/A,FALSE,"14";#N/A,#N/A,FALSE,"15";#N/A,#N/A,FALSE,"16"}</definedName>
    <definedName name="hhjgj" localSheetId="6" hidden="1">{#N/A,#N/A,FALSE,"3";#N/A,#N/A,FALSE,"5";#N/A,#N/A,FALSE,"6";#N/A,#N/A,FALSE,"8";#N/A,#N/A,FALSE,"10";#N/A,#N/A,FALSE,"13";#N/A,#N/A,FALSE,"14";#N/A,#N/A,FALSE,"15";#N/A,#N/A,FALSE,"16"}</definedName>
    <definedName name="hhjgj" localSheetId="7" hidden="1">{#N/A,#N/A,FALSE,"3";#N/A,#N/A,FALSE,"5";#N/A,#N/A,FALSE,"6";#N/A,#N/A,FALSE,"8";#N/A,#N/A,FALSE,"10";#N/A,#N/A,FALSE,"13";#N/A,#N/A,FALSE,"14";#N/A,#N/A,FALSE,"15";#N/A,#N/A,FALSE,"16"}</definedName>
    <definedName name="hhjgj" localSheetId="9" hidden="1">{#N/A,#N/A,FALSE,"3";#N/A,#N/A,FALSE,"5";#N/A,#N/A,FALSE,"6";#N/A,#N/A,FALSE,"8";#N/A,#N/A,FALSE,"10";#N/A,#N/A,FALSE,"13";#N/A,#N/A,FALSE,"14";#N/A,#N/A,FALSE,"15";#N/A,#N/A,FALSE,"16"}</definedName>
    <definedName name="hhjgj" localSheetId="10" hidden="1">{#N/A,#N/A,FALSE,"3";#N/A,#N/A,FALSE,"5";#N/A,#N/A,FALSE,"6";#N/A,#N/A,FALSE,"8";#N/A,#N/A,FALSE,"10";#N/A,#N/A,FALSE,"13";#N/A,#N/A,FALSE,"14";#N/A,#N/A,FALSE,"15";#N/A,#N/A,FALSE,"16"}</definedName>
    <definedName name="hhjgj" localSheetId="13" hidden="1">{#N/A,#N/A,FALSE,"3";#N/A,#N/A,FALSE,"5";#N/A,#N/A,FALSE,"6";#N/A,#N/A,FALSE,"8";#N/A,#N/A,FALSE,"10";#N/A,#N/A,FALSE,"13";#N/A,#N/A,FALSE,"14";#N/A,#N/A,FALSE,"15";#N/A,#N/A,FALSE,"16"}</definedName>
    <definedName name="hhjgj" localSheetId="2" hidden="1">{#N/A,#N/A,FALSE,"3";#N/A,#N/A,FALSE,"5";#N/A,#N/A,FALSE,"6";#N/A,#N/A,FALSE,"8";#N/A,#N/A,FALSE,"10";#N/A,#N/A,FALSE,"13";#N/A,#N/A,FALSE,"14";#N/A,#N/A,FALSE,"15";#N/A,#N/A,FALSE,"16"}</definedName>
    <definedName name="hhjgj" hidden="1">{#N/A,#N/A,FALSE,"3";#N/A,#N/A,FALSE,"5";#N/A,#N/A,FALSE,"6";#N/A,#N/A,FALSE,"8";#N/A,#N/A,FALSE,"10";#N/A,#N/A,FALSE,"13";#N/A,#N/A,FALSE,"14";#N/A,#N/A,FALSE,"15";#N/A,#N/A,FALSE,"16"}</definedName>
    <definedName name="HHKJ" localSheetId="3" hidden="1">{#N/A,#N/A,TRUE,"Cover";#N/A,#N/A,TRUE,"Content";"Orders EMM",#N/A,TRUE,"Order Sales";"project EMM",#N/A,TRUE,"Project Control";"Cash EMM",#N/A,TRUE,"Cash Control";"KPI EMM",#N/A,TRUE,"KPI-EMM";"Empl EMM",#N/A,TRUE,"Employees"}</definedName>
    <definedName name="HHKJ" localSheetId="8" hidden="1">{#N/A,#N/A,TRUE,"Cover";#N/A,#N/A,TRUE,"Content";"Orders EMM",#N/A,TRUE,"Order Sales";"project EMM",#N/A,TRUE,"Project Control";"Cash EMM",#N/A,TRUE,"Cash Control";"KPI EMM",#N/A,TRUE,"KPI-EMM";"Empl EMM",#N/A,TRUE,"Employees"}</definedName>
    <definedName name="HHKJ" localSheetId="11" hidden="1">{#N/A,#N/A,TRUE,"Cover";#N/A,#N/A,TRUE,"Content";"Orders EMM",#N/A,TRUE,"Order Sales";"project EMM",#N/A,TRUE,"Project Control";"Cash EMM",#N/A,TRUE,"Cash Control";"KPI EMM",#N/A,TRUE,"KPI-EMM";"Empl EMM",#N/A,TRUE,"Employees"}</definedName>
    <definedName name="HHKJ" localSheetId="6" hidden="1">{#N/A,#N/A,TRUE,"Cover";#N/A,#N/A,TRUE,"Content";"Orders EMM",#N/A,TRUE,"Order Sales";"project EMM",#N/A,TRUE,"Project Control";"Cash EMM",#N/A,TRUE,"Cash Control";"KPI EMM",#N/A,TRUE,"KPI-EMM";"Empl EMM",#N/A,TRUE,"Employees"}</definedName>
    <definedName name="HHKJ" localSheetId="7" hidden="1">{#N/A,#N/A,TRUE,"Cover";#N/A,#N/A,TRUE,"Content";"Orders EMM",#N/A,TRUE,"Order Sales";"project EMM",#N/A,TRUE,"Project Control";"Cash EMM",#N/A,TRUE,"Cash Control";"KPI EMM",#N/A,TRUE,"KPI-EMM";"Empl EMM",#N/A,TRUE,"Employees"}</definedName>
    <definedName name="HHKJ" localSheetId="9" hidden="1">{#N/A,#N/A,TRUE,"Cover";#N/A,#N/A,TRUE,"Content";"Orders EMM",#N/A,TRUE,"Order Sales";"project EMM",#N/A,TRUE,"Project Control";"Cash EMM",#N/A,TRUE,"Cash Control";"KPI EMM",#N/A,TRUE,"KPI-EMM";"Empl EMM",#N/A,TRUE,"Employees"}</definedName>
    <definedName name="HHKJ" localSheetId="10" hidden="1">{#N/A,#N/A,TRUE,"Cover";#N/A,#N/A,TRUE,"Content";"Orders EMM",#N/A,TRUE,"Order Sales";"project EMM",#N/A,TRUE,"Project Control";"Cash EMM",#N/A,TRUE,"Cash Control";"KPI EMM",#N/A,TRUE,"KPI-EMM";"Empl EMM",#N/A,TRUE,"Employees"}</definedName>
    <definedName name="HHKJ" localSheetId="13" hidden="1">{#N/A,#N/A,TRUE,"Cover";#N/A,#N/A,TRUE,"Content";"Orders EMM",#N/A,TRUE,"Order Sales";"project EMM",#N/A,TRUE,"Project Control";"Cash EMM",#N/A,TRUE,"Cash Control";"KPI EMM",#N/A,TRUE,"KPI-EMM";"Empl EMM",#N/A,TRUE,"Employees"}</definedName>
    <definedName name="HHKJ" localSheetId="2" hidden="1">{#N/A,#N/A,TRUE,"Cover";#N/A,#N/A,TRUE,"Content";"Orders EMM",#N/A,TRUE,"Order Sales";"project EMM",#N/A,TRUE,"Project Control";"Cash EMM",#N/A,TRUE,"Cash Control";"KPI EMM",#N/A,TRUE,"KPI-EMM";"Empl EMM",#N/A,TRUE,"Employees"}</definedName>
    <definedName name="HHKJ" hidden="1">{#N/A,#N/A,TRUE,"Cover";#N/A,#N/A,TRUE,"Content";"Orders EMM",#N/A,TRUE,"Order Sales";"project EMM",#N/A,TRUE,"Project Control";"Cash EMM",#N/A,TRUE,"Cash Control";"KPI EMM",#N/A,TRUE,"KPI-EMM";"Empl EMM",#N/A,TRUE,"Employees"}</definedName>
    <definedName name="hj" localSheetId="3" hidden="1">{#N/A,#N/A,FALSE,"3";#N/A,#N/A,FALSE,"5";#N/A,#N/A,FALSE,"6";#N/A,#N/A,FALSE,"8";#N/A,#N/A,FALSE,"10";#N/A,#N/A,FALSE,"13";#N/A,#N/A,FALSE,"14";#N/A,#N/A,FALSE,"15";#N/A,#N/A,FALSE,"16"}</definedName>
    <definedName name="hj" localSheetId="8" hidden="1">{#N/A,#N/A,FALSE,"3";#N/A,#N/A,FALSE,"5";#N/A,#N/A,FALSE,"6";#N/A,#N/A,FALSE,"8";#N/A,#N/A,FALSE,"10";#N/A,#N/A,FALSE,"13";#N/A,#N/A,FALSE,"14";#N/A,#N/A,FALSE,"15";#N/A,#N/A,FALSE,"16"}</definedName>
    <definedName name="hj" localSheetId="11" hidden="1">{#N/A,#N/A,FALSE,"3";#N/A,#N/A,FALSE,"5";#N/A,#N/A,FALSE,"6";#N/A,#N/A,FALSE,"8";#N/A,#N/A,FALSE,"10";#N/A,#N/A,FALSE,"13";#N/A,#N/A,FALSE,"14";#N/A,#N/A,FALSE,"15";#N/A,#N/A,FALSE,"16"}</definedName>
    <definedName name="hj" localSheetId="6" hidden="1">{#N/A,#N/A,FALSE,"3";#N/A,#N/A,FALSE,"5";#N/A,#N/A,FALSE,"6";#N/A,#N/A,FALSE,"8";#N/A,#N/A,FALSE,"10";#N/A,#N/A,FALSE,"13";#N/A,#N/A,FALSE,"14";#N/A,#N/A,FALSE,"15";#N/A,#N/A,FALSE,"16"}</definedName>
    <definedName name="hj" localSheetId="7" hidden="1">{#N/A,#N/A,FALSE,"3";#N/A,#N/A,FALSE,"5";#N/A,#N/A,FALSE,"6";#N/A,#N/A,FALSE,"8";#N/A,#N/A,FALSE,"10";#N/A,#N/A,FALSE,"13";#N/A,#N/A,FALSE,"14";#N/A,#N/A,FALSE,"15";#N/A,#N/A,FALSE,"16"}</definedName>
    <definedName name="hj" localSheetId="9" hidden="1">{#N/A,#N/A,FALSE,"3";#N/A,#N/A,FALSE,"5";#N/A,#N/A,FALSE,"6";#N/A,#N/A,FALSE,"8";#N/A,#N/A,FALSE,"10";#N/A,#N/A,FALSE,"13";#N/A,#N/A,FALSE,"14";#N/A,#N/A,FALSE,"15";#N/A,#N/A,FALSE,"16"}</definedName>
    <definedName name="hj" localSheetId="10" hidden="1">{#N/A,#N/A,FALSE,"3";#N/A,#N/A,FALSE,"5";#N/A,#N/A,FALSE,"6";#N/A,#N/A,FALSE,"8";#N/A,#N/A,FALSE,"10";#N/A,#N/A,FALSE,"13";#N/A,#N/A,FALSE,"14";#N/A,#N/A,FALSE,"15";#N/A,#N/A,FALSE,"16"}</definedName>
    <definedName name="hj" localSheetId="13" hidden="1">{#N/A,#N/A,FALSE,"3";#N/A,#N/A,FALSE,"5";#N/A,#N/A,FALSE,"6";#N/A,#N/A,FALSE,"8";#N/A,#N/A,FALSE,"10";#N/A,#N/A,FALSE,"13";#N/A,#N/A,FALSE,"14";#N/A,#N/A,FALSE,"15";#N/A,#N/A,FALSE,"16"}</definedName>
    <definedName name="hj" localSheetId="2" hidden="1">{#N/A,#N/A,FALSE,"3";#N/A,#N/A,FALSE,"5";#N/A,#N/A,FALSE,"6";#N/A,#N/A,FALSE,"8";#N/A,#N/A,FALSE,"10";#N/A,#N/A,FALSE,"13";#N/A,#N/A,FALSE,"14";#N/A,#N/A,FALSE,"15";#N/A,#N/A,FALSE,"16"}</definedName>
    <definedName name="hj" hidden="1">{#N/A,#N/A,FALSE,"3";#N/A,#N/A,FALSE,"5";#N/A,#N/A,FALSE,"6";#N/A,#N/A,FALSE,"8";#N/A,#N/A,FALSE,"10";#N/A,#N/A,FALSE,"13";#N/A,#N/A,FALSE,"14";#N/A,#N/A,FALSE,"15";#N/A,#N/A,FALSE,"16"}</definedName>
    <definedName name="hjghjghjgh" localSheetId="3" hidden="1">{#N/A,#N/A,FALSE,"3";#N/A,#N/A,FALSE,"5";#N/A,#N/A,FALSE,"6";#N/A,#N/A,FALSE,"8";#N/A,#N/A,FALSE,"10";#N/A,#N/A,FALSE,"13";#N/A,#N/A,FALSE,"14";#N/A,#N/A,FALSE,"15";#N/A,#N/A,FALSE,"16"}</definedName>
    <definedName name="hjghjghjgh" localSheetId="8" hidden="1">{#N/A,#N/A,FALSE,"3";#N/A,#N/A,FALSE,"5";#N/A,#N/A,FALSE,"6";#N/A,#N/A,FALSE,"8";#N/A,#N/A,FALSE,"10";#N/A,#N/A,FALSE,"13";#N/A,#N/A,FALSE,"14";#N/A,#N/A,FALSE,"15";#N/A,#N/A,FALSE,"16"}</definedName>
    <definedName name="hjghjghjgh" localSheetId="11" hidden="1">{#N/A,#N/A,FALSE,"3";#N/A,#N/A,FALSE,"5";#N/A,#N/A,FALSE,"6";#N/A,#N/A,FALSE,"8";#N/A,#N/A,FALSE,"10";#N/A,#N/A,FALSE,"13";#N/A,#N/A,FALSE,"14";#N/A,#N/A,FALSE,"15";#N/A,#N/A,FALSE,"16"}</definedName>
    <definedName name="hjghjghjgh" localSheetId="6" hidden="1">{#N/A,#N/A,FALSE,"3";#N/A,#N/A,FALSE,"5";#N/A,#N/A,FALSE,"6";#N/A,#N/A,FALSE,"8";#N/A,#N/A,FALSE,"10";#N/A,#N/A,FALSE,"13";#N/A,#N/A,FALSE,"14";#N/A,#N/A,FALSE,"15";#N/A,#N/A,FALSE,"16"}</definedName>
    <definedName name="hjghjghjgh" localSheetId="7" hidden="1">{#N/A,#N/A,FALSE,"3";#N/A,#N/A,FALSE,"5";#N/A,#N/A,FALSE,"6";#N/A,#N/A,FALSE,"8";#N/A,#N/A,FALSE,"10";#N/A,#N/A,FALSE,"13";#N/A,#N/A,FALSE,"14";#N/A,#N/A,FALSE,"15";#N/A,#N/A,FALSE,"16"}</definedName>
    <definedName name="hjghjghjgh" localSheetId="9" hidden="1">{#N/A,#N/A,FALSE,"3";#N/A,#N/A,FALSE,"5";#N/A,#N/A,FALSE,"6";#N/A,#N/A,FALSE,"8";#N/A,#N/A,FALSE,"10";#N/A,#N/A,FALSE,"13";#N/A,#N/A,FALSE,"14";#N/A,#N/A,FALSE,"15";#N/A,#N/A,FALSE,"16"}</definedName>
    <definedName name="hjghjghjgh" localSheetId="10" hidden="1">{#N/A,#N/A,FALSE,"3";#N/A,#N/A,FALSE,"5";#N/A,#N/A,FALSE,"6";#N/A,#N/A,FALSE,"8";#N/A,#N/A,FALSE,"10";#N/A,#N/A,FALSE,"13";#N/A,#N/A,FALSE,"14";#N/A,#N/A,FALSE,"15";#N/A,#N/A,FALSE,"16"}</definedName>
    <definedName name="hjghjghjgh" localSheetId="13" hidden="1">{#N/A,#N/A,FALSE,"3";#N/A,#N/A,FALSE,"5";#N/A,#N/A,FALSE,"6";#N/A,#N/A,FALSE,"8";#N/A,#N/A,FALSE,"10";#N/A,#N/A,FALSE,"13";#N/A,#N/A,FALSE,"14";#N/A,#N/A,FALSE,"15";#N/A,#N/A,FALSE,"16"}</definedName>
    <definedName name="hjghjghjgh" localSheetId="2" hidden="1">{#N/A,#N/A,FALSE,"3";#N/A,#N/A,FALSE,"5";#N/A,#N/A,FALSE,"6";#N/A,#N/A,FALSE,"8";#N/A,#N/A,FALSE,"10";#N/A,#N/A,FALSE,"13";#N/A,#N/A,FALSE,"14";#N/A,#N/A,FALSE,"15";#N/A,#N/A,FALSE,"16"}</definedName>
    <definedName name="hjghjghjgh" hidden="1">{#N/A,#N/A,FALSE,"3";#N/A,#N/A,FALSE,"5";#N/A,#N/A,FALSE,"6";#N/A,#N/A,FALSE,"8";#N/A,#N/A,FALSE,"10";#N/A,#N/A,FALSE,"13";#N/A,#N/A,FALSE,"14";#N/A,#N/A,FALSE,"15";#N/A,#N/A,FALSE,"16"}</definedName>
    <definedName name="hjh" localSheetId="3" hidden="1">{#N/A,#N/A,TRUE,"Cover";#N/A,#N/A,TRUE,"Content";"Orders EMM",#N/A,TRUE,"Order Sales";"project EMM",#N/A,TRUE,"Project Control";"Cash EMM",#N/A,TRUE,"Cash Control";"KPI EMM",#N/A,TRUE,"KPI-EMM";"Empl EMM",#N/A,TRUE,"Employees"}</definedName>
    <definedName name="hjh" localSheetId="8" hidden="1">{#N/A,#N/A,TRUE,"Cover";#N/A,#N/A,TRUE,"Content";"Orders EMM",#N/A,TRUE,"Order Sales";"project EMM",#N/A,TRUE,"Project Control";"Cash EMM",#N/A,TRUE,"Cash Control";"KPI EMM",#N/A,TRUE,"KPI-EMM";"Empl EMM",#N/A,TRUE,"Employees"}</definedName>
    <definedName name="hjh" localSheetId="11" hidden="1">{#N/A,#N/A,TRUE,"Cover";#N/A,#N/A,TRUE,"Content";"Orders EMM",#N/A,TRUE,"Order Sales";"project EMM",#N/A,TRUE,"Project Control";"Cash EMM",#N/A,TRUE,"Cash Control";"KPI EMM",#N/A,TRUE,"KPI-EMM";"Empl EMM",#N/A,TRUE,"Employees"}</definedName>
    <definedName name="hjh" localSheetId="6" hidden="1">{#N/A,#N/A,TRUE,"Cover";#N/A,#N/A,TRUE,"Content";"Orders EMM",#N/A,TRUE,"Order Sales";"project EMM",#N/A,TRUE,"Project Control";"Cash EMM",#N/A,TRUE,"Cash Control";"KPI EMM",#N/A,TRUE,"KPI-EMM";"Empl EMM",#N/A,TRUE,"Employees"}</definedName>
    <definedName name="hjh" localSheetId="7" hidden="1">{#N/A,#N/A,TRUE,"Cover";#N/A,#N/A,TRUE,"Content";"Orders EMM",#N/A,TRUE,"Order Sales";"project EMM",#N/A,TRUE,"Project Control";"Cash EMM",#N/A,TRUE,"Cash Control";"KPI EMM",#N/A,TRUE,"KPI-EMM";"Empl EMM",#N/A,TRUE,"Employees"}</definedName>
    <definedName name="hjh" localSheetId="9" hidden="1">{#N/A,#N/A,TRUE,"Cover";#N/A,#N/A,TRUE,"Content";"Orders EMM",#N/A,TRUE,"Order Sales";"project EMM",#N/A,TRUE,"Project Control";"Cash EMM",#N/A,TRUE,"Cash Control";"KPI EMM",#N/A,TRUE,"KPI-EMM";"Empl EMM",#N/A,TRUE,"Employees"}</definedName>
    <definedName name="hjh" localSheetId="10" hidden="1">{#N/A,#N/A,TRUE,"Cover";#N/A,#N/A,TRUE,"Content";"Orders EMM",#N/A,TRUE,"Order Sales";"project EMM",#N/A,TRUE,"Project Control";"Cash EMM",#N/A,TRUE,"Cash Control";"KPI EMM",#N/A,TRUE,"KPI-EMM";"Empl EMM",#N/A,TRUE,"Employees"}</definedName>
    <definedName name="hjh" localSheetId="13" hidden="1">{#N/A,#N/A,TRUE,"Cover";#N/A,#N/A,TRUE,"Content";"Orders EMM",#N/A,TRUE,"Order Sales";"project EMM",#N/A,TRUE,"Project Control";"Cash EMM",#N/A,TRUE,"Cash Control";"KPI EMM",#N/A,TRUE,"KPI-EMM";"Empl EMM",#N/A,TRUE,"Employees"}</definedName>
    <definedName name="hjh" localSheetId="2" hidden="1">{#N/A,#N/A,TRUE,"Cover";#N/A,#N/A,TRUE,"Content";"Orders EMM",#N/A,TRUE,"Order Sales";"project EMM",#N/A,TRUE,"Project Control";"Cash EMM",#N/A,TRUE,"Cash Control";"KPI EMM",#N/A,TRUE,"KPI-EMM";"Empl EMM",#N/A,TRUE,"Employees"}</definedName>
    <definedName name="hjh" hidden="1">{#N/A,#N/A,TRUE,"Cover";#N/A,#N/A,TRUE,"Content";"Orders EMM",#N/A,TRUE,"Order Sales";"project EMM",#N/A,TRUE,"Project Control";"Cash EMM",#N/A,TRUE,"Cash Control";"KPI EMM",#N/A,TRUE,"KPI-EMM";"Empl EMM",#N/A,TRUE,"Employees"}</definedName>
    <definedName name="hjhgkj" localSheetId="3" hidden="1">{#N/A,#N/A,FALSE,"3";#N/A,#N/A,FALSE,"5";#N/A,#N/A,FALSE,"6";#N/A,#N/A,FALSE,"8";#N/A,#N/A,FALSE,"10";#N/A,#N/A,FALSE,"13";#N/A,#N/A,FALSE,"14";#N/A,#N/A,FALSE,"15";#N/A,#N/A,FALSE,"16"}</definedName>
    <definedName name="hjhgkj" localSheetId="8" hidden="1">{#N/A,#N/A,FALSE,"3";#N/A,#N/A,FALSE,"5";#N/A,#N/A,FALSE,"6";#N/A,#N/A,FALSE,"8";#N/A,#N/A,FALSE,"10";#N/A,#N/A,FALSE,"13";#N/A,#N/A,FALSE,"14";#N/A,#N/A,FALSE,"15";#N/A,#N/A,FALSE,"16"}</definedName>
    <definedName name="hjhgkj" localSheetId="11" hidden="1">{#N/A,#N/A,FALSE,"3";#N/A,#N/A,FALSE,"5";#N/A,#N/A,FALSE,"6";#N/A,#N/A,FALSE,"8";#N/A,#N/A,FALSE,"10";#N/A,#N/A,FALSE,"13";#N/A,#N/A,FALSE,"14";#N/A,#N/A,FALSE,"15";#N/A,#N/A,FALSE,"16"}</definedName>
    <definedName name="hjhgkj" localSheetId="6" hidden="1">{#N/A,#N/A,FALSE,"3";#N/A,#N/A,FALSE,"5";#N/A,#N/A,FALSE,"6";#N/A,#N/A,FALSE,"8";#N/A,#N/A,FALSE,"10";#N/A,#N/A,FALSE,"13";#N/A,#N/A,FALSE,"14";#N/A,#N/A,FALSE,"15";#N/A,#N/A,FALSE,"16"}</definedName>
    <definedName name="hjhgkj" localSheetId="7" hidden="1">{#N/A,#N/A,FALSE,"3";#N/A,#N/A,FALSE,"5";#N/A,#N/A,FALSE,"6";#N/A,#N/A,FALSE,"8";#N/A,#N/A,FALSE,"10";#N/A,#N/A,FALSE,"13";#N/A,#N/A,FALSE,"14";#N/A,#N/A,FALSE,"15";#N/A,#N/A,FALSE,"16"}</definedName>
    <definedName name="hjhgkj" localSheetId="9" hidden="1">{#N/A,#N/A,FALSE,"3";#N/A,#N/A,FALSE,"5";#N/A,#N/A,FALSE,"6";#N/A,#N/A,FALSE,"8";#N/A,#N/A,FALSE,"10";#N/A,#N/A,FALSE,"13";#N/A,#N/A,FALSE,"14";#N/A,#N/A,FALSE,"15";#N/A,#N/A,FALSE,"16"}</definedName>
    <definedName name="hjhgkj" localSheetId="10" hidden="1">{#N/A,#N/A,FALSE,"3";#N/A,#N/A,FALSE,"5";#N/A,#N/A,FALSE,"6";#N/A,#N/A,FALSE,"8";#N/A,#N/A,FALSE,"10";#N/A,#N/A,FALSE,"13";#N/A,#N/A,FALSE,"14";#N/A,#N/A,FALSE,"15";#N/A,#N/A,FALSE,"16"}</definedName>
    <definedName name="hjhgkj" localSheetId="13" hidden="1">{#N/A,#N/A,FALSE,"3";#N/A,#N/A,FALSE,"5";#N/A,#N/A,FALSE,"6";#N/A,#N/A,FALSE,"8";#N/A,#N/A,FALSE,"10";#N/A,#N/A,FALSE,"13";#N/A,#N/A,FALSE,"14";#N/A,#N/A,FALSE,"15";#N/A,#N/A,FALSE,"16"}</definedName>
    <definedName name="hjhgkj" localSheetId="2" hidden="1">{#N/A,#N/A,FALSE,"3";#N/A,#N/A,FALSE,"5";#N/A,#N/A,FALSE,"6";#N/A,#N/A,FALSE,"8";#N/A,#N/A,FALSE,"10";#N/A,#N/A,FALSE,"13";#N/A,#N/A,FALSE,"14";#N/A,#N/A,FALSE,"15";#N/A,#N/A,FALSE,"16"}</definedName>
    <definedName name="hjhgkj" hidden="1">{#N/A,#N/A,FALSE,"3";#N/A,#N/A,FALSE,"5";#N/A,#N/A,FALSE,"6";#N/A,#N/A,FALSE,"8";#N/A,#N/A,FALSE,"10";#N/A,#N/A,FALSE,"13";#N/A,#N/A,FALSE,"14";#N/A,#N/A,FALSE,"15";#N/A,#N/A,FALSE,"16"}</definedName>
    <definedName name="hjlhjlhjl" localSheetId="3" hidden="1">{#N/A,#N/A,FALSE,"3";#N/A,#N/A,FALSE,"5";#N/A,#N/A,FALSE,"6";#N/A,#N/A,FALSE,"8";#N/A,#N/A,FALSE,"10";#N/A,#N/A,FALSE,"13";#N/A,#N/A,FALSE,"14";#N/A,#N/A,FALSE,"15";#N/A,#N/A,FALSE,"16"}</definedName>
    <definedName name="hjlhjlhjl" localSheetId="8" hidden="1">{#N/A,#N/A,FALSE,"3";#N/A,#N/A,FALSE,"5";#N/A,#N/A,FALSE,"6";#N/A,#N/A,FALSE,"8";#N/A,#N/A,FALSE,"10";#N/A,#N/A,FALSE,"13";#N/A,#N/A,FALSE,"14";#N/A,#N/A,FALSE,"15";#N/A,#N/A,FALSE,"16"}</definedName>
    <definedName name="hjlhjlhjl" localSheetId="11" hidden="1">{#N/A,#N/A,FALSE,"3";#N/A,#N/A,FALSE,"5";#N/A,#N/A,FALSE,"6";#N/A,#N/A,FALSE,"8";#N/A,#N/A,FALSE,"10";#N/A,#N/A,FALSE,"13";#N/A,#N/A,FALSE,"14";#N/A,#N/A,FALSE,"15";#N/A,#N/A,FALSE,"16"}</definedName>
    <definedName name="hjlhjlhjl" localSheetId="6" hidden="1">{#N/A,#N/A,FALSE,"3";#N/A,#N/A,FALSE,"5";#N/A,#N/A,FALSE,"6";#N/A,#N/A,FALSE,"8";#N/A,#N/A,FALSE,"10";#N/A,#N/A,FALSE,"13";#N/A,#N/A,FALSE,"14";#N/A,#N/A,FALSE,"15";#N/A,#N/A,FALSE,"16"}</definedName>
    <definedName name="hjlhjlhjl" localSheetId="7" hidden="1">{#N/A,#N/A,FALSE,"3";#N/A,#N/A,FALSE,"5";#N/A,#N/A,FALSE,"6";#N/A,#N/A,FALSE,"8";#N/A,#N/A,FALSE,"10";#N/A,#N/A,FALSE,"13";#N/A,#N/A,FALSE,"14";#N/A,#N/A,FALSE,"15";#N/A,#N/A,FALSE,"16"}</definedName>
    <definedName name="hjlhjlhjl" localSheetId="9" hidden="1">{#N/A,#N/A,FALSE,"3";#N/A,#N/A,FALSE,"5";#N/A,#N/A,FALSE,"6";#N/A,#N/A,FALSE,"8";#N/A,#N/A,FALSE,"10";#N/A,#N/A,FALSE,"13";#N/A,#N/A,FALSE,"14";#N/A,#N/A,FALSE,"15";#N/A,#N/A,FALSE,"16"}</definedName>
    <definedName name="hjlhjlhjl" localSheetId="10" hidden="1">{#N/A,#N/A,FALSE,"3";#N/A,#N/A,FALSE,"5";#N/A,#N/A,FALSE,"6";#N/A,#N/A,FALSE,"8";#N/A,#N/A,FALSE,"10";#N/A,#N/A,FALSE,"13";#N/A,#N/A,FALSE,"14";#N/A,#N/A,FALSE,"15";#N/A,#N/A,FALSE,"16"}</definedName>
    <definedName name="hjlhjlhjl" localSheetId="13" hidden="1">{#N/A,#N/A,FALSE,"3";#N/A,#N/A,FALSE,"5";#N/A,#N/A,FALSE,"6";#N/A,#N/A,FALSE,"8";#N/A,#N/A,FALSE,"10";#N/A,#N/A,FALSE,"13";#N/A,#N/A,FALSE,"14";#N/A,#N/A,FALSE,"15";#N/A,#N/A,FALSE,"16"}</definedName>
    <definedName name="hjlhjlhjl" localSheetId="2" hidden="1">{#N/A,#N/A,FALSE,"3";#N/A,#N/A,FALSE,"5";#N/A,#N/A,FALSE,"6";#N/A,#N/A,FALSE,"8";#N/A,#N/A,FALSE,"10";#N/A,#N/A,FALSE,"13";#N/A,#N/A,FALSE,"14";#N/A,#N/A,FALSE,"15";#N/A,#N/A,FALSE,"16"}</definedName>
    <definedName name="hjlhjlhjl" hidden="1">{#N/A,#N/A,FALSE,"3";#N/A,#N/A,FALSE,"5";#N/A,#N/A,FALSE,"6";#N/A,#N/A,FALSE,"8";#N/A,#N/A,FALSE,"10";#N/A,#N/A,FALSE,"13";#N/A,#N/A,FALSE,"14";#N/A,#N/A,FALSE,"15";#N/A,#N/A,FALSE,"16"}</definedName>
    <definedName name="hkh" localSheetId="3" hidden="1">{#N/A,#N/A,FALSE,"3";#N/A,#N/A,FALSE,"5";#N/A,#N/A,FALSE,"6";#N/A,#N/A,FALSE,"8";#N/A,#N/A,FALSE,"10";#N/A,#N/A,FALSE,"13";#N/A,#N/A,FALSE,"14";#N/A,#N/A,FALSE,"15";#N/A,#N/A,FALSE,"16"}</definedName>
    <definedName name="hkh" localSheetId="8" hidden="1">{#N/A,#N/A,FALSE,"3";#N/A,#N/A,FALSE,"5";#N/A,#N/A,FALSE,"6";#N/A,#N/A,FALSE,"8";#N/A,#N/A,FALSE,"10";#N/A,#N/A,FALSE,"13";#N/A,#N/A,FALSE,"14";#N/A,#N/A,FALSE,"15";#N/A,#N/A,FALSE,"16"}</definedName>
    <definedName name="hkh" localSheetId="11" hidden="1">{#N/A,#N/A,FALSE,"3";#N/A,#N/A,FALSE,"5";#N/A,#N/A,FALSE,"6";#N/A,#N/A,FALSE,"8";#N/A,#N/A,FALSE,"10";#N/A,#N/A,FALSE,"13";#N/A,#N/A,FALSE,"14";#N/A,#N/A,FALSE,"15";#N/A,#N/A,FALSE,"16"}</definedName>
    <definedName name="hkh" localSheetId="6" hidden="1">{#N/A,#N/A,FALSE,"3";#N/A,#N/A,FALSE,"5";#N/A,#N/A,FALSE,"6";#N/A,#N/A,FALSE,"8";#N/A,#N/A,FALSE,"10";#N/A,#N/A,FALSE,"13";#N/A,#N/A,FALSE,"14";#N/A,#N/A,FALSE,"15";#N/A,#N/A,FALSE,"16"}</definedName>
    <definedName name="hkh" localSheetId="7" hidden="1">{#N/A,#N/A,FALSE,"3";#N/A,#N/A,FALSE,"5";#N/A,#N/A,FALSE,"6";#N/A,#N/A,FALSE,"8";#N/A,#N/A,FALSE,"10";#N/A,#N/A,FALSE,"13";#N/A,#N/A,FALSE,"14";#N/A,#N/A,FALSE,"15";#N/A,#N/A,FALSE,"16"}</definedName>
    <definedName name="hkh" localSheetId="9" hidden="1">{#N/A,#N/A,FALSE,"3";#N/A,#N/A,FALSE,"5";#N/A,#N/A,FALSE,"6";#N/A,#N/A,FALSE,"8";#N/A,#N/A,FALSE,"10";#N/A,#N/A,FALSE,"13";#N/A,#N/A,FALSE,"14";#N/A,#N/A,FALSE,"15";#N/A,#N/A,FALSE,"16"}</definedName>
    <definedName name="hkh" localSheetId="10" hidden="1">{#N/A,#N/A,FALSE,"3";#N/A,#N/A,FALSE,"5";#N/A,#N/A,FALSE,"6";#N/A,#N/A,FALSE,"8";#N/A,#N/A,FALSE,"10";#N/A,#N/A,FALSE,"13";#N/A,#N/A,FALSE,"14";#N/A,#N/A,FALSE,"15";#N/A,#N/A,FALSE,"16"}</definedName>
    <definedName name="hkh" localSheetId="13" hidden="1">{#N/A,#N/A,FALSE,"3";#N/A,#N/A,FALSE,"5";#N/A,#N/A,FALSE,"6";#N/A,#N/A,FALSE,"8";#N/A,#N/A,FALSE,"10";#N/A,#N/A,FALSE,"13";#N/A,#N/A,FALSE,"14";#N/A,#N/A,FALSE,"15";#N/A,#N/A,FALSE,"16"}</definedName>
    <definedName name="hkh" localSheetId="2" hidden="1">{#N/A,#N/A,FALSE,"3";#N/A,#N/A,FALSE,"5";#N/A,#N/A,FALSE,"6";#N/A,#N/A,FALSE,"8";#N/A,#N/A,FALSE,"10";#N/A,#N/A,FALSE,"13";#N/A,#N/A,FALSE,"14";#N/A,#N/A,FALSE,"15";#N/A,#N/A,FALSE,"16"}</definedName>
    <definedName name="hkh" hidden="1">{#N/A,#N/A,FALSE,"3";#N/A,#N/A,FALSE,"5";#N/A,#N/A,FALSE,"6";#N/A,#N/A,FALSE,"8";#N/A,#N/A,FALSE,"10";#N/A,#N/A,FALSE,"13";#N/A,#N/A,FALSE,"14";#N/A,#N/A,FALSE,"15";#N/A,#N/A,FALSE,"16"}</definedName>
    <definedName name="hkhk" localSheetId="3" hidden="1">{#N/A,#N/A,FALSE,"3";#N/A,#N/A,FALSE,"5";#N/A,#N/A,FALSE,"6";#N/A,#N/A,FALSE,"8";#N/A,#N/A,FALSE,"10";#N/A,#N/A,FALSE,"13";#N/A,#N/A,FALSE,"14";#N/A,#N/A,FALSE,"15";#N/A,#N/A,FALSE,"16"}</definedName>
    <definedName name="hkhk" localSheetId="8" hidden="1">{#N/A,#N/A,FALSE,"3";#N/A,#N/A,FALSE,"5";#N/A,#N/A,FALSE,"6";#N/A,#N/A,FALSE,"8";#N/A,#N/A,FALSE,"10";#N/A,#N/A,FALSE,"13";#N/A,#N/A,FALSE,"14";#N/A,#N/A,FALSE,"15";#N/A,#N/A,FALSE,"16"}</definedName>
    <definedName name="hkhk" localSheetId="11" hidden="1">{#N/A,#N/A,FALSE,"3";#N/A,#N/A,FALSE,"5";#N/A,#N/A,FALSE,"6";#N/A,#N/A,FALSE,"8";#N/A,#N/A,FALSE,"10";#N/A,#N/A,FALSE,"13";#N/A,#N/A,FALSE,"14";#N/A,#N/A,FALSE,"15";#N/A,#N/A,FALSE,"16"}</definedName>
    <definedName name="hkhk" localSheetId="6" hidden="1">{#N/A,#N/A,FALSE,"3";#N/A,#N/A,FALSE,"5";#N/A,#N/A,FALSE,"6";#N/A,#N/A,FALSE,"8";#N/A,#N/A,FALSE,"10";#N/A,#N/A,FALSE,"13";#N/A,#N/A,FALSE,"14";#N/A,#N/A,FALSE,"15";#N/A,#N/A,FALSE,"16"}</definedName>
    <definedName name="hkhk" localSheetId="7" hidden="1">{#N/A,#N/A,FALSE,"3";#N/A,#N/A,FALSE,"5";#N/A,#N/A,FALSE,"6";#N/A,#N/A,FALSE,"8";#N/A,#N/A,FALSE,"10";#N/A,#N/A,FALSE,"13";#N/A,#N/A,FALSE,"14";#N/A,#N/A,FALSE,"15";#N/A,#N/A,FALSE,"16"}</definedName>
    <definedName name="hkhk" localSheetId="9" hidden="1">{#N/A,#N/A,FALSE,"3";#N/A,#N/A,FALSE,"5";#N/A,#N/A,FALSE,"6";#N/A,#N/A,FALSE,"8";#N/A,#N/A,FALSE,"10";#N/A,#N/A,FALSE,"13";#N/A,#N/A,FALSE,"14";#N/A,#N/A,FALSE,"15";#N/A,#N/A,FALSE,"16"}</definedName>
    <definedName name="hkhk" localSheetId="10" hidden="1">{#N/A,#N/A,FALSE,"3";#N/A,#N/A,FALSE,"5";#N/A,#N/A,FALSE,"6";#N/A,#N/A,FALSE,"8";#N/A,#N/A,FALSE,"10";#N/A,#N/A,FALSE,"13";#N/A,#N/A,FALSE,"14";#N/A,#N/A,FALSE,"15";#N/A,#N/A,FALSE,"16"}</definedName>
    <definedName name="hkhk" localSheetId="13" hidden="1">{#N/A,#N/A,FALSE,"3";#N/A,#N/A,FALSE,"5";#N/A,#N/A,FALSE,"6";#N/A,#N/A,FALSE,"8";#N/A,#N/A,FALSE,"10";#N/A,#N/A,FALSE,"13";#N/A,#N/A,FALSE,"14";#N/A,#N/A,FALSE,"15";#N/A,#N/A,FALSE,"16"}</definedName>
    <definedName name="hkhk" localSheetId="2" hidden="1">{#N/A,#N/A,FALSE,"3";#N/A,#N/A,FALSE,"5";#N/A,#N/A,FALSE,"6";#N/A,#N/A,FALSE,"8";#N/A,#N/A,FALSE,"10";#N/A,#N/A,FALSE,"13";#N/A,#N/A,FALSE,"14";#N/A,#N/A,FALSE,"15";#N/A,#N/A,FALSE,"16"}</definedName>
    <definedName name="hkhk" hidden="1">{#N/A,#N/A,FALSE,"3";#N/A,#N/A,FALSE,"5";#N/A,#N/A,FALSE,"6";#N/A,#N/A,FALSE,"8";#N/A,#N/A,FALSE,"10";#N/A,#N/A,FALSE,"13";#N/A,#N/A,FALSE,"14";#N/A,#N/A,FALSE,"15";#N/A,#N/A,FALSE,"16"}</definedName>
    <definedName name="hkk" localSheetId="3" hidden="1">{#N/A,#N/A,FALSE,"3";#N/A,#N/A,FALSE,"5";#N/A,#N/A,FALSE,"6";#N/A,#N/A,FALSE,"8";#N/A,#N/A,FALSE,"10";#N/A,#N/A,FALSE,"13";#N/A,#N/A,FALSE,"14";#N/A,#N/A,FALSE,"15";#N/A,#N/A,FALSE,"16"}</definedName>
    <definedName name="hkk" localSheetId="8" hidden="1">{#N/A,#N/A,FALSE,"3";#N/A,#N/A,FALSE,"5";#N/A,#N/A,FALSE,"6";#N/A,#N/A,FALSE,"8";#N/A,#N/A,FALSE,"10";#N/A,#N/A,FALSE,"13";#N/A,#N/A,FALSE,"14";#N/A,#N/A,FALSE,"15";#N/A,#N/A,FALSE,"16"}</definedName>
    <definedName name="hkk" localSheetId="11" hidden="1">{#N/A,#N/A,FALSE,"3";#N/A,#N/A,FALSE,"5";#N/A,#N/A,FALSE,"6";#N/A,#N/A,FALSE,"8";#N/A,#N/A,FALSE,"10";#N/A,#N/A,FALSE,"13";#N/A,#N/A,FALSE,"14";#N/A,#N/A,FALSE,"15";#N/A,#N/A,FALSE,"16"}</definedName>
    <definedName name="hkk" localSheetId="6" hidden="1">{#N/A,#N/A,FALSE,"3";#N/A,#N/A,FALSE,"5";#N/A,#N/A,FALSE,"6";#N/A,#N/A,FALSE,"8";#N/A,#N/A,FALSE,"10";#N/A,#N/A,FALSE,"13";#N/A,#N/A,FALSE,"14";#N/A,#N/A,FALSE,"15";#N/A,#N/A,FALSE,"16"}</definedName>
    <definedName name="hkk" localSheetId="7" hidden="1">{#N/A,#N/A,FALSE,"3";#N/A,#N/A,FALSE,"5";#N/A,#N/A,FALSE,"6";#N/A,#N/A,FALSE,"8";#N/A,#N/A,FALSE,"10";#N/A,#N/A,FALSE,"13";#N/A,#N/A,FALSE,"14";#N/A,#N/A,FALSE,"15";#N/A,#N/A,FALSE,"16"}</definedName>
    <definedName name="hkk" localSheetId="9" hidden="1">{#N/A,#N/A,FALSE,"3";#N/A,#N/A,FALSE,"5";#N/A,#N/A,FALSE,"6";#N/A,#N/A,FALSE,"8";#N/A,#N/A,FALSE,"10";#N/A,#N/A,FALSE,"13";#N/A,#N/A,FALSE,"14";#N/A,#N/A,FALSE,"15";#N/A,#N/A,FALSE,"16"}</definedName>
    <definedName name="hkk" localSheetId="10" hidden="1">{#N/A,#N/A,FALSE,"3";#N/A,#N/A,FALSE,"5";#N/A,#N/A,FALSE,"6";#N/A,#N/A,FALSE,"8";#N/A,#N/A,FALSE,"10";#N/A,#N/A,FALSE,"13";#N/A,#N/A,FALSE,"14";#N/A,#N/A,FALSE,"15";#N/A,#N/A,FALSE,"16"}</definedName>
    <definedName name="hkk" localSheetId="13" hidden="1">{#N/A,#N/A,FALSE,"3";#N/A,#N/A,FALSE,"5";#N/A,#N/A,FALSE,"6";#N/A,#N/A,FALSE,"8";#N/A,#N/A,FALSE,"10";#N/A,#N/A,FALSE,"13";#N/A,#N/A,FALSE,"14";#N/A,#N/A,FALSE,"15";#N/A,#N/A,FALSE,"16"}</definedName>
    <definedName name="hkk" localSheetId="2" hidden="1">{#N/A,#N/A,FALSE,"3";#N/A,#N/A,FALSE,"5";#N/A,#N/A,FALSE,"6";#N/A,#N/A,FALSE,"8";#N/A,#N/A,FALSE,"10";#N/A,#N/A,FALSE,"13";#N/A,#N/A,FALSE,"14";#N/A,#N/A,FALSE,"15";#N/A,#N/A,FALSE,"16"}</definedName>
    <definedName name="hkk" hidden="1">{#N/A,#N/A,FALSE,"3";#N/A,#N/A,FALSE,"5";#N/A,#N/A,FALSE,"6";#N/A,#N/A,FALSE,"8";#N/A,#N/A,FALSE,"10";#N/A,#N/A,FALSE,"13";#N/A,#N/A,FALSE,"14";#N/A,#N/A,FALSE,"15";#N/A,#N/A,FALSE,"16"}</definedName>
    <definedName name="hljlhjlhjl" localSheetId="3" hidden="1">{#N/A,#N/A,FALSE,"3";#N/A,#N/A,FALSE,"5";#N/A,#N/A,FALSE,"6";#N/A,#N/A,FALSE,"8";#N/A,#N/A,FALSE,"10";#N/A,#N/A,FALSE,"13";#N/A,#N/A,FALSE,"14";#N/A,#N/A,FALSE,"15";#N/A,#N/A,FALSE,"16"}</definedName>
    <definedName name="hljlhjlhjl" localSheetId="8" hidden="1">{#N/A,#N/A,FALSE,"3";#N/A,#N/A,FALSE,"5";#N/A,#N/A,FALSE,"6";#N/A,#N/A,FALSE,"8";#N/A,#N/A,FALSE,"10";#N/A,#N/A,FALSE,"13";#N/A,#N/A,FALSE,"14";#N/A,#N/A,FALSE,"15";#N/A,#N/A,FALSE,"16"}</definedName>
    <definedName name="hljlhjlhjl" localSheetId="11" hidden="1">{#N/A,#N/A,FALSE,"3";#N/A,#N/A,FALSE,"5";#N/A,#N/A,FALSE,"6";#N/A,#N/A,FALSE,"8";#N/A,#N/A,FALSE,"10";#N/A,#N/A,FALSE,"13";#N/A,#N/A,FALSE,"14";#N/A,#N/A,FALSE,"15";#N/A,#N/A,FALSE,"16"}</definedName>
    <definedName name="hljlhjlhjl" localSheetId="6" hidden="1">{#N/A,#N/A,FALSE,"3";#N/A,#N/A,FALSE,"5";#N/A,#N/A,FALSE,"6";#N/A,#N/A,FALSE,"8";#N/A,#N/A,FALSE,"10";#N/A,#N/A,FALSE,"13";#N/A,#N/A,FALSE,"14";#N/A,#N/A,FALSE,"15";#N/A,#N/A,FALSE,"16"}</definedName>
    <definedName name="hljlhjlhjl" localSheetId="7" hidden="1">{#N/A,#N/A,FALSE,"3";#N/A,#N/A,FALSE,"5";#N/A,#N/A,FALSE,"6";#N/A,#N/A,FALSE,"8";#N/A,#N/A,FALSE,"10";#N/A,#N/A,FALSE,"13";#N/A,#N/A,FALSE,"14";#N/A,#N/A,FALSE,"15";#N/A,#N/A,FALSE,"16"}</definedName>
    <definedName name="hljlhjlhjl" localSheetId="9" hidden="1">{#N/A,#N/A,FALSE,"3";#N/A,#N/A,FALSE,"5";#N/A,#N/A,FALSE,"6";#N/A,#N/A,FALSE,"8";#N/A,#N/A,FALSE,"10";#N/A,#N/A,FALSE,"13";#N/A,#N/A,FALSE,"14";#N/A,#N/A,FALSE,"15";#N/A,#N/A,FALSE,"16"}</definedName>
    <definedName name="hljlhjlhjl" localSheetId="10" hidden="1">{#N/A,#N/A,FALSE,"3";#N/A,#N/A,FALSE,"5";#N/A,#N/A,FALSE,"6";#N/A,#N/A,FALSE,"8";#N/A,#N/A,FALSE,"10";#N/A,#N/A,FALSE,"13";#N/A,#N/A,FALSE,"14";#N/A,#N/A,FALSE,"15";#N/A,#N/A,FALSE,"16"}</definedName>
    <definedName name="hljlhjlhjl" localSheetId="13" hidden="1">{#N/A,#N/A,FALSE,"3";#N/A,#N/A,FALSE,"5";#N/A,#N/A,FALSE,"6";#N/A,#N/A,FALSE,"8";#N/A,#N/A,FALSE,"10";#N/A,#N/A,FALSE,"13";#N/A,#N/A,FALSE,"14";#N/A,#N/A,FALSE,"15";#N/A,#N/A,FALSE,"16"}</definedName>
    <definedName name="hljlhjlhjl" localSheetId="2" hidden="1">{#N/A,#N/A,FALSE,"3";#N/A,#N/A,FALSE,"5";#N/A,#N/A,FALSE,"6";#N/A,#N/A,FALSE,"8";#N/A,#N/A,FALSE,"10";#N/A,#N/A,FALSE,"13";#N/A,#N/A,FALSE,"14";#N/A,#N/A,FALSE,"15";#N/A,#N/A,FALSE,"16"}</definedName>
    <definedName name="hljlhjlhjl" hidden="1">{#N/A,#N/A,FALSE,"3";#N/A,#N/A,FALSE,"5";#N/A,#N/A,FALSE,"6";#N/A,#N/A,FALSE,"8";#N/A,#N/A,FALSE,"10";#N/A,#N/A,FALSE,"13";#N/A,#N/A,FALSE,"14";#N/A,#N/A,FALSE,"15";#N/A,#N/A,FALSE,"16"}</definedName>
    <definedName name="ines" localSheetId="3" hidden="1">{#N/A,#N/A,FALSE,"3";#N/A,#N/A,FALSE,"5";#N/A,#N/A,FALSE,"6";#N/A,#N/A,FALSE,"8";#N/A,#N/A,FALSE,"10";#N/A,#N/A,FALSE,"13";#N/A,#N/A,FALSE,"14";#N/A,#N/A,FALSE,"15";#N/A,#N/A,FALSE,"16"}</definedName>
    <definedName name="ines" localSheetId="8" hidden="1">{#N/A,#N/A,FALSE,"3";#N/A,#N/A,FALSE,"5";#N/A,#N/A,FALSE,"6";#N/A,#N/A,FALSE,"8";#N/A,#N/A,FALSE,"10";#N/A,#N/A,FALSE,"13";#N/A,#N/A,FALSE,"14";#N/A,#N/A,FALSE,"15";#N/A,#N/A,FALSE,"16"}</definedName>
    <definedName name="ines" localSheetId="11" hidden="1">{#N/A,#N/A,FALSE,"3";#N/A,#N/A,FALSE,"5";#N/A,#N/A,FALSE,"6";#N/A,#N/A,FALSE,"8";#N/A,#N/A,FALSE,"10";#N/A,#N/A,FALSE,"13";#N/A,#N/A,FALSE,"14";#N/A,#N/A,FALSE,"15";#N/A,#N/A,FALSE,"16"}</definedName>
    <definedName name="ines" localSheetId="6" hidden="1">{#N/A,#N/A,FALSE,"3";#N/A,#N/A,FALSE,"5";#N/A,#N/A,FALSE,"6";#N/A,#N/A,FALSE,"8";#N/A,#N/A,FALSE,"10";#N/A,#N/A,FALSE,"13";#N/A,#N/A,FALSE,"14";#N/A,#N/A,FALSE,"15";#N/A,#N/A,FALSE,"16"}</definedName>
    <definedName name="ines" localSheetId="7" hidden="1">{#N/A,#N/A,FALSE,"3";#N/A,#N/A,FALSE,"5";#N/A,#N/A,FALSE,"6";#N/A,#N/A,FALSE,"8";#N/A,#N/A,FALSE,"10";#N/A,#N/A,FALSE,"13";#N/A,#N/A,FALSE,"14";#N/A,#N/A,FALSE,"15";#N/A,#N/A,FALSE,"16"}</definedName>
    <definedName name="ines" localSheetId="9" hidden="1">{#N/A,#N/A,FALSE,"3";#N/A,#N/A,FALSE,"5";#N/A,#N/A,FALSE,"6";#N/A,#N/A,FALSE,"8";#N/A,#N/A,FALSE,"10";#N/A,#N/A,FALSE,"13";#N/A,#N/A,FALSE,"14";#N/A,#N/A,FALSE,"15";#N/A,#N/A,FALSE,"16"}</definedName>
    <definedName name="ines" localSheetId="10" hidden="1">{#N/A,#N/A,FALSE,"3";#N/A,#N/A,FALSE,"5";#N/A,#N/A,FALSE,"6";#N/A,#N/A,FALSE,"8";#N/A,#N/A,FALSE,"10";#N/A,#N/A,FALSE,"13";#N/A,#N/A,FALSE,"14";#N/A,#N/A,FALSE,"15";#N/A,#N/A,FALSE,"16"}</definedName>
    <definedName name="ines" localSheetId="13" hidden="1">{#N/A,#N/A,FALSE,"3";#N/A,#N/A,FALSE,"5";#N/A,#N/A,FALSE,"6";#N/A,#N/A,FALSE,"8";#N/A,#N/A,FALSE,"10";#N/A,#N/A,FALSE,"13";#N/A,#N/A,FALSE,"14";#N/A,#N/A,FALSE,"15";#N/A,#N/A,FALSE,"16"}</definedName>
    <definedName name="ines" localSheetId="2" hidden="1">{#N/A,#N/A,FALSE,"3";#N/A,#N/A,FALSE,"5";#N/A,#N/A,FALSE,"6";#N/A,#N/A,FALSE,"8";#N/A,#N/A,FALSE,"10";#N/A,#N/A,FALSE,"13";#N/A,#N/A,FALSE,"14";#N/A,#N/A,FALSE,"15";#N/A,#N/A,FALSE,"16"}</definedName>
    <definedName name="ines" hidden="1">{#N/A,#N/A,FALSE,"3";#N/A,#N/A,FALSE,"5";#N/A,#N/A,FALSE,"6";#N/A,#N/A,FALSE,"8";#N/A,#N/A,FALSE,"10";#N/A,#N/A,FALSE,"13";#N/A,#N/A,FALSE,"14";#N/A,#N/A,FALSE,"15";#N/A,#N/A,FALSE,"16"}</definedName>
    <definedName name="ioiuoiu" localSheetId="3" hidden="1">{#N/A,#N/A,FALSE,"3";#N/A,#N/A,FALSE,"5";#N/A,#N/A,FALSE,"6";#N/A,#N/A,FALSE,"8";#N/A,#N/A,FALSE,"10";#N/A,#N/A,FALSE,"13";#N/A,#N/A,FALSE,"14";#N/A,#N/A,FALSE,"15";#N/A,#N/A,FALSE,"16"}</definedName>
    <definedName name="ioiuoiu" localSheetId="8" hidden="1">{#N/A,#N/A,FALSE,"3";#N/A,#N/A,FALSE,"5";#N/A,#N/A,FALSE,"6";#N/A,#N/A,FALSE,"8";#N/A,#N/A,FALSE,"10";#N/A,#N/A,FALSE,"13";#N/A,#N/A,FALSE,"14";#N/A,#N/A,FALSE,"15";#N/A,#N/A,FALSE,"16"}</definedName>
    <definedName name="ioiuoiu" localSheetId="11" hidden="1">{#N/A,#N/A,FALSE,"3";#N/A,#N/A,FALSE,"5";#N/A,#N/A,FALSE,"6";#N/A,#N/A,FALSE,"8";#N/A,#N/A,FALSE,"10";#N/A,#N/A,FALSE,"13";#N/A,#N/A,FALSE,"14";#N/A,#N/A,FALSE,"15";#N/A,#N/A,FALSE,"16"}</definedName>
    <definedName name="ioiuoiu" localSheetId="6" hidden="1">{#N/A,#N/A,FALSE,"3";#N/A,#N/A,FALSE,"5";#N/A,#N/A,FALSE,"6";#N/A,#N/A,FALSE,"8";#N/A,#N/A,FALSE,"10";#N/A,#N/A,FALSE,"13";#N/A,#N/A,FALSE,"14";#N/A,#N/A,FALSE,"15";#N/A,#N/A,FALSE,"16"}</definedName>
    <definedName name="ioiuoiu" localSheetId="7" hidden="1">{#N/A,#N/A,FALSE,"3";#N/A,#N/A,FALSE,"5";#N/A,#N/A,FALSE,"6";#N/A,#N/A,FALSE,"8";#N/A,#N/A,FALSE,"10";#N/A,#N/A,FALSE,"13";#N/A,#N/A,FALSE,"14";#N/A,#N/A,FALSE,"15";#N/A,#N/A,FALSE,"16"}</definedName>
    <definedName name="ioiuoiu" localSheetId="9" hidden="1">{#N/A,#N/A,FALSE,"3";#N/A,#N/A,FALSE,"5";#N/A,#N/A,FALSE,"6";#N/A,#N/A,FALSE,"8";#N/A,#N/A,FALSE,"10";#N/A,#N/A,FALSE,"13";#N/A,#N/A,FALSE,"14";#N/A,#N/A,FALSE,"15";#N/A,#N/A,FALSE,"16"}</definedName>
    <definedName name="ioiuoiu" localSheetId="10" hidden="1">{#N/A,#N/A,FALSE,"3";#N/A,#N/A,FALSE,"5";#N/A,#N/A,FALSE,"6";#N/A,#N/A,FALSE,"8";#N/A,#N/A,FALSE,"10";#N/A,#N/A,FALSE,"13";#N/A,#N/A,FALSE,"14";#N/A,#N/A,FALSE,"15";#N/A,#N/A,FALSE,"16"}</definedName>
    <definedName name="ioiuoiu" localSheetId="13" hidden="1">{#N/A,#N/A,FALSE,"3";#N/A,#N/A,FALSE,"5";#N/A,#N/A,FALSE,"6";#N/A,#N/A,FALSE,"8";#N/A,#N/A,FALSE,"10";#N/A,#N/A,FALSE,"13";#N/A,#N/A,FALSE,"14";#N/A,#N/A,FALSE,"15";#N/A,#N/A,FALSE,"16"}</definedName>
    <definedName name="ioiuoiu" localSheetId="2" hidden="1">{#N/A,#N/A,FALSE,"3";#N/A,#N/A,FALSE,"5";#N/A,#N/A,FALSE,"6";#N/A,#N/A,FALSE,"8";#N/A,#N/A,FALSE,"10";#N/A,#N/A,FALSE,"13";#N/A,#N/A,FALSE,"14";#N/A,#N/A,FALSE,"15";#N/A,#N/A,FALSE,"16"}</definedName>
    <definedName name="ioiuoiu" hidden="1">{#N/A,#N/A,FALSE,"3";#N/A,#N/A,FALSE,"5";#N/A,#N/A,FALSE,"6";#N/A,#N/A,FALSE,"8";#N/A,#N/A,FALSE,"10";#N/A,#N/A,FALSE,"13";#N/A,#N/A,FALSE,"14";#N/A,#N/A,FALSE,"15";#N/A,#N/A,FALSE,"16"}</definedName>
    <definedName name="ioiuouio" localSheetId="3" hidden="1">{#N/A,#N/A,FALSE,"3";#N/A,#N/A,FALSE,"5";#N/A,#N/A,FALSE,"6";#N/A,#N/A,FALSE,"8";#N/A,#N/A,FALSE,"10";#N/A,#N/A,FALSE,"13";#N/A,#N/A,FALSE,"14";#N/A,#N/A,FALSE,"15";#N/A,#N/A,FALSE,"16"}</definedName>
    <definedName name="ioiuouio" localSheetId="8" hidden="1">{#N/A,#N/A,FALSE,"3";#N/A,#N/A,FALSE,"5";#N/A,#N/A,FALSE,"6";#N/A,#N/A,FALSE,"8";#N/A,#N/A,FALSE,"10";#N/A,#N/A,FALSE,"13";#N/A,#N/A,FALSE,"14";#N/A,#N/A,FALSE,"15";#N/A,#N/A,FALSE,"16"}</definedName>
    <definedName name="ioiuouio" localSheetId="11" hidden="1">{#N/A,#N/A,FALSE,"3";#N/A,#N/A,FALSE,"5";#N/A,#N/A,FALSE,"6";#N/A,#N/A,FALSE,"8";#N/A,#N/A,FALSE,"10";#N/A,#N/A,FALSE,"13";#N/A,#N/A,FALSE,"14";#N/A,#N/A,FALSE,"15";#N/A,#N/A,FALSE,"16"}</definedName>
    <definedName name="ioiuouio" localSheetId="6" hidden="1">{#N/A,#N/A,FALSE,"3";#N/A,#N/A,FALSE,"5";#N/A,#N/A,FALSE,"6";#N/A,#N/A,FALSE,"8";#N/A,#N/A,FALSE,"10";#N/A,#N/A,FALSE,"13";#N/A,#N/A,FALSE,"14";#N/A,#N/A,FALSE,"15";#N/A,#N/A,FALSE,"16"}</definedName>
    <definedName name="ioiuouio" localSheetId="7" hidden="1">{#N/A,#N/A,FALSE,"3";#N/A,#N/A,FALSE,"5";#N/A,#N/A,FALSE,"6";#N/A,#N/A,FALSE,"8";#N/A,#N/A,FALSE,"10";#N/A,#N/A,FALSE,"13";#N/A,#N/A,FALSE,"14";#N/A,#N/A,FALSE,"15";#N/A,#N/A,FALSE,"16"}</definedName>
    <definedName name="ioiuouio" localSheetId="9" hidden="1">{#N/A,#N/A,FALSE,"3";#N/A,#N/A,FALSE,"5";#N/A,#N/A,FALSE,"6";#N/A,#N/A,FALSE,"8";#N/A,#N/A,FALSE,"10";#N/A,#N/A,FALSE,"13";#N/A,#N/A,FALSE,"14";#N/A,#N/A,FALSE,"15";#N/A,#N/A,FALSE,"16"}</definedName>
    <definedName name="ioiuouio" localSheetId="10" hidden="1">{#N/A,#N/A,FALSE,"3";#N/A,#N/A,FALSE,"5";#N/A,#N/A,FALSE,"6";#N/A,#N/A,FALSE,"8";#N/A,#N/A,FALSE,"10";#N/A,#N/A,FALSE,"13";#N/A,#N/A,FALSE,"14";#N/A,#N/A,FALSE,"15";#N/A,#N/A,FALSE,"16"}</definedName>
    <definedName name="ioiuouio" localSheetId="13" hidden="1">{#N/A,#N/A,FALSE,"3";#N/A,#N/A,FALSE,"5";#N/A,#N/A,FALSE,"6";#N/A,#N/A,FALSE,"8";#N/A,#N/A,FALSE,"10";#N/A,#N/A,FALSE,"13";#N/A,#N/A,FALSE,"14";#N/A,#N/A,FALSE,"15";#N/A,#N/A,FALSE,"16"}</definedName>
    <definedName name="ioiuouio" localSheetId="2" hidden="1">{#N/A,#N/A,FALSE,"3";#N/A,#N/A,FALSE,"5";#N/A,#N/A,FALSE,"6";#N/A,#N/A,FALSE,"8";#N/A,#N/A,FALSE,"10";#N/A,#N/A,FALSE,"13";#N/A,#N/A,FALSE,"14";#N/A,#N/A,FALSE,"15";#N/A,#N/A,FALSE,"16"}</definedName>
    <definedName name="ioiuouio" hidden="1">{#N/A,#N/A,FALSE,"3";#N/A,#N/A,FALSE,"5";#N/A,#N/A,FALSE,"6";#N/A,#N/A,FALSE,"8";#N/A,#N/A,FALSE,"10";#N/A,#N/A,FALSE,"13";#N/A,#N/A,FALSE,"14";#N/A,#N/A,FALSE,"15";#N/A,#N/A,FALSE,"16"}</definedName>
    <definedName name="iouiuouiooiu" localSheetId="3" hidden="1">{#N/A,#N/A,FALSE,"3";#N/A,#N/A,FALSE,"5";#N/A,#N/A,FALSE,"6";#N/A,#N/A,FALSE,"8";#N/A,#N/A,FALSE,"10";#N/A,#N/A,FALSE,"13";#N/A,#N/A,FALSE,"14";#N/A,#N/A,FALSE,"15";#N/A,#N/A,FALSE,"16"}</definedName>
    <definedName name="iouiuouiooiu" localSheetId="8" hidden="1">{#N/A,#N/A,FALSE,"3";#N/A,#N/A,FALSE,"5";#N/A,#N/A,FALSE,"6";#N/A,#N/A,FALSE,"8";#N/A,#N/A,FALSE,"10";#N/A,#N/A,FALSE,"13";#N/A,#N/A,FALSE,"14";#N/A,#N/A,FALSE,"15";#N/A,#N/A,FALSE,"16"}</definedName>
    <definedName name="iouiuouiooiu" localSheetId="11" hidden="1">{#N/A,#N/A,FALSE,"3";#N/A,#N/A,FALSE,"5";#N/A,#N/A,FALSE,"6";#N/A,#N/A,FALSE,"8";#N/A,#N/A,FALSE,"10";#N/A,#N/A,FALSE,"13";#N/A,#N/A,FALSE,"14";#N/A,#N/A,FALSE,"15";#N/A,#N/A,FALSE,"16"}</definedName>
    <definedName name="iouiuouiooiu" localSheetId="6" hidden="1">{#N/A,#N/A,FALSE,"3";#N/A,#N/A,FALSE,"5";#N/A,#N/A,FALSE,"6";#N/A,#N/A,FALSE,"8";#N/A,#N/A,FALSE,"10";#N/A,#N/A,FALSE,"13";#N/A,#N/A,FALSE,"14";#N/A,#N/A,FALSE,"15";#N/A,#N/A,FALSE,"16"}</definedName>
    <definedName name="iouiuouiooiu" localSheetId="7" hidden="1">{#N/A,#N/A,FALSE,"3";#N/A,#N/A,FALSE,"5";#N/A,#N/A,FALSE,"6";#N/A,#N/A,FALSE,"8";#N/A,#N/A,FALSE,"10";#N/A,#N/A,FALSE,"13";#N/A,#N/A,FALSE,"14";#N/A,#N/A,FALSE,"15";#N/A,#N/A,FALSE,"16"}</definedName>
    <definedName name="iouiuouiooiu" localSheetId="9" hidden="1">{#N/A,#N/A,FALSE,"3";#N/A,#N/A,FALSE,"5";#N/A,#N/A,FALSE,"6";#N/A,#N/A,FALSE,"8";#N/A,#N/A,FALSE,"10";#N/A,#N/A,FALSE,"13";#N/A,#N/A,FALSE,"14";#N/A,#N/A,FALSE,"15";#N/A,#N/A,FALSE,"16"}</definedName>
    <definedName name="iouiuouiooiu" localSheetId="10" hidden="1">{#N/A,#N/A,FALSE,"3";#N/A,#N/A,FALSE,"5";#N/A,#N/A,FALSE,"6";#N/A,#N/A,FALSE,"8";#N/A,#N/A,FALSE,"10";#N/A,#N/A,FALSE,"13";#N/A,#N/A,FALSE,"14";#N/A,#N/A,FALSE,"15";#N/A,#N/A,FALSE,"16"}</definedName>
    <definedName name="iouiuouiooiu" localSheetId="13" hidden="1">{#N/A,#N/A,FALSE,"3";#N/A,#N/A,FALSE,"5";#N/A,#N/A,FALSE,"6";#N/A,#N/A,FALSE,"8";#N/A,#N/A,FALSE,"10";#N/A,#N/A,FALSE,"13";#N/A,#N/A,FALSE,"14";#N/A,#N/A,FALSE,"15";#N/A,#N/A,FALSE,"16"}</definedName>
    <definedName name="iouiuouiooiu" localSheetId="2" hidden="1">{#N/A,#N/A,FALSE,"3";#N/A,#N/A,FALSE,"5";#N/A,#N/A,FALSE,"6";#N/A,#N/A,FALSE,"8";#N/A,#N/A,FALSE,"10";#N/A,#N/A,FALSE,"13";#N/A,#N/A,FALSE,"14";#N/A,#N/A,FALSE,"15";#N/A,#N/A,FALSE,"16"}</definedName>
    <definedName name="iouiuouiooiu" hidden="1">{#N/A,#N/A,FALSE,"3";#N/A,#N/A,FALSE,"5";#N/A,#N/A,FALSE,"6";#N/A,#N/A,FALSE,"8";#N/A,#N/A,FALSE,"10";#N/A,#N/A,FALSE,"13";#N/A,#N/A,FALSE,"14";#N/A,#N/A,FALSE,"15";#N/A,#N/A,FALSE,"16"}</definedName>
    <definedName name="issco" localSheetId="3" hidden="1">{#N/A,#N/A,FALSE,"3";#N/A,#N/A,FALSE,"5";#N/A,#N/A,FALSE,"6";#N/A,#N/A,FALSE,"8";#N/A,#N/A,FALSE,"10";#N/A,#N/A,FALSE,"13";#N/A,#N/A,FALSE,"14";#N/A,#N/A,FALSE,"15";#N/A,#N/A,FALSE,"16"}</definedName>
    <definedName name="issco" localSheetId="8" hidden="1">{#N/A,#N/A,FALSE,"3";#N/A,#N/A,FALSE,"5";#N/A,#N/A,FALSE,"6";#N/A,#N/A,FALSE,"8";#N/A,#N/A,FALSE,"10";#N/A,#N/A,FALSE,"13";#N/A,#N/A,FALSE,"14";#N/A,#N/A,FALSE,"15";#N/A,#N/A,FALSE,"16"}</definedName>
    <definedName name="issco" localSheetId="11" hidden="1">{#N/A,#N/A,FALSE,"3";#N/A,#N/A,FALSE,"5";#N/A,#N/A,FALSE,"6";#N/A,#N/A,FALSE,"8";#N/A,#N/A,FALSE,"10";#N/A,#N/A,FALSE,"13";#N/A,#N/A,FALSE,"14";#N/A,#N/A,FALSE,"15";#N/A,#N/A,FALSE,"16"}</definedName>
    <definedName name="issco" localSheetId="6" hidden="1">{#N/A,#N/A,FALSE,"3";#N/A,#N/A,FALSE,"5";#N/A,#N/A,FALSE,"6";#N/A,#N/A,FALSE,"8";#N/A,#N/A,FALSE,"10";#N/A,#N/A,FALSE,"13";#N/A,#N/A,FALSE,"14";#N/A,#N/A,FALSE,"15";#N/A,#N/A,FALSE,"16"}</definedName>
    <definedName name="issco" localSheetId="7" hidden="1">{#N/A,#N/A,FALSE,"3";#N/A,#N/A,FALSE,"5";#N/A,#N/A,FALSE,"6";#N/A,#N/A,FALSE,"8";#N/A,#N/A,FALSE,"10";#N/A,#N/A,FALSE,"13";#N/A,#N/A,FALSE,"14";#N/A,#N/A,FALSE,"15";#N/A,#N/A,FALSE,"16"}</definedName>
    <definedName name="issco" localSheetId="9" hidden="1">{#N/A,#N/A,FALSE,"3";#N/A,#N/A,FALSE,"5";#N/A,#N/A,FALSE,"6";#N/A,#N/A,FALSE,"8";#N/A,#N/A,FALSE,"10";#N/A,#N/A,FALSE,"13";#N/A,#N/A,FALSE,"14";#N/A,#N/A,FALSE,"15";#N/A,#N/A,FALSE,"16"}</definedName>
    <definedName name="issco" localSheetId="10" hidden="1">{#N/A,#N/A,FALSE,"3";#N/A,#N/A,FALSE,"5";#N/A,#N/A,FALSE,"6";#N/A,#N/A,FALSE,"8";#N/A,#N/A,FALSE,"10";#N/A,#N/A,FALSE,"13";#N/A,#N/A,FALSE,"14";#N/A,#N/A,FALSE,"15";#N/A,#N/A,FALSE,"16"}</definedName>
    <definedName name="issco" localSheetId="13" hidden="1">{#N/A,#N/A,FALSE,"3";#N/A,#N/A,FALSE,"5";#N/A,#N/A,FALSE,"6";#N/A,#N/A,FALSE,"8";#N/A,#N/A,FALSE,"10";#N/A,#N/A,FALSE,"13";#N/A,#N/A,FALSE,"14";#N/A,#N/A,FALSE,"15";#N/A,#N/A,FALSE,"16"}</definedName>
    <definedName name="issco" localSheetId="2" hidden="1">{#N/A,#N/A,FALSE,"3";#N/A,#N/A,FALSE,"5";#N/A,#N/A,FALSE,"6";#N/A,#N/A,FALSE,"8";#N/A,#N/A,FALSE,"10";#N/A,#N/A,FALSE,"13";#N/A,#N/A,FALSE,"14";#N/A,#N/A,FALSE,"15";#N/A,#N/A,FALSE,"16"}</definedName>
    <definedName name="issco" hidden="1">{#N/A,#N/A,FALSE,"3";#N/A,#N/A,FALSE,"5";#N/A,#N/A,FALSE,"6";#N/A,#N/A,FALSE,"8";#N/A,#N/A,FALSE,"10";#N/A,#N/A,FALSE,"13";#N/A,#N/A,FALSE,"14";#N/A,#N/A,FALSE,"15";#N/A,#N/A,FALSE,"16"}</definedName>
    <definedName name="issco2" localSheetId="3" hidden="1">{#N/A,#N/A,FALSE,"3";#N/A,#N/A,FALSE,"5";#N/A,#N/A,FALSE,"6";#N/A,#N/A,FALSE,"8";#N/A,#N/A,FALSE,"10";#N/A,#N/A,FALSE,"13";#N/A,#N/A,FALSE,"14";#N/A,#N/A,FALSE,"15";#N/A,#N/A,FALSE,"16"}</definedName>
    <definedName name="issco2" localSheetId="8" hidden="1">{#N/A,#N/A,FALSE,"3";#N/A,#N/A,FALSE,"5";#N/A,#N/A,FALSE,"6";#N/A,#N/A,FALSE,"8";#N/A,#N/A,FALSE,"10";#N/A,#N/A,FALSE,"13";#N/A,#N/A,FALSE,"14";#N/A,#N/A,FALSE,"15";#N/A,#N/A,FALSE,"16"}</definedName>
    <definedName name="issco2" localSheetId="11" hidden="1">{#N/A,#N/A,FALSE,"3";#N/A,#N/A,FALSE,"5";#N/A,#N/A,FALSE,"6";#N/A,#N/A,FALSE,"8";#N/A,#N/A,FALSE,"10";#N/A,#N/A,FALSE,"13";#N/A,#N/A,FALSE,"14";#N/A,#N/A,FALSE,"15";#N/A,#N/A,FALSE,"16"}</definedName>
    <definedName name="issco2" localSheetId="6" hidden="1">{#N/A,#N/A,FALSE,"3";#N/A,#N/A,FALSE,"5";#N/A,#N/A,FALSE,"6";#N/A,#N/A,FALSE,"8";#N/A,#N/A,FALSE,"10";#N/A,#N/A,FALSE,"13";#N/A,#N/A,FALSE,"14";#N/A,#N/A,FALSE,"15";#N/A,#N/A,FALSE,"16"}</definedName>
    <definedName name="issco2" localSheetId="7" hidden="1">{#N/A,#N/A,FALSE,"3";#N/A,#N/A,FALSE,"5";#N/A,#N/A,FALSE,"6";#N/A,#N/A,FALSE,"8";#N/A,#N/A,FALSE,"10";#N/A,#N/A,FALSE,"13";#N/A,#N/A,FALSE,"14";#N/A,#N/A,FALSE,"15";#N/A,#N/A,FALSE,"16"}</definedName>
    <definedName name="issco2" localSheetId="9" hidden="1">{#N/A,#N/A,FALSE,"3";#N/A,#N/A,FALSE,"5";#N/A,#N/A,FALSE,"6";#N/A,#N/A,FALSE,"8";#N/A,#N/A,FALSE,"10";#N/A,#N/A,FALSE,"13";#N/A,#N/A,FALSE,"14";#N/A,#N/A,FALSE,"15";#N/A,#N/A,FALSE,"16"}</definedName>
    <definedName name="issco2" localSheetId="10" hidden="1">{#N/A,#N/A,FALSE,"3";#N/A,#N/A,FALSE,"5";#N/A,#N/A,FALSE,"6";#N/A,#N/A,FALSE,"8";#N/A,#N/A,FALSE,"10";#N/A,#N/A,FALSE,"13";#N/A,#N/A,FALSE,"14";#N/A,#N/A,FALSE,"15";#N/A,#N/A,FALSE,"16"}</definedName>
    <definedName name="issco2" localSheetId="13" hidden="1">{#N/A,#N/A,FALSE,"3";#N/A,#N/A,FALSE,"5";#N/A,#N/A,FALSE,"6";#N/A,#N/A,FALSE,"8";#N/A,#N/A,FALSE,"10";#N/A,#N/A,FALSE,"13";#N/A,#N/A,FALSE,"14";#N/A,#N/A,FALSE,"15";#N/A,#N/A,FALSE,"16"}</definedName>
    <definedName name="issco2" localSheetId="2" hidden="1">{#N/A,#N/A,FALSE,"3";#N/A,#N/A,FALSE,"5";#N/A,#N/A,FALSE,"6";#N/A,#N/A,FALSE,"8";#N/A,#N/A,FALSE,"10";#N/A,#N/A,FALSE,"13";#N/A,#N/A,FALSE,"14";#N/A,#N/A,FALSE,"15";#N/A,#N/A,FALSE,"16"}</definedName>
    <definedName name="issco2" hidden="1">{#N/A,#N/A,FALSE,"3";#N/A,#N/A,FALSE,"5";#N/A,#N/A,FALSE,"6";#N/A,#N/A,FALSE,"8";#N/A,#N/A,FALSE,"10";#N/A,#N/A,FALSE,"13";#N/A,#N/A,FALSE,"14";#N/A,#N/A,FALSE,"15";#N/A,#N/A,FALSE,"16"}</definedName>
    <definedName name="iuoiuoiu" localSheetId="3" hidden="1">{#N/A,#N/A,FALSE,"3";#N/A,#N/A,FALSE,"5";#N/A,#N/A,FALSE,"6";#N/A,#N/A,FALSE,"8";#N/A,#N/A,FALSE,"10";#N/A,#N/A,FALSE,"13";#N/A,#N/A,FALSE,"14";#N/A,#N/A,FALSE,"15";#N/A,#N/A,FALSE,"16"}</definedName>
    <definedName name="iuoiuoiu" localSheetId="8" hidden="1">{#N/A,#N/A,FALSE,"3";#N/A,#N/A,FALSE,"5";#N/A,#N/A,FALSE,"6";#N/A,#N/A,FALSE,"8";#N/A,#N/A,FALSE,"10";#N/A,#N/A,FALSE,"13";#N/A,#N/A,FALSE,"14";#N/A,#N/A,FALSE,"15";#N/A,#N/A,FALSE,"16"}</definedName>
    <definedName name="iuoiuoiu" localSheetId="11" hidden="1">{#N/A,#N/A,FALSE,"3";#N/A,#N/A,FALSE,"5";#N/A,#N/A,FALSE,"6";#N/A,#N/A,FALSE,"8";#N/A,#N/A,FALSE,"10";#N/A,#N/A,FALSE,"13";#N/A,#N/A,FALSE,"14";#N/A,#N/A,FALSE,"15";#N/A,#N/A,FALSE,"16"}</definedName>
    <definedName name="iuoiuoiu" localSheetId="6" hidden="1">{#N/A,#N/A,FALSE,"3";#N/A,#N/A,FALSE,"5";#N/A,#N/A,FALSE,"6";#N/A,#N/A,FALSE,"8";#N/A,#N/A,FALSE,"10";#N/A,#N/A,FALSE,"13";#N/A,#N/A,FALSE,"14";#N/A,#N/A,FALSE,"15";#N/A,#N/A,FALSE,"16"}</definedName>
    <definedName name="iuoiuoiu" localSheetId="7" hidden="1">{#N/A,#N/A,FALSE,"3";#N/A,#N/A,FALSE,"5";#N/A,#N/A,FALSE,"6";#N/A,#N/A,FALSE,"8";#N/A,#N/A,FALSE,"10";#N/A,#N/A,FALSE,"13";#N/A,#N/A,FALSE,"14";#N/A,#N/A,FALSE,"15";#N/A,#N/A,FALSE,"16"}</definedName>
    <definedName name="iuoiuoiu" localSheetId="9" hidden="1">{#N/A,#N/A,FALSE,"3";#N/A,#N/A,FALSE,"5";#N/A,#N/A,FALSE,"6";#N/A,#N/A,FALSE,"8";#N/A,#N/A,FALSE,"10";#N/A,#N/A,FALSE,"13";#N/A,#N/A,FALSE,"14";#N/A,#N/A,FALSE,"15";#N/A,#N/A,FALSE,"16"}</definedName>
    <definedName name="iuoiuoiu" localSheetId="10" hidden="1">{#N/A,#N/A,FALSE,"3";#N/A,#N/A,FALSE,"5";#N/A,#N/A,FALSE,"6";#N/A,#N/A,FALSE,"8";#N/A,#N/A,FALSE,"10";#N/A,#N/A,FALSE,"13";#N/A,#N/A,FALSE,"14";#N/A,#N/A,FALSE,"15";#N/A,#N/A,FALSE,"16"}</definedName>
    <definedName name="iuoiuoiu" localSheetId="13" hidden="1">{#N/A,#N/A,FALSE,"3";#N/A,#N/A,FALSE,"5";#N/A,#N/A,FALSE,"6";#N/A,#N/A,FALSE,"8";#N/A,#N/A,FALSE,"10";#N/A,#N/A,FALSE,"13";#N/A,#N/A,FALSE,"14";#N/A,#N/A,FALSE,"15";#N/A,#N/A,FALSE,"16"}</definedName>
    <definedName name="iuoiuoiu" localSheetId="2" hidden="1">{#N/A,#N/A,FALSE,"3";#N/A,#N/A,FALSE,"5";#N/A,#N/A,FALSE,"6";#N/A,#N/A,FALSE,"8";#N/A,#N/A,FALSE,"10";#N/A,#N/A,FALSE,"13";#N/A,#N/A,FALSE,"14";#N/A,#N/A,FALSE,"15";#N/A,#N/A,FALSE,"16"}</definedName>
    <definedName name="iuoiuoiu" hidden="1">{#N/A,#N/A,FALSE,"3";#N/A,#N/A,FALSE,"5";#N/A,#N/A,FALSE,"6";#N/A,#N/A,FALSE,"8";#N/A,#N/A,FALSE,"10";#N/A,#N/A,FALSE,"13";#N/A,#N/A,FALSE,"14";#N/A,#N/A,FALSE,"15";#N/A,#N/A,FALSE,"16"}</definedName>
    <definedName name="iuoiuouio" localSheetId="3" hidden="1">{#N/A,#N/A,FALSE,"3";#N/A,#N/A,FALSE,"5";#N/A,#N/A,FALSE,"6";#N/A,#N/A,FALSE,"8";#N/A,#N/A,FALSE,"10";#N/A,#N/A,FALSE,"13";#N/A,#N/A,FALSE,"14";#N/A,#N/A,FALSE,"15";#N/A,#N/A,FALSE,"16"}</definedName>
    <definedName name="iuoiuouio" localSheetId="8" hidden="1">{#N/A,#N/A,FALSE,"3";#N/A,#N/A,FALSE,"5";#N/A,#N/A,FALSE,"6";#N/A,#N/A,FALSE,"8";#N/A,#N/A,FALSE,"10";#N/A,#N/A,FALSE,"13";#N/A,#N/A,FALSE,"14";#N/A,#N/A,FALSE,"15";#N/A,#N/A,FALSE,"16"}</definedName>
    <definedName name="iuoiuouio" localSheetId="11" hidden="1">{#N/A,#N/A,FALSE,"3";#N/A,#N/A,FALSE,"5";#N/A,#N/A,FALSE,"6";#N/A,#N/A,FALSE,"8";#N/A,#N/A,FALSE,"10";#N/A,#N/A,FALSE,"13";#N/A,#N/A,FALSE,"14";#N/A,#N/A,FALSE,"15";#N/A,#N/A,FALSE,"16"}</definedName>
    <definedName name="iuoiuouio" localSheetId="6" hidden="1">{#N/A,#N/A,FALSE,"3";#N/A,#N/A,FALSE,"5";#N/A,#N/A,FALSE,"6";#N/A,#N/A,FALSE,"8";#N/A,#N/A,FALSE,"10";#N/A,#N/A,FALSE,"13";#N/A,#N/A,FALSE,"14";#N/A,#N/A,FALSE,"15";#N/A,#N/A,FALSE,"16"}</definedName>
    <definedName name="iuoiuouio" localSheetId="7" hidden="1">{#N/A,#N/A,FALSE,"3";#N/A,#N/A,FALSE,"5";#N/A,#N/A,FALSE,"6";#N/A,#N/A,FALSE,"8";#N/A,#N/A,FALSE,"10";#N/A,#N/A,FALSE,"13";#N/A,#N/A,FALSE,"14";#N/A,#N/A,FALSE,"15";#N/A,#N/A,FALSE,"16"}</definedName>
    <definedName name="iuoiuouio" localSheetId="9" hidden="1">{#N/A,#N/A,FALSE,"3";#N/A,#N/A,FALSE,"5";#N/A,#N/A,FALSE,"6";#N/A,#N/A,FALSE,"8";#N/A,#N/A,FALSE,"10";#N/A,#N/A,FALSE,"13";#N/A,#N/A,FALSE,"14";#N/A,#N/A,FALSE,"15";#N/A,#N/A,FALSE,"16"}</definedName>
    <definedName name="iuoiuouio" localSheetId="10" hidden="1">{#N/A,#N/A,FALSE,"3";#N/A,#N/A,FALSE,"5";#N/A,#N/A,FALSE,"6";#N/A,#N/A,FALSE,"8";#N/A,#N/A,FALSE,"10";#N/A,#N/A,FALSE,"13";#N/A,#N/A,FALSE,"14";#N/A,#N/A,FALSE,"15";#N/A,#N/A,FALSE,"16"}</definedName>
    <definedName name="iuoiuouio" localSheetId="13" hidden="1">{#N/A,#N/A,FALSE,"3";#N/A,#N/A,FALSE,"5";#N/A,#N/A,FALSE,"6";#N/A,#N/A,FALSE,"8";#N/A,#N/A,FALSE,"10";#N/A,#N/A,FALSE,"13";#N/A,#N/A,FALSE,"14";#N/A,#N/A,FALSE,"15";#N/A,#N/A,FALSE,"16"}</definedName>
    <definedName name="iuoiuouio" localSheetId="2" hidden="1">{#N/A,#N/A,FALSE,"3";#N/A,#N/A,FALSE,"5";#N/A,#N/A,FALSE,"6";#N/A,#N/A,FALSE,"8";#N/A,#N/A,FALSE,"10";#N/A,#N/A,FALSE,"13";#N/A,#N/A,FALSE,"14";#N/A,#N/A,FALSE,"15";#N/A,#N/A,FALSE,"16"}</definedName>
    <definedName name="iuoiuouio" hidden="1">{#N/A,#N/A,FALSE,"3";#N/A,#N/A,FALSE,"5";#N/A,#N/A,FALSE,"6";#N/A,#N/A,FALSE,"8";#N/A,#N/A,FALSE,"10";#N/A,#N/A,FALSE,"13";#N/A,#N/A,FALSE,"14";#N/A,#N/A,FALSE,"15";#N/A,#N/A,FALSE,"16"}</definedName>
    <definedName name="iuoiuouiouiou" localSheetId="3" hidden="1">{#N/A,#N/A,FALSE,"3";#N/A,#N/A,FALSE,"5";#N/A,#N/A,FALSE,"6";#N/A,#N/A,FALSE,"8";#N/A,#N/A,FALSE,"10";#N/A,#N/A,FALSE,"13";#N/A,#N/A,FALSE,"14";#N/A,#N/A,FALSE,"15";#N/A,#N/A,FALSE,"16"}</definedName>
    <definedName name="iuoiuouiouiou" localSheetId="8" hidden="1">{#N/A,#N/A,FALSE,"3";#N/A,#N/A,FALSE,"5";#N/A,#N/A,FALSE,"6";#N/A,#N/A,FALSE,"8";#N/A,#N/A,FALSE,"10";#N/A,#N/A,FALSE,"13";#N/A,#N/A,FALSE,"14";#N/A,#N/A,FALSE,"15";#N/A,#N/A,FALSE,"16"}</definedName>
    <definedName name="iuoiuouiouiou" localSheetId="11" hidden="1">{#N/A,#N/A,FALSE,"3";#N/A,#N/A,FALSE,"5";#N/A,#N/A,FALSE,"6";#N/A,#N/A,FALSE,"8";#N/A,#N/A,FALSE,"10";#N/A,#N/A,FALSE,"13";#N/A,#N/A,FALSE,"14";#N/A,#N/A,FALSE,"15";#N/A,#N/A,FALSE,"16"}</definedName>
    <definedName name="iuoiuouiouiou" localSheetId="6" hidden="1">{#N/A,#N/A,FALSE,"3";#N/A,#N/A,FALSE,"5";#N/A,#N/A,FALSE,"6";#N/A,#N/A,FALSE,"8";#N/A,#N/A,FALSE,"10";#N/A,#N/A,FALSE,"13";#N/A,#N/A,FALSE,"14";#N/A,#N/A,FALSE,"15";#N/A,#N/A,FALSE,"16"}</definedName>
    <definedName name="iuoiuouiouiou" localSheetId="7" hidden="1">{#N/A,#N/A,FALSE,"3";#N/A,#N/A,FALSE,"5";#N/A,#N/A,FALSE,"6";#N/A,#N/A,FALSE,"8";#N/A,#N/A,FALSE,"10";#N/A,#N/A,FALSE,"13";#N/A,#N/A,FALSE,"14";#N/A,#N/A,FALSE,"15";#N/A,#N/A,FALSE,"16"}</definedName>
    <definedName name="iuoiuouiouiou" localSheetId="9" hidden="1">{#N/A,#N/A,FALSE,"3";#N/A,#N/A,FALSE,"5";#N/A,#N/A,FALSE,"6";#N/A,#N/A,FALSE,"8";#N/A,#N/A,FALSE,"10";#N/A,#N/A,FALSE,"13";#N/A,#N/A,FALSE,"14";#N/A,#N/A,FALSE,"15";#N/A,#N/A,FALSE,"16"}</definedName>
    <definedName name="iuoiuouiouiou" localSheetId="10" hidden="1">{#N/A,#N/A,FALSE,"3";#N/A,#N/A,FALSE,"5";#N/A,#N/A,FALSE,"6";#N/A,#N/A,FALSE,"8";#N/A,#N/A,FALSE,"10";#N/A,#N/A,FALSE,"13";#N/A,#N/A,FALSE,"14";#N/A,#N/A,FALSE,"15";#N/A,#N/A,FALSE,"16"}</definedName>
    <definedName name="iuoiuouiouiou" localSheetId="13" hidden="1">{#N/A,#N/A,FALSE,"3";#N/A,#N/A,FALSE,"5";#N/A,#N/A,FALSE,"6";#N/A,#N/A,FALSE,"8";#N/A,#N/A,FALSE,"10";#N/A,#N/A,FALSE,"13";#N/A,#N/A,FALSE,"14";#N/A,#N/A,FALSE,"15";#N/A,#N/A,FALSE,"16"}</definedName>
    <definedName name="iuoiuouiouiou" localSheetId="2" hidden="1">{#N/A,#N/A,FALSE,"3";#N/A,#N/A,FALSE,"5";#N/A,#N/A,FALSE,"6";#N/A,#N/A,FALSE,"8";#N/A,#N/A,FALSE,"10";#N/A,#N/A,FALSE,"13";#N/A,#N/A,FALSE,"14";#N/A,#N/A,FALSE,"15";#N/A,#N/A,FALSE,"16"}</definedName>
    <definedName name="iuoiuouiouiou" hidden="1">{#N/A,#N/A,FALSE,"3";#N/A,#N/A,FALSE,"5";#N/A,#N/A,FALSE,"6";#N/A,#N/A,FALSE,"8";#N/A,#N/A,FALSE,"10";#N/A,#N/A,FALSE,"13";#N/A,#N/A,FALSE,"14";#N/A,#N/A,FALSE,"15";#N/A,#N/A,FALSE,"16"}</definedName>
    <definedName name="iuouiouio" localSheetId="3" hidden="1">{#N/A,#N/A,FALSE,"3";#N/A,#N/A,FALSE,"5";#N/A,#N/A,FALSE,"6";#N/A,#N/A,FALSE,"8";#N/A,#N/A,FALSE,"10";#N/A,#N/A,FALSE,"13";#N/A,#N/A,FALSE,"14";#N/A,#N/A,FALSE,"15";#N/A,#N/A,FALSE,"16"}</definedName>
    <definedName name="iuouiouio" localSheetId="8" hidden="1">{#N/A,#N/A,FALSE,"3";#N/A,#N/A,FALSE,"5";#N/A,#N/A,FALSE,"6";#N/A,#N/A,FALSE,"8";#N/A,#N/A,FALSE,"10";#N/A,#N/A,FALSE,"13";#N/A,#N/A,FALSE,"14";#N/A,#N/A,FALSE,"15";#N/A,#N/A,FALSE,"16"}</definedName>
    <definedName name="iuouiouio" localSheetId="11" hidden="1">{#N/A,#N/A,FALSE,"3";#N/A,#N/A,FALSE,"5";#N/A,#N/A,FALSE,"6";#N/A,#N/A,FALSE,"8";#N/A,#N/A,FALSE,"10";#N/A,#N/A,FALSE,"13";#N/A,#N/A,FALSE,"14";#N/A,#N/A,FALSE,"15";#N/A,#N/A,FALSE,"16"}</definedName>
    <definedName name="iuouiouio" localSheetId="6" hidden="1">{#N/A,#N/A,FALSE,"3";#N/A,#N/A,FALSE,"5";#N/A,#N/A,FALSE,"6";#N/A,#N/A,FALSE,"8";#N/A,#N/A,FALSE,"10";#N/A,#N/A,FALSE,"13";#N/A,#N/A,FALSE,"14";#N/A,#N/A,FALSE,"15";#N/A,#N/A,FALSE,"16"}</definedName>
    <definedName name="iuouiouio" localSheetId="7" hidden="1">{#N/A,#N/A,FALSE,"3";#N/A,#N/A,FALSE,"5";#N/A,#N/A,FALSE,"6";#N/A,#N/A,FALSE,"8";#N/A,#N/A,FALSE,"10";#N/A,#N/A,FALSE,"13";#N/A,#N/A,FALSE,"14";#N/A,#N/A,FALSE,"15";#N/A,#N/A,FALSE,"16"}</definedName>
    <definedName name="iuouiouio" localSheetId="9" hidden="1">{#N/A,#N/A,FALSE,"3";#N/A,#N/A,FALSE,"5";#N/A,#N/A,FALSE,"6";#N/A,#N/A,FALSE,"8";#N/A,#N/A,FALSE,"10";#N/A,#N/A,FALSE,"13";#N/A,#N/A,FALSE,"14";#N/A,#N/A,FALSE,"15";#N/A,#N/A,FALSE,"16"}</definedName>
    <definedName name="iuouiouio" localSheetId="10" hidden="1">{#N/A,#N/A,FALSE,"3";#N/A,#N/A,FALSE,"5";#N/A,#N/A,FALSE,"6";#N/A,#N/A,FALSE,"8";#N/A,#N/A,FALSE,"10";#N/A,#N/A,FALSE,"13";#N/A,#N/A,FALSE,"14";#N/A,#N/A,FALSE,"15";#N/A,#N/A,FALSE,"16"}</definedName>
    <definedName name="iuouiouio" localSheetId="13" hidden="1">{#N/A,#N/A,FALSE,"3";#N/A,#N/A,FALSE,"5";#N/A,#N/A,FALSE,"6";#N/A,#N/A,FALSE,"8";#N/A,#N/A,FALSE,"10";#N/A,#N/A,FALSE,"13";#N/A,#N/A,FALSE,"14";#N/A,#N/A,FALSE,"15";#N/A,#N/A,FALSE,"16"}</definedName>
    <definedName name="iuouiouio" localSheetId="2" hidden="1">{#N/A,#N/A,FALSE,"3";#N/A,#N/A,FALSE,"5";#N/A,#N/A,FALSE,"6";#N/A,#N/A,FALSE,"8";#N/A,#N/A,FALSE,"10";#N/A,#N/A,FALSE,"13";#N/A,#N/A,FALSE,"14";#N/A,#N/A,FALSE,"15";#N/A,#N/A,FALSE,"16"}</definedName>
    <definedName name="iuouiouio" hidden="1">{#N/A,#N/A,FALSE,"3";#N/A,#N/A,FALSE,"5";#N/A,#N/A,FALSE,"6";#N/A,#N/A,FALSE,"8";#N/A,#N/A,FALSE,"10";#N/A,#N/A,FALSE,"13";#N/A,#N/A,FALSE,"14";#N/A,#N/A,FALSE,"15";#N/A,#N/A,FALSE,"16"}</definedName>
    <definedName name="iuouiouiouio" localSheetId="3" hidden="1">{#N/A,#N/A,FALSE,"3";#N/A,#N/A,FALSE,"5";#N/A,#N/A,FALSE,"6";#N/A,#N/A,FALSE,"8";#N/A,#N/A,FALSE,"10";#N/A,#N/A,FALSE,"13";#N/A,#N/A,FALSE,"14";#N/A,#N/A,FALSE,"15";#N/A,#N/A,FALSE,"16"}</definedName>
    <definedName name="iuouiouiouio" localSheetId="8" hidden="1">{#N/A,#N/A,FALSE,"3";#N/A,#N/A,FALSE,"5";#N/A,#N/A,FALSE,"6";#N/A,#N/A,FALSE,"8";#N/A,#N/A,FALSE,"10";#N/A,#N/A,FALSE,"13";#N/A,#N/A,FALSE,"14";#N/A,#N/A,FALSE,"15";#N/A,#N/A,FALSE,"16"}</definedName>
    <definedName name="iuouiouiouio" localSheetId="11" hidden="1">{#N/A,#N/A,FALSE,"3";#N/A,#N/A,FALSE,"5";#N/A,#N/A,FALSE,"6";#N/A,#N/A,FALSE,"8";#N/A,#N/A,FALSE,"10";#N/A,#N/A,FALSE,"13";#N/A,#N/A,FALSE,"14";#N/A,#N/A,FALSE,"15";#N/A,#N/A,FALSE,"16"}</definedName>
    <definedName name="iuouiouiouio" localSheetId="6" hidden="1">{#N/A,#N/A,FALSE,"3";#N/A,#N/A,FALSE,"5";#N/A,#N/A,FALSE,"6";#N/A,#N/A,FALSE,"8";#N/A,#N/A,FALSE,"10";#N/A,#N/A,FALSE,"13";#N/A,#N/A,FALSE,"14";#N/A,#N/A,FALSE,"15";#N/A,#N/A,FALSE,"16"}</definedName>
    <definedName name="iuouiouiouio" localSheetId="7" hidden="1">{#N/A,#N/A,FALSE,"3";#N/A,#N/A,FALSE,"5";#N/A,#N/A,FALSE,"6";#N/A,#N/A,FALSE,"8";#N/A,#N/A,FALSE,"10";#N/A,#N/A,FALSE,"13";#N/A,#N/A,FALSE,"14";#N/A,#N/A,FALSE,"15";#N/A,#N/A,FALSE,"16"}</definedName>
    <definedName name="iuouiouiouio" localSheetId="9" hidden="1">{#N/A,#N/A,FALSE,"3";#N/A,#N/A,FALSE,"5";#N/A,#N/A,FALSE,"6";#N/A,#N/A,FALSE,"8";#N/A,#N/A,FALSE,"10";#N/A,#N/A,FALSE,"13";#N/A,#N/A,FALSE,"14";#N/A,#N/A,FALSE,"15";#N/A,#N/A,FALSE,"16"}</definedName>
    <definedName name="iuouiouiouio" localSheetId="10" hidden="1">{#N/A,#N/A,FALSE,"3";#N/A,#N/A,FALSE,"5";#N/A,#N/A,FALSE,"6";#N/A,#N/A,FALSE,"8";#N/A,#N/A,FALSE,"10";#N/A,#N/A,FALSE,"13";#N/A,#N/A,FALSE,"14";#N/A,#N/A,FALSE,"15";#N/A,#N/A,FALSE,"16"}</definedName>
    <definedName name="iuouiouiouio" localSheetId="13" hidden="1">{#N/A,#N/A,FALSE,"3";#N/A,#N/A,FALSE,"5";#N/A,#N/A,FALSE,"6";#N/A,#N/A,FALSE,"8";#N/A,#N/A,FALSE,"10";#N/A,#N/A,FALSE,"13";#N/A,#N/A,FALSE,"14";#N/A,#N/A,FALSE,"15";#N/A,#N/A,FALSE,"16"}</definedName>
    <definedName name="iuouiouiouio" localSheetId="2" hidden="1">{#N/A,#N/A,FALSE,"3";#N/A,#N/A,FALSE,"5";#N/A,#N/A,FALSE,"6";#N/A,#N/A,FALSE,"8";#N/A,#N/A,FALSE,"10";#N/A,#N/A,FALSE,"13";#N/A,#N/A,FALSE,"14";#N/A,#N/A,FALSE,"15";#N/A,#N/A,FALSE,"16"}</definedName>
    <definedName name="iuouiouiouio" hidden="1">{#N/A,#N/A,FALSE,"3";#N/A,#N/A,FALSE,"5";#N/A,#N/A,FALSE,"6";#N/A,#N/A,FALSE,"8";#N/A,#N/A,FALSE,"10";#N/A,#N/A,FALSE,"13";#N/A,#N/A,FALSE,"14";#N/A,#N/A,FALSE,"15";#N/A,#N/A,FALSE,"16"}</definedName>
    <definedName name="iyiy" localSheetId="3" hidden="1">{#N/A,#N/A,FALSE,"3";#N/A,#N/A,FALSE,"5";#N/A,#N/A,FALSE,"6";#N/A,#N/A,FALSE,"8";#N/A,#N/A,FALSE,"10";#N/A,#N/A,FALSE,"13";#N/A,#N/A,FALSE,"14";#N/A,#N/A,FALSE,"15";#N/A,#N/A,FALSE,"16"}</definedName>
    <definedName name="iyiy" localSheetId="8" hidden="1">{#N/A,#N/A,FALSE,"3";#N/A,#N/A,FALSE,"5";#N/A,#N/A,FALSE,"6";#N/A,#N/A,FALSE,"8";#N/A,#N/A,FALSE,"10";#N/A,#N/A,FALSE,"13";#N/A,#N/A,FALSE,"14";#N/A,#N/A,FALSE,"15";#N/A,#N/A,FALSE,"16"}</definedName>
    <definedName name="iyiy" localSheetId="11" hidden="1">{#N/A,#N/A,FALSE,"3";#N/A,#N/A,FALSE,"5";#N/A,#N/A,FALSE,"6";#N/A,#N/A,FALSE,"8";#N/A,#N/A,FALSE,"10";#N/A,#N/A,FALSE,"13";#N/A,#N/A,FALSE,"14";#N/A,#N/A,FALSE,"15";#N/A,#N/A,FALSE,"16"}</definedName>
    <definedName name="iyiy" localSheetId="6" hidden="1">{#N/A,#N/A,FALSE,"3";#N/A,#N/A,FALSE,"5";#N/A,#N/A,FALSE,"6";#N/A,#N/A,FALSE,"8";#N/A,#N/A,FALSE,"10";#N/A,#N/A,FALSE,"13";#N/A,#N/A,FALSE,"14";#N/A,#N/A,FALSE,"15";#N/A,#N/A,FALSE,"16"}</definedName>
    <definedName name="iyiy" localSheetId="7" hidden="1">{#N/A,#N/A,FALSE,"3";#N/A,#N/A,FALSE,"5";#N/A,#N/A,FALSE,"6";#N/A,#N/A,FALSE,"8";#N/A,#N/A,FALSE,"10";#N/A,#N/A,FALSE,"13";#N/A,#N/A,FALSE,"14";#N/A,#N/A,FALSE,"15";#N/A,#N/A,FALSE,"16"}</definedName>
    <definedName name="iyiy" localSheetId="9" hidden="1">{#N/A,#N/A,FALSE,"3";#N/A,#N/A,FALSE,"5";#N/A,#N/A,FALSE,"6";#N/A,#N/A,FALSE,"8";#N/A,#N/A,FALSE,"10";#N/A,#N/A,FALSE,"13";#N/A,#N/A,FALSE,"14";#N/A,#N/A,FALSE,"15";#N/A,#N/A,FALSE,"16"}</definedName>
    <definedName name="iyiy" localSheetId="10" hidden="1">{#N/A,#N/A,FALSE,"3";#N/A,#N/A,FALSE,"5";#N/A,#N/A,FALSE,"6";#N/A,#N/A,FALSE,"8";#N/A,#N/A,FALSE,"10";#N/A,#N/A,FALSE,"13";#N/A,#N/A,FALSE,"14";#N/A,#N/A,FALSE,"15";#N/A,#N/A,FALSE,"16"}</definedName>
    <definedName name="iyiy" localSheetId="13" hidden="1">{#N/A,#N/A,FALSE,"3";#N/A,#N/A,FALSE,"5";#N/A,#N/A,FALSE,"6";#N/A,#N/A,FALSE,"8";#N/A,#N/A,FALSE,"10";#N/A,#N/A,FALSE,"13";#N/A,#N/A,FALSE,"14";#N/A,#N/A,FALSE,"15";#N/A,#N/A,FALSE,"16"}</definedName>
    <definedName name="iyiy" localSheetId="2" hidden="1">{#N/A,#N/A,FALSE,"3";#N/A,#N/A,FALSE,"5";#N/A,#N/A,FALSE,"6";#N/A,#N/A,FALSE,"8";#N/A,#N/A,FALSE,"10";#N/A,#N/A,FALSE,"13";#N/A,#N/A,FALSE,"14";#N/A,#N/A,FALSE,"15";#N/A,#N/A,FALSE,"16"}</definedName>
    <definedName name="iyiy" hidden="1">{#N/A,#N/A,FALSE,"3";#N/A,#N/A,FALSE,"5";#N/A,#N/A,FALSE,"6";#N/A,#N/A,FALSE,"8";#N/A,#N/A,FALSE,"10";#N/A,#N/A,FALSE,"13";#N/A,#N/A,FALSE,"14";#N/A,#N/A,FALSE,"15";#N/A,#N/A,FALSE,"16"}</definedName>
    <definedName name="j" localSheetId="3" hidden="1">{#N/A,#N/A,FALSE,"3";#N/A,#N/A,FALSE,"5";#N/A,#N/A,FALSE,"6";#N/A,#N/A,FALSE,"8";#N/A,#N/A,FALSE,"10";#N/A,#N/A,FALSE,"13";#N/A,#N/A,FALSE,"14";#N/A,#N/A,FALSE,"15";#N/A,#N/A,FALSE,"16"}</definedName>
    <definedName name="j" localSheetId="8" hidden="1">{#N/A,#N/A,FALSE,"3";#N/A,#N/A,FALSE,"5";#N/A,#N/A,FALSE,"6";#N/A,#N/A,FALSE,"8";#N/A,#N/A,FALSE,"10";#N/A,#N/A,FALSE,"13";#N/A,#N/A,FALSE,"14";#N/A,#N/A,FALSE,"15";#N/A,#N/A,FALSE,"16"}</definedName>
    <definedName name="j" localSheetId="11" hidden="1">{#N/A,#N/A,FALSE,"3";#N/A,#N/A,FALSE,"5";#N/A,#N/A,FALSE,"6";#N/A,#N/A,FALSE,"8";#N/A,#N/A,FALSE,"10";#N/A,#N/A,FALSE,"13";#N/A,#N/A,FALSE,"14";#N/A,#N/A,FALSE,"15";#N/A,#N/A,FALSE,"16"}</definedName>
    <definedName name="j" localSheetId="6" hidden="1">{#N/A,#N/A,FALSE,"3";#N/A,#N/A,FALSE,"5";#N/A,#N/A,FALSE,"6";#N/A,#N/A,FALSE,"8";#N/A,#N/A,FALSE,"10";#N/A,#N/A,FALSE,"13";#N/A,#N/A,FALSE,"14";#N/A,#N/A,FALSE,"15";#N/A,#N/A,FALSE,"16"}</definedName>
    <definedName name="j" localSheetId="7" hidden="1">{#N/A,#N/A,FALSE,"3";#N/A,#N/A,FALSE,"5";#N/A,#N/A,FALSE,"6";#N/A,#N/A,FALSE,"8";#N/A,#N/A,FALSE,"10";#N/A,#N/A,FALSE,"13";#N/A,#N/A,FALSE,"14";#N/A,#N/A,FALSE,"15";#N/A,#N/A,FALSE,"16"}</definedName>
    <definedName name="j" localSheetId="9" hidden="1">{#N/A,#N/A,FALSE,"3";#N/A,#N/A,FALSE,"5";#N/A,#N/A,FALSE,"6";#N/A,#N/A,FALSE,"8";#N/A,#N/A,FALSE,"10";#N/A,#N/A,FALSE,"13";#N/A,#N/A,FALSE,"14";#N/A,#N/A,FALSE,"15";#N/A,#N/A,FALSE,"16"}</definedName>
    <definedName name="j" localSheetId="10" hidden="1">{#N/A,#N/A,FALSE,"3";#N/A,#N/A,FALSE,"5";#N/A,#N/A,FALSE,"6";#N/A,#N/A,FALSE,"8";#N/A,#N/A,FALSE,"10";#N/A,#N/A,FALSE,"13";#N/A,#N/A,FALSE,"14";#N/A,#N/A,FALSE,"15";#N/A,#N/A,FALSE,"16"}</definedName>
    <definedName name="j" localSheetId="13" hidden="1">{#N/A,#N/A,FALSE,"3";#N/A,#N/A,FALSE,"5";#N/A,#N/A,FALSE,"6";#N/A,#N/A,FALSE,"8";#N/A,#N/A,FALSE,"10";#N/A,#N/A,FALSE,"13";#N/A,#N/A,FALSE,"14";#N/A,#N/A,FALSE,"15";#N/A,#N/A,FALSE,"16"}</definedName>
    <definedName name="j" localSheetId="2" hidden="1">{#N/A,#N/A,FALSE,"3";#N/A,#N/A,FALSE,"5";#N/A,#N/A,FALSE,"6";#N/A,#N/A,FALSE,"8";#N/A,#N/A,FALSE,"10";#N/A,#N/A,FALSE,"13";#N/A,#N/A,FALSE,"14";#N/A,#N/A,FALSE,"15";#N/A,#N/A,FALSE,"16"}</definedName>
    <definedName name="j" hidden="1">{#N/A,#N/A,FALSE,"3";#N/A,#N/A,FALSE,"5";#N/A,#N/A,FALSE,"6";#N/A,#N/A,FALSE,"8";#N/A,#N/A,FALSE,"10";#N/A,#N/A,FALSE,"13";#N/A,#N/A,FALSE,"14";#N/A,#N/A,FALSE,"15";#N/A,#N/A,FALSE,"16"}</definedName>
    <definedName name="je" localSheetId="3" hidden="1">{#N/A,#N/A,FALSE,"3";#N/A,#N/A,FALSE,"5";#N/A,#N/A,FALSE,"6";#N/A,#N/A,FALSE,"8";#N/A,#N/A,FALSE,"10";#N/A,#N/A,FALSE,"13";#N/A,#N/A,FALSE,"14";#N/A,#N/A,FALSE,"15";#N/A,#N/A,FALSE,"16"}</definedName>
    <definedName name="je" localSheetId="8" hidden="1">{#N/A,#N/A,FALSE,"3";#N/A,#N/A,FALSE,"5";#N/A,#N/A,FALSE,"6";#N/A,#N/A,FALSE,"8";#N/A,#N/A,FALSE,"10";#N/A,#N/A,FALSE,"13";#N/A,#N/A,FALSE,"14";#N/A,#N/A,FALSE,"15";#N/A,#N/A,FALSE,"16"}</definedName>
    <definedName name="je" localSheetId="11" hidden="1">{#N/A,#N/A,FALSE,"3";#N/A,#N/A,FALSE,"5";#N/A,#N/A,FALSE,"6";#N/A,#N/A,FALSE,"8";#N/A,#N/A,FALSE,"10";#N/A,#N/A,FALSE,"13";#N/A,#N/A,FALSE,"14";#N/A,#N/A,FALSE,"15";#N/A,#N/A,FALSE,"16"}</definedName>
    <definedName name="je" localSheetId="6" hidden="1">{#N/A,#N/A,FALSE,"3";#N/A,#N/A,FALSE,"5";#N/A,#N/A,FALSE,"6";#N/A,#N/A,FALSE,"8";#N/A,#N/A,FALSE,"10";#N/A,#N/A,FALSE,"13";#N/A,#N/A,FALSE,"14";#N/A,#N/A,FALSE,"15";#N/A,#N/A,FALSE,"16"}</definedName>
    <definedName name="je" localSheetId="7" hidden="1">{#N/A,#N/A,FALSE,"3";#N/A,#N/A,FALSE,"5";#N/A,#N/A,FALSE,"6";#N/A,#N/A,FALSE,"8";#N/A,#N/A,FALSE,"10";#N/A,#N/A,FALSE,"13";#N/A,#N/A,FALSE,"14";#N/A,#N/A,FALSE,"15";#N/A,#N/A,FALSE,"16"}</definedName>
    <definedName name="je" localSheetId="9" hidden="1">{#N/A,#N/A,FALSE,"3";#N/A,#N/A,FALSE,"5";#N/A,#N/A,FALSE,"6";#N/A,#N/A,FALSE,"8";#N/A,#N/A,FALSE,"10";#N/A,#N/A,FALSE,"13";#N/A,#N/A,FALSE,"14";#N/A,#N/A,FALSE,"15";#N/A,#N/A,FALSE,"16"}</definedName>
    <definedName name="je" localSheetId="10" hidden="1">{#N/A,#N/A,FALSE,"3";#N/A,#N/A,FALSE,"5";#N/A,#N/A,FALSE,"6";#N/A,#N/A,FALSE,"8";#N/A,#N/A,FALSE,"10";#N/A,#N/A,FALSE,"13";#N/A,#N/A,FALSE,"14";#N/A,#N/A,FALSE,"15";#N/A,#N/A,FALSE,"16"}</definedName>
    <definedName name="je" localSheetId="13" hidden="1">{#N/A,#N/A,FALSE,"3";#N/A,#N/A,FALSE,"5";#N/A,#N/A,FALSE,"6";#N/A,#N/A,FALSE,"8";#N/A,#N/A,FALSE,"10";#N/A,#N/A,FALSE,"13";#N/A,#N/A,FALSE,"14";#N/A,#N/A,FALSE,"15";#N/A,#N/A,FALSE,"16"}</definedName>
    <definedName name="je" localSheetId="2" hidden="1">{#N/A,#N/A,FALSE,"3";#N/A,#N/A,FALSE,"5";#N/A,#N/A,FALSE,"6";#N/A,#N/A,FALSE,"8";#N/A,#N/A,FALSE,"10";#N/A,#N/A,FALSE,"13";#N/A,#N/A,FALSE,"14";#N/A,#N/A,FALSE,"15";#N/A,#N/A,FALSE,"16"}</definedName>
    <definedName name="je" hidden="1">{#N/A,#N/A,FALSE,"3";#N/A,#N/A,FALSE,"5";#N/A,#N/A,FALSE,"6";#N/A,#N/A,FALSE,"8";#N/A,#N/A,FALSE,"10";#N/A,#N/A,FALSE,"13";#N/A,#N/A,FALSE,"14";#N/A,#N/A,FALSE,"15";#N/A,#N/A,FALSE,"16"}</definedName>
    <definedName name="jghjghjghj" localSheetId="3" hidden="1">{#N/A,#N/A,FALSE,"3";#N/A,#N/A,FALSE,"5";#N/A,#N/A,FALSE,"6";#N/A,#N/A,FALSE,"8";#N/A,#N/A,FALSE,"10";#N/A,#N/A,FALSE,"13";#N/A,#N/A,FALSE,"14";#N/A,#N/A,FALSE,"15";#N/A,#N/A,FALSE,"16"}</definedName>
    <definedName name="jghjghjghj" localSheetId="8" hidden="1">{#N/A,#N/A,FALSE,"3";#N/A,#N/A,FALSE,"5";#N/A,#N/A,FALSE,"6";#N/A,#N/A,FALSE,"8";#N/A,#N/A,FALSE,"10";#N/A,#N/A,FALSE,"13";#N/A,#N/A,FALSE,"14";#N/A,#N/A,FALSE,"15";#N/A,#N/A,FALSE,"16"}</definedName>
    <definedName name="jghjghjghj" localSheetId="11" hidden="1">{#N/A,#N/A,FALSE,"3";#N/A,#N/A,FALSE,"5";#N/A,#N/A,FALSE,"6";#N/A,#N/A,FALSE,"8";#N/A,#N/A,FALSE,"10";#N/A,#N/A,FALSE,"13";#N/A,#N/A,FALSE,"14";#N/A,#N/A,FALSE,"15";#N/A,#N/A,FALSE,"16"}</definedName>
    <definedName name="jghjghjghj" localSheetId="6" hidden="1">{#N/A,#N/A,FALSE,"3";#N/A,#N/A,FALSE,"5";#N/A,#N/A,FALSE,"6";#N/A,#N/A,FALSE,"8";#N/A,#N/A,FALSE,"10";#N/A,#N/A,FALSE,"13";#N/A,#N/A,FALSE,"14";#N/A,#N/A,FALSE,"15";#N/A,#N/A,FALSE,"16"}</definedName>
    <definedName name="jghjghjghj" localSheetId="7" hidden="1">{#N/A,#N/A,FALSE,"3";#N/A,#N/A,FALSE,"5";#N/A,#N/A,FALSE,"6";#N/A,#N/A,FALSE,"8";#N/A,#N/A,FALSE,"10";#N/A,#N/A,FALSE,"13";#N/A,#N/A,FALSE,"14";#N/A,#N/A,FALSE,"15";#N/A,#N/A,FALSE,"16"}</definedName>
    <definedName name="jghjghjghj" localSheetId="9" hidden="1">{#N/A,#N/A,FALSE,"3";#N/A,#N/A,FALSE,"5";#N/A,#N/A,FALSE,"6";#N/A,#N/A,FALSE,"8";#N/A,#N/A,FALSE,"10";#N/A,#N/A,FALSE,"13";#N/A,#N/A,FALSE,"14";#N/A,#N/A,FALSE,"15";#N/A,#N/A,FALSE,"16"}</definedName>
    <definedName name="jghjghjghj" localSheetId="10" hidden="1">{#N/A,#N/A,FALSE,"3";#N/A,#N/A,FALSE,"5";#N/A,#N/A,FALSE,"6";#N/A,#N/A,FALSE,"8";#N/A,#N/A,FALSE,"10";#N/A,#N/A,FALSE,"13";#N/A,#N/A,FALSE,"14";#N/A,#N/A,FALSE,"15";#N/A,#N/A,FALSE,"16"}</definedName>
    <definedName name="jghjghjghj" localSheetId="13" hidden="1">{#N/A,#N/A,FALSE,"3";#N/A,#N/A,FALSE,"5";#N/A,#N/A,FALSE,"6";#N/A,#N/A,FALSE,"8";#N/A,#N/A,FALSE,"10";#N/A,#N/A,FALSE,"13";#N/A,#N/A,FALSE,"14";#N/A,#N/A,FALSE,"15";#N/A,#N/A,FALSE,"16"}</definedName>
    <definedName name="jghjghjghj" localSheetId="2" hidden="1">{#N/A,#N/A,FALSE,"3";#N/A,#N/A,FALSE,"5";#N/A,#N/A,FALSE,"6";#N/A,#N/A,FALSE,"8";#N/A,#N/A,FALSE,"10";#N/A,#N/A,FALSE,"13";#N/A,#N/A,FALSE,"14";#N/A,#N/A,FALSE,"15";#N/A,#N/A,FALSE,"16"}</definedName>
    <definedName name="jghjghjghj" hidden="1">{#N/A,#N/A,FALSE,"3";#N/A,#N/A,FALSE,"5";#N/A,#N/A,FALSE,"6";#N/A,#N/A,FALSE,"8";#N/A,#N/A,FALSE,"10";#N/A,#N/A,FALSE,"13";#N/A,#N/A,FALSE,"14";#N/A,#N/A,FALSE,"15";#N/A,#N/A,FALSE,"16"}</definedName>
    <definedName name="jghjgyhjgh" localSheetId="3" hidden="1">{#N/A,#N/A,FALSE,"3";#N/A,#N/A,FALSE,"5";#N/A,#N/A,FALSE,"6";#N/A,#N/A,FALSE,"8";#N/A,#N/A,FALSE,"10";#N/A,#N/A,FALSE,"13";#N/A,#N/A,FALSE,"14";#N/A,#N/A,FALSE,"15";#N/A,#N/A,FALSE,"16"}</definedName>
    <definedName name="jghjgyhjgh" localSheetId="8" hidden="1">{#N/A,#N/A,FALSE,"3";#N/A,#N/A,FALSE,"5";#N/A,#N/A,FALSE,"6";#N/A,#N/A,FALSE,"8";#N/A,#N/A,FALSE,"10";#N/A,#N/A,FALSE,"13";#N/A,#N/A,FALSE,"14";#N/A,#N/A,FALSE,"15";#N/A,#N/A,FALSE,"16"}</definedName>
    <definedName name="jghjgyhjgh" localSheetId="11" hidden="1">{#N/A,#N/A,FALSE,"3";#N/A,#N/A,FALSE,"5";#N/A,#N/A,FALSE,"6";#N/A,#N/A,FALSE,"8";#N/A,#N/A,FALSE,"10";#N/A,#N/A,FALSE,"13";#N/A,#N/A,FALSE,"14";#N/A,#N/A,FALSE,"15";#N/A,#N/A,FALSE,"16"}</definedName>
    <definedName name="jghjgyhjgh" localSheetId="6" hidden="1">{#N/A,#N/A,FALSE,"3";#N/A,#N/A,FALSE,"5";#N/A,#N/A,FALSE,"6";#N/A,#N/A,FALSE,"8";#N/A,#N/A,FALSE,"10";#N/A,#N/A,FALSE,"13";#N/A,#N/A,FALSE,"14";#N/A,#N/A,FALSE,"15";#N/A,#N/A,FALSE,"16"}</definedName>
    <definedName name="jghjgyhjgh" localSheetId="7" hidden="1">{#N/A,#N/A,FALSE,"3";#N/A,#N/A,FALSE,"5";#N/A,#N/A,FALSE,"6";#N/A,#N/A,FALSE,"8";#N/A,#N/A,FALSE,"10";#N/A,#N/A,FALSE,"13";#N/A,#N/A,FALSE,"14";#N/A,#N/A,FALSE,"15";#N/A,#N/A,FALSE,"16"}</definedName>
    <definedName name="jghjgyhjgh" localSheetId="9" hidden="1">{#N/A,#N/A,FALSE,"3";#N/A,#N/A,FALSE,"5";#N/A,#N/A,FALSE,"6";#N/A,#N/A,FALSE,"8";#N/A,#N/A,FALSE,"10";#N/A,#N/A,FALSE,"13";#N/A,#N/A,FALSE,"14";#N/A,#N/A,FALSE,"15";#N/A,#N/A,FALSE,"16"}</definedName>
    <definedName name="jghjgyhjgh" localSheetId="10" hidden="1">{#N/A,#N/A,FALSE,"3";#N/A,#N/A,FALSE,"5";#N/A,#N/A,FALSE,"6";#N/A,#N/A,FALSE,"8";#N/A,#N/A,FALSE,"10";#N/A,#N/A,FALSE,"13";#N/A,#N/A,FALSE,"14";#N/A,#N/A,FALSE,"15";#N/A,#N/A,FALSE,"16"}</definedName>
    <definedName name="jghjgyhjgh" localSheetId="13" hidden="1">{#N/A,#N/A,FALSE,"3";#N/A,#N/A,FALSE,"5";#N/A,#N/A,FALSE,"6";#N/A,#N/A,FALSE,"8";#N/A,#N/A,FALSE,"10";#N/A,#N/A,FALSE,"13";#N/A,#N/A,FALSE,"14";#N/A,#N/A,FALSE,"15";#N/A,#N/A,FALSE,"16"}</definedName>
    <definedName name="jghjgyhjgh" localSheetId="2" hidden="1">{#N/A,#N/A,FALSE,"3";#N/A,#N/A,FALSE,"5";#N/A,#N/A,FALSE,"6";#N/A,#N/A,FALSE,"8";#N/A,#N/A,FALSE,"10";#N/A,#N/A,FALSE,"13";#N/A,#N/A,FALSE,"14";#N/A,#N/A,FALSE,"15";#N/A,#N/A,FALSE,"16"}</definedName>
    <definedName name="jghjgyhjgh" hidden="1">{#N/A,#N/A,FALSE,"3";#N/A,#N/A,FALSE,"5";#N/A,#N/A,FALSE,"6";#N/A,#N/A,FALSE,"8";#N/A,#N/A,FALSE,"10";#N/A,#N/A,FALSE,"13";#N/A,#N/A,FALSE,"14";#N/A,#N/A,FALSE,"15";#N/A,#N/A,FALSE,"16"}</definedName>
    <definedName name="jhg" localSheetId="3" hidden="1">{#N/A,#N/A,FALSE,"3";#N/A,#N/A,FALSE,"5";#N/A,#N/A,FALSE,"6";#N/A,#N/A,FALSE,"8";#N/A,#N/A,FALSE,"10";#N/A,#N/A,FALSE,"13";#N/A,#N/A,FALSE,"14";#N/A,#N/A,FALSE,"15";#N/A,#N/A,FALSE,"16"}</definedName>
    <definedName name="jhg" localSheetId="8" hidden="1">{#N/A,#N/A,FALSE,"3";#N/A,#N/A,FALSE,"5";#N/A,#N/A,FALSE,"6";#N/A,#N/A,FALSE,"8";#N/A,#N/A,FALSE,"10";#N/A,#N/A,FALSE,"13";#N/A,#N/A,FALSE,"14";#N/A,#N/A,FALSE,"15";#N/A,#N/A,FALSE,"16"}</definedName>
    <definedName name="jhg" localSheetId="11" hidden="1">{#N/A,#N/A,FALSE,"3";#N/A,#N/A,FALSE,"5";#N/A,#N/A,FALSE,"6";#N/A,#N/A,FALSE,"8";#N/A,#N/A,FALSE,"10";#N/A,#N/A,FALSE,"13";#N/A,#N/A,FALSE,"14";#N/A,#N/A,FALSE,"15";#N/A,#N/A,FALSE,"16"}</definedName>
    <definedName name="jhg" localSheetId="6" hidden="1">{#N/A,#N/A,FALSE,"3";#N/A,#N/A,FALSE,"5";#N/A,#N/A,FALSE,"6";#N/A,#N/A,FALSE,"8";#N/A,#N/A,FALSE,"10";#N/A,#N/A,FALSE,"13";#N/A,#N/A,FALSE,"14";#N/A,#N/A,FALSE,"15";#N/A,#N/A,FALSE,"16"}</definedName>
    <definedName name="jhg" localSheetId="7" hidden="1">{#N/A,#N/A,FALSE,"3";#N/A,#N/A,FALSE,"5";#N/A,#N/A,FALSE,"6";#N/A,#N/A,FALSE,"8";#N/A,#N/A,FALSE,"10";#N/A,#N/A,FALSE,"13";#N/A,#N/A,FALSE,"14";#N/A,#N/A,FALSE,"15";#N/A,#N/A,FALSE,"16"}</definedName>
    <definedName name="jhg" localSheetId="9" hidden="1">{#N/A,#N/A,FALSE,"3";#N/A,#N/A,FALSE,"5";#N/A,#N/A,FALSE,"6";#N/A,#N/A,FALSE,"8";#N/A,#N/A,FALSE,"10";#N/A,#N/A,FALSE,"13";#N/A,#N/A,FALSE,"14";#N/A,#N/A,FALSE,"15";#N/A,#N/A,FALSE,"16"}</definedName>
    <definedName name="jhg" localSheetId="10" hidden="1">{#N/A,#N/A,FALSE,"3";#N/A,#N/A,FALSE,"5";#N/A,#N/A,FALSE,"6";#N/A,#N/A,FALSE,"8";#N/A,#N/A,FALSE,"10";#N/A,#N/A,FALSE,"13";#N/A,#N/A,FALSE,"14";#N/A,#N/A,FALSE,"15";#N/A,#N/A,FALSE,"16"}</definedName>
    <definedName name="jhg" localSheetId="13" hidden="1">{#N/A,#N/A,FALSE,"3";#N/A,#N/A,FALSE,"5";#N/A,#N/A,FALSE,"6";#N/A,#N/A,FALSE,"8";#N/A,#N/A,FALSE,"10";#N/A,#N/A,FALSE,"13";#N/A,#N/A,FALSE,"14";#N/A,#N/A,FALSE,"15";#N/A,#N/A,FALSE,"16"}</definedName>
    <definedName name="jhg" localSheetId="2" hidden="1">{#N/A,#N/A,FALSE,"3";#N/A,#N/A,FALSE,"5";#N/A,#N/A,FALSE,"6";#N/A,#N/A,FALSE,"8";#N/A,#N/A,FALSE,"10";#N/A,#N/A,FALSE,"13";#N/A,#N/A,FALSE,"14";#N/A,#N/A,FALSE,"15";#N/A,#N/A,FALSE,"16"}</definedName>
    <definedName name="jhg" hidden="1">{#N/A,#N/A,FALSE,"3";#N/A,#N/A,FALSE,"5";#N/A,#N/A,FALSE,"6";#N/A,#N/A,FALSE,"8";#N/A,#N/A,FALSE,"10";#N/A,#N/A,FALSE,"13";#N/A,#N/A,FALSE,"14";#N/A,#N/A,FALSE,"15";#N/A,#N/A,FALSE,"16"}</definedName>
    <definedName name="jhghj" localSheetId="3" hidden="1">{#N/A,#N/A,FALSE,"3";#N/A,#N/A,FALSE,"5";#N/A,#N/A,FALSE,"6";#N/A,#N/A,FALSE,"8";#N/A,#N/A,FALSE,"10";#N/A,#N/A,FALSE,"13";#N/A,#N/A,FALSE,"14";#N/A,#N/A,FALSE,"15";#N/A,#N/A,FALSE,"16"}</definedName>
    <definedName name="jhghj" localSheetId="8" hidden="1">{#N/A,#N/A,FALSE,"3";#N/A,#N/A,FALSE,"5";#N/A,#N/A,FALSE,"6";#N/A,#N/A,FALSE,"8";#N/A,#N/A,FALSE,"10";#N/A,#N/A,FALSE,"13";#N/A,#N/A,FALSE,"14";#N/A,#N/A,FALSE,"15";#N/A,#N/A,FALSE,"16"}</definedName>
    <definedName name="jhghj" localSheetId="11" hidden="1">{#N/A,#N/A,FALSE,"3";#N/A,#N/A,FALSE,"5";#N/A,#N/A,FALSE,"6";#N/A,#N/A,FALSE,"8";#N/A,#N/A,FALSE,"10";#N/A,#N/A,FALSE,"13";#N/A,#N/A,FALSE,"14";#N/A,#N/A,FALSE,"15";#N/A,#N/A,FALSE,"16"}</definedName>
    <definedName name="jhghj" localSheetId="6" hidden="1">{#N/A,#N/A,FALSE,"3";#N/A,#N/A,FALSE,"5";#N/A,#N/A,FALSE,"6";#N/A,#N/A,FALSE,"8";#N/A,#N/A,FALSE,"10";#N/A,#N/A,FALSE,"13";#N/A,#N/A,FALSE,"14";#N/A,#N/A,FALSE,"15";#N/A,#N/A,FALSE,"16"}</definedName>
    <definedName name="jhghj" localSheetId="7" hidden="1">{#N/A,#N/A,FALSE,"3";#N/A,#N/A,FALSE,"5";#N/A,#N/A,FALSE,"6";#N/A,#N/A,FALSE,"8";#N/A,#N/A,FALSE,"10";#N/A,#N/A,FALSE,"13";#N/A,#N/A,FALSE,"14";#N/A,#N/A,FALSE,"15";#N/A,#N/A,FALSE,"16"}</definedName>
    <definedName name="jhghj" localSheetId="9" hidden="1">{#N/A,#N/A,FALSE,"3";#N/A,#N/A,FALSE,"5";#N/A,#N/A,FALSE,"6";#N/A,#N/A,FALSE,"8";#N/A,#N/A,FALSE,"10";#N/A,#N/A,FALSE,"13";#N/A,#N/A,FALSE,"14";#N/A,#N/A,FALSE,"15";#N/A,#N/A,FALSE,"16"}</definedName>
    <definedName name="jhghj" localSheetId="10" hidden="1">{#N/A,#N/A,FALSE,"3";#N/A,#N/A,FALSE,"5";#N/A,#N/A,FALSE,"6";#N/A,#N/A,FALSE,"8";#N/A,#N/A,FALSE,"10";#N/A,#N/A,FALSE,"13";#N/A,#N/A,FALSE,"14";#N/A,#N/A,FALSE,"15";#N/A,#N/A,FALSE,"16"}</definedName>
    <definedName name="jhghj" localSheetId="13" hidden="1">{#N/A,#N/A,FALSE,"3";#N/A,#N/A,FALSE,"5";#N/A,#N/A,FALSE,"6";#N/A,#N/A,FALSE,"8";#N/A,#N/A,FALSE,"10";#N/A,#N/A,FALSE,"13";#N/A,#N/A,FALSE,"14";#N/A,#N/A,FALSE,"15";#N/A,#N/A,FALSE,"16"}</definedName>
    <definedName name="jhghj" localSheetId="2" hidden="1">{#N/A,#N/A,FALSE,"3";#N/A,#N/A,FALSE,"5";#N/A,#N/A,FALSE,"6";#N/A,#N/A,FALSE,"8";#N/A,#N/A,FALSE,"10";#N/A,#N/A,FALSE,"13";#N/A,#N/A,FALSE,"14";#N/A,#N/A,FALSE,"15";#N/A,#N/A,FALSE,"16"}</definedName>
    <definedName name="jhghj" hidden="1">{#N/A,#N/A,FALSE,"3";#N/A,#N/A,FALSE,"5";#N/A,#N/A,FALSE,"6";#N/A,#N/A,FALSE,"8";#N/A,#N/A,FALSE,"10";#N/A,#N/A,FALSE,"13";#N/A,#N/A,FALSE,"14";#N/A,#N/A,FALSE,"15";#N/A,#N/A,FALSE,"16"}</definedName>
    <definedName name="jhjhgj" localSheetId="3" hidden="1">{#N/A,#N/A,FALSE,"3";#N/A,#N/A,FALSE,"5";#N/A,#N/A,FALSE,"6";#N/A,#N/A,FALSE,"8";#N/A,#N/A,FALSE,"10";#N/A,#N/A,FALSE,"13";#N/A,#N/A,FALSE,"14";#N/A,#N/A,FALSE,"15";#N/A,#N/A,FALSE,"16"}</definedName>
    <definedName name="jhjhgj" localSheetId="8" hidden="1">{#N/A,#N/A,FALSE,"3";#N/A,#N/A,FALSE,"5";#N/A,#N/A,FALSE,"6";#N/A,#N/A,FALSE,"8";#N/A,#N/A,FALSE,"10";#N/A,#N/A,FALSE,"13";#N/A,#N/A,FALSE,"14";#N/A,#N/A,FALSE,"15";#N/A,#N/A,FALSE,"16"}</definedName>
    <definedName name="jhjhgj" localSheetId="11" hidden="1">{#N/A,#N/A,FALSE,"3";#N/A,#N/A,FALSE,"5";#N/A,#N/A,FALSE,"6";#N/A,#N/A,FALSE,"8";#N/A,#N/A,FALSE,"10";#N/A,#N/A,FALSE,"13";#N/A,#N/A,FALSE,"14";#N/A,#N/A,FALSE,"15";#N/A,#N/A,FALSE,"16"}</definedName>
    <definedName name="jhjhgj" localSheetId="6" hidden="1">{#N/A,#N/A,FALSE,"3";#N/A,#N/A,FALSE,"5";#N/A,#N/A,FALSE,"6";#N/A,#N/A,FALSE,"8";#N/A,#N/A,FALSE,"10";#N/A,#N/A,FALSE,"13";#N/A,#N/A,FALSE,"14";#N/A,#N/A,FALSE,"15";#N/A,#N/A,FALSE,"16"}</definedName>
    <definedName name="jhjhgj" localSheetId="7" hidden="1">{#N/A,#N/A,FALSE,"3";#N/A,#N/A,FALSE,"5";#N/A,#N/A,FALSE,"6";#N/A,#N/A,FALSE,"8";#N/A,#N/A,FALSE,"10";#N/A,#N/A,FALSE,"13";#N/A,#N/A,FALSE,"14";#N/A,#N/A,FALSE,"15";#N/A,#N/A,FALSE,"16"}</definedName>
    <definedName name="jhjhgj" localSheetId="9" hidden="1">{#N/A,#N/A,FALSE,"3";#N/A,#N/A,FALSE,"5";#N/A,#N/A,FALSE,"6";#N/A,#N/A,FALSE,"8";#N/A,#N/A,FALSE,"10";#N/A,#N/A,FALSE,"13";#N/A,#N/A,FALSE,"14";#N/A,#N/A,FALSE,"15";#N/A,#N/A,FALSE,"16"}</definedName>
    <definedName name="jhjhgj" localSheetId="10" hidden="1">{#N/A,#N/A,FALSE,"3";#N/A,#N/A,FALSE,"5";#N/A,#N/A,FALSE,"6";#N/A,#N/A,FALSE,"8";#N/A,#N/A,FALSE,"10";#N/A,#N/A,FALSE,"13";#N/A,#N/A,FALSE,"14";#N/A,#N/A,FALSE,"15";#N/A,#N/A,FALSE,"16"}</definedName>
    <definedName name="jhjhgj" localSheetId="13" hidden="1">{#N/A,#N/A,FALSE,"3";#N/A,#N/A,FALSE,"5";#N/A,#N/A,FALSE,"6";#N/A,#N/A,FALSE,"8";#N/A,#N/A,FALSE,"10";#N/A,#N/A,FALSE,"13";#N/A,#N/A,FALSE,"14";#N/A,#N/A,FALSE,"15";#N/A,#N/A,FALSE,"16"}</definedName>
    <definedName name="jhjhgj" localSheetId="2" hidden="1">{#N/A,#N/A,FALSE,"3";#N/A,#N/A,FALSE,"5";#N/A,#N/A,FALSE,"6";#N/A,#N/A,FALSE,"8";#N/A,#N/A,FALSE,"10";#N/A,#N/A,FALSE,"13";#N/A,#N/A,FALSE,"14";#N/A,#N/A,FALSE,"15";#N/A,#N/A,FALSE,"16"}</definedName>
    <definedName name="jhjhgj" hidden="1">{#N/A,#N/A,FALSE,"3";#N/A,#N/A,FALSE,"5";#N/A,#N/A,FALSE,"6";#N/A,#N/A,FALSE,"8";#N/A,#N/A,FALSE,"10";#N/A,#N/A,FALSE,"13";#N/A,#N/A,FALSE,"14";#N/A,#N/A,FALSE,"15";#N/A,#N/A,FALSE,"16"}</definedName>
    <definedName name="jjjjjjjj" localSheetId="3" hidden="1">{#N/A,#N/A,FALSE,"3";#N/A,#N/A,FALSE,"5";#N/A,#N/A,FALSE,"6";#N/A,#N/A,FALSE,"8";#N/A,#N/A,FALSE,"10";#N/A,#N/A,FALSE,"13";#N/A,#N/A,FALSE,"14";#N/A,#N/A,FALSE,"15";#N/A,#N/A,FALSE,"16"}</definedName>
    <definedName name="jjjjjjjj" localSheetId="8" hidden="1">{#N/A,#N/A,FALSE,"3";#N/A,#N/A,FALSE,"5";#N/A,#N/A,FALSE,"6";#N/A,#N/A,FALSE,"8";#N/A,#N/A,FALSE,"10";#N/A,#N/A,FALSE,"13";#N/A,#N/A,FALSE,"14";#N/A,#N/A,FALSE,"15";#N/A,#N/A,FALSE,"16"}</definedName>
    <definedName name="jjjjjjjj" localSheetId="11" hidden="1">{#N/A,#N/A,FALSE,"3";#N/A,#N/A,FALSE,"5";#N/A,#N/A,FALSE,"6";#N/A,#N/A,FALSE,"8";#N/A,#N/A,FALSE,"10";#N/A,#N/A,FALSE,"13";#N/A,#N/A,FALSE,"14";#N/A,#N/A,FALSE,"15";#N/A,#N/A,FALSE,"16"}</definedName>
    <definedName name="jjjjjjjj" localSheetId="6" hidden="1">{#N/A,#N/A,FALSE,"3";#N/A,#N/A,FALSE,"5";#N/A,#N/A,FALSE,"6";#N/A,#N/A,FALSE,"8";#N/A,#N/A,FALSE,"10";#N/A,#N/A,FALSE,"13";#N/A,#N/A,FALSE,"14";#N/A,#N/A,FALSE,"15";#N/A,#N/A,FALSE,"16"}</definedName>
    <definedName name="jjjjjjjj" localSheetId="7" hidden="1">{#N/A,#N/A,FALSE,"3";#N/A,#N/A,FALSE,"5";#N/A,#N/A,FALSE,"6";#N/A,#N/A,FALSE,"8";#N/A,#N/A,FALSE,"10";#N/A,#N/A,FALSE,"13";#N/A,#N/A,FALSE,"14";#N/A,#N/A,FALSE,"15";#N/A,#N/A,FALSE,"16"}</definedName>
    <definedName name="jjjjjjjj" localSheetId="9" hidden="1">{#N/A,#N/A,FALSE,"3";#N/A,#N/A,FALSE,"5";#N/A,#N/A,FALSE,"6";#N/A,#N/A,FALSE,"8";#N/A,#N/A,FALSE,"10";#N/A,#N/A,FALSE,"13";#N/A,#N/A,FALSE,"14";#N/A,#N/A,FALSE,"15";#N/A,#N/A,FALSE,"16"}</definedName>
    <definedName name="jjjjjjjj" localSheetId="10" hidden="1">{#N/A,#N/A,FALSE,"3";#N/A,#N/A,FALSE,"5";#N/A,#N/A,FALSE,"6";#N/A,#N/A,FALSE,"8";#N/A,#N/A,FALSE,"10";#N/A,#N/A,FALSE,"13";#N/A,#N/A,FALSE,"14";#N/A,#N/A,FALSE,"15";#N/A,#N/A,FALSE,"16"}</definedName>
    <definedName name="jjjjjjjj" localSheetId="13" hidden="1">{#N/A,#N/A,FALSE,"3";#N/A,#N/A,FALSE,"5";#N/A,#N/A,FALSE,"6";#N/A,#N/A,FALSE,"8";#N/A,#N/A,FALSE,"10";#N/A,#N/A,FALSE,"13";#N/A,#N/A,FALSE,"14";#N/A,#N/A,FALSE,"15";#N/A,#N/A,FALSE,"16"}</definedName>
    <definedName name="jjjjjjjj" localSheetId="2" hidden="1">{#N/A,#N/A,FALSE,"3";#N/A,#N/A,FALSE,"5";#N/A,#N/A,FALSE,"6";#N/A,#N/A,FALSE,"8";#N/A,#N/A,FALSE,"10";#N/A,#N/A,FALSE,"13";#N/A,#N/A,FALSE,"14";#N/A,#N/A,FALSE,"15";#N/A,#N/A,FALSE,"16"}</definedName>
    <definedName name="jjjjjjjj" hidden="1">{#N/A,#N/A,FALSE,"3";#N/A,#N/A,FALSE,"5";#N/A,#N/A,FALSE,"6";#N/A,#N/A,FALSE,"8";#N/A,#N/A,FALSE,"10";#N/A,#N/A,FALSE,"13";#N/A,#N/A,FALSE,"14";#N/A,#N/A,FALSE,"15";#N/A,#N/A,FALSE,"16"}</definedName>
    <definedName name="jlhhjlhjlhjl" localSheetId="3" hidden="1">{#N/A,#N/A,FALSE,"3";#N/A,#N/A,FALSE,"5";#N/A,#N/A,FALSE,"6";#N/A,#N/A,FALSE,"8";#N/A,#N/A,FALSE,"10";#N/A,#N/A,FALSE,"13";#N/A,#N/A,FALSE,"14";#N/A,#N/A,FALSE,"15";#N/A,#N/A,FALSE,"16"}</definedName>
    <definedName name="jlhhjlhjlhjl" localSheetId="8" hidden="1">{#N/A,#N/A,FALSE,"3";#N/A,#N/A,FALSE,"5";#N/A,#N/A,FALSE,"6";#N/A,#N/A,FALSE,"8";#N/A,#N/A,FALSE,"10";#N/A,#N/A,FALSE,"13";#N/A,#N/A,FALSE,"14";#N/A,#N/A,FALSE,"15";#N/A,#N/A,FALSE,"16"}</definedName>
    <definedName name="jlhhjlhjlhjl" localSheetId="11" hidden="1">{#N/A,#N/A,FALSE,"3";#N/A,#N/A,FALSE,"5";#N/A,#N/A,FALSE,"6";#N/A,#N/A,FALSE,"8";#N/A,#N/A,FALSE,"10";#N/A,#N/A,FALSE,"13";#N/A,#N/A,FALSE,"14";#N/A,#N/A,FALSE,"15";#N/A,#N/A,FALSE,"16"}</definedName>
    <definedName name="jlhhjlhjlhjl" localSheetId="6" hidden="1">{#N/A,#N/A,FALSE,"3";#N/A,#N/A,FALSE,"5";#N/A,#N/A,FALSE,"6";#N/A,#N/A,FALSE,"8";#N/A,#N/A,FALSE,"10";#N/A,#N/A,FALSE,"13";#N/A,#N/A,FALSE,"14";#N/A,#N/A,FALSE,"15";#N/A,#N/A,FALSE,"16"}</definedName>
    <definedName name="jlhhjlhjlhjl" localSheetId="7" hidden="1">{#N/A,#N/A,FALSE,"3";#N/A,#N/A,FALSE,"5";#N/A,#N/A,FALSE,"6";#N/A,#N/A,FALSE,"8";#N/A,#N/A,FALSE,"10";#N/A,#N/A,FALSE,"13";#N/A,#N/A,FALSE,"14";#N/A,#N/A,FALSE,"15";#N/A,#N/A,FALSE,"16"}</definedName>
    <definedName name="jlhhjlhjlhjl" localSheetId="9" hidden="1">{#N/A,#N/A,FALSE,"3";#N/A,#N/A,FALSE,"5";#N/A,#N/A,FALSE,"6";#N/A,#N/A,FALSE,"8";#N/A,#N/A,FALSE,"10";#N/A,#N/A,FALSE,"13";#N/A,#N/A,FALSE,"14";#N/A,#N/A,FALSE,"15";#N/A,#N/A,FALSE,"16"}</definedName>
    <definedName name="jlhhjlhjlhjl" localSheetId="10" hidden="1">{#N/A,#N/A,FALSE,"3";#N/A,#N/A,FALSE,"5";#N/A,#N/A,FALSE,"6";#N/A,#N/A,FALSE,"8";#N/A,#N/A,FALSE,"10";#N/A,#N/A,FALSE,"13";#N/A,#N/A,FALSE,"14";#N/A,#N/A,FALSE,"15";#N/A,#N/A,FALSE,"16"}</definedName>
    <definedName name="jlhhjlhjlhjl" localSheetId="13" hidden="1">{#N/A,#N/A,FALSE,"3";#N/A,#N/A,FALSE,"5";#N/A,#N/A,FALSE,"6";#N/A,#N/A,FALSE,"8";#N/A,#N/A,FALSE,"10";#N/A,#N/A,FALSE,"13";#N/A,#N/A,FALSE,"14";#N/A,#N/A,FALSE,"15";#N/A,#N/A,FALSE,"16"}</definedName>
    <definedName name="jlhhjlhjlhjl" localSheetId="2" hidden="1">{#N/A,#N/A,FALSE,"3";#N/A,#N/A,FALSE,"5";#N/A,#N/A,FALSE,"6";#N/A,#N/A,FALSE,"8";#N/A,#N/A,FALSE,"10";#N/A,#N/A,FALSE,"13";#N/A,#N/A,FALSE,"14";#N/A,#N/A,FALSE,"15";#N/A,#N/A,FALSE,"16"}</definedName>
    <definedName name="jlhhjlhjlhjl" hidden="1">{#N/A,#N/A,FALSE,"3";#N/A,#N/A,FALSE,"5";#N/A,#N/A,FALSE,"6";#N/A,#N/A,FALSE,"8";#N/A,#N/A,FALSE,"10";#N/A,#N/A,FALSE,"13";#N/A,#N/A,FALSE,"14";#N/A,#N/A,FALSE,"15";#N/A,#N/A,FALSE,"16"}</definedName>
    <definedName name="jlhjlhjl" localSheetId="3" hidden="1">{#N/A,#N/A,FALSE,"3";#N/A,#N/A,FALSE,"5";#N/A,#N/A,FALSE,"6";#N/A,#N/A,FALSE,"8";#N/A,#N/A,FALSE,"10";#N/A,#N/A,FALSE,"13";#N/A,#N/A,FALSE,"14";#N/A,#N/A,FALSE,"15";#N/A,#N/A,FALSE,"16"}</definedName>
    <definedName name="jlhjlhjl" localSheetId="8" hidden="1">{#N/A,#N/A,FALSE,"3";#N/A,#N/A,FALSE,"5";#N/A,#N/A,FALSE,"6";#N/A,#N/A,FALSE,"8";#N/A,#N/A,FALSE,"10";#N/A,#N/A,FALSE,"13";#N/A,#N/A,FALSE,"14";#N/A,#N/A,FALSE,"15";#N/A,#N/A,FALSE,"16"}</definedName>
    <definedName name="jlhjlhjl" localSheetId="11" hidden="1">{#N/A,#N/A,FALSE,"3";#N/A,#N/A,FALSE,"5";#N/A,#N/A,FALSE,"6";#N/A,#N/A,FALSE,"8";#N/A,#N/A,FALSE,"10";#N/A,#N/A,FALSE,"13";#N/A,#N/A,FALSE,"14";#N/A,#N/A,FALSE,"15";#N/A,#N/A,FALSE,"16"}</definedName>
    <definedName name="jlhjlhjl" localSheetId="6" hidden="1">{#N/A,#N/A,FALSE,"3";#N/A,#N/A,FALSE,"5";#N/A,#N/A,FALSE,"6";#N/A,#N/A,FALSE,"8";#N/A,#N/A,FALSE,"10";#N/A,#N/A,FALSE,"13";#N/A,#N/A,FALSE,"14";#N/A,#N/A,FALSE,"15";#N/A,#N/A,FALSE,"16"}</definedName>
    <definedName name="jlhjlhjl" localSheetId="7" hidden="1">{#N/A,#N/A,FALSE,"3";#N/A,#N/A,FALSE,"5";#N/A,#N/A,FALSE,"6";#N/A,#N/A,FALSE,"8";#N/A,#N/A,FALSE,"10";#N/A,#N/A,FALSE,"13";#N/A,#N/A,FALSE,"14";#N/A,#N/A,FALSE,"15";#N/A,#N/A,FALSE,"16"}</definedName>
    <definedName name="jlhjlhjl" localSheetId="9" hidden="1">{#N/A,#N/A,FALSE,"3";#N/A,#N/A,FALSE,"5";#N/A,#N/A,FALSE,"6";#N/A,#N/A,FALSE,"8";#N/A,#N/A,FALSE,"10";#N/A,#N/A,FALSE,"13";#N/A,#N/A,FALSE,"14";#N/A,#N/A,FALSE,"15";#N/A,#N/A,FALSE,"16"}</definedName>
    <definedName name="jlhjlhjl" localSheetId="10" hidden="1">{#N/A,#N/A,FALSE,"3";#N/A,#N/A,FALSE,"5";#N/A,#N/A,FALSE,"6";#N/A,#N/A,FALSE,"8";#N/A,#N/A,FALSE,"10";#N/A,#N/A,FALSE,"13";#N/A,#N/A,FALSE,"14";#N/A,#N/A,FALSE,"15";#N/A,#N/A,FALSE,"16"}</definedName>
    <definedName name="jlhjlhjl" localSheetId="13" hidden="1">{#N/A,#N/A,FALSE,"3";#N/A,#N/A,FALSE,"5";#N/A,#N/A,FALSE,"6";#N/A,#N/A,FALSE,"8";#N/A,#N/A,FALSE,"10";#N/A,#N/A,FALSE,"13";#N/A,#N/A,FALSE,"14";#N/A,#N/A,FALSE,"15";#N/A,#N/A,FALSE,"16"}</definedName>
    <definedName name="jlhjlhjl" localSheetId="2" hidden="1">{#N/A,#N/A,FALSE,"3";#N/A,#N/A,FALSE,"5";#N/A,#N/A,FALSE,"6";#N/A,#N/A,FALSE,"8";#N/A,#N/A,FALSE,"10";#N/A,#N/A,FALSE,"13";#N/A,#N/A,FALSE,"14";#N/A,#N/A,FALSE,"15";#N/A,#N/A,FALSE,"16"}</definedName>
    <definedName name="jlhjlhjl" hidden="1">{#N/A,#N/A,FALSE,"3";#N/A,#N/A,FALSE,"5";#N/A,#N/A,FALSE,"6";#N/A,#N/A,FALSE,"8";#N/A,#N/A,FALSE,"10";#N/A,#N/A,FALSE,"13";#N/A,#N/A,FALSE,"14";#N/A,#N/A,FALSE,"15";#N/A,#N/A,FALSE,"16"}</definedName>
    <definedName name="jlj" localSheetId="3" hidden="1">{#N/A,#N/A,FALSE,"3";#N/A,#N/A,FALSE,"5";#N/A,#N/A,FALSE,"6";#N/A,#N/A,FALSE,"8";#N/A,#N/A,FALSE,"10";#N/A,#N/A,FALSE,"13";#N/A,#N/A,FALSE,"14";#N/A,#N/A,FALSE,"15";#N/A,#N/A,FALSE,"16"}</definedName>
    <definedName name="jlj" localSheetId="8" hidden="1">{#N/A,#N/A,FALSE,"3";#N/A,#N/A,FALSE,"5";#N/A,#N/A,FALSE,"6";#N/A,#N/A,FALSE,"8";#N/A,#N/A,FALSE,"10";#N/A,#N/A,FALSE,"13";#N/A,#N/A,FALSE,"14";#N/A,#N/A,FALSE,"15";#N/A,#N/A,FALSE,"16"}</definedName>
    <definedName name="jlj" localSheetId="11" hidden="1">{#N/A,#N/A,FALSE,"3";#N/A,#N/A,FALSE,"5";#N/A,#N/A,FALSE,"6";#N/A,#N/A,FALSE,"8";#N/A,#N/A,FALSE,"10";#N/A,#N/A,FALSE,"13";#N/A,#N/A,FALSE,"14";#N/A,#N/A,FALSE,"15";#N/A,#N/A,FALSE,"16"}</definedName>
    <definedName name="jlj" localSheetId="6" hidden="1">{#N/A,#N/A,FALSE,"3";#N/A,#N/A,FALSE,"5";#N/A,#N/A,FALSE,"6";#N/A,#N/A,FALSE,"8";#N/A,#N/A,FALSE,"10";#N/A,#N/A,FALSE,"13";#N/A,#N/A,FALSE,"14";#N/A,#N/A,FALSE,"15";#N/A,#N/A,FALSE,"16"}</definedName>
    <definedName name="jlj" localSheetId="7" hidden="1">{#N/A,#N/A,FALSE,"3";#N/A,#N/A,FALSE,"5";#N/A,#N/A,FALSE,"6";#N/A,#N/A,FALSE,"8";#N/A,#N/A,FALSE,"10";#N/A,#N/A,FALSE,"13";#N/A,#N/A,FALSE,"14";#N/A,#N/A,FALSE,"15";#N/A,#N/A,FALSE,"16"}</definedName>
    <definedName name="jlj" localSheetId="9" hidden="1">{#N/A,#N/A,FALSE,"3";#N/A,#N/A,FALSE,"5";#N/A,#N/A,FALSE,"6";#N/A,#N/A,FALSE,"8";#N/A,#N/A,FALSE,"10";#N/A,#N/A,FALSE,"13";#N/A,#N/A,FALSE,"14";#N/A,#N/A,FALSE,"15";#N/A,#N/A,FALSE,"16"}</definedName>
    <definedName name="jlj" localSheetId="10" hidden="1">{#N/A,#N/A,FALSE,"3";#N/A,#N/A,FALSE,"5";#N/A,#N/A,FALSE,"6";#N/A,#N/A,FALSE,"8";#N/A,#N/A,FALSE,"10";#N/A,#N/A,FALSE,"13";#N/A,#N/A,FALSE,"14";#N/A,#N/A,FALSE,"15";#N/A,#N/A,FALSE,"16"}</definedName>
    <definedName name="jlj" localSheetId="13" hidden="1">{#N/A,#N/A,FALSE,"3";#N/A,#N/A,FALSE,"5";#N/A,#N/A,FALSE,"6";#N/A,#N/A,FALSE,"8";#N/A,#N/A,FALSE,"10";#N/A,#N/A,FALSE,"13";#N/A,#N/A,FALSE,"14";#N/A,#N/A,FALSE,"15";#N/A,#N/A,FALSE,"16"}</definedName>
    <definedName name="jlj" localSheetId="2" hidden="1">{#N/A,#N/A,FALSE,"3";#N/A,#N/A,FALSE,"5";#N/A,#N/A,FALSE,"6";#N/A,#N/A,FALSE,"8";#N/A,#N/A,FALSE,"10";#N/A,#N/A,FALSE,"13";#N/A,#N/A,FALSE,"14";#N/A,#N/A,FALSE,"15";#N/A,#N/A,FALSE,"16"}</definedName>
    <definedName name="jlj" hidden="1">{#N/A,#N/A,FALSE,"3";#N/A,#N/A,FALSE,"5";#N/A,#N/A,FALSE,"6";#N/A,#N/A,FALSE,"8";#N/A,#N/A,FALSE,"10";#N/A,#N/A,FALSE,"13";#N/A,#N/A,FALSE,"14";#N/A,#N/A,FALSE,"15";#N/A,#N/A,FALSE,"16"}</definedName>
    <definedName name="jlkj" localSheetId="3" hidden="1">{#N/A,#N/A,FALSE,"3";#N/A,#N/A,FALSE,"5";#N/A,#N/A,FALSE,"6";#N/A,#N/A,FALSE,"8";#N/A,#N/A,FALSE,"10";#N/A,#N/A,FALSE,"13";#N/A,#N/A,FALSE,"14";#N/A,#N/A,FALSE,"15";#N/A,#N/A,FALSE,"16"}</definedName>
    <definedName name="jlkj" localSheetId="8" hidden="1">{#N/A,#N/A,FALSE,"3";#N/A,#N/A,FALSE,"5";#N/A,#N/A,FALSE,"6";#N/A,#N/A,FALSE,"8";#N/A,#N/A,FALSE,"10";#N/A,#N/A,FALSE,"13";#N/A,#N/A,FALSE,"14";#N/A,#N/A,FALSE,"15";#N/A,#N/A,FALSE,"16"}</definedName>
    <definedName name="jlkj" localSheetId="11" hidden="1">{#N/A,#N/A,FALSE,"3";#N/A,#N/A,FALSE,"5";#N/A,#N/A,FALSE,"6";#N/A,#N/A,FALSE,"8";#N/A,#N/A,FALSE,"10";#N/A,#N/A,FALSE,"13";#N/A,#N/A,FALSE,"14";#N/A,#N/A,FALSE,"15";#N/A,#N/A,FALSE,"16"}</definedName>
    <definedName name="jlkj" localSheetId="6" hidden="1">{#N/A,#N/A,FALSE,"3";#N/A,#N/A,FALSE,"5";#N/A,#N/A,FALSE,"6";#N/A,#N/A,FALSE,"8";#N/A,#N/A,FALSE,"10";#N/A,#N/A,FALSE,"13";#N/A,#N/A,FALSE,"14";#N/A,#N/A,FALSE,"15";#N/A,#N/A,FALSE,"16"}</definedName>
    <definedName name="jlkj" localSheetId="7" hidden="1">{#N/A,#N/A,FALSE,"3";#N/A,#N/A,FALSE,"5";#N/A,#N/A,FALSE,"6";#N/A,#N/A,FALSE,"8";#N/A,#N/A,FALSE,"10";#N/A,#N/A,FALSE,"13";#N/A,#N/A,FALSE,"14";#N/A,#N/A,FALSE,"15";#N/A,#N/A,FALSE,"16"}</definedName>
    <definedName name="jlkj" localSheetId="9" hidden="1">{#N/A,#N/A,FALSE,"3";#N/A,#N/A,FALSE,"5";#N/A,#N/A,FALSE,"6";#N/A,#N/A,FALSE,"8";#N/A,#N/A,FALSE,"10";#N/A,#N/A,FALSE,"13";#N/A,#N/A,FALSE,"14";#N/A,#N/A,FALSE,"15";#N/A,#N/A,FALSE,"16"}</definedName>
    <definedName name="jlkj" localSheetId="10" hidden="1">{#N/A,#N/A,FALSE,"3";#N/A,#N/A,FALSE,"5";#N/A,#N/A,FALSE,"6";#N/A,#N/A,FALSE,"8";#N/A,#N/A,FALSE,"10";#N/A,#N/A,FALSE,"13";#N/A,#N/A,FALSE,"14";#N/A,#N/A,FALSE,"15";#N/A,#N/A,FALSE,"16"}</definedName>
    <definedName name="jlkj" localSheetId="13" hidden="1">{#N/A,#N/A,FALSE,"3";#N/A,#N/A,FALSE,"5";#N/A,#N/A,FALSE,"6";#N/A,#N/A,FALSE,"8";#N/A,#N/A,FALSE,"10";#N/A,#N/A,FALSE,"13";#N/A,#N/A,FALSE,"14";#N/A,#N/A,FALSE,"15";#N/A,#N/A,FALSE,"16"}</definedName>
    <definedName name="jlkj" localSheetId="2" hidden="1">{#N/A,#N/A,FALSE,"3";#N/A,#N/A,FALSE,"5";#N/A,#N/A,FALSE,"6";#N/A,#N/A,FALSE,"8";#N/A,#N/A,FALSE,"10";#N/A,#N/A,FALSE,"13";#N/A,#N/A,FALSE,"14";#N/A,#N/A,FALSE,"15";#N/A,#N/A,FALSE,"16"}</definedName>
    <definedName name="jlkj" hidden="1">{#N/A,#N/A,FALSE,"3";#N/A,#N/A,FALSE,"5";#N/A,#N/A,FALSE,"6";#N/A,#N/A,FALSE,"8";#N/A,#N/A,FALSE,"10";#N/A,#N/A,FALSE,"13";#N/A,#N/A,FALSE,"14";#N/A,#N/A,FALSE,"15";#N/A,#N/A,FALSE,"16"}</definedName>
    <definedName name="jlyulhjl" localSheetId="3" hidden="1">{#N/A,#N/A,FALSE,"3";#N/A,#N/A,FALSE,"5";#N/A,#N/A,FALSE,"6";#N/A,#N/A,FALSE,"8";#N/A,#N/A,FALSE,"10";#N/A,#N/A,FALSE,"13";#N/A,#N/A,FALSE,"14";#N/A,#N/A,FALSE,"15";#N/A,#N/A,FALSE,"16"}</definedName>
    <definedName name="jlyulhjl" localSheetId="8" hidden="1">{#N/A,#N/A,FALSE,"3";#N/A,#N/A,FALSE,"5";#N/A,#N/A,FALSE,"6";#N/A,#N/A,FALSE,"8";#N/A,#N/A,FALSE,"10";#N/A,#N/A,FALSE,"13";#N/A,#N/A,FALSE,"14";#N/A,#N/A,FALSE,"15";#N/A,#N/A,FALSE,"16"}</definedName>
    <definedName name="jlyulhjl" localSheetId="11" hidden="1">{#N/A,#N/A,FALSE,"3";#N/A,#N/A,FALSE,"5";#N/A,#N/A,FALSE,"6";#N/A,#N/A,FALSE,"8";#N/A,#N/A,FALSE,"10";#N/A,#N/A,FALSE,"13";#N/A,#N/A,FALSE,"14";#N/A,#N/A,FALSE,"15";#N/A,#N/A,FALSE,"16"}</definedName>
    <definedName name="jlyulhjl" localSheetId="6" hidden="1">{#N/A,#N/A,FALSE,"3";#N/A,#N/A,FALSE,"5";#N/A,#N/A,FALSE,"6";#N/A,#N/A,FALSE,"8";#N/A,#N/A,FALSE,"10";#N/A,#N/A,FALSE,"13";#N/A,#N/A,FALSE,"14";#N/A,#N/A,FALSE,"15";#N/A,#N/A,FALSE,"16"}</definedName>
    <definedName name="jlyulhjl" localSheetId="7" hidden="1">{#N/A,#N/A,FALSE,"3";#N/A,#N/A,FALSE,"5";#N/A,#N/A,FALSE,"6";#N/A,#N/A,FALSE,"8";#N/A,#N/A,FALSE,"10";#N/A,#N/A,FALSE,"13";#N/A,#N/A,FALSE,"14";#N/A,#N/A,FALSE,"15";#N/A,#N/A,FALSE,"16"}</definedName>
    <definedName name="jlyulhjl" localSheetId="9" hidden="1">{#N/A,#N/A,FALSE,"3";#N/A,#N/A,FALSE,"5";#N/A,#N/A,FALSE,"6";#N/A,#N/A,FALSE,"8";#N/A,#N/A,FALSE,"10";#N/A,#N/A,FALSE,"13";#N/A,#N/A,FALSE,"14";#N/A,#N/A,FALSE,"15";#N/A,#N/A,FALSE,"16"}</definedName>
    <definedName name="jlyulhjl" localSheetId="10" hidden="1">{#N/A,#N/A,FALSE,"3";#N/A,#N/A,FALSE,"5";#N/A,#N/A,FALSE,"6";#N/A,#N/A,FALSE,"8";#N/A,#N/A,FALSE,"10";#N/A,#N/A,FALSE,"13";#N/A,#N/A,FALSE,"14";#N/A,#N/A,FALSE,"15";#N/A,#N/A,FALSE,"16"}</definedName>
    <definedName name="jlyulhjl" localSheetId="13" hidden="1">{#N/A,#N/A,FALSE,"3";#N/A,#N/A,FALSE,"5";#N/A,#N/A,FALSE,"6";#N/A,#N/A,FALSE,"8";#N/A,#N/A,FALSE,"10";#N/A,#N/A,FALSE,"13";#N/A,#N/A,FALSE,"14";#N/A,#N/A,FALSE,"15";#N/A,#N/A,FALSE,"16"}</definedName>
    <definedName name="jlyulhjl" localSheetId="2" hidden="1">{#N/A,#N/A,FALSE,"3";#N/A,#N/A,FALSE,"5";#N/A,#N/A,FALSE,"6";#N/A,#N/A,FALSE,"8";#N/A,#N/A,FALSE,"10";#N/A,#N/A,FALSE,"13";#N/A,#N/A,FALSE,"14";#N/A,#N/A,FALSE,"15";#N/A,#N/A,FALSE,"16"}</definedName>
    <definedName name="jlyulhjl" hidden="1">{#N/A,#N/A,FALSE,"3";#N/A,#N/A,FALSE,"5";#N/A,#N/A,FALSE,"6";#N/A,#N/A,FALSE,"8";#N/A,#N/A,FALSE,"10";#N/A,#N/A,FALSE,"13";#N/A,#N/A,FALSE,"14";#N/A,#N/A,FALSE,"15";#N/A,#N/A,FALSE,"16"}</definedName>
    <definedName name="kfgkgkgh" localSheetId="3" hidden="1">{#N/A,#N/A,FALSE,"3";#N/A,#N/A,FALSE,"5";#N/A,#N/A,FALSE,"6";#N/A,#N/A,FALSE,"8";#N/A,#N/A,FALSE,"10";#N/A,#N/A,FALSE,"13";#N/A,#N/A,FALSE,"14";#N/A,#N/A,FALSE,"15";#N/A,#N/A,FALSE,"16"}</definedName>
    <definedName name="kfgkgkgh" localSheetId="8" hidden="1">{#N/A,#N/A,FALSE,"3";#N/A,#N/A,FALSE,"5";#N/A,#N/A,FALSE,"6";#N/A,#N/A,FALSE,"8";#N/A,#N/A,FALSE,"10";#N/A,#N/A,FALSE,"13";#N/A,#N/A,FALSE,"14";#N/A,#N/A,FALSE,"15";#N/A,#N/A,FALSE,"16"}</definedName>
    <definedName name="kfgkgkgh" localSheetId="11" hidden="1">{#N/A,#N/A,FALSE,"3";#N/A,#N/A,FALSE,"5";#N/A,#N/A,FALSE,"6";#N/A,#N/A,FALSE,"8";#N/A,#N/A,FALSE,"10";#N/A,#N/A,FALSE,"13";#N/A,#N/A,FALSE,"14";#N/A,#N/A,FALSE,"15";#N/A,#N/A,FALSE,"16"}</definedName>
    <definedName name="kfgkgkgh" localSheetId="6" hidden="1">{#N/A,#N/A,FALSE,"3";#N/A,#N/A,FALSE,"5";#N/A,#N/A,FALSE,"6";#N/A,#N/A,FALSE,"8";#N/A,#N/A,FALSE,"10";#N/A,#N/A,FALSE,"13";#N/A,#N/A,FALSE,"14";#N/A,#N/A,FALSE,"15";#N/A,#N/A,FALSE,"16"}</definedName>
    <definedName name="kfgkgkgh" localSheetId="7" hidden="1">{#N/A,#N/A,FALSE,"3";#N/A,#N/A,FALSE,"5";#N/A,#N/A,FALSE,"6";#N/A,#N/A,FALSE,"8";#N/A,#N/A,FALSE,"10";#N/A,#N/A,FALSE,"13";#N/A,#N/A,FALSE,"14";#N/A,#N/A,FALSE,"15";#N/A,#N/A,FALSE,"16"}</definedName>
    <definedName name="kfgkgkgh" localSheetId="9" hidden="1">{#N/A,#N/A,FALSE,"3";#N/A,#N/A,FALSE,"5";#N/A,#N/A,FALSE,"6";#N/A,#N/A,FALSE,"8";#N/A,#N/A,FALSE,"10";#N/A,#N/A,FALSE,"13";#N/A,#N/A,FALSE,"14";#N/A,#N/A,FALSE,"15";#N/A,#N/A,FALSE,"16"}</definedName>
    <definedName name="kfgkgkgh" localSheetId="10" hidden="1">{#N/A,#N/A,FALSE,"3";#N/A,#N/A,FALSE,"5";#N/A,#N/A,FALSE,"6";#N/A,#N/A,FALSE,"8";#N/A,#N/A,FALSE,"10";#N/A,#N/A,FALSE,"13";#N/A,#N/A,FALSE,"14";#N/A,#N/A,FALSE,"15";#N/A,#N/A,FALSE,"16"}</definedName>
    <definedName name="kfgkgkgh" localSheetId="13" hidden="1">{#N/A,#N/A,FALSE,"3";#N/A,#N/A,FALSE,"5";#N/A,#N/A,FALSE,"6";#N/A,#N/A,FALSE,"8";#N/A,#N/A,FALSE,"10";#N/A,#N/A,FALSE,"13";#N/A,#N/A,FALSE,"14";#N/A,#N/A,FALSE,"15";#N/A,#N/A,FALSE,"16"}</definedName>
    <definedName name="kfgkgkgh" localSheetId="2" hidden="1">{#N/A,#N/A,FALSE,"3";#N/A,#N/A,FALSE,"5";#N/A,#N/A,FALSE,"6";#N/A,#N/A,FALSE,"8";#N/A,#N/A,FALSE,"10";#N/A,#N/A,FALSE,"13";#N/A,#N/A,FALSE,"14";#N/A,#N/A,FALSE,"15";#N/A,#N/A,FALSE,"16"}</definedName>
    <definedName name="kfgkgkgh" hidden="1">{#N/A,#N/A,FALSE,"3";#N/A,#N/A,FALSE,"5";#N/A,#N/A,FALSE,"6";#N/A,#N/A,FALSE,"8";#N/A,#N/A,FALSE,"10";#N/A,#N/A,FALSE,"13";#N/A,#N/A,FALSE,"14";#N/A,#N/A,FALSE,"15";#N/A,#N/A,FALSE,"16"}</definedName>
    <definedName name="kgghkgh" localSheetId="3" hidden="1">{#N/A,#N/A,FALSE,"3";#N/A,#N/A,FALSE,"5";#N/A,#N/A,FALSE,"6";#N/A,#N/A,FALSE,"8";#N/A,#N/A,FALSE,"10";#N/A,#N/A,FALSE,"13";#N/A,#N/A,FALSE,"14";#N/A,#N/A,FALSE,"15";#N/A,#N/A,FALSE,"16"}</definedName>
    <definedName name="kgghkgh" localSheetId="8" hidden="1">{#N/A,#N/A,FALSE,"3";#N/A,#N/A,FALSE,"5";#N/A,#N/A,FALSE,"6";#N/A,#N/A,FALSE,"8";#N/A,#N/A,FALSE,"10";#N/A,#N/A,FALSE,"13";#N/A,#N/A,FALSE,"14";#N/A,#N/A,FALSE,"15";#N/A,#N/A,FALSE,"16"}</definedName>
    <definedName name="kgghkgh" localSheetId="11" hidden="1">{#N/A,#N/A,FALSE,"3";#N/A,#N/A,FALSE,"5";#N/A,#N/A,FALSE,"6";#N/A,#N/A,FALSE,"8";#N/A,#N/A,FALSE,"10";#N/A,#N/A,FALSE,"13";#N/A,#N/A,FALSE,"14";#N/A,#N/A,FALSE,"15";#N/A,#N/A,FALSE,"16"}</definedName>
    <definedName name="kgghkgh" localSheetId="6" hidden="1">{#N/A,#N/A,FALSE,"3";#N/A,#N/A,FALSE,"5";#N/A,#N/A,FALSE,"6";#N/A,#N/A,FALSE,"8";#N/A,#N/A,FALSE,"10";#N/A,#N/A,FALSE,"13";#N/A,#N/A,FALSE,"14";#N/A,#N/A,FALSE,"15";#N/A,#N/A,FALSE,"16"}</definedName>
    <definedName name="kgghkgh" localSheetId="7" hidden="1">{#N/A,#N/A,FALSE,"3";#N/A,#N/A,FALSE,"5";#N/A,#N/A,FALSE,"6";#N/A,#N/A,FALSE,"8";#N/A,#N/A,FALSE,"10";#N/A,#N/A,FALSE,"13";#N/A,#N/A,FALSE,"14";#N/A,#N/A,FALSE,"15";#N/A,#N/A,FALSE,"16"}</definedName>
    <definedName name="kgghkgh" localSheetId="9" hidden="1">{#N/A,#N/A,FALSE,"3";#N/A,#N/A,FALSE,"5";#N/A,#N/A,FALSE,"6";#N/A,#N/A,FALSE,"8";#N/A,#N/A,FALSE,"10";#N/A,#N/A,FALSE,"13";#N/A,#N/A,FALSE,"14";#N/A,#N/A,FALSE,"15";#N/A,#N/A,FALSE,"16"}</definedName>
    <definedName name="kgghkgh" localSheetId="10" hidden="1">{#N/A,#N/A,FALSE,"3";#N/A,#N/A,FALSE,"5";#N/A,#N/A,FALSE,"6";#N/A,#N/A,FALSE,"8";#N/A,#N/A,FALSE,"10";#N/A,#N/A,FALSE,"13";#N/A,#N/A,FALSE,"14";#N/A,#N/A,FALSE,"15";#N/A,#N/A,FALSE,"16"}</definedName>
    <definedName name="kgghkgh" localSheetId="13" hidden="1">{#N/A,#N/A,FALSE,"3";#N/A,#N/A,FALSE,"5";#N/A,#N/A,FALSE,"6";#N/A,#N/A,FALSE,"8";#N/A,#N/A,FALSE,"10";#N/A,#N/A,FALSE,"13";#N/A,#N/A,FALSE,"14";#N/A,#N/A,FALSE,"15";#N/A,#N/A,FALSE,"16"}</definedName>
    <definedName name="kgghkgh" localSheetId="2" hidden="1">{#N/A,#N/A,FALSE,"3";#N/A,#N/A,FALSE,"5";#N/A,#N/A,FALSE,"6";#N/A,#N/A,FALSE,"8";#N/A,#N/A,FALSE,"10";#N/A,#N/A,FALSE,"13";#N/A,#N/A,FALSE,"14";#N/A,#N/A,FALSE,"15";#N/A,#N/A,FALSE,"16"}</definedName>
    <definedName name="kgghkgh" hidden="1">{#N/A,#N/A,FALSE,"3";#N/A,#N/A,FALSE,"5";#N/A,#N/A,FALSE,"6";#N/A,#N/A,FALSE,"8";#N/A,#N/A,FALSE,"10";#N/A,#N/A,FALSE,"13";#N/A,#N/A,FALSE,"14";#N/A,#N/A,FALSE,"15";#N/A,#N/A,FALSE,"16"}</definedName>
    <definedName name="kgghkgk" localSheetId="3" hidden="1">{#N/A,#N/A,FALSE,"3";#N/A,#N/A,FALSE,"5";#N/A,#N/A,FALSE,"6";#N/A,#N/A,FALSE,"8";#N/A,#N/A,FALSE,"10";#N/A,#N/A,FALSE,"13";#N/A,#N/A,FALSE,"14";#N/A,#N/A,FALSE,"15";#N/A,#N/A,FALSE,"16"}</definedName>
    <definedName name="kgghkgk" localSheetId="8" hidden="1">{#N/A,#N/A,FALSE,"3";#N/A,#N/A,FALSE,"5";#N/A,#N/A,FALSE,"6";#N/A,#N/A,FALSE,"8";#N/A,#N/A,FALSE,"10";#N/A,#N/A,FALSE,"13";#N/A,#N/A,FALSE,"14";#N/A,#N/A,FALSE,"15";#N/A,#N/A,FALSE,"16"}</definedName>
    <definedName name="kgghkgk" localSheetId="11" hidden="1">{#N/A,#N/A,FALSE,"3";#N/A,#N/A,FALSE,"5";#N/A,#N/A,FALSE,"6";#N/A,#N/A,FALSE,"8";#N/A,#N/A,FALSE,"10";#N/A,#N/A,FALSE,"13";#N/A,#N/A,FALSE,"14";#N/A,#N/A,FALSE,"15";#N/A,#N/A,FALSE,"16"}</definedName>
    <definedName name="kgghkgk" localSheetId="6" hidden="1">{#N/A,#N/A,FALSE,"3";#N/A,#N/A,FALSE,"5";#N/A,#N/A,FALSE,"6";#N/A,#N/A,FALSE,"8";#N/A,#N/A,FALSE,"10";#N/A,#N/A,FALSE,"13";#N/A,#N/A,FALSE,"14";#N/A,#N/A,FALSE,"15";#N/A,#N/A,FALSE,"16"}</definedName>
    <definedName name="kgghkgk" localSheetId="7" hidden="1">{#N/A,#N/A,FALSE,"3";#N/A,#N/A,FALSE,"5";#N/A,#N/A,FALSE,"6";#N/A,#N/A,FALSE,"8";#N/A,#N/A,FALSE,"10";#N/A,#N/A,FALSE,"13";#N/A,#N/A,FALSE,"14";#N/A,#N/A,FALSE,"15";#N/A,#N/A,FALSE,"16"}</definedName>
    <definedName name="kgghkgk" localSheetId="9" hidden="1">{#N/A,#N/A,FALSE,"3";#N/A,#N/A,FALSE,"5";#N/A,#N/A,FALSE,"6";#N/A,#N/A,FALSE,"8";#N/A,#N/A,FALSE,"10";#N/A,#N/A,FALSE,"13";#N/A,#N/A,FALSE,"14";#N/A,#N/A,FALSE,"15";#N/A,#N/A,FALSE,"16"}</definedName>
    <definedName name="kgghkgk" localSheetId="10" hidden="1">{#N/A,#N/A,FALSE,"3";#N/A,#N/A,FALSE,"5";#N/A,#N/A,FALSE,"6";#N/A,#N/A,FALSE,"8";#N/A,#N/A,FALSE,"10";#N/A,#N/A,FALSE,"13";#N/A,#N/A,FALSE,"14";#N/A,#N/A,FALSE,"15";#N/A,#N/A,FALSE,"16"}</definedName>
    <definedName name="kgghkgk" localSheetId="13" hidden="1">{#N/A,#N/A,FALSE,"3";#N/A,#N/A,FALSE,"5";#N/A,#N/A,FALSE,"6";#N/A,#N/A,FALSE,"8";#N/A,#N/A,FALSE,"10";#N/A,#N/A,FALSE,"13";#N/A,#N/A,FALSE,"14";#N/A,#N/A,FALSE,"15";#N/A,#N/A,FALSE,"16"}</definedName>
    <definedName name="kgghkgk" localSheetId="2" hidden="1">{#N/A,#N/A,FALSE,"3";#N/A,#N/A,FALSE,"5";#N/A,#N/A,FALSE,"6";#N/A,#N/A,FALSE,"8";#N/A,#N/A,FALSE,"10";#N/A,#N/A,FALSE,"13";#N/A,#N/A,FALSE,"14";#N/A,#N/A,FALSE,"15";#N/A,#N/A,FALSE,"16"}</definedName>
    <definedName name="kgghkgk" hidden="1">{#N/A,#N/A,FALSE,"3";#N/A,#N/A,FALSE,"5";#N/A,#N/A,FALSE,"6";#N/A,#N/A,FALSE,"8";#N/A,#N/A,FALSE,"10";#N/A,#N/A,FALSE,"13";#N/A,#N/A,FALSE,"14";#N/A,#N/A,FALSE,"15";#N/A,#N/A,FALSE,"16"}</definedName>
    <definedName name="kghgk" localSheetId="3" hidden="1">{#N/A,#N/A,FALSE,"3";#N/A,#N/A,FALSE,"5";#N/A,#N/A,FALSE,"6";#N/A,#N/A,FALSE,"8";#N/A,#N/A,FALSE,"10";#N/A,#N/A,FALSE,"13";#N/A,#N/A,FALSE,"14";#N/A,#N/A,FALSE,"15";#N/A,#N/A,FALSE,"16"}</definedName>
    <definedName name="kghgk" localSheetId="8" hidden="1">{#N/A,#N/A,FALSE,"3";#N/A,#N/A,FALSE,"5";#N/A,#N/A,FALSE,"6";#N/A,#N/A,FALSE,"8";#N/A,#N/A,FALSE,"10";#N/A,#N/A,FALSE,"13";#N/A,#N/A,FALSE,"14";#N/A,#N/A,FALSE,"15";#N/A,#N/A,FALSE,"16"}</definedName>
    <definedName name="kghgk" localSheetId="11" hidden="1">{#N/A,#N/A,FALSE,"3";#N/A,#N/A,FALSE,"5";#N/A,#N/A,FALSE,"6";#N/A,#N/A,FALSE,"8";#N/A,#N/A,FALSE,"10";#N/A,#N/A,FALSE,"13";#N/A,#N/A,FALSE,"14";#N/A,#N/A,FALSE,"15";#N/A,#N/A,FALSE,"16"}</definedName>
    <definedName name="kghgk" localSheetId="6" hidden="1">{#N/A,#N/A,FALSE,"3";#N/A,#N/A,FALSE,"5";#N/A,#N/A,FALSE,"6";#N/A,#N/A,FALSE,"8";#N/A,#N/A,FALSE,"10";#N/A,#N/A,FALSE,"13";#N/A,#N/A,FALSE,"14";#N/A,#N/A,FALSE,"15";#N/A,#N/A,FALSE,"16"}</definedName>
    <definedName name="kghgk" localSheetId="7" hidden="1">{#N/A,#N/A,FALSE,"3";#N/A,#N/A,FALSE,"5";#N/A,#N/A,FALSE,"6";#N/A,#N/A,FALSE,"8";#N/A,#N/A,FALSE,"10";#N/A,#N/A,FALSE,"13";#N/A,#N/A,FALSE,"14";#N/A,#N/A,FALSE,"15";#N/A,#N/A,FALSE,"16"}</definedName>
    <definedName name="kghgk" localSheetId="9" hidden="1">{#N/A,#N/A,FALSE,"3";#N/A,#N/A,FALSE,"5";#N/A,#N/A,FALSE,"6";#N/A,#N/A,FALSE,"8";#N/A,#N/A,FALSE,"10";#N/A,#N/A,FALSE,"13";#N/A,#N/A,FALSE,"14";#N/A,#N/A,FALSE,"15";#N/A,#N/A,FALSE,"16"}</definedName>
    <definedName name="kghgk" localSheetId="10" hidden="1">{#N/A,#N/A,FALSE,"3";#N/A,#N/A,FALSE,"5";#N/A,#N/A,FALSE,"6";#N/A,#N/A,FALSE,"8";#N/A,#N/A,FALSE,"10";#N/A,#N/A,FALSE,"13";#N/A,#N/A,FALSE,"14";#N/A,#N/A,FALSE,"15";#N/A,#N/A,FALSE,"16"}</definedName>
    <definedName name="kghgk" localSheetId="13" hidden="1">{#N/A,#N/A,FALSE,"3";#N/A,#N/A,FALSE,"5";#N/A,#N/A,FALSE,"6";#N/A,#N/A,FALSE,"8";#N/A,#N/A,FALSE,"10";#N/A,#N/A,FALSE,"13";#N/A,#N/A,FALSE,"14";#N/A,#N/A,FALSE,"15";#N/A,#N/A,FALSE,"16"}</definedName>
    <definedName name="kghgk" localSheetId="2" hidden="1">{#N/A,#N/A,FALSE,"3";#N/A,#N/A,FALSE,"5";#N/A,#N/A,FALSE,"6";#N/A,#N/A,FALSE,"8";#N/A,#N/A,FALSE,"10";#N/A,#N/A,FALSE,"13";#N/A,#N/A,FALSE,"14";#N/A,#N/A,FALSE,"15";#N/A,#N/A,FALSE,"16"}</definedName>
    <definedName name="kghgk" hidden="1">{#N/A,#N/A,FALSE,"3";#N/A,#N/A,FALSE,"5";#N/A,#N/A,FALSE,"6";#N/A,#N/A,FALSE,"8";#N/A,#N/A,FALSE,"10";#N/A,#N/A,FALSE,"13";#N/A,#N/A,FALSE,"14";#N/A,#N/A,FALSE,"15";#N/A,#N/A,FALSE,"16"}</definedName>
    <definedName name="kghkghkghkf" localSheetId="3" hidden="1">{#N/A,#N/A,FALSE,"3";#N/A,#N/A,FALSE,"5";#N/A,#N/A,FALSE,"6";#N/A,#N/A,FALSE,"8";#N/A,#N/A,FALSE,"10";#N/A,#N/A,FALSE,"13";#N/A,#N/A,FALSE,"14";#N/A,#N/A,FALSE,"15";#N/A,#N/A,FALSE,"16"}</definedName>
    <definedName name="kghkghkghkf" localSheetId="8" hidden="1">{#N/A,#N/A,FALSE,"3";#N/A,#N/A,FALSE,"5";#N/A,#N/A,FALSE,"6";#N/A,#N/A,FALSE,"8";#N/A,#N/A,FALSE,"10";#N/A,#N/A,FALSE,"13";#N/A,#N/A,FALSE,"14";#N/A,#N/A,FALSE,"15";#N/A,#N/A,FALSE,"16"}</definedName>
    <definedName name="kghkghkghkf" localSheetId="11" hidden="1">{#N/A,#N/A,FALSE,"3";#N/A,#N/A,FALSE,"5";#N/A,#N/A,FALSE,"6";#N/A,#N/A,FALSE,"8";#N/A,#N/A,FALSE,"10";#N/A,#N/A,FALSE,"13";#N/A,#N/A,FALSE,"14";#N/A,#N/A,FALSE,"15";#N/A,#N/A,FALSE,"16"}</definedName>
    <definedName name="kghkghkghkf" localSheetId="6" hidden="1">{#N/A,#N/A,FALSE,"3";#N/A,#N/A,FALSE,"5";#N/A,#N/A,FALSE,"6";#N/A,#N/A,FALSE,"8";#N/A,#N/A,FALSE,"10";#N/A,#N/A,FALSE,"13";#N/A,#N/A,FALSE,"14";#N/A,#N/A,FALSE,"15";#N/A,#N/A,FALSE,"16"}</definedName>
    <definedName name="kghkghkghkf" localSheetId="7" hidden="1">{#N/A,#N/A,FALSE,"3";#N/A,#N/A,FALSE,"5";#N/A,#N/A,FALSE,"6";#N/A,#N/A,FALSE,"8";#N/A,#N/A,FALSE,"10";#N/A,#N/A,FALSE,"13";#N/A,#N/A,FALSE,"14";#N/A,#N/A,FALSE,"15";#N/A,#N/A,FALSE,"16"}</definedName>
    <definedName name="kghkghkghkf" localSheetId="9" hidden="1">{#N/A,#N/A,FALSE,"3";#N/A,#N/A,FALSE,"5";#N/A,#N/A,FALSE,"6";#N/A,#N/A,FALSE,"8";#N/A,#N/A,FALSE,"10";#N/A,#N/A,FALSE,"13";#N/A,#N/A,FALSE,"14";#N/A,#N/A,FALSE,"15";#N/A,#N/A,FALSE,"16"}</definedName>
    <definedName name="kghkghkghkf" localSheetId="10" hidden="1">{#N/A,#N/A,FALSE,"3";#N/A,#N/A,FALSE,"5";#N/A,#N/A,FALSE,"6";#N/A,#N/A,FALSE,"8";#N/A,#N/A,FALSE,"10";#N/A,#N/A,FALSE,"13";#N/A,#N/A,FALSE,"14";#N/A,#N/A,FALSE,"15";#N/A,#N/A,FALSE,"16"}</definedName>
    <definedName name="kghkghkghkf" localSheetId="13" hidden="1">{#N/A,#N/A,FALSE,"3";#N/A,#N/A,FALSE,"5";#N/A,#N/A,FALSE,"6";#N/A,#N/A,FALSE,"8";#N/A,#N/A,FALSE,"10";#N/A,#N/A,FALSE,"13";#N/A,#N/A,FALSE,"14";#N/A,#N/A,FALSE,"15";#N/A,#N/A,FALSE,"16"}</definedName>
    <definedName name="kghkghkghkf" localSheetId="2" hidden="1">{#N/A,#N/A,FALSE,"3";#N/A,#N/A,FALSE,"5";#N/A,#N/A,FALSE,"6";#N/A,#N/A,FALSE,"8";#N/A,#N/A,FALSE,"10";#N/A,#N/A,FALSE,"13";#N/A,#N/A,FALSE,"14";#N/A,#N/A,FALSE,"15";#N/A,#N/A,FALSE,"16"}</definedName>
    <definedName name="kghkghkghkf" hidden="1">{#N/A,#N/A,FALSE,"3";#N/A,#N/A,FALSE,"5";#N/A,#N/A,FALSE,"6";#N/A,#N/A,FALSE,"8";#N/A,#N/A,FALSE,"10";#N/A,#N/A,FALSE,"13";#N/A,#N/A,FALSE,"14";#N/A,#N/A,FALSE,"15";#N/A,#N/A,FALSE,"16"}</definedName>
    <definedName name="kghkghkgk" localSheetId="3" hidden="1">{#N/A,#N/A,FALSE,"3";#N/A,#N/A,FALSE,"5";#N/A,#N/A,FALSE,"6";#N/A,#N/A,FALSE,"8";#N/A,#N/A,FALSE,"10";#N/A,#N/A,FALSE,"13";#N/A,#N/A,FALSE,"14";#N/A,#N/A,FALSE,"15";#N/A,#N/A,FALSE,"16"}</definedName>
    <definedName name="kghkghkgk" localSheetId="8" hidden="1">{#N/A,#N/A,FALSE,"3";#N/A,#N/A,FALSE,"5";#N/A,#N/A,FALSE,"6";#N/A,#N/A,FALSE,"8";#N/A,#N/A,FALSE,"10";#N/A,#N/A,FALSE,"13";#N/A,#N/A,FALSE,"14";#N/A,#N/A,FALSE,"15";#N/A,#N/A,FALSE,"16"}</definedName>
    <definedName name="kghkghkgk" localSheetId="11" hidden="1">{#N/A,#N/A,FALSE,"3";#N/A,#N/A,FALSE,"5";#N/A,#N/A,FALSE,"6";#N/A,#N/A,FALSE,"8";#N/A,#N/A,FALSE,"10";#N/A,#N/A,FALSE,"13";#N/A,#N/A,FALSE,"14";#N/A,#N/A,FALSE,"15";#N/A,#N/A,FALSE,"16"}</definedName>
    <definedName name="kghkghkgk" localSheetId="6" hidden="1">{#N/A,#N/A,FALSE,"3";#N/A,#N/A,FALSE,"5";#N/A,#N/A,FALSE,"6";#N/A,#N/A,FALSE,"8";#N/A,#N/A,FALSE,"10";#N/A,#N/A,FALSE,"13";#N/A,#N/A,FALSE,"14";#N/A,#N/A,FALSE,"15";#N/A,#N/A,FALSE,"16"}</definedName>
    <definedName name="kghkghkgk" localSheetId="7" hidden="1">{#N/A,#N/A,FALSE,"3";#N/A,#N/A,FALSE,"5";#N/A,#N/A,FALSE,"6";#N/A,#N/A,FALSE,"8";#N/A,#N/A,FALSE,"10";#N/A,#N/A,FALSE,"13";#N/A,#N/A,FALSE,"14";#N/A,#N/A,FALSE,"15";#N/A,#N/A,FALSE,"16"}</definedName>
    <definedName name="kghkghkgk" localSheetId="9" hidden="1">{#N/A,#N/A,FALSE,"3";#N/A,#N/A,FALSE,"5";#N/A,#N/A,FALSE,"6";#N/A,#N/A,FALSE,"8";#N/A,#N/A,FALSE,"10";#N/A,#N/A,FALSE,"13";#N/A,#N/A,FALSE,"14";#N/A,#N/A,FALSE,"15";#N/A,#N/A,FALSE,"16"}</definedName>
    <definedName name="kghkghkgk" localSheetId="10" hidden="1">{#N/A,#N/A,FALSE,"3";#N/A,#N/A,FALSE,"5";#N/A,#N/A,FALSE,"6";#N/A,#N/A,FALSE,"8";#N/A,#N/A,FALSE,"10";#N/A,#N/A,FALSE,"13";#N/A,#N/A,FALSE,"14";#N/A,#N/A,FALSE,"15";#N/A,#N/A,FALSE,"16"}</definedName>
    <definedName name="kghkghkgk" localSheetId="13" hidden="1">{#N/A,#N/A,FALSE,"3";#N/A,#N/A,FALSE,"5";#N/A,#N/A,FALSE,"6";#N/A,#N/A,FALSE,"8";#N/A,#N/A,FALSE,"10";#N/A,#N/A,FALSE,"13";#N/A,#N/A,FALSE,"14";#N/A,#N/A,FALSE,"15";#N/A,#N/A,FALSE,"16"}</definedName>
    <definedName name="kghkghkgk" localSheetId="2" hidden="1">{#N/A,#N/A,FALSE,"3";#N/A,#N/A,FALSE,"5";#N/A,#N/A,FALSE,"6";#N/A,#N/A,FALSE,"8";#N/A,#N/A,FALSE,"10";#N/A,#N/A,FALSE,"13";#N/A,#N/A,FALSE,"14";#N/A,#N/A,FALSE,"15";#N/A,#N/A,FALSE,"16"}</definedName>
    <definedName name="kghkghkgk" hidden="1">{#N/A,#N/A,FALSE,"3";#N/A,#N/A,FALSE,"5";#N/A,#N/A,FALSE,"6";#N/A,#N/A,FALSE,"8";#N/A,#N/A,FALSE,"10";#N/A,#N/A,FALSE,"13";#N/A,#N/A,FALSE,"14";#N/A,#N/A,FALSE,"15";#N/A,#N/A,FALSE,"16"}</definedName>
    <definedName name="kghkhgk" localSheetId="3" hidden="1">{#N/A,#N/A,FALSE,"3";#N/A,#N/A,FALSE,"5";#N/A,#N/A,FALSE,"6";#N/A,#N/A,FALSE,"8";#N/A,#N/A,FALSE,"10";#N/A,#N/A,FALSE,"13";#N/A,#N/A,FALSE,"14";#N/A,#N/A,FALSE,"15";#N/A,#N/A,FALSE,"16"}</definedName>
    <definedName name="kghkhgk" localSheetId="8" hidden="1">{#N/A,#N/A,FALSE,"3";#N/A,#N/A,FALSE,"5";#N/A,#N/A,FALSE,"6";#N/A,#N/A,FALSE,"8";#N/A,#N/A,FALSE,"10";#N/A,#N/A,FALSE,"13";#N/A,#N/A,FALSE,"14";#N/A,#N/A,FALSE,"15";#N/A,#N/A,FALSE,"16"}</definedName>
    <definedName name="kghkhgk" localSheetId="11" hidden="1">{#N/A,#N/A,FALSE,"3";#N/A,#N/A,FALSE,"5";#N/A,#N/A,FALSE,"6";#N/A,#N/A,FALSE,"8";#N/A,#N/A,FALSE,"10";#N/A,#N/A,FALSE,"13";#N/A,#N/A,FALSE,"14";#N/A,#N/A,FALSE,"15";#N/A,#N/A,FALSE,"16"}</definedName>
    <definedName name="kghkhgk" localSheetId="6" hidden="1">{#N/A,#N/A,FALSE,"3";#N/A,#N/A,FALSE,"5";#N/A,#N/A,FALSE,"6";#N/A,#N/A,FALSE,"8";#N/A,#N/A,FALSE,"10";#N/A,#N/A,FALSE,"13";#N/A,#N/A,FALSE,"14";#N/A,#N/A,FALSE,"15";#N/A,#N/A,FALSE,"16"}</definedName>
    <definedName name="kghkhgk" localSheetId="7" hidden="1">{#N/A,#N/A,FALSE,"3";#N/A,#N/A,FALSE,"5";#N/A,#N/A,FALSE,"6";#N/A,#N/A,FALSE,"8";#N/A,#N/A,FALSE,"10";#N/A,#N/A,FALSE,"13";#N/A,#N/A,FALSE,"14";#N/A,#N/A,FALSE,"15";#N/A,#N/A,FALSE,"16"}</definedName>
    <definedName name="kghkhgk" localSheetId="9" hidden="1">{#N/A,#N/A,FALSE,"3";#N/A,#N/A,FALSE,"5";#N/A,#N/A,FALSE,"6";#N/A,#N/A,FALSE,"8";#N/A,#N/A,FALSE,"10";#N/A,#N/A,FALSE,"13";#N/A,#N/A,FALSE,"14";#N/A,#N/A,FALSE,"15";#N/A,#N/A,FALSE,"16"}</definedName>
    <definedName name="kghkhgk" localSheetId="10" hidden="1">{#N/A,#N/A,FALSE,"3";#N/A,#N/A,FALSE,"5";#N/A,#N/A,FALSE,"6";#N/A,#N/A,FALSE,"8";#N/A,#N/A,FALSE,"10";#N/A,#N/A,FALSE,"13";#N/A,#N/A,FALSE,"14";#N/A,#N/A,FALSE,"15";#N/A,#N/A,FALSE,"16"}</definedName>
    <definedName name="kghkhgk" localSheetId="13" hidden="1">{#N/A,#N/A,FALSE,"3";#N/A,#N/A,FALSE,"5";#N/A,#N/A,FALSE,"6";#N/A,#N/A,FALSE,"8";#N/A,#N/A,FALSE,"10";#N/A,#N/A,FALSE,"13";#N/A,#N/A,FALSE,"14";#N/A,#N/A,FALSE,"15";#N/A,#N/A,FALSE,"16"}</definedName>
    <definedName name="kghkhgk" localSheetId="2" hidden="1">{#N/A,#N/A,FALSE,"3";#N/A,#N/A,FALSE,"5";#N/A,#N/A,FALSE,"6";#N/A,#N/A,FALSE,"8";#N/A,#N/A,FALSE,"10";#N/A,#N/A,FALSE,"13";#N/A,#N/A,FALSE,"14";#N/A,#N/A,FALSE,"15";#N/A,#N/A,FALSE,"16"}</definedName>
    <definedName name="kghkhgk" hidden="1">{#N/A,#N/A,FALSE,"3";#N/A,#N/A,FALSE,"5";#N/A,#N/A,FALSE,"6";#N/A,#N/A,FALSE,"8";#N/A,#N/A,FALSE,"10";#N/A,#N/A,FALSE,"13";#N/A,#N/A,FALSE,"14";#N/A,#N/A,FALSE,"15";#N/A,#N/A,FALSE,"16"}</definedName>
    <definedName name="kgkgk" localSheetId="3" hidden="1">{#N/A,#N/A,FALSE,"3";#N/A,#N/A,FALSE,"5";#N/A,#N/A,FALSE,"6";#N/A,#N/A,FALSE,"8";#N/A,#N/A,FALSE,"10";#N/A,#N/A,FALSE,"13";#N/A,#N/A,FALSE,"14";#N/A,#N/A,FALSE,"15";#N/A,#N/A,FALSE,"16"}</definedName>
    <definedName name="kgkgk" localSheetId="8" hidden="1">{#N/A,#N/A,FALSE,"3";#N/A,#N/A,FALSE,"5";#N/A,#N/A,FALSE,"6";#N/A,#N/A,FALSE,"8";#N/A,#N/A,FALSE,"10";#N/A,#N/A,FALSE,"13";#N/A,#N/A,FALSE,"14";#N/A,#N/A,FALSE,"15";#N/A,#N/A,FALSE,"16"}</definedName>
    <definedName name="kgkgk" localSheetId="11" hidden="1">{#N/A,#N/A,FALSE,"3";#N/A,#N/A,FALSE,"5";#N/A,#N/A,FALSE,"6";#N/A,#N/A,FALSE,"8";#N/A,#N/A,FALSE,"10";#N/A,#N/A,FALSE,"13";#N/A,#N/A,FALSE,"14";#N/A,#N/A,FALSE,"15";#N/A,#N/A,FALSE,"16"}</definedName>
    <definedName name="kgkgk" localSheetId="6" hidden="1">{#N/A,#N/A,FALSE,"3";#N/A,#N/A,FALSE,"5";#N/A,#N/A,FALSE,"6";#N/A,#N/A,FALSE,"8";#N/A,#N/A,FALSE,"10";#N/A,#N/A,FALSE,"13";#N/A,#N/A,FALSE,"14";#N/A,#N/A,FALSE,"15";#N/A,#N/A,FALSE,"16"}</definedName>
    <definedName name="kgkgk" localSheetId="7" hidden="1">{#N/A,#N/A,FALSE,"3";#N/A,#N/A,FALSE,"5";#N/A,#N/A,FALSE,"6";#N/A,#N/A,FALSE,"8";#N/A,#N/A,FALSE,"10";#N/A,#N/A,FALSE,"13";#N/A,#N/A,FALSE,"14";#N/A,#N/A,FALSE,"15";#N/A,#N/A,FALSE,"16"}</definedName>
    <definedName name="kgkgk" localSheetId="9" hidden="1">{#N/A,#N/A,FALSE,"3";#N/A,#N/A,FALSE,"5";#N/A,#N/A,FALSE,"6";#N/A,#N/A,FALSE,"8";#N/A,#N/A,FALSE,"10";#N/A,#N/A,FALSE,"13";#N/A,#N/A,FALSE,"14";#N/A,#N/A,FALSE,"15";#N/A,#N/A,FALSE,"16"}</definedName>
    <definedName name="kgkgk" localSheetId="10" hidden="1">{#N/A,#N/A,FALSE,"3";#N/A,#N/A,FALSE,"5";#N/A,#N/A,FALSE,"6";#N/A,#N/A,FALSE,"8";#N/A,#N/A,FALSE,"10";#N/A,#N/A,FALSE,"13";#N/A,#N/A,FALSE,"14";#N/A,#N/A,FALSE,"15";#N/A,#N/A,FALSE,"16"}</definedName>
    <definedName name="kgkgk" localSheetId="13" hidden="1">{#N/A,#N/A,FALSE,"3";#N/A,#N/A,FALSE,"5";#N/A,#N/A,FALSE,"6";#N/A,#N/A,FALSE,"8";#N/A,#N/A,FALSE,"10";#N/A,#N/A,FALSE,"13";#N/A,#N/A,FALSE,"14";#N/A,#N/A,FALSE,"15";#N/A,#N/A,FALSE,"16"}</definedName>
    <definedName name="kgkgk" localSheetId="2" hidden="1">{#N/A,#N/A,FALSE,"3";#N/A,#N/A,FALSE,"5";#N/A,#N/A,FALSE,"6";#N/A,#N/A,FALSE,"8";#N/A,#N/A,FALSE,"10";#N/A,#N/A,FALSE,"13";#N/A,#N/A,FALSE,"14";#N/A,#N/A,FALSE,"15";#N/A,#N/A,FALSE,"16"}</definedName>
    <definedName name="kgkgk" hidden="1">{#N/A,#N/A,FALSE,"3";#N/A,#N/A,FALSE,"5";#N/A,#N/A,FALSE,"6";#N/A,#N/A,FALSE,"8";#N/A,#N/A,FALSE,"10";#N/A,#N/A,FALSE,"13";#N/A,#N/A,FALSE,"14";#N/A,#N/A,FALSE,"15";#N/A,#N/A,FALSE,"16"}</definedName>
    <definedName name="khggkghk" localSheetId="3" hidden="1">{#N/A,#N/A,FALSE,"3";#N/A,#N/A,FALSE,"5";#N/A,#N/A,FALSE,"6";#N/A,#N/A,FALSE,"8";#N/A,#N/A,FALSE,"10";#N/A,#N/A,FALSE,"13";#N/A,#N/A,FALSE,"14";#N/A,#N/A,FALSE,"15";#N/A,#N/A,FALSE,"16"}</definedName>
    <definedName name="khggkghk" localSheetId="8" hidden="1">{#N/A,#N/A,FALSE,"3";#N/A,#N/A,FALSE,"5";#N/A,#N/A,FALSE,"6";#N/A,#N/A,FALSE,"8";#N/A,#N/A,FALSE,"10";#N/A,#N/A,FALSE,"13";#N/A,#N/A,FALSE,"14";#N/A,#N/A,FALSE,"15";#N/A,#N/A,FALSE,"16"}</definedName>
    <definedName name="khggkghk" localSheetId="11" hidden="1">{#N/A,#N/A,FALSE,"3";#N/A,#N/A,FALSE,"5";#N/A,#N/A,FALSE,"6";#N/A,#N/A,FALSE,"8";#N/A,#N/A,FALSE,"10";#N/A,#N/A,FALSE,"13";#N/A,#N/A,FALSE,"14";#N/A,#N/A,FALSE,"15";#N/A,#N/A,FALSE,"16"}</definedName>
    <definedName name="khggkghk" localSheetId="6" hidden="1">{#N/A,#N/A,FALSE,"3";#N/A,#N/A,FALSE,"5";#N/A,#N/A,FALSE,"6";#N/A,#N/A,FALSE,"8";#N/A,#N/A,FALSE,"10";#N/A,#N/A,FALSE,"13";#N/A,#N/A,FALSE,"14";#N/A,#N/A,FALSE,"15";#N/A,#N/A,FALSE,"16"}</definedName>
    <definedName name="khggkghk" localSheetId="7" hidden="1">{#N/A,#N/A,FALSE,"3";#N/A,#N/A,FALSE,"5";#N/A,#N/A,FALSE,"6";#N/A,#N/A,FALSE,"8";#N/A,#N/A,FALSE,"10";#N/A,#N/A,FALSE,"13";#N/A,#N/A,FALSE,"14";#N/A,#N/A,FALSE,"15";#N/A,#N/A,FALSE,"16"}</definedName>
    <definedName name="khggkghk" localSheetId="9" hidden="1">{#N/A,#N/A,FALSE,"3";#N/A,#N/A,FALSE,"5";#N/A,#N/A,FALSE,"6";#N/A,#N/A,FALSE,"8";#N/A,#N/A,FALSE,"10";#N/A,#N/A,FALSE,"13";#N/A,#N/A,FALSE,"14";#N/A,#N/A,FALSE,"15";#N/A,#N/A,FALSE,"16"}</definedName>
    <definedName name="khggkghk" localSheetId="10" hidden="1">{#N/A,#N/A,FALSE,"3";#N/A,#N/A,FALSE,"5";#N/A,#N/A,FALSE,"6";#N/A,#N/A,FALSE,"8";#N/A,#N/A,FALSE,"10";#N/A,#N/A,FALSE,"13";#N/A,#N/A,FALSE,"14";#N/A,#N/A,FALSE,"15";#N/A,#N/A,FALSE,"16"}</definedName>
    <definedName name="khggkghk" localSheetId="13" hidden="1">{#N/A,#N/A,FALSE,"3";#N/A,#N/A,FALSE,"5";#N/A,#N/A,FALSE,"6";#N/A,#N/A,FALSE,"8";#N/A,#N/A,FALSE,"10";#N/A,#N/A,FALSE,"13";#N/A,#N/A,FALSE,"14";#N/A,#N/A,FALSE,"15";#N/A,#N/A,FALSE,"16"}</definedName>
    <definedName name="khggkghk" localSheetId="2" hidden="1">{#N/A,#N/A,FALSE,"3";#N/A,#N/A,FALSE,"5";#N/A,#N/A,FALSE,"6";#N/A,#N/A,FALSE,"8";#N/A,#N/A,FALSE,"10";#N/A,#N/A,FALSE,"13";#N/A,#N/A,FALSE,"14";#N/A,#N/A,FALSE,"15";#N/A,#N/A,FALSE,"16"}</definedName>
    <definedName name="khggkghk" hidden="1">{#N/A,#N/A,FALSE,"3";#N/A,#N/A,FALSE,"5";#N/A,#N/A,FALSE,"6";#N/A,#N/A,FALSE,"8";#N/A,#N/A,FALSE,"10";#N/A,#N/A,FALSE,"13";#N/A,#N/A,FALSE,"14";#N/A,#N/A,FALSE,"15";#N/A,#N/A,FALSE,"16"}</definedName>
    <definedName name="khk" localSheetId="3" hidden="1">{#N/A,#N/A,FALSE,"3";#N/A,#N/A,FALSE,"5";#N/A,#N/A,FALSE,"6";#N/A,#N/A,FALSE,"8";#N/A,#N/A,FALSE,"10";#N/A,#N/A,FALSE,"13";#N/A,#N/A,FALSE,"14";#N/A,#N/A,FALSE,"15";#N/A,#N/A,FALSE,"16"}</definedName>
    <definedName name="khk" localSheetId="8" hidden="1">{#N/A,#N/A,FALSE,"3";#N/A,#N/A,FALSE,"5";#N/A,#N/A,FALSE,"6";#N/A,#N/A,FALSE,"8";#N/A,#N/A,FALSE,"10";#N/A,#N/A,FALSE,"13";#N/A,#N/A,FALSE,"14";#N/A,#N/A,FALSE,"15";#N/A,#N/A,FALSE,"16"}</definedName>
    <definedName name="khk" localSheetId="11" hidden="1">{#N/A,#N/A,FALSE,"3";#N/A,#N/A,FALSE,"5";#N/A,#N/A,FALSE,"6";#N/A,#N/A,FALSE,"8";#N/A,#N/A,FALSE,"10";#N/A,#N/A,FALSE,"13";#N/A,#N/A,FALSE,"14";#N/A,#N/A,FALSE,"15";#N/A,#N/A,FALSE,"16"}</definedName>
    <definedName name="khk" localSheetId="6" hidden="1">{#N/A,#N/A,FALSE,"3";#N/A,#N/A,FALSE,"5";#N/A,#N/A,FALSE,"6";#N/A,#N/A,FALSE,"8";#N/A,#N/A,FALSE,"10";#N/A,#N/A,FALSE,"13";#N/A,#N/A,FALSE,"14";#N/A,#N/A,FALSE,"15";#N/A,#N/A,FALSE,"16"}</definedName>
    <definedName name="khk" localSheetId="7" hidden="1">{#N/A,#N/A,FALSE,"3";#N/A,#N/A,FALSE,"5";#N/A,#N/A,FALSE,"6";#N/A,#N/A,FALSE,"8";#N/A,#N/A,FALSE,"10";#N/A,#N/A,FALSE,"13";#N/A,#N/A,FALSE,"14";#N/A,#N/A,FALSE,"15";#N/A,#N/A,FALSE,"16"}</definedName>
    <definedName name="khk" localSheetId="9" hidden="1">{#N/A,#N/A,FALSE,"3";#N/A,#N/A,FALSE,"5";#N/A,#N/A,FALSE,"6";#N/A,#N/A,FALSE,"8";#N/A,#N/A,FALSE,"10";#N/A,#N/A,FALSE,"13";#N/A,#N/A,FALSE,"14";#N/A,#N/A,FALSE,"15";#N/A,#N/A,FALSE,"16"}</definedName>
    <definedName name="khk" localSheetId="10" hidden="1">{#N/A,#N/A,FALSE,"3";#N/A,#N/A,FALSE,"5";#N/A,#N/A,FALSE,"6";#N/A,#N/A,FALSE,"8";#N/A,#N/A,FALSE,"10";#N/A,#N/A,FALSE,"13";#N/A,#N/A,FALSE,"14";#N/A,#N/A,FALSE,"15";#N/A,#N/A,FALSE,"16"}</definedName>
    <definedName name="khk" localSheetId="13" hidden="1">{#N/A,#N/A,FALSE,"3";#N/A,#N/A,FALSE,"5";#N/A,#N/A,FALSE,"6";#N/A,#N/A,FALSE,"8";#N/A,#N/A,FALSE,"10";#N/A,#N/A,FALSE,"13";#N/A,#N/A,FALSE,"14";#N/A,#N/A,FALSE,"15";#N/A,#N/A,FALSE,"16"}</definedName>
    <definedName name="khk" localSheetId="2" hidden="1">{#N/A,#N/A,FALSE,"3";#N/A,#N/A,FALSE,"5";#N/A,#N/A,FALSE,"6";#N/A,#N/A,FALSE,"8";#N/A,#N/A,FALSE,"10";#N/A,#N/A,FALSE,"13";#N/A,#N/A,FALSE,"14";#N/A,#N/A,FALSE,"15";#N/A,#N/A,FALSE,"16"}</definedName>
    <definedName name="khk" hidden="1">{#N/A,#N/A,FALSE,"3";#N/A,#N/A,FALSE,"5";#N/A,#N/A,FALSE,"6";#N/A,#N/A,FALSE,"8";#N/A,#N/A,FALSE,"10";#N/A,#N/A,FALSE,"13";#N/A,#N/A,FALSE,"14";#N/A,#N/A,FALSE,"15";#N/A,#N/A,FALSE,"16"}</definedName>
    <definedName name="khkh" localSheetId="3" hidden="1">{#N/A,#N/A,FALSE,"3";#N/A,#N/A,FALSE,"5";#N/A,#N/A,FALSE,"6";#N/A,#N/A,FALSE,"8";#N/A,#N/A,FALSE,"10";#N/A,#N/A,FALSE,"13";#N/A,#N/A,FALSE,"14";#N/A,#N/A,FALSE,"15";#N/A,#N/A,FALSE,"16"}</definedName>
    <definedName name="khkh" localSheetId="8" hidden="1">{#N/A,#N/A,FALSE,"3";#N/A,#N/A,FALSE,"5";#N/A,#N/A,FALSE,"6";#N/A,#N/A,FALSE,"8";#N/A,#N/A,FALSE,"10";#N/A,#N/A,FALSE,"13";#N/A,#N/A,FALSE,"14";#N/A,#N/A,FALSE,"15";#N/A,#N/A,FALSE,"16"}</definedName>
    <definedName name="khkh" localSheetId="11" hidden="1">{#N/A,#N/A,FALSE,"3";#N/A,#N/A,FALSE,"5";#N/A,#N/A,FALSE,"6";#N/A,#N/A,FALSE,"8";#N/A,#N/A,FALSE,"10";#N/A,#N/A,FALSE,"13";#N/A,#N/A,FALSE,"14";#N/A,#N/A,FALSE,"15";#N/A,#N/A,FALSE,"16"}</definedName>
    <definedName name="khkh" localSheetId="6" hidden="1">{#N/A,#N/A,FALSE,"3";#N/A,#N/A,FALSE,"5";#N/A,#N/A,FALSE,"6";#N/A,#N/A,FALSE,"8";#N/A,#N/A,FALSE,"10";#N/A,#N/A,FALSE,"13";#N/A,#N/A,FALSE,"14";#N/A,#N/A,FALSE,"15";#N/A,#N/A,FALSE,"16"}</definedName>
    <definedName name="khkh" localSheetId="7" hidden="1">{#N/A,#N/A,FALSE,"3";#N/A,#N/A,FALSE,"5";#N/A,#N/A,FALSE,"6";#N/A,#N/A,FALSE,"8";#N/A,#N/A,FALSE,"10";#N/A,#N/A,FALSE,"13";#N/A,#N/A,FALSE,"14";#N/A,#N/A,FALSE,"15";#N/A,#N/A,FALSE,"16"}</definedName>
    <definedName name="khkh" localSheetId="9" hidden="1">{#N/A,#N/A,FALSE,"3";#N/A,#N/A,FALSE,"5";#N/A,#N/A,FALSE,"6";#N/A,#N/A,FALSE,"8";#N/A,#N/A,FALSE,"10";#N/A,#N/A,FALSE,"13";#N/A,#N/A,FALSE,"14";#N/A,#N/A,FALSE,"15";#N/A,#N/A,FALSE,"16"}</definedName>
    <definedName name="khkh" localSheetId="10" hidden="1">{#N/A,#N/A,FALSE,"3";#N/A,#N/A,FALSE,"5";#N/A,#N/A,FALSE,"6";#N/A,#N/A,FALSE,"8";#N/A,#N/A,FALSE,"10";#N/A,#N/A,FALSE,"13";#N/A,#N/A,FALSE,"14";#N/A,#N/A,FALSE,"15";#N/A,#N/A,FALSE,"16"}</definedName>
    <definedName name="khkh" localSheetId="13" hidden="1">{#N/A,#N/A,FALSE,"3";#N/A,#N/A,FALSE,"5";#N/A,#N/A,FALSE,"6";#N/A,#N/A,FALSE,"8";#N/A,#N/A,FALSE,"10";#N/A,#N/A,FALSE,"13";#N/A,#N/A,FALSE,"14";#N/A,#N/A,FALSE,"15";#N/A,#N/A,FALSE,"16"}</definedName>
    <definedName name="khkh" localSheetId="2" hidden="1">{#N/A,#N/A,FALSE,"3";#N/A,#N/A,FALSE,"5";#N/A,#N/A,FALSE,"6";#N/A,#N/A,FALSE,"8";#N/A,#N/A,FALSE,"10";#N/A,#N/A,FALSE,"13";#N/A,#N/A,FALSE,"14";#N/A,#N/A,FALSE,"15";#N/A,#N/A,FALSE,"16"}</definedName>
    <definedName name="khkh" hidden="1">{#N/A,#N/A,FALSE,"3";#N/A,#N/A,FALSE,"5";#N/A,#N/A,FALSE,"6";#N/A,#N/A,FALSE,"8";#N/A,#N/A,FALSE,"10";#N/A,#N/A,FALSE,"13";#N/A,#N/A,FALSE,"14";#N/A,#N/A,FALSE,"15";#N/A,#N/A,FALSE,"16"}</definedName>
    <definedName name="khkhk" localSheetId="3" hidden="1">{#N/A,#N/A,FALSE,"3";#N/A,#N/A,FALSE,"5";#N/A,#N/A,FALSE,"6";#N/A,#N/A,FALSE,"8";#N/A,#N/A,FALSE,"10";#N/A,#N/A,FALSE,"13";#N/A,#N/A,FALSE,"14";#N/A,#N/A,FALSE,"15";#N/A,#N/A,FALSE,"16"}</definedName>
    <definedName name="khkhk" localSheetId="8" hidden="1">{#N/A,#N/A,FALSE,"3";#N/A,#N/A,FALSE,"5";#N/A,#N/A,FALSE,"6";#N/A,#N/A,FALSE,"8";#N/A,#N/A,FALSE,"10";#N/A,#N/A,FALSE,"13";#N/A,#N/A,FALSE,"14";#N/A,#N/A,FALSE,"15";#N/A,#N/A,FALSE,"16"}</definedName>
    <definedName name="khkhk" localSheetId="11" hidden="1">{#N/A,#N/A,FALSE,"3";#N/A,#N/A,FALSE,"5";#N/A,#N/A,FALSE,"6";#N/A,#N/A,FALSE,"8";#N/A,#N/A,FALSE,"10";#N/A,#N/A,FALSE,"13";#N/A,#N/A,FALSE,"14";#N/A,#N/A,FALSE,"15";#N/A,#N/A,FALSE,"16"}</definedName>
    <definedName name="khkhk" localSheetId="6" hidden="1">{#N/A,#N/A,FALSE,"3";#N/A,#N/A,FALSE,"5";#N/A,#N/A,FALSE,"6";#N/A,#N/A,FALSE,"8";#N/A,#N/A,FALSE,"10";#N/A,#N/A,FALSE,"13";#N/A,#N/A,FALSE,"14";#N/A,#N/A,FALSE,"15";#N/A,#N/A,FALSE,"16"}</definedName>
    <definedName name="khkhk" localSheetId="7" hidden="1">{#N/A,#N/A,FALSE,"3";#N/A,#N/A,FALSE,"5";#N/A,#N/A,FALSE,"6";#N/A,#N/A,FALSE,"8";#N/A,#N/A,FALSE,"10";#N/A,#N/A,FALSE,"13";#N/A,#N/A,FALSE,"14";#N/A,#N/A,FALSE,"15";#N/A,#N/A,FALSE,"16"}</definedName>
    <definedName name="khkhk" localSheetId="9" hidden="1">{#N/A,#N/A,FALSE,"3";#N/A,#N/A,FALSE,"5";#N/A,#N/A,FALSE,"6";#N/A,#N/A,FALSE,"8";#N/A,#N/A,FALSE,"10";#N/A,#N/A,FALSE,"13";#N/A,#N/A,FALSE,"14";#N/A,#N/A,FALSE,"15";#N/A,#N/A,FALSE,"16"}</definedName>
    <definedName name="khkhk" localSheetId="10" hidden="1">{#N/A,#N/A,FALSE,"3";#N/A,#N/A,FALSE,"5";#N/A,#N/A,FALSE,"6";#N/A,#N/A,FALSE,"8";#N/A,#N/A,FALSE,"10";#N/A,#N/A,FALSE,"13";#N/A,#N/A,FALSE,"14";#N/A,#N/A,FALSE,"15";#N/A,#N/A,FALSE,"16"}</definedName>
    <definedName name="khkhk" localSheetId="13" hidden="1">{#N/A,#N/A,FALSE,"3";#N/A,#N/A,FALSE,"5";#N/A,#N/A,FALSE,"6";#N/A,#N/A,FALSE,"8";#N/A,#N/A,FALSE,"10";#N/A,#N/A,FALSE,"13";#N/A,#N/A,FALSE,"14";#N/A,#N/A,FALSE,"15";#N/A,#N/A,FALSE,"16"}</definedName>
    <definedName name="khkhk" localSheetId="2" hidden="1">{#N/A,#N/A,FALSE,"3";#N/A,#N/A,FALSE,"5";#N/A,#N/A,FALSE,"6";#N/A,#N/A,FALSE,"8";#N/A,#N/A,FALSE,"10";#N/A,#N/A,FALSE,"13";#N/A,#N/A,FALSE,"14";#N/A,#N/A,FALSE,"15";#N/A,#N/A,FALSE,"16"}</definedName>
    <definedName name="khkhk" hidden="1">{#N/A,#N/A,FALSE,"3";#N/A,#N/A,FALSE,"5";#N/A,#N/A,FALSE,"6";#N/A,#N/A,FALSE,"8";#N/A,#N/A,FALSE,"10";#N/A,#N/A,FALSE,"13";#N/A,#N/A,FALSE,"14";#N/A,#N/A,FALSE,"15";#N/A,#N/A,FALSE,"16"}</definedName>
    <definedName name="ko" localSheetId="3" hidden="1">{#N/A,#N/A,FALSE,"3";#N/A,#N/A,FALSE,"5";#N/A,#N/A,FALSE,"6";#N/A,#N/A,FALSE,"8";#N/A,#N/A,FALSE,"10";#N/A,#N/A,FALSE,"13";#N/A,#N/A,FALSE,"14";#N/A,#N/A,FALSE,"15";#N/A,#N/A,FALSE,"16"}</definedName>
    <definedName name="ko" localSheetId="8" hidden="1">{#N/A,#N/A,FALSE,"3";#N/A,#N/A,FALSE,"5";#N/A,#N/A,FALSE,"6";#N/A,#N/A,FALSE,"8";#N/A,#N/A,FALSE,"10";#N/A,#N/A,FALSE,"13";#N/A,#N/A,FALSE,"14";#N/A,#N/A,FALSE,"15";#N/A,#N/A,FALSE,"16"}</definedName>
    <definedName name="ko" localSheetId="11" hidden="1">{#N/A,#N/A,FALSE,"3";#N/A,#N/A,FALSE,"5";#N/A,#N/A,FALSE,"6";#N/A,#N/A,FALSE,"8";#N/A,#N/A,FALSE,"10";#N/A,#N/A,FALSE,"13";#N/A,#N/A,FALSE,"14";#N/A,#N/A,FALSE,"15";#N/A,#N/A,FALSE,"16"}</definedName>
    <definedName name="ko" localSheetId="6" hidden="1">{#N/A,#N/A,FALSE,"3";#N/A,#N/A,FALSE,"5";#N/A,#N/A,FALSE,"6";#N/A,#N/A,FALSE,"8";#N/A,#N/A,FALSE,"10";#N/A,#N/A,FALSE,"13";#N/A,#N/A,FALSE,"14";#N/A,#N/A,FALSE,"15";#N/A,#N/A,FALSE,"16"}</definedName>
    <definedName name="ko" localSheetId="7" hidden="1">{#N/A,#N/A,FALSE,"3";#N/A,#N/A,FALSE,"5";#N/A,#N/A,FALSE,"6";#N/A,#N/A,FALSE,"8";#N/A,#N/A,FALSE,"10";#N/A,#N/A,FALSE,"13";#N/A,#N/A,FALSE,"14";#N/A,#N/A,FALSE,"15";#N/A,#N/A,FALSE,"16"}</definedName>
    <definedName name="ko" localSheetId="9" hidden="1">{#N/A,#N/A,FALSE,"3";#N/A,#N/A,FALSE,"5";#N/A,#N/A,FALSE,"6";#N/A,#N/A,FALSE,"8";#N/A,#N/A,FALSE,"10";#N/A,#N/A,FALSE,"13";#N/A,#N/A,FALSE,"14";#N/A,#N/A,FALSE,"15";#N/A,#N/A,FALSE,"16"}</definedName>
    <definedName name="ko" localSheetId="10" hidden="1">{#N/A,#N/A,FALSE,"3";#N/A,#N/A,FALSE,"5";#N/A,#N/A,FALSE,"6";#N/A,#N/A,FALSE,"8";#N/A,#N/A,FALSE,"10";#N/A,#N/A,FALSE,"13";#N/A,#N/A,FALSE,"14";#N/A,#N/A,FALSE,"15";#N/A,#N/A,FALSE,"16"}</definedName>
    <definedName name="ko" localSheetId="13" hidden="1">{#N/A,#N/A,FALSE,"3";#N/A,#N/A,FALSE,"5";#N/A,#N/A,FALSE,"6";#N/A,#N/A,FALSE,"8";#N/A,#N/A,FALSE,"10";#N/A,#N/A,FALSE,"13";#N/A,#N/A,FALSE,"14";#N/A,#N/A,FALSE,"15";#N/A,#N/A,FALSE,"16"}</definedName>
    <definedName name="ko" localSheetId="2" hidden="1">{#N/A,#N/A,FALSE,"3";#N/A,#N/A,FALSE,"5";#N/A,#N/A,FALSE,"6";#N/A,#N/A,FALSE,"8";#N/A,#N/A,FALSE,"10";#N/A,#N/A,FALSE,"13";#N/A,#N/A,FALSE,"14";#N/A,#N/A,FALSE,"15";#N/A,#N/A,FALSE,"16"}</definedName>
    <definedName name="ko" hidden="1">{#N/A,#N/A,FALSE,"3";#N/A,#N/A,FALSE,"5";#N/A,#N/A,FALSE,"6";#N/A,#N/A,FALSE,"8";#N/A,#N/A,FALSE,"10";#N/A,#N/A,FALSE,"13";#N/A,#N/A,FALSE,"14";#N/A,#N/A,FALSE,"15";#N/A,#N/A,FALSE,"16"}</definedName>
    <definedName name="lhjlhjlh" localSheetId="3" hidden="1">{#N/A,#N/A,FALSE,"3";#N/A,#N/A,FALSE,"5";#N/A,#N/A,FALSE,"6";#N/A,#N/A,FALSE,"8";#N/A,#N/A,FALSE,"10";#N/A,#N/A,FALSE,"13";#N/A,#N/A,FALSE,"14";#N/A,#N/A,FALSE,"15";#N/A,#N/A,FALSE,"16"}</definedName>
    <definedName name="lhjlhjlh" localSheetId="8" hidden="1">{#N/A,#N/A,FALSE,"3";#N/A,#N/A,FALSE,"5";#N/A,#N/A,FALSE,"6";#N/A,#N/A,FALSE,"8";#N/A,#N/A,FALSE,"10";#N/A,#N/A,FALSE,"13";#N/A,#N/A,FALSE,"14";#N/A,#N/A,FALSE,"15";#N/A,#N/A,FALSE,"16"}</definedName>
    <definedName name="lhjlhjlh" localSheetId="11" hidden="1">{#N/A,#N/A,FALSE,"3";#N/A,#N/A,FALSE,"5";#N/A,#N/A,FALSE,"6";#N/A,#N/A,FALSE,"8";#N/A,#N/A,FALSE,"10";#N/A,#N/A,FALSE,"13";#N/A,#N/A,FALSE,"14";#N/A,#N/A,FALSE,"15";#N/A,#N/A,FALSE,"16"}</definedName>
    <definedName name="lhjlhjlh" localSheetId="6" hidden="1">{#N/A,#N/A,FALSE,"3";#N/A,#N/A,FALSE,"5";#N/A,#N/A,FALSE,"6";#N/A,#N/A,FALSE,"8";#N/A,#N/A,FALSE,"10";#N/A,#N/A,FALSE,"13";#N/A,#N/A,FALSE,"14";#N/A,#N/A,FALSE,"15";#N/A,#N/A,FALSE,"16"}</definedName>
    <definedName name="lhjlhjlh" localSheetId="7" hidden="1">{#N/A,#N/A,FALSE,"3";#N/A,#N/A,FALSE,"5";#N/A,#N/A,FALSE,"6";#N/A,#N/A,FALSE,"8";#N/A,#N/A,FALSE,"10";#N/A,#N/A,FALSE,"13";#N/A,#N/A,FALSE,"14";#N/A,#N/A,FALSE,"15";#N/A,#N/A,FALSE,"16"}</definedName>
    <definedName name="lhjlhjlh" localSheetId="9" hidden="1">{#N/A,#N/A,FALSE,"3";#N/A,#N/A,FALSE,"5";#N/A,#N/A,FALSE,"6";#N/A,#N/A,FALSE,"8";#N/A,#N/A,FALSE,"10";#N/A,#N/A,FALSE,"13";#N/A,#N/A,FALSE,"14";#N/A,#N/A,FALSE,"15";#N/A,#N/A,FALSE,"16"}</definedName>
    <definedName name="lhjlhjlh" localSheetId="10" hidden="1">{#N/A,#N/A,FALSE,"3";#N/A,#N/A,FALSE,"5";#N/A,#N/A,FALSE,"6";#N/A,#N/A,FALSE,"8";#N/A,#N/A,FALSE,"10";#N/A,#N/A,FALSE,"13";#N/A,#N/A,FALSE,"14";#N/A,#N/A,FALSE,"15";#N/A,#N/A,FALSE,"16"}</definedName>
    <definedName name="lhjlhjlh" localSheetId="13" hidden="1">{#N/A,#N/A,FALSE,"3";#N/A,#N/A,FALSE,"5";#N/A,#N/A,FALSE,"6";#N/A,#N/A,FALSE,"8";#N/A,#N/A,FALSE,"10";#N/A,#N/A,FALSE,"13";#N/A,#N/A,FALSE,"14";#N/A,#N/A,FALSE,"15";#N/A,#N/A,FALSE,"16"}</definedName>
    <definedName name="lhjlhjlh" localSheetId="2" hidden="1">{#N/A,#N/A,FALSE,"3";#N/A,#N/A,FALSE,"5";#N/A,#N/A,FALSE,"6";#N/A,#N/A,FALSE,"8";#N/A,#N/A,FALSE,"10";#N/A,#N/A,FALSE,"13";#N/A,#N/A,FALSE,"14";#N/A,#N/A,FALSE,"15";#N/A,#N/A,FALSE,"16"}</definedName>
    <definedName name="lhjlhjlh" hidden="1">{#N/A,#N/A,FALSE,"3";#N/A,#N/A,FALSE,"5";#N/A,#N/A,FALSE,"6";#N/A,#N/A,FALSE,"8";#N/A,#N/A,FALSE,"10";#N/A,#N/A,FALSE,"13";#N/A,#N/A,FALSE,"14";#N/A,#N/A,FALSE,"15";#N/A,#N/A,FALSE,"16"}</definedName>
    <definedName name="liliy" localSheetId="3" hidden="1">{#N/A,#N/A,FALSE,"3";#N/A,#N/A,FALSE,"5";#N/A,#N/A,FALSE,"6";#N/A,#N/A,FALSE,"8";#N/A,#N/A,FALSE,"10";#N/A,#N/A,FALSE,"13";#N/A,#N/A,FALSE,"14";#N/A,#N/A,FALSE,"15";#N/A,#N/A,FALSE,"16"}</definedName>
    <definedName name="liliy" localSheetId="8" hidden="1">{#N/A,#N/A,FALSE,"3";#N/A,#N/A,FALSE,"5";#N/A,#N/A,FALSE,"6";#N/A,#N/A,FALSE,"8";#N/A,#N/A,FALSE,"10";#N/A,#N/A,FALSE,"13";#N/A,#N/A,FALSE,"14";#N/A,#N/A,FALSE,"15";#N/A,#N/A,FALSE,"16"}</definedName>
    <definedName name="liliy" localSheetId="11" hidden="1">{#N/A,#N/A,FALSE,"3";#N/A,#N/A,FALSE,"5";#N/A,#N/A,FALSE,"6";#N/A,#N/A,FALSE,"8";#N/A,#N/A,FALSE,"10";#N/A,#N/A,FALSE,"13";#N/A,#N/A,FALSE,"14";#N/A,#N/A,FALSE,"15";#N/A,#N/A,FALSE,"16"}</definedName>
    <definedName name="liliy" localSheetId="6" hidden="1">{#N/A,#N/A,FALSE,"3";#N/A,#N/A,FALSE,"5";#N/A,#N/A,FALSE,"6";#N/A,#N/A,FALSE,"8";#N/A,#N/A,FALSE,"10";#N/A,#N/A,FALSE,"13";#N/A,#N/A,FALSE,"14";#N/A,#N/A,FALSE,"15";#N/A,#N/A,FALSE,"16"}</definedName>
    <definedName name="liliy" localSheetId="7" hidden="1">{#N/A,#N/A,FALSE,"3";#N/A,#N/A,FALSE,"5";#N/A,#N/A,FALSE,"6";#N/A,#N/A,FALSE,"8";#N/A,#N/A,FALSE,"10";#N/A,#N/A,FALSE,"13";#N/A,#N/A,FALSE,"14";#N/A,#N/A,FALSE,"15";#N/A,#N/A,FALSE,"16"}</definedName>
    <definedName name="liliy" localSheetId="9" hidden="1">{#N/A,#N/A,FALSE,"3";#N/A,#N/A,FALSE,"5";#N/A,#N/A,FALSE,"6";#N/A,#N/A,FALSE,"8";#N/A,#N/A,FALSE,"10";#N/A,#N/A,FALSE,"13";#N/A,#N/A,FALSE,"14";#N/A,#N/A,FALSE,"15";#N/A,#N/A,FALSE,"16"}</definedName>
    <definedName name="liliy" localSheetId="10" hidden="1">{#N/A,#N/A,FALSE,"3";#N/A,#N/A,FALSE,"5";#N/A,#N/A,FALSE,"6";#N/A,#N/A,FALSE,"8";#N/A,#N/A,FALSE,"10";#N/A,#N/A,FALSE,"13";#N/A,#N/A,FALSE,"14";#N/A,#N/A,FALSE,"15";#N/A,#N/A,FALSE,"16"}</definedName>
    <definedName name="liliy" localSheetId="13" hidden="1">{#N/A,#N/A,FALSE,"3";#N/A,#N/A,FALSE,"5";#N/A,#N/A,FALSE,"6";#N/A,#N/A,FALSE,"8";#N/A,#N/A,FALSE,"10";#N/A,#N/A,FALSE,"13";#N/A,#N/A,FALSE,"14";#N/A,#N/A,FALSE,"15";#N/A,#N/A,FALSE,"16"}</definedName>
    <definedName name="liliy" localSheetId="2" hidden="1">{#N/A,#N/A,FALSE,"3";#N/A,#N/A,FALSE,"5";#N/A,#N/A,FALSE,"6";#N/A,#N/A,FALSE,"8";#N/A,#N/A,FALSE,"10";#N/A,#N/A,FALSE,"13";#N/A,#N/A,FALSE,"14";#N/A,#N/A,FALSE,"15";#N/A,#N/A,FALSE,"16"}</definedName>
    <definedName name="liliy" hidden="1">{#N/A,#N/A,FALSE,"3";#N/A,#N/A,FALSE,"5";#N/A,#N/A,FALSE,"6";#N/A,#N/A,FALSE,"8";#N/A,#N/A,FALSE,"10";#N/A,#N/A,FALSE,"13";#N/A,#N/A,FALSE,"14";#N/A,#N/A,FALSE,"15";#N/A,#N/A,FALSE,"16"}</definedName>
    <definedName name="ljhlhjl" localSheetId="3" hidden="1">{#N/A,#N/A,FALSE,"3";#N/A,#N/A,FALSE,"5";#N/A,#N/A,FALSE,"6";#N/A,#N/A,FALSE,"8";#N/A,#N/A,FALSE,"10";#N/A,#N/A,FALSE,"13";#N/A,#N/A,FALSE,"14";#N/A,#N/A,FALSE,"15";#N/A,#N/A,FALSE,"16"}</definedName>
    <definedName name="ljhlhjl" localSheetId="8" hidden="1">{#N/A,#N/A,FALSE,"3";#N/A,#N/A,FALSE,"5";#N/A,#N/A,FALSE,"6";#N/A,#N/A,FALSE,"8";#N/A,#N/A,FALSE,"10";#N/A,#N/A,FALSE,"13";#N/A,#N/A,FALSE,"14";#N/A,#N/A,FALSE,"15";#N/A,#N/A,FALSE,"16"}</definedName>
    <definedName name="ljhlhjl" localSheetId="11" hidden="1">{#N/A,#N/A,FALSE,"3";#N/A,#N/A,FALSE,"5";#N/A,#N/A,FALSE,"6";#N/A,#N/A,FALSE,"8";#N/A,#N/A,FALSE,"10";#N/A,#N/A,FALSE,"13";#N/A,#N/A,FALSE,"14";#N/A,#N/A,FALSE,"15";#N/A,#N/A,FALSE,"16"}</definedName>
    <definedName name="ljhlhjl" localSheetId="6" hidden="1">{#N/A,#N/A,FALSE,"3";#N/A,#N/A,FALSE,"5";#N/A,#N/A,FALSE,"6";#N/A,#N/A,FALSE,"8";#N/A,#N/A,FALSE,"10";#N/A,#N/A,FALSE,"13";#N/A,#N/A,FALSE,"14";#N/A,#N/A,FALSE,"15";#N/A,#N/A,FALSE,"16"}</definedName>
    <definedName name="ljhlhjl" localSheetId="7" hidden="1">{#N/A,#N/A,FALSE,"3";#N/A,#N/A,FALSE,"5";#N/A,#N/A,FALSE,"6";#N/A,#N/A,FALSE,"8";#N/A,#N/A,FALSE,"10";#N/A,#N/A,FALSE,"13";#N/A,#N/A,FALSE,"14";#N/A,#N/A,FALSE,"15";#N/A,#N/A,FALSE,"16"}</definedName>
    <definedName name="ljhlhjl" localSheetId="9" hidden="1">{#N/A,#N/A,FALSE,"3";#N/A,#N/A,FALSE,"5";#N/A,#N/A,FALSE,"6";#N/A,#N/A,FALSE,"8";#N/A,#N/A,FALSE,"10";#N/A,#N/A,FALSE,"13";#N/A,#N/A,FALSE,"14";#N/A,#N/A,FALSE,"15";#N/A,#N/A,FALSE,"16"}</definedName>
    <definedName name="ljhlhjl" localSheetId="10" hidden="1">{#N/A,#N/A,FALSE,"3";#N/A,#N/A,FALSE,"5";#N/A,#N/A,FALSE,"6";#N/A,#N/A,FALSE,"8";#N/A,#N/A,FALSE,"10";#N/A,#N/A,FALSE,"13";#N/A,#N/A,FALSE,"14";#N/A,#N/A,FALSE,"15";#N/A,#N/A,FALSE,"16"}</definedName>
    <definedName name="ljhlhjl" localSheetId="13" hidden="1">{#N/A,#N/A,FALSE,"3";#N/A,#N/A,FALSE,"5";#N/A,#N/A,FALSE,"6";#N/A,#N/A,FALSE,"8";#N/A,#N/A,FALSE,"10";#N/A,#N/A,FALSE,"13";#N/A,#N/A,FALSE,"14";#N/A,#N/A,FALSE,"15";#N/A,#N/A,FALSE,"16"}</definedName>
    <definedName name="ljhlhjl" localSheetId="2" hidden="1">{#N/A,#N/A,FALSE,"3";#N/A,#N/A,FALSE,"5";#N/A,#N/A,FALSE,"6";#N/A,#N/A,FALSE,"8";#N/A,#N/A,FALSE,"10";#N/A,#N/A,FALSE,"13";#N/A,#N/A,FALSE,"14";#N/A,#N/A,FALSE,"15";#N/A,#N/A,FALSE,"16"}</definedName>
    <definedName name="ljhlhjl" hidden="1">{#N/A,#N/A,FALSE,"3";#N/A,#N/A,FALSE,"5";#N/A,#N/A,FALSE,"6";#N/A,#N/A,FALSE,"8";#N/A,#N/A,FALSE,"10";#N/A,#N/A,FALSE,"13";#N/A,#N/A,FALSE,"14";#N/A,#N/A,FALSE,"15";#N/A,#N/A,FALSE,"16"}</definedName>
    <definedName name="ljhlhjlhjlhjlhj" localSheetId="3" hidden="1">{#N/A,#N/A,FALSE,"3";#N/A,#N/A,FALSE,"5";#N/A,#N/A,FALSE,"6";#N/A,#N/A,FALSE,"8";#N/A,#N/A,FALSE,"10";#N/A,#N/A,FALSE,"13";#N/A,#N/A,FALSE,"14";#N/A,#N/A,FALSE,"15";#N/A,#N/A,FALSE,"16"}</definedName>
    <definedName name="ljhlhjlhjlhjlhj" localSheetId="8" hidden="1">{#N/A,#N/A,FALSE,"3";#N/A,#N/A,FALSE,"5";#N/A,#N/A,FALSE,"6";#N/A,#N/A,FALSE,"8";#N/A,#N/A,FALSE,"10";#N/A,#N/A,FALSE,"13";#N/A,#N/A,FALSE,"14";#N/A,#N/A,FALSE,"15";#N/A,#N/A,FALSE,"16"}</definedName>
    <definedName name="ljhlhjlhjlhjlhj" localSheetId="11" hidden="1">{#N/A,#N/A,FALSE,"3";#N/A,#N/A,FALSE,"5";#N/A,#N/A,FALSE,"6";#N/A,#N/A,FALSE,"8";#N/A,#N/A,FALSE,"10";#N/A,#N/A,FALSE,"13";#N/A,#N/A,FALSE,"14";#N/A,#N/A,FALSE,"15";#N/A,#N/A,FALSE,"16"}</definedName>
    <definedName name="ljhlhjlhjlhjlhj" localSheetId="6" hidden="1">{#N/A,#N/A,FALSE,"3";#N/A,#N/A,FALSE,"5";#N/A,#N/A,FALSE,"6";#N/A,#N/A,FALSE,"8";#N/A,#N/A,FALSE,"10";#N/A,#N/A,FALSE,"13";#N/A,#N/A,FALSE,"14";#N/A,#N/A,FALSE,"15";#N/A,#N/A,FALSE,"16"}</definedName>
    <definedName name="ljhlhjlhjlhjlhj" localSheetId="7" hidden="1">{#N/A,#N/A,FALSE,"3";#N/A,#N/A,FALSE,"5";#N/A,#N/A,FALSE,"6";#N/A,#N/A,FALSE,"8";#N/A,#N/A,FALSE,"10";#N/A,#N/A,FALSE,"13";#N/A,#N/A,FALSE,"14";#N/A,#N/A,FALSE,"15";#N/A,#N/A,FALSE,"16"}</definedName>
    <definedName name="ljhlhjlhjlhjlhj" localSheetId="9" hidden="1">{#N/A,#N/A,FALSE,"3";#N/A,#N/A,FALSE,"5";#N/A,#N/A,FALSE,"6";#N/A,#N/A,FALSE,"8";#N/A,#N/A,FALSE,"10";#N/A,#N/A,FALSE,"13";#N/A,#N/A,FALSE,"14";#N/A,#N/A,FALSE,"15";#N/A,#N/A,FALSE,"16"}</definedName>
    <definedName name="ljhlhjlhjlhjlhj" localSheetId="10" hidden="1">{#N/A,#N/A,FALSE,"3";#N/A,#N/A,FALSE,"5";#N/A,#N/A,FALSE,"6";#N/A,#N/A,FALSE,"8";#N/A,#N/A,FALSE,"10";#N/A,#N/A,FALSE,"13";#N/A,#N/A,FALSE,"14";#N/A,#N/A,FALSE,"15";#N/A,#N/A,FALSE,"16"}</definedName>
    <definedName name="ljhlhjlhjlhjlhj" localSheetId="13" hidden="1">{#N/A,#N/A,FALSE,"3";#N/A,#N/A,FALSE,"5";#N/A,#N/A,FALSE,"6";#N/A,#N/A,FALSE,"8";#N/A,#N/A,FALSE,"10";#N/A,#N/A,FALSE,"13";#N/A,#N/A,FALSE,"14";#N/A,#N/A,FALSE,"15";#N/A,#N/A,FALSE,"16"}</definedName>
    <definedName name="ljhlhjlhjlhjlhj" localSheetId="2" hidden="1">{#N/A,#N/A,FALSE,"3";#N/A,#N/A,FALSE,"5";#N/A,#N/A,FALSE,"6";#N/A,#N/A,FALSE,"8";#N/A,#N/A,FALSE,"10";#N/A,#N/A,FALSE,"13";#N/A,#N/A,FALSE,"14";#N/A,#N/A,FALSE,"15";#N/A,#N/A,FALSE,"16"}</definedName>
    <definedName name="ljhlhjlhjlhjlhj" hidden="1">{#N/A,#N/A,FALSE,"3";#N/A,#N/A,FALSE,"5";#N/A,#N/A,FALSE,"6";#N/A,#N/A,FALSE,"8";#N/A,#N/A,FALSE,"10";#N/A,#N/A,FALSE,"13";#N/A,#N/A,FALSE,"14";#N/A,#N/A,FALSE,"15";#N/A,#N/A,FALSE,"16"}</definedName>
    <definedName name="ljlhjlhjlj" localSheetId="3" hidden="1">{#N/A,#N/A,FALSE,"3";#N/A,#N/A,FALSE,"5";#N/A,#N/A,FALSE,"6";#N/A,#N/A,FALSE,"8";#N/A,#N/A,FALSE,"10";#N/A,#N/A,FALSE,"13";#N/A,#N/A,FALSE,"14";#N/A,#N/A,FALSE,"15";#N/A,#N/A,FALSE,"16"}</definedName>
    <definedName name="ljlhjlhjlj" localSheetId="8" hidden="1">{#N/A,#N/A,FALSE,"3";#N/A,#N/A,FALSE,"5";#N/A,#N/A,FALSE,"6";#N/A,#N/A,FALSE,"8";#N/A,#N/A,FALSE,"10";#N/A,#N/A,FALSE,"13";#N/A,#N/A,FALSE,"14";#N/A,#N/A,FALSE,"15";#N/A,#N/A,FALSE,"16"}</definedName>
    <definedName name="ljlhjlhjlj" localSheetId="11" hidden="1">{#N/A,#N/A,FALSE,"3";#N/A,#N/A,FALSE,"5";#N/A,#N/A,FALSE,"6";#N/A,#N/A,FALSE,"8";#N/A,#N/A,FALSE,"10";#N/A,#N/A,FALSE,"13";#N/A,#N/A,FALSE,"14";#N/A,#N/A,FALSE,"15";#N/A,#N/A,FALSE,"16"}</definedName>
    <definedName name="ljlhjlhjlj" localSheetId="6" hidden="1">{#N/A,#N/A,FALSE,"3";#N/A,#N/A,FALSE,"5";#N/A,#N/A,FALSE,"6";#N/A,#N/A,FALSE,"8";#N/A,#N/A,FALSE,"10";#N/A,#N/A,FALSE,"13";#N/A,#N/A,FALSE,"14";#N/A,#N/A,FALSE,"15";#N/A,#N/A,FALSE,"16"}</definedName>
    <definedName name="ljlhjlhjlj" localSheetId="7" hidden="1">{#N/A,#N/A,FALSE,"3";#N/A,#N/A,FALSE,"5";#N/A,#N/A,FALSE,"6";#N/A,#N/A,FALSE,"8";#N/A,#N/A,FALSE,"10";#N/A,#N/A,FALSE,"13";#N/A,#N/A,FALSE,"14";#N/A,#N/A,FALSE,"15";#N/A,#N/A,FALSE,"16"}</definedName>
    <definedName name="ljlhjlhjlj" localSheetId="9" hidden="1">{#N/A,#N/A,FALSE,"3";#N/A,#N/A,FALSE,"5";#N/A,#N/A,FALSE,"6";#N/A,#N/A,FALSE,"8";#N/A,#N/A,FALSE,"10";#N/A,#N/A,FALSE,"13";#N/A,#N/A,FALSE,"14";#N/A,#N/A,FALSE,"15";#N/A,#N/A,FALSE,"16"}</definedName>
    <definedName name="ljlhjlhjlj" localSheetId="10" hidden="1">{#N/A,#N/A,FALSE,"3";#N/A,#N/A,FALSE,"5";#N/A,#N/A,FALSE,"6";#N/A,#N/A,FALSE,"8";#N/A,#N/A,FALSE,"10";#N/A,#N/A,FALSE,"13";#N/A,#N/A,FALSE,"14";#N/A,#N/A,FALSE,"15";#N/A,#N/A,FALSE,"16"}</definedName>
    <definedName name="ljlhjlhjlj" localSheetId="13" hidden="1">{#N/A,#N/A,FALSE,"3";#N/A,#N/A,FALSE,"5";#N/A,#N/A,FALSE,"6";#N/A,#N/A,FALSE,"8";#N/A,#N/A,FALSE,"10";#N/A,#N/A,FALSE,"13";#N/A,#N/A,FALSE,"14";#N/A,#N/A,FALSE,"15";#N/A,#N/A,FALSE,"16"}</definedName>
    <definedName name="ljlhjlhjlj" localSheetId="2" hidden="1">{#N/A,#N/A,FALSE,"3";#N/A,#N/A,FALSE,"5";#N/A,#N/A,FALSE,"6";#N/A,#N/A,FALSE,"8";#N/A,#N/A,FALSE,"10";#N/A,#N/A,FALSE,"13";#N/A,#N/A,FALSE,"14";#N/A,#N/A,FALSE,"15";#N/A,#N/A,FALSE,"16"}</definedName>
    <definedName name="ljlhjlhjlj" hidden="1">{#N/A,#N/A,FALSE,"3";#N/A,#N/A,FALSE,"5";#N/A,#N/A,FALSE,"6";#N/A,#N/A,FALSE,"8";#N/A,#N/A,FALSE,"10";#N/A,#N/A,FALSE,"13";#N/A,#N/A,FALSE,"14";#N/A,#N/A,FALSE,"15";#N/A,#N/A,FALSE,"16"}</definedName>
    <definedName name="ljljl" localSheetId="3" hidden="1">{#N/A,#N/A,FALSE,"3";#N/A,#N/A,FALSE,"5";#N/A,#N/A,FALSE,"6";#N/A,#N/A,FALSE,"8";#N/A,#N/A,FALSE,"10";#N/A,#N/A,FALSE,"13";#N/A,#N/A,FALSE,"14";#N/A,#N/A,FALSE,"15";#N/A,#N/A,FALSE,"16"}</definedName>
    <definedName name="ljljl" localSheetId="8" hidden="1">{#N/A,#N/A,FALSE,"3";#N/A,#N/A,FALSE,"5";#N/A,#N/A,FALSE,"6";#N/A,#N/A,FALSE,"8";#N/A,#N/A,FALSE,"10";#N/A,#N/A,FALSE,"13";#N/A,#N/A,FALSE,"14";#N/A,#N/A,FALSE,"15";#N/A,#N/A,FALSE,"16"}</definedName>
    <definedName name="ljljl" localSheetId="11" hidden="1">{#N/A,#N/A,FALSE,"3";#N/A,#N/A,FALSE,"5";#N/A,#N/A,FALSE,"6";#N/A,#N/A,FALSE,"8";#N/A,#N/A,FALSE,"10";#N/A,#N/A,FALSE,"13";#N/A,#N/A,FALSE,"14";#N/A,#N/A,FALSE,"15";#N/A,#N/A,FALSE,"16"}</definedName>
    <definedName name="ljljl" localSheetId="6" hidden="1">{#N/A,#N/A,FALSE,"3";#N/A,#N/A,FALSE,"5";#N/A,#N/A,FALSE,"6";#N/A,#N/A,FALSE,"8";#N/A,#N/A,FALSE,"10";#N/A,#N/A,FALSE,"13";#N/A,#N/A,FALSE,"14";#N/A,#N/A,FALSE,"15";#N/A,#N/A,FALSE,"16"}</definedName>
    <definedName name="ljljl" localSheetId="7" hidden="1">{#N/A,#N/A,FALSE,"3";#N/A,#N/A,FALSE,"5";#N/A,#N/A,FALSE,"6";#N/A,#N/A,FALSE,"8";#N/A,#N/A,FALSE,"10";#N/A,#N/A,FALSE,"13";#N/A,#N/A,FALSE,"14";#N/A,#N/A,FALSE,"15";#N/A,#N/A,FALSE,"16"}</definedName>
    <definedName name="ljljl" localSheetId="9" hidden="1">{#N/A,#N/A,FALSE,"3";#N/A,#N/A,FALSE,"5";#N/A,#N/A,FALSE,"6";#N/A,#N/A,FALSE,"8";#N/A,#N/A,FALSE,"10";#N/A,#N/A,FALSE,"13";#N/A,#N/A,FALSE,"14";#N/A,#N/A,FALSE,"15";#N/A,#N/A,FALSE,"16"}</definedName>
    <definedName name="ljljl" localSheetId="10" hidden="1">{#N/A,#N/A,FALSE,"3";#N/A,#N/A,FALSE,"5";#N/A,#N/A,FALSE,"6";#N/A,#N/A,FALSE,"8";#N/A,#N/A,FALSE,"10";#N/A,#N/A,FALSE,"13";#N/A,#N/A,FALSE,"14";#N/A,#N/A,FALSE,"15";#N/A,#N/A,FALSE,"16"}</definedName>
    <definedName name="ljljl" localSheetId="13" hidden="1">{#N/A,#N/A,FALSE,"3";#N/A,#N/A,FALSE,"5";#N/A,#N/A,FALSE,"6";#N/A,#N/A,FALSE,"8";#N/A,#N/A,FALSE,"10";#N/A,#N/A,FALSE,"13";#N/A,#N/A,FALSE,"14";#N/A,#N/A,FALSE,"15";#N/A,#N/A,FALSE,"16"}</definedName>
    <definedName name="ljljl" localSheetId="2" hidden="1">{#N/A,#N/A,FALSE,"3";#N/A,#N/A,FALSE,"5";#N/A,#N/A,FALSE,"6";#N/A,#N/A,FALSE,"8";#N/A,#N/A,FALSE,"10";#N/A,#N/A,FALSE,"13";#N/A,#N/A,FALSE,"14";#N/A,#N/A,FALSE,"15";#N/A,#N/A,FALSE,"16"}</definedName>
    <definedName name="ljljl" hidden="1">{#N/A,#N/A,FALSE,"3";#N/A,#N/A,FALSE,"5";#N/A,#N/A,FALSE,"6";#N/A,#N/A,FALSE,"8";#N/A,#N/A,FALSE,"10";#N/A,#N/A,FALSE,"13";#N/A,#N/A,FALSE,"14";#N/A,#N/A,FALSE,"15";#N/A,#N/A,FALSE,"16"}</definedName>
    <definedName name="LS" localSheetId="8">'[6]ne pas supprimer CGS'!#REF!</definedName>
    <definedName name="LS" localSheetId="11">'[6]ne pas supprimer CGS'!#REF!</definedName>
    <definedName name="LS" localSheetId="6">[4]Sheet1!$B$1:$B$97</definedName>
    <definedName name="LS" localSheetId="7">[4]Sheet1!$B$1:$B$97</definedName>
    <definedName name="LS" localSheetId="9">[4]Sheet1!$B$1:$B$97</definedName>
    <definedName name="LS" localSheetId="0">'[6]ne pas supprimer CGS'!#REF!</definedName>
    <definedName name="LS" localSheetId="2">'[6]ne pas supprimer CGS'!#REF!</definedName>
    <definedName name="LS" localSheetId="4">'[6]ne pas supprimer CGS'!#REF!</definedName>
    <definedName name="LS">'[6]ne pas supprimer CGS'!#REF!</definedName>
    <definedName name="m.m" localSheetId="3" hidden="1">{#N/A,#N/A,FALSE,"3";#N/A,#N/A,FALSE,"5";#N/A,#N/A,FALSE,"6";#N/A,#N/A,FALSE,"8";#N/A,#N/A,FALSE,"10";#N/A,#N/A,FALSE,"13";#N/A,#N/A,FALSE,"14";#N/A,#N/A,FALSE,"15";#N/A,#N/A,FALSE,"16"}</definedName>
    <definedName name="m.m" localSheetId="8" hidden="1">{#N/A,#N/A,FALSE,"3";#N/A,#N/A,FALSE,"5";#N/A,#N/A,FALSE,"6";#N/A,#N/A,FALSE,"8";#N/A,#N/A,FALSE,"10";#N/A,#N/A,FALSE,"13";#N/A,#N/A,FALSE,"14";#N/A,#N/A,FALSE,"15";#N/A,#N/A,FALSE,"16"}</definedName>
    <definedName name="m.m" localSheetId="11" hidden="1">{#N/A,#N/A,FALSE,"3";#N/A,#N/A,FALSE,"5";#N/A,#N/A,FALSE,"6";#N/A,#N/A,FALSE,"8";#N/A,#N/A,FALSE,"10";#N/A,#N/A,FALSE,"13";#N/A,#N/A,FALSE,"14";#N/A,#N/A,FALSE,"15";#N/A,#N/A,FALSE,"16"}</definedName>
    <definedName name="m.m" localSheetId="6" hidden="1">{#N/A,#N/A,FALSE,"3";#N/A,#N/A,FALSE,"5";#N/A,#N/A,FALSE,"6";#N/A,#N/A,FALSE,"8";#N/A,#N/A,FALSE,"10";#N/A,#N/A,FALSE,"13";#N/A,#N/A,FALSE,"14";#N/A,#N/A,FALSE,"15";#N/A,#N/A,FALSE,"16"}</definedName>
    <definedName name="m.m" localSheetId="7" hidden="1">{#N/A,#N/A,FALSE,"3";#N/A,#N/A,FALSE,"5";#N/A,#N/A,FALSE,"6";#N/A,#N/A,FALSE,"8";#N/A,#N/A,FALSE,"10";#N/A,#N/A,FALSE,"13";#N/A,#N/A,FALSE,"14";#N/A,#N/A,FALSE,"15";#N/A,#N/A,FALSE,"16"}</definedName>
    <definedName name="m.m" localSheetId="9" hidden="1">{#N/A,#N/A,FALSE,"3";#N/A,#N/A,FALSE,"5";#N/A,#N/A,FALSE,"6";#N/A,#N/A,FALSE,"8";#N/A,#N/A,FALSE,"10";#N/A,#N/A,FALSE,"13";#N/A,#N/A,FALSE,"14";#N/A,#N/A,FALSE,"15";#N/A,#N/A,FALSE,"16"}</definedName>
    <definedName name="m.m" localSheetId="10" hidden="1">{#N/A,#N/A,FALSE,"3";#N/A,#N/A,FALSE,"5";#N/A,#N/A,FALSE,"6";#N/A,#N/A,FALSE,"8";#N/A,#N/A,FALSE,"10";#N/A,#N/A,FALSE,"13";#N/A,#N/A,FALSE,"14";#N/A,#N/A,FALSE,"15";#N/A,#N/A,FALSE,"16"}</definedName>
    <definedName name="m.m" localSheetId="13" hidden="1">{#N/A,#N/A,FALSE,"3";#N/A,#N/A,FALSE,"5";#N/A,#N/A,FALSE,"6";#N/A,#N/A,FALSE,"8";#N/A,#N/A,FALSE,"10";#N/A,#N/A,FALSE,"13";#N/A,#N/A,FALSE,"14";#N/A,#N/A,FALSE,"15";#N/A,#N/A,FALSE,"16"}</definedName>
    <definedName name="m.m" localSheetId="2" hidden="1">{#N/A,#N/A,FALSE,"3";#N/A,#N/A,FALSE,"5";#N/A,#N/A,FALSE,"6";#N/A,#N/A,FALSE,"8";#N/A,#N/A,FALSE,"10";#N/A,#N/A,FALSE,"13";#N/A,#N/A,FALSE,"14";#N/A,#N/A,FALSE,"15";#N/A,#N/A,FALSE,"16"}</definedName>
    <definedName name="m.m" hidden="1">{#N/A,#N/A,FALSE,"3";#N/A,#N/A,FALSE,"5";#N/A,#N/A,FALSE,"6";#N/A,#N/A,FALSE,"8";#N/A,#N/A,FALSE,"10";#N/A,#N/A,FALSE,"13";#N/A,#N/A,FALSE,"14";#N/A,#N/A,FALSE,"15";#N/A,#N/A,FALSE,"16"}</definedName>
    <definedName name="mbm" localSheetId="3" hidden="1">{#N/A,#N/A,FALSE,"3";#N/A,#N/A,FALSE,"5";#N/A,#N/A,FALSE,"6";#N/A,#N/A,FALSE,"8";#N/A,#N/A,FALSE,"10";#N/A,#N/A,FALSE,"13";#N/A,#N/A,FALSE,"14";#N/A,#N/A,FALSE,"15";#N/A,#N/A,FALSE,"16"}</definedName>
    <definedName name="mbm" localSheetId="8" hidden="1">{#N/A,#N/A,FALSE,"3";#N/A,#N/A,FALSE,"5";#N/A,#N/A,FALSE,"6";#N/A,#N/A,FALSE,"8";#N/A,#N/A,FALSE,"10";#N/A,#N/A,FALSE,"13";#N/A,#N/A,FALSE,"14";#N/A,#N/A,FALSE,"15";#N/A,#N/A,FALSE,"16"}</definedName>
    <definedName name="mbm" localSheetId="11" hidden="1">{#N/A,#N/A,FALSE,"3";#N/A,#N/A,FALSE,"5";#N/A,#N/A,FALSE,"6";#N/A,#N/A,FALSE,"8";#N/A,#N/A,FALSE,"10";#N/A,#N/A,FALSE,"13";#N/A,#N/A,FALSE,"14";#N/A,#N/A,FALSE,"15";#N/A,#N/A,FALSE,"16"}</definedName>
    <definedName name="mbm" localSheetId="6" hidden="1">{#N/A,#N/A,FALSE,"3";#N/A,#N/A,FALSE,"5";#N/A,#N/A,FALSE,"6";#N/A,#N/A,FALSE,"8";#N/A,#N/A,FALSE,"10";#N/A,#N/A,FALSE,"13";#N/A,#N/A,FALSE,"14";#N/A,#N/A,FALSE,"15";#N/A,#N/A,FALSE,"16"}</definedName>
    <definedName name="mbm" localSheetId="7" hidden="1">{#N/A,#N/A,FALSE,"3";#N/A,#N/A,FALSE,"5";#N/A,#N/A,FALSE,"6";#N/A,#N/A,FALSE,"8";#N/A,#N/A,FALSE,"10";#N/A,#N/A,FALSE,"13";#N/A,#N/A,FALSE,"14";#N/A,#N/A,FALSE,"15";#N/A,#N/A,FALSE,"16"}</definedName>
    <definedName name="mbm" localSheetId="9" hidden="1">{#N/A,#N/A,FALSE,"3";#N/A,#N/A,FALSE,"5";#N/A,#N/A,FALSE,"6";#N/A,#N/A,FALSE,"8";#N/A,#N/A,FALSE,"10";#N/A,#N/A,FALSE,"13";#N/A,#N/A,FALSE,"14";#N/A,#N/A,FALSE,"15";#N/A,#N/A,FALSE,"16"}</definedName>
    <definedName name="mbm" localSheetId="10" hidden="1">{#N/A,#N/A,FALSE,"3";#N/A,#N/A,FALSE,"5";#N/A,#N/A,FALSE,"6";#N/A,#N/A,FALSE,"8";#N/A,#N/A,FALSE,"10";#N/A,#N/A,FALSE,"13";#N/A,#N/A,FALSE,"14";#N/A,#N/A,FALSE,"15";#N/A,#N/A,FALSE,"16"}</definedName>
    <definedName name="mbm" localSheetId="13" hidden="1">{#N/A,#N/A,FALSE,"3";#N/A,#N/A,FALSE,"5";#N/A,#N/A,FALSE,"6";#N/A,#N/A,FALSE,"8";#N/A,#N/A,FALSE,"10";#N/A,#N/A,FALSE,"13";#N/A,#N/A,FALSE,"14";#N/A,#N/A,FALSE,"15";#N/A,#N/A,FALSE,"16"}</definedName>
    <definedName name="mbm" localSheetId="2" hidden="1">{#N/A,#N/A,FALSE,"3";#N/A,#N/A,FALSE,"5";#N/A,#N/A,FALSE,"6";#N/A,#N/A,FALSE,"8";#N/A,#N/A,FALSE,"10";#N/A,#N/A,FALSE,"13";#N/A,#N/A,FALSE,"14";#N/A,#N/A,FALSE,"15";#N/A,#N/A,FALSE,"16"}</definedName>
    <definedName name="mbm" hidden="1">{#N/A,#N/A,FALSE,"3";#N/A,#N/A,FALSE,"5";#N/A,#N/A,FALSE,"6";#N/A,#N/A,FALSE,"8";#N/A,#N/A,FALSE,"10";#N/A,#N/A,FALSE,"13";#N/A,#N/A,FALSE,"14";#N/A,#N/A,FALSE,"15";#N/A,#N/A,FALSE,"16"}</definedName>
    <definedName name="mbmb" localSheetId="3" hidden="1">{#N/A,#N/A,FALSE,"3";#N/A,#N/A,FALSE,"5";#N/A,#N/A,FALSE,"6";#N/A,#N/A,FALSE,"8";#N/A,#N/A,FALSE,"10";#N/A,#N/A,FALSE,"13";#N/A,#N/A,FALSE,"14";#N/A,#N/A,FALSE,"15";#N/A,#N/A,FALSE,"16"}</definedName>
    <definedName name="mbmb" localSheetId="8" hidden="1">{#N/A,#N/A,FALSE,"3";#N/A,#N/A,FALSE,"5";#N/A,#N/A,FALSE,"6";#N/A,#N/A,FALSE,"8";#N/A,#N/A,FALSE,"10";#N/A,#N/A,FALSE,"13";#N/A,#N/A,FALSE,"14";#N/A,#N/A,FALSE,"15";#N/A,#N/A,FALSE,"16"}</definedName>
    <definedName name="mbmb" localSheetId="11" hidden="1">{#N/A,#N/A,FALSE,"3";#N/A,#N/A,FALSE,"5";#N/A,#N/A,FALSE,"6";#N/A,#N/A,FALSE,"8";#N/A,#N/A,FALSE,"10";#N/A,#N/A,FALSE,"13";#N/A,#N/A,FALSE,"14";#N/A,#N/A,FALSE,"15";#N/A,#N/A,FALSE,"16"}</definedName>
    <definedName name="mbmb" localSheetId="6" hidden="1">{#N/A,#N/A,FALSE,"3";#N/A,#N/A,FALSE,"5";#N/A,#N/A,FALSE,"6";#N/A,#N/A,FALSE,"8";#N/A,#N/A,FALSE,"10";#N/A,#N/A,FALSE,"13";#N/A,#N/A,FALSE,"14";#N/A,#N/A,FALSE,"15";#N/A,#N/A,FALSE,"16"}</definedName>
    <definedName name="mbmb" localSheetId="7" hidden="1">{#N/A,#N/A,FALSE,"3";#N/A,#N/A,FALSE,"5";#N/A,#N/A,FALSE,"6";#N/A,#N/A,FALSE,"8";#N/A,#N/A,FALSE,"10";#N/A,#N/A,FALSE,"13";#N/A,#N/A,FALSE,"14";#N/A,#N/A,FALSE,"15";#N/A,#N/A,FALSE,"16"}</definedName>
    <definedName name="mbmb" localSheetId="9" hidden="1">{#N/A,#N/A,FALSE,"3";#N/A,#N/A,FALSE,"5";#N/A,#N/A,FALSE,"6";#N/A,#N/A,FALSE,"8";#N/A,#N/A,FALSE,"10";#N/A,#N/A,FALSE,"13";#N/A,#N/A,FALSE,"14";#N/A,#N/A,FALSE,"15";#N/A,#N/A,FALSE,"16"}</definedName>
    <definedName name="mbmb" localSheetId="10" hidden="1">{#N/A,#N/A,FALSE,"3";#N/A,#N/A,FALSE,"5";#N/A,#N/A,FALSE,"6";#N/A,#N/A,FALSE,"8";#N/A,#N/A,FALSE,"10";#N/A,#N/A,FALSE,"13";#N/A,#N/A,FALSE,"14";#N/A,#N/A,FALSE,"15";#N/A,#N/A,FALSE,"16"}</definedName>
    <definedName name="mbmb" localSheetId="13" hidden="1">{#N/A,#N/A,FALSE,"3";#N/A,#N/A,FALSE,"5";#N/A,#N/A,FALSE,"6";#N/A,#N/A,FALSE,"8";#N/A,#N/A,FALSE,"10";#N/A,#N/A,FALSE,"13";#N/A,#N/A,FALSE,"14";#N/A,#N/A,FALSE,"15";#N/A,#N/A,FALSE,"16"}</definedName>
    <definedName name="mbmb" localSheetId="2" hidden="1">{#N/A,#N/A,FALSE,"3";#N/A,#N/A,FALSE,"5";#N/A,#N/A,FALSE,"6";#N/A,#N/A,FALSE,"8";#N/A,#N/A,FALSE,"10";#N/A,#N/A,FALSE,"13";#N/A,#N/A,FALSE,"14";#N/A,#N/A,FALSE,"15";#N/A,#N/A,FALSE,"16"}</definedName>
    <definedName name="mbmb" hidden="1">{#N/A,#N/A,FALSE,"3";#N/A,#N/A,FALSE,"5";#N/A,#N/A,FALSE,"6";#N/A,#N/A,FALSE,"8";#N/A,#N/A,FALSE,"10";#N/A,#N/A,FALSE,"13";#N/A,#N/A,FALSE,"14";#N/A,#N/A,FALSE,"15";#N/A,#N/A,FALSE,"16"}</definedName>
    <definedName name="mnmn" localSheetId="3" hidden="1">{#N/A,#N/A,FALSE,"3";#N/A,#N/A,FALSE,"5";#N/A,#N/A,FALSE,"6";#N/A,#N/A,FALSE,"8";#N/A,#N/A,FALSE,"10";#N/A,#N/A,FALSE,"13";#N/A,#N/A,FALSE,"14";#N/A,#N/A,FALSE,"15";#N/A,#N/A,FALSE,"16"}</definedName>
    <definedName name="mnmn" localSheetId="8" hidden="1">{#N/A,#N/A,FALSE,"3";#N/A,#N/A,FALSE,"5";#N/A,#N/A,FALSE,"6";#N/A,#N/A,FALSE,"8";#N/A,#N/A,FALSE,"10";#N/A,#N/A,FALSE,"13";#N/A,#N/A,FALSE,"14";#N/A,#N/A,FALSE,"15";#N/A,#N/A,FALSE,"16"}</definedName>
    <definedName name="mnmn" localSheetId="11" hidden="1">{#N/A,#N/A,FALSE,"3";#N/A,#N/A,FALSE,"5";#N/A,#N/A,FALSE,"6";#N/A,#N/A,FALSE,"8";#N/A,#N/A,FALSE,"10";#N/A,#N/A,FALSE,"13";#N/A,#N/A,FALSE,"14";#N/A,#N/A,FALSE,"15";#N/A,#N/A,FALSE,"16"}</definedName>
    <definedName name="mnmn" localSheetId="6" hidden="1">{#N/A,#N/A,FALSE,"3";#N/A,#N/A,FALSE,"5";#N/A,#N/A,FALSE,"6";#N/A,#N/A,FALSE,"8";#N/A,#N/A,FALSE,"10";#N/A,#N/A,FALSE,"13";#N/A,#N/A,FALSE,"14";#N/A,#N/A,FALSE,"15";#N/A,#N/A,FALSE,"16"}</definedName>
    <definedName name="mnmn" localSheetId="7" hidden="1">{#N/A,#N/A,FALSE,"3";#N/A,#N/A,FALSE,"5";#N/A,#N/A,FALSE,"6";#N/A,#N/A,FALSE,"8";#N/A,#N/A,FALSE,"10";#N/A,#N/A,FALSE,"13";#N/A,#N/A,FALSE,"14";#N/A,#N/A,FALSE,"15";#N/A,#N/A,FALSE,"16"}</definedName>
    <definedName name="mnmn" localSheetId="9" hidden="1">{#N/A,#N/A,FALSE,"3";#N/A,#N/A,FALSE,"5";#N/A,#N/A,FALSE,"6";#N/A,#N/A,FALSE,"8";#N/A,#N/A,FALSE,"10";#N/A,#N/A,FALSE,"13";#N/A,#N/A,FALSE,"14";#N/A,#N/A,FALSE,"15";#N/A,#N/A,FALSE,"16"}</definedName>
    <definedName name="mnmn" localSheetId="10" hidden="1">{#N/A,#N/A,FALSE,"3";#N/A,#N/A,FALSE,"5";#N/A,#N/A,FALSE,"6";#N/A,#N/A,FALSE,"8";#N/A,#N/A,FALSE,"10";#N/A,#N/A,FALSE,"13";#N/A,#N/A,FALSE,"14";#N/A,#N/A,FALSE,"15";#N/A,#N/A,FALSE,"16"}</definedName>
    <definedName name="mnmn" localSheetId="13" hidden="1">{#N/A,#N/A,FALSE,"3";#N/A,#N/A,FALSE,"5";#N/A,#N/A,FALSE,"6";#N/A,#N/A,FALSE,"8";#N/A,#N/A,FALSE,"10";#N/A,#N/A,FALSE,"13";#N/A,#N/A,FALSE,"14";#N/A,#N/A,FALSE,"15";#N/A,#N/A,FALSE,"16"}</definedName>
    <definedName name="mnmn" localSheetId="2" hidden="1">{#N/A,#N/A,FALSE,"3";#N/A,#N/A,FALSE,"5";#N/A,#N/A,FALSE,"6";#N/A,#N/A,FALSE,"8";#N/A,#N/A,FALSE,"10";#N/A,#N/A,FALSE,"13";#N/A,#N/A,FALSE,"14";#N/A,#N/A,FALSE,"15";#N/A,#N/A,FALSE,"16"}</definedName>
    <definedName name="mnmn" hidden="1">{#N/A,#N/A,FALSE,"3";#N/A,#N/A,FALSE,"5";#N/A,#N/A,FALSE,"6";#N/A,#N/A,FALSE,"8";#N/A,#N/A,FALSE,"10";#N/A,#N/A,FALSE,"13";#N/A,#N/A,FALSE,"14";#N/A,#N/A,FALSE,"15";#N/A,#N/A,FALSE,"16"}</definedName>
    <definedName name="Month" localSheetId="3" hidden="1">{#N/A,#N/A,FALSE,"3";#N/A,#N/A,FALSE,"5";#N/A,#N/A,FALSE,"6";#N/A,#N/A,FALSE,"8";#N/A,#N/A,FALSE,"10";#N/A,#N/A,FALSE,"13";#N/A,#N/A,FALSE,"14";#N/A,#N/A,FALSE,"15";#N/A,#N/A,FALSE,"16"}</definedName>
    <definedName name="Month" localSheetId="8" hidden="1">{#N/A,#N/A,FALSE,"3";#N/A,#N/A,FALSE,"5";#N/A,#N/A,FALSE,"6";#N/A,#N/A,FALSE,"8";#N/A,#N/A,FALSE,"10";#N/A,#N/A,FALSE,"13";#N/A,#N/A,FALSE,"14";#N/A,#N/A,FALSE,"15";#N/A,#N/A,FALSE,"16"}</definedName>
    <definedName name="Month" localSheetId="11" hidden="1">{#N/A,#N/A,FALSE,"3";#N/A,#N/A,FALSE,"5";#N/A,#N/A,FALSE,"6";#N/A,#N/A,FALSE,"8";#N/A,#N/A,FALSE,"10";#N/A,#N/A,FALSE,"13";#N/A,#N/A,FALSE,"14";#N/A,#N/A,FALSE,"15";#N/A,#N/A,FALSE,"16"}</definedName>
    <definedName name="Month" localSheetId="6" hidden="1">{#N/A,#N/A,FALSE,"3";#N/A,#N/A,FALSE,"5";#N/A,#N/A,FALSE,"6";#N/A,#N/A,FALSE,"8";#N/A,#N/A,FALSE,"10";#N/A,#N/A,FALSE,"13";#N/A,#N/A,FALSE,"14";#N/A,#N/A,FALSE,"15";#N/A,#N/A,FALSE,"16"}</definedName>
    <definedName name="Month" localSheetId="7" hidden="1">{#N/A,#N/A,FALSE,"3";#N/A,#N/A,FALSE,"5";#N/A,#N/A,FALSE,"6";#N/A,#N/A,FALSE,"8";#N/A,#N/A,FALSE,"10";#N/A,#N/A,FALSE,"13";#N/A,#N/A,FALSE,"14";#N/A,#N/A,FALSE,"15";#N/A,#N/A,FALSE,"16"}</definedName>
    <definedName name="Month" localSheetId="9" hidden="1">{#N/A,#N/A,FALSE,"3";#N/A,#N/A,FALSE,"5";#N/A,#N/A,FALSE,"6";#N/A,#N/A,FALSE,"8";#N/A,#N/A,FALSE,"10";#N/A,#N/A,FALSE,"13";#N/A,#N/A,FALSE,"14";#N/A,#N/A,FALSE,"15";#N/A,#N/A,FALSE,"16"}</definedName>
    <definedName name="Month" localSheetId="10" hidden="1">{#N/A,#N/A,FALSE,"3";#N/A,#N/A,FALSE,"5";#N/A,#N/A,FALSE,"6";#N/A,#N/A,FALSE,"8";#N/A,#N/A,FALSE,"10";#N/A,#N/A,FALSE,"13";#N/A,#N/A,FALSE,"14";#N/A,#N/A,FALSE,"15";#N/A,#N/A,FALSE,"16"}</definedName>
    <definedName name="Month" localSheetId="13" hidden="1">{#N/A,#N/A,FALSE,"3";#N/A,#N/A,FALSE,"5";#N/A,#N/A,FALSE,"6";#N/A,#N/A,FALSE,"8";#N/A,#N/A,FALSE,"10";#N/A,#N/A,FALSE,"13";#N/A,#N/A,FALSE,"14";#N/A,#N/A,FALSE,"15";#N/A,#N/A,FALSE,"16"}</definedName>
    <definedName name="Month" localSheetId="2" hidden="1">{#N/A,#N/A,FALSE,"3";#N/A,#N/A,FALSE,"5";#N/A,#N/A,FALSE,"6";#N/A,#N/A,FALSE,"8";#N/A,#N/A,FALSE,"10";#N/A,#N/A,FALSE,"13";#N/A,#N/A,FALSE,"14";#N/A,#N/A,FALSE,"15";#N/A,#N/A,FALSE,"16"}</definedName>
    <definedName name="Month" hidden="1">{#N/A,#N/A,FALSE,"3";#N/A,#N/A,FALSE,"5";#N/A,#N/A,FALSE,"6";#N/A,#N/A,FALSE,"8";#N/A,#N/A,FALSE,"10";#N/A,#N/A,FALSE,"13";#N/A,#N/A,FALSE,"14";#N/A,#N/A,FALSE,"15";#N/A,#N/A,FALSE,"16"}</definedName>
    <definedName name="New" localSheetId="3" hidden="1">{#N/A,#N/A,FALSE,"3";#N/A,#N/A,FALSE,"5";#N/A,#N/A,FALSE,"6";#N/A,#N/A,FALSE,"8";#N/A,#N/A,FALSE,"10";#N/A,#N/A,FALSE,"13";#N/A,#N/A,FALSE,"14";#N/A,#N/A,FALSE,"15";#N/A,#N/A,FALSE,"16"}</definedName>
    <definedName name="New" localSheetId="8" hidden="1">{#N/A,#N/A,FALSE,"3";#N/A,#N/A,FALSE,"5";#N/A,#N/A,FALSE,"6";#N/A,#N/A,FALSE,"8";#N/A,#N/A,FALSE,"10";#N/A,#N/A,FALSE,"13";#N/A,#N/A,FALSE,"14";#N/A,#N/A,FALSE,"15";#N/A,#N/A,FALSE,"16"}</definedName>
    <definedName name="New" localSheetId="11" hidden="1">{#N/A,#N/A,FALSE,"3";#N/A,#N/A,FALSE,"5";#N/A,#N/A,FALSE,"6";#N/A,#N/A,FALSE,"8";#N/A,#N/A,FALSE,"10";#N/A,#N/A,FALSE,"13";#N/A,#N/A,FALSE,"14";#N/A,#N/A,FALSE,"15";#N/A,#N/A,FALSE,"16"}</definedName>
    <definedName name="New" localSheetId="6" hidden="1">{#N/A,#N/A,FALSE,"3";#N/A,#N/A,FALSE,"5";#N/A,#N/A,FALSE,"6";#N/A,#N/A,FALSE,"8";#N/A,#N/A,FALSE,"10";#N/A,#N/A,FALSE,"13";#N/A,#N/A,FALSE,"14";#N/A,#N/A,FALSE,"15";#N/A,#N/A,FALSE,"16"}</definedName>
    <definedName name="New" localSheetId="7" hidden="1">{#N/A,#N/A,FALSE,"3";#N/A,#N/A,FALSE,"5";#N/A,#N/A,FALSE,"6";#N/A,#N/A,FALSE,"8";#N/A,#N/A,FALSE,"10";#N/A,#N/A,FALSE,"13";#N/A,#N/A,FALSE,"14";#N/A,#N/A,FALSE,"15";#N/A,#N/A,FALSE,"16"}</definedName>
    <definedName name="New" localSheetId="9" hidden="1">{#N/A,#N/A,FALSE,"3";#N/A,#N/A,FALSE,"5";#N/A,#N/A,FALSE,"6";#N/A,#N/A,FALSE,"8";#N/A,#N/A,FALSE,"10";#N/A,#N/A,FALSE,"13";#N/A,#N/A,FALSE,"14";#N/A,#N/A,FALSE,"15";#N/A,#N/A,FALSE,"16"}</definedName>
    <definedName name="New" localSheetId="10" hidden="1">{#N/A,#N/A,FALSE,"3";#N/A,#N/A,FALSE,"5";#N/A,#N/A,FALSE,"6";#N/A,#N/A,FALSE,"8";#N/A,#N/A,FALSE,"10";#N/A,#N/A,FALSE,"13";#N/A,#N/A,FALSE,"14";#N/A,#N/A,FALSE,"15";#N/A,#N/A,FALSE,"16"}</definedName>
    <definedName name="New" localSheetId="13" hidden="1">{#N/A,#N/A,FALSE,"3";#N/A,#N/A,FALSE,"5";#N/A,#N/A,FALSE,"6";#N/A,#N/A,FALSE,"8";#N/A,#N/A,FALSE,"10";#N/A,#N/A,FALSE,"13";#N/A,#N/A,FALSE,"14";#N/A,#N/A,FALSE,"15";#N/A,#N/A,FALSE,"16"}</definedName>
    <definedName name="New" localSheetId="2" hidden="1">{#N/A,#N/A,FALSE,"3";#N/A,#N/A,FALSE,"5";#N/A,#N/A,FALSE,"6";#N/A,#N/A,FALSE,"8";#N/A,#N/A,FALSE,"10";#N/A,#N/A,FALSE,"13";#N/A,#N/A,FALSE,"14";#N/A,#N/A,FALSE,"15";#N/A,#N/A,FALSE,"16"}</definedName>
    <definedName name="New" hidden="1">{#N/A,#N/A,FALSE,"3";#N/A,#N/A,FALSE,"5";#N/A,#N/A,FALSE,"6";#N/A,#N/A,FALSE,"8";#N/A,#N/A,FALSE,"10";#N/A,#N/A,FALSE,"13";#N/A,#N/A,FALSE,"14";#N/A,#N/A,FALSE,"15";#N/A,#N/A,FALSE,"16"}</definedName>
    <definedName name="neww4" localSheetId="3" hidden="1">{#N/A,#N/A,FALSE,"3";#N/A,#N/A,FALSE,"5";#N/A,#N/A,FALSE,"6";#N/A,#N/A,FALSE,"8";#N/A,#N/A,FALSE,"10";#N/A,#N/A,FALSE,"13";#N/A,#N/A,FALSE,"14";#N/A,#N/A,FALSE,"15";#N/A,#N/A,FALSE,"16"}</definedName>
    <definedName name="neww4" localSheetId="8" hidden="1">{#N/A,#N/A,FALSE,"3";#N/A,#N/A,FALSE,"5";#N/A,#N/A,FALSE,"6";#N/A,#N/A,FALSE,"8";#N/A,#N/A,FALSE,"10";#N/A,#N/A,FALSE,"13";#N/A,#N/A,FALSE,"14";#N/A,#N/A,FALSE,"15";#N/A,#N/A,FALSE,"16"}</definedName>
    <definedName name="neww4" localSheetId="11" hidden="1">{#N/A,#N/A,FALSE,"3";#N/A,#N/A,FALSE,"5";#N/A,#N/A,FALSE,"6";#N/A,#N/A,FALSE,"8";#N/A,#N/A,FALSE,"10";#N/A,#N/A,FALSE,"13";#N/A,#N/A,FALSE,"14";#N/A,#N/A,FALSE,"15";#N/A,#N/A,FALSE,"16"}</definedName>
    <definedName name="neww4" localSheetId="6" hidden="1">{#N/A,#N/A,FALSE,"3";#N/A,#N/A,FALSE,"5";#N/A,#N/A,FALSE,"6";#N/A,#N/A,FALSE,"8";#N/A,#N/A,FALSE,"10";#N/A,#N/A,FALSE,"13";#N/A,#N/A,FALSE,"14";#N/A,#N/A,FALSE,"15";#N/A,#N/A,FALSE,"16"}</definedName>
    <definedName name="neww4" localSheetId="7" hidden="1">{#N/A,#N/A,FALSE,"3";#N/A,#N/A,FALSE,"5";#N/A,#N/A,FALSE,"6";#N/A,#N/A,FALSE,"8";#N/A,#N/A,FALSE,"10";#N/A,#N/A,FALSE,"13";#N/A,#N/A,FALSE,"14";#N/A,#N/A,FALSE,"15";#N/A,#N/A,FALSE,"16"}</definedName>
    <definedName name="neww4" localSheetId="9" hidden="1">{#N/A,#N/A,FALSE,"3";#N/A,#N/A,FALSE,"5";#N/A,#N/A,FALSE,"6";#N/A,#N/A,FALSE,"8";#N/A,#N/A,FALSE,"10";#N/A,#N/A,FALSE,"13";#N/A,#N/A,FALSE,"14";#N/A,#N/A,FALSE,"15";#N/A,#N/A,FALSE,"16"}</definedName>
    <definedName name="neww4" localSheetId="10" hidden="1">{#N/A,#N/A,FALSE,"3";#N/A,#N/A,FALSE,"5";#N/A,#N/A,FALSE,"6";#N/A,#N/A,FALSE,"8";#N/A,#N/A,FALSE,"10";#N/A,#N/A,FALSE,"13";#N/A,#N/A,FALSE,"14";#N/A,#N/A,FALSE,"15";#N/A,#N/A,FALSE,"16"}</definedName>
    <definedName name="neww4" localSheetId="13" hidden="1">{#N/A,#N/A,FALSE,"3";#N/A,#N/A,FALSE,"5";#N/A,#N/A,FALSE,"6";#N/A,#N/A,FALSE,"8";#N/A,#N/A,FALSE,"10";#N/A,#N/A,FALSE,"13";#N/A,#N/A,FALSE,"14";#N/A,#N/A,FALSE,"15";#N/A,#N/A,FALSE,"16"}</definedName>
    <definedName name="neww4" localSheetId="2" hidden="1">{#N/A,#N/A,FALSE,"3";#N/A,#N/A,FALSE,"5";#N/A,#N/A,FALSE,"6";#N/A,#N/A,FALSE,"8";#N/A,#N/A,FALSE,"10";#N/A,#N/A,FALSE,"13";#N/A,#N/A,FALSE,"14";#N/A,#N/A,FALSE,"15";#N/A,#N/A,FALSE,"16"}</definedName>
    <definedName name="neww4" hidden="1">{#N/A,#N/A,FALSE,"3";#N/A,#N/A,FALSE,"5";#N/A,#N/A,FALSE,"6";#N/A,#N/A,FALSE,"8";#N/A,#N/A,FALSE,"10";#N/A,#N/A,FALSE,"13";#N/A,#N/A,FALSE,"14";#N/A,#N/A,FALSE,"15";#N/A,#N/A,FALSE,"16"}</definedName>
    <definedName name="noura" localSheetId="3" hidden="1">{#N/A,#N/A,FALSE,"3";#N/A,#N/A,FALSE,"5";#N/A,#N/A,FALSE,"6";#N/A,#N/A,FALSE,"8";#N/A,#N/A,FALSE,"10";#N/A,#N/A,FALSE,"13";#N/A,#N/A,FALSE,"14";#N/A,#N/A,FALSE,"15";#N/A,#N/A,FALSE,"16"}</definedName>
    <definedName name="noura" localSheetId="8" hidden="1">{#N/A,#N/A,FALSE,"3";#N/A,#N/A,FALSE,"5";#N/A,#N/A,FALSE,"6";#N/A,#N/A,FALSE,"8";#N/A,#N/A,FALSE,"10";#N/A,#N/A,FALSE,"13";#N/A,#N/A,FALSE,"14";#N/A,#N/A,FALSE,"15";#N/A,#N/A,FALSE,"16"}</definedName>
    <definedName name="noura" localSheetId="11" hidden="1">{#N/A,#N/A,FALSE,"3";#N/A,#N/A,FALSE,"5";#N/A,#N/A,FALSE,"6";#N/A,#N/A,FALSE,"8";#N/A,#N/A,FALSE,"10";#N/A,#N/A,FALSE,"13";#N/A,#N/A,FALSE,"14";#N/A,#N/A,FALSE,"15";#N/A,#N/A,FALSE,"16"}</definedName>
    <definedName name="noura" localSheetId="6" hidden="1">{#N/A,#N/A,FALSE,"3";#N/A,#N/A,FALSE,"5";#N/A,#N/A,FALSE,"6";#N/A,#N/A,FALSE,"8";#N/A,#N/A,FALSE,"10";#N/A,#N/A,FALSE,"13";#N/A,#N/A,FALSE,"14";#N/A,#N/A,FALSE,"15";#N/A,#N/A,FALSE,"16"}</definedName>
    <definedName name="noura" localSheetId="7" hidden="1">{#N/A,#N/A,FALSE,"3";#N/A,#N/A,FALSE,"5";#N/A,#N/A,FALSE,"6";#N/A,#N/A,FALSE,"8";#N/A,#N/A,FALSE,"10";#N/A,#N/A,FALSE,"13";#N/A,#N/A,FALSE,"14";#N/A,#N/A,FALSE,"15";#N/A,#N/A,FALSE,"16"}</definedName>
    <definedName name="noura" localSheetId="9" hidden="1">{#N/A,#N/A,FALSE,"3";#N/A,#N/A,FALSE,"5";#N/A,#N/A,FALSE,"6";#N/A,#N/A,FALSE,"8";#N/A,#N/A,FALSE,"10";#N/A,#N/A,FALSE,"13";#N/A,#N/A,FALSE,"14";#N/A,#N/A,FALSE,"15";#N/A,#N/A,FALSE,"16"}</definedName>
    <definedName name="noura" localSheetId="10" hidden="1">{#N/A,#N/A,FALSE,"3";#N/A,#N/A,FALSE,"5";#N/A,#N/A,FALSE,"6";#N/A,#N/A,FALSE,"8";#N/A,#N/A,FALSE,"10";#N/A,#N/A,FALSE,"13";#N/A,#N/A,FALSE,"14";#N/A,#N/A,FALSE,"15";#N/A,#N/A,FALSE,"16"}</definedName>
    <definedName name="noura" localSheetId="13" hidden="1">{#N/A,#N/A,FALSE,"3";#N/A,#N/A,FALSE,"5";#N/A,#N/A,FALSE,"6";#N/A,#N/A,FALSE,"8";#N/A,#N/A,FALSE,"10";#N/A,#N/A,FALSE,"13";#N/A,#N/A,FALSE,"14";#N/A,#N/A,FALSE,"15";#N/A,#N/A,FALSE,"16"}</definedName>
    <definedName name="noura" localSheetId="2" hidden="1">{#N/A,#N/A,FALSE,"3";#N/A,#N/A,FALSE,"5";#N/A,#N/A,FALSE,"6";#N/A,#N/A,FALSE,"8";#N/A,#N/A,FALSE,"10";#N/A,#N/A,FALSE,"13";#N/A,#N/A,FALSE,"14";#N/A,#N/A,FALSE,"15";#N/A,#N/A,FALSE,"16"}</definedName>
    <definedName name="noura" hidden="1">{#N/A,#N/A,FALSE,"3";#N/A,#N/A,FALSE,"5";#N/A,#N/A,FALSE,"6";#N/A,#N/A,FALSE,"8";#N/A,#N/A,FALSE,"10";#N/A,#N/A,FALSE,"13";#N/A,#N/A,FALSE,"14";#N/A,#N/A,FALSE,"15";#N/A,#N/A,FALSE,"16"}</definedName>
    <definedName name="NOURA1" localSheetId="3" hidden="1">{#N/A,#N/A,FALSE,"3";#N/A,#N/A,FALSE,"5";#N/A,#N/A,FALSE,"6";#N/A,#N/A,FALSE,"8";#N/A,#N/A,FALSE,"10";#N/A,#N/A,FALSE,"13";#N/A,#N/A,FALSE,"14";#N/A,#N/A,FALSE,"15";#N/A,#N/A,FALSE,"16"}</definedName>
    <definedName name="NOURA1" localSheetId="8" hidden="1">{#N/A,#N/A,FALSE,"3";#N/A,#N/A,FALSE,"5";#N/A,#N/A,FALSE,"6";#N/A,#N/A,FALSE,"8";#N/A,#N/A,FALSE,"10";#N/A,#N/A,FALSE,"13";#N/A,#N/A,FALSE,"14";#N/A,#N/A,FALSE,"15";#N/A,#N/A,FALSE,"16"}</definedName>
    <definedName name="NOURA1" localSheetId="11" hidden="1">{#N/A,#N/A,FALSE,"3";#N/A,#N/A,FALSE,"5";#N/A,#N/A,FALSE,"6";#N/A,#N/A,FALSE,"8";#N/A,#N/A,FALSE,"10";#N/A,#N/A,FALSE,"13";#N/A,#N/A,FALSE,"14";#N/A,#N/A,FALSE,"15";#N/A,#N/A,FALSE,"16"}</definedName>
    <definedName name="NOURA1" localSheetId="6" hidden="1">{#N/A,#N/A,FALSE,"3";#N/A,#N/A,FALSE,"5";#N/A,#N/A,FALSE,"6";#N/A,#N/A,FALSE,"8";#N/A,#N/A,FALSE,"10";#N/A,#N/A,FALSE,"13";#N/A,#N/A,FALSE,"14";#N/A,#N/A,FALSE,"15";#N/A,#N/A,FALSE,"16"}</definedName>
    <definedName name="NOURA1" localSheetId="7" hidden="1">{#N/A,#N/A,FALSE,"3";#N/A,#N/A,FALSE,"5";#N/A,#N/A,FALSE,"6";#N/A,#N/A,FALSE,"8";#N/A,#N/A,FALSE,"10";#N/A,#N/A,FALSE,"13";#N/A,#N/A,FALSE,"14";#N/A,#N/A,FALSE,"15";#N/A,#N/A,FALSE,"16"}</definedName>
    <definedName name="NOURA1" localSheetId="9" hidden="1">{#N/A,#N/A,FALSE,"3";#N/A,#N/A,FALSE,"5";#N/A,#N/A,FALSE,"6";#N/A,#N/A,FALSE,"8";#N/A,#N/A,FALSE,"10";#N/A,#N/A,FALSE,"13";#N/A,#N/A,FALSE,"14";#N/A,#N/A,FALSE,"15";#N/A,#N/A,FALSE,"16"}</definedName>
    <definedName name="NOURA1" localSheetId="10" hidden="1">{#N/A,#N/A,FALSE,"3";#N/A,#N/A,FALSE,"5";#N/A,#N/A,FALSE,"6";#N/A,#N/A,FALSE,"8";#N/A,#N/A,FALSE,"10";#N/A,#N/A,FALSE,"13";#N/A,#N/A,FALSE,"14";#N/A,#N/A,FALSE,"15";#N/A,#N/A,FALSE,"16"}</definedName>
    <definedName name="NOURA1" localSheetId="13" hidden="1">{#N/A,#N/A,FALSE,"3";#N/A,#N/A,FALSE,"5";#N/A,#N/A,FALSE,"6";#N/A,#N/A,FALSE,"8";#N/A,#N/A,FALSE,"10";#N/A,#N/A,FALSE,"13";#N/A,#N/A,FALSE,"14";#N/A,#N/A,FALSE,"15";#N/A,#N/A,FALSE,"16"}</definedName>
    <definedName name="NOURA1" localSheetId="2" hidden="1">{#N/A,#N/A,FALSE,"3";#N/A,#N/A,FALSE,"5";#N/A,#N/A,FALSE,"6";#N/A,#N/A,FALSE,"8";#N/A,#N/A,FALSE,"10";#N/A,#N/A,FALSE,"13";#N/A,#N/A,FALSE,"14";#N/A,#N/A,FALSE,"15";#N/A,#N/A,FALSE,"16"}</definedName>
    <definedName name="NOURA1" hidden="1">{#N/A,#N/A,FALSE,"3";#N/A,#N/A,FALSE,"5";#N/A,#N/A,FALSE,"6";#N/A,#N/A,FALSE,"8";#N/A,#N/A,FALSE,"10";#N/A,#N/A,FALSE,"13";#N/A,#N/A,FALSE,"14";#N/A,#N/A,FALSE,"15";#N/A,#N/A,FALSE,"16"}</definedName>
    <definedName name="O">"O;N"</definedName>
    <definedName name="oiuouio" localSheetId="3" hidden="1">{#N/A,#N/A,FALSE,"3";#N/A,#N/A,FALSE,"5";#N/A,#N/A,FALSE,"6";#N/A,#N/A,FALSE,"8";#N/A,#N/A,FALSE,"10";#N/A,#N/A,FALSE,"13";#N/A,#N/A,FALSE,"14";#N/A,#N/A,FALSE,"15";#N/A,#N/A,FALSE,"16"}</definedName>
    <definedName name="oiuouio" localSheetId="8" hidden="1">{#N/A,#N/A,FALSE,"3";#N/A,#N/A,FALSE,"5";#N/A,#N/A,FALSE,"6";#N/A,#N/A,FALSE,"8";#N/A,#N/A,FALSE,"10";#N/A,#N/A,FALSE,"13";#N/A,#N/A,FALSE,"14";#N/A,#N/A,FALSE,"15";#N/A,#N/A,FALSE,"16"}</definedName>
    <definedName name="oiuouio" localSheetId="11" hidden="1">{#N/A,#N/A,FALSE,"3";#N/A,#N/A,FALSE,"5";#N/A,#N/A,FALSE,"6";#N/A,#N/A,FALSE,"8";#N/A,#N/A,FALSE,"10";#N/A,#N/A,FALSE,"13";#N/A,#N/A,FALSE,"14";#N/A,#N/A,FALSE,"15";#N/A,#N/A,FALSE,"16"}</definedName>
    <definedName name="oiuouio" localSheetId="6" hidden="1">{#N/A,#N/A,FALSE,"3";#N/A,#N/A,FALSE,"5";#N/A,#N/A,FALSE,"6";#N/A,#N/A,FALSE,"8";#N/A,#N/A,FALSE,"10";#N/A,#N/A,FALSE,"13";#N/A,#N/A,FALSE,"14";#N/A,#N/A,FALSE,"15";#N/A,#N/A,FALSE,"16"}</definedName>
    <definedName name="oiuouio" localSheetId="7" hidden="1">{#N/A,#N/A,FALSE,"3";#N/A,#N/A,FALSE,"5";#N/A,#N/A,FALSE,"6";#N/A,#N/A,FALSE,"8";#N/A,#N/A,FALSE,"10";#N/A,#N/A,FALSE,"13";#N/A,#N/A,FALSE,"14";#N/A,#N/A,FALSE,"15";#N/A,#N/A,FALSE,"16"}</definedName>
    <definedName name="oiuouio" localSheetId="9" hidden="1">{#N/A,#N/A,FALSE,"3";#N/A,#N/A,FALSE,"5";#N/A,#N/A,FALSE,"6";#N/A,#N/A,FALSE,"8";#N/A,#N/A,FALSE,"10";#N/A,#N/A,FALSE,"13";#N/A,#N/A,FALSE,"14";#N/A,#N/A,FALSE,"15";#N/A,#N/A,FALSE,"16"}</definedName>
    <definedName name="oiuouio" localSheetId="10" hidden="1">{#N/A,#N/A,FALSE,"3";#N/A,#N/A,FALSE,"5";#N/A,#N/A,FALSE,"6";#N/A,#N/A,FALSE,"8";#N/A,#N/A,FALSE,"10";#N/A,#N/A,FALSE,"13";#N/A,#N/A,FALSE,"14";#N/A,#N/A,FALSE,"15";#N/A,#N/A,FALSE,"16"}</definedName>
    <definedName name="oiuouio" localSheetId="13" hidden="1">{#N/A,#N/A,FALSE,"3";#N/A,#N/A,FALSE,"5";#N/A,#N/A,FALSE,"6";#N/A,#N/A,FALSE,"8";#N/A,#N/A,FALSE,"10";#N/A,#N/A,FALSE,"13";#N/A,#N/A,FALSE,"14";#N/A,#N/A,FALSE,"15";#N/A,#N/A,FALSE,"16"}</definedName>
    <definedName name="oiuouio" localSheetId="2" hidden="1">{#N/A,#N/A,FALSE,"3";#N/A,#N/A,FALSE,"5";#N/A,#N/A,FALSE,"6";#N/A,#N/A,FALSE,"8";#N/A,#N/A,FALSE,"10";#N/A,#N/A,FALSE,"13";#N/A,#N/A,FALSE,"14";#N/A,#N/A,FALSE,"15";#N/A,#N/A,FALSE,"16"}</definedName>
    <definedName name="oiuouio" hidden="1">{#N/A,#N/A,FALSE,"3";#N/A,#N/A,FALSE,"5";#N/A,#N/A,FALSE,"6";#N/A,#N/A,FALSE,"8";#N/A,#N/A,FALSE,"10";#N/A,#N/A,FALSE,"13";#N/A,#N/A,FALSE,"14";#N/A,#N/A,FALSE,"15";#N/A,#N/A,FALSE,"16"}</definedName>
    <definedName name="op" localSheetId="3" hidden="1">{#N/A,#N/A,FALSE,"3";#N/A,#N/A,FALSE,"5";#N/A,#N/A,FALSE,"6";#N/A,#N/A,FALSE,"8";#N/A,#N/A,FALSE,"10";#N/A,#N/A,FALSE,"13";#N/A,#N/A,FALSE,"14";#N/A,#N/A,FALSE,"15";#N/A,#N/A,FALSE,"16"}</definedName>
    <definedName name="op" localSheetId="8" hidden="1">{#N/A,#N/A,FALSE,"3";#N/A,#N/A,FALSE,"5";#N/A,#N/A,FALSE,"6";#N/A,#N/A,FALSE,"8";#N/A,#N/A,FALSE,"10";#N/A,#N/A,FALSE,"13";#N/A,#N/A,FALSE,"14";#N/A,#N/A,FALSE,"15";#N/A,#N/A,FALSE,"16"}</definedName>
    <definedName name="op" localSheetId="11" hidden="1">{#N/A,#N/A,FALSE,"3";#N/A,#N/A,FALSE,"5";#N/A,#N/A,FALSE,"6";#N/A,#N/A,FALSE,"8";#N/A,#N/A,FALSE,"10";#N/A,#N/A,FALSE,"13";#N/A,#N/A,FALSE,"14";#N/A,#N/A,FALSE,"15";#N/A,#N/A,FALSE,"16"}</definedName>
    <definedName name="op" localSheetId="6" hidden="1">{#N/A,#N/A,FALSE,"3";#N/A,#N/A,FALSE,"5";#N/A,#N/A,FALSE,"6";#N/A,#N/A,FALSE,"8";#N/A,#N/A,FALSE,"10";#N/A,#N/A,FALSE,"13";#N/A,#N/A,FALSE,"14";#N/A,#N/A,FALSE,"15";#N/A,#N/A,FALSE,"16"}</definedName>
    <definedName name="op" localSheetId="7" hidden="1">{#N/A,#N/A,FALSE,"3";#N/A,#N/A,FALSE,"5";#N/A,#N/A,FALSE,"6";#N/A,#N/A,FALSE,"8";#N/A,#N/A,FALSE,"10";#N/A,#N/A,FALSE,"13";#N/A,#N/A,FALSE,"14";#N/A,#N/A,FALSE,"15";#N/A,#N/A,FALSE,"16"}</definedName>
    <definedName name="op" localSheetId="9" hidden="1">{#N/A,#N/A,FALSE,"3";#N/A,#N/A,FALSE,"5";#N/A,#N/A,FALSE,"6";#N/A,#N/A,FALSE,"8";#N/A,#N/A,FALSE,"10";#N/A,#N/A,FALSE,"13";#N/A,#N/A,FALSE,"14";#N/A,#N/A,FALSE,"15";#N/A,#N/A,FALSE,"16"}</definedName>
    <definedName name="op" localSheetId="10" hidden="1">{#N/A,#N/A,FALSE,"3";#N/A,#N/A,FALSE,"5";#N/A,#N/A,FALSE,"6";#N/A,#N/A,FALSE,"8";#N/A,#N/A,FALSE,"10";#N/A,#N/A,FALSE,"13";#N/A,#N/A,FALSE,"14";#N/A,#N/A,FALSE,"15";#N/A,#N/A,FALSE,"16"}</definedName>
    <definedName name="op" localSheetId="13" hidden="1">{#N/A,#N/A,FALSE,"3";#N/A,#N/A,FALSE,"5";#N/A,#N/A,FALSE,"6";#N/A,#N/A,FALSE,"8";#N/A,#N/A,FALSE,"10";#N/A,#N/A,FALSE,"13";#N/A,#N/A,FALSE,"14";#N/A,#N/A,FALSE,"15";#N/A,#N/A,FALSE,"16"}</definedName>
    <definedName name="op" localSheetId="2" hidden="1">{#N/A,#N/A,FALSE,"3";#N/A,#N/A,FALSE,"5";#N/A,#N/A,FALSE,"6";#N/A,#N/A,FALSE,"8";#N/A,#N/A,FALSE,"10";#N/A,#N/A,FALSE,"13";#N/A,#N/A,FALSE,"14";#N/A,#N/A,FALSE,"15";#N/A,#N/A,FALSE,"16"}</definedName>
    <definedName name="op" hidden="1">{#N/A,#N/A,FALSE,"3";#N/A,#N/A,FALSE,"5";#N/A,#N/A,FALSE,"6";#N/A,#N/A,FALSE,"8";#N/A,#N/A,FALSE,"10";#N/A,#N/A,FALSE,"13";#N/A,#N/A,FALSE,"14";#N/A,#N/A,FALSE,"15";#N/A,#N/A,FALSE,"16"}</definedName>
    <definedName name="opop" localSheetId="3" hidden="1">{#N/A,#N/A,FALSE,"3";#N/A,#N/A,FALSE,"5";#N/A,#N/A,FALSE,"6";#N/A,#N/A,FALSE,"8";#N/A,#N/A,FALSE,"10";#N/A,#N/A,FALSE,"13";#N/A,#N/A,FALSE,"14";#N/A,#N/A,FALSE,"15";#N/A,#N/A,FALSE,"16"}</definedName>
    <definedName name="opop" localSheetId="8" hidden="1">{#N/A,#N/A,FALSE,"3";#N/A,#N/A,FALSE,"5";#N/A,#N/A,FALSE,"6";#N/A,#N/A,FALSE,"8";#N/A,#N/A,FALSE,"10";#N/A,#N/A,FALSE,"13";#N/A,#N/A,FALSE,"14";#N/A,#N/A,FALSE,"15";#N/A,#N/A,FALSE,"16"}</definedName>
    <definedName name="opop" localSheetId="11" hidden="1">{#N/A,#N/A,FALSE,"3";#N/A,#N/A,FALSE,"5";#N/A,#N/A,FALSE,"6";#N/A,#N/A,FALSE,"8";#N/A,#N/A,FALSE,"10";#N/A,#N/A,FALSE,"13";#N/A,#N/A,FALSE,"14";#N/A,#N/A,FALSE,"15";#N/A,#N/A,FALSE,"16"}</definedName>
    <definedName name="opop" localSheetId="6" hidden="1">{#N/A,#N/A,FALSE,"3";#N/A,#N/A,FALSE,"5";#N/A,#N/A,FALSE,"6";#N/A,#N/A,FALSE,"8";#N/A,#N/A,FALSE,"10";#N/A,#N/A,FALSE,"13";#N/A,#N/A,FALSE,"14";#N/A,#N/A,FALSE,"15";#N/A,#N/A,FALSE,"16"}</definedName>
    <definedName name="opop" localSheetId="7" hidden="1">{#N/A,#N/A,FALSE,"3";#N/A,#N/A,FALSE,"5";#N/A,#N/A,FALSE,"6";#N/A,#N/A,FALSE,"8";#N/A,#N/A,FALSE,"10";#N/A,#N/A,FALSE,"13";#N/A,#N/A,FALSE,"14";#N/A,#N/A,FALSE,"15";#N/A,#N/A,FALSE,"16"}</definedName>
    <definedName name="opop" localSheetId="9" hidden="1">{#N/A,#N/A,FALSE,"3";#N/A,#N/A,FALSE,"5";#N/A,#N/A,FALSE,"6";#N/A,#N/A,FALSE,"8";#N/A,#N/A,FALSE,"10";#N/A,#N/A,FALSE,"13";#N/A,#N/A,FALSE,"14";#N/A,#N/A,FALSE,"15";#N/A,#N/A,FALSE,"16"}</definedName>
    <definedName name="opop" localSheetId="10" hidden="1">{#N/A,#N/A,FALSE,"3";#N/A,#N/A,FALSE,"5";#N/A,#N/A,FALSE,"6";#N/A,#N/A,FALSE,"8";#N/A,#N/A,FALSE,"10";#N/A,#N/A,FALSE,"13";#N/A,#N/A,FALSE,"14";#N/A,#N/A,FALSE,"15";#N/A,#N/A,FALSE,"16"}</definedName>
    <definedName name="opop" localSheetId="13" hidden="1">{#N/A,#N/A,FALSE,"3";#N/A,#N/A,FALSE,"5";#N/A,#N/A,FALSE,"6";#N/A,#N/A,FALSE,"8";#N/A,#N/A,FALSE,"10";#N/A,#N/A,FALSE,"13";#N/A,#N/A,FALSE,"14";#N/A,#N/A,FALSE,"15";#N/A,#N/A,FALSE,"16"}</definedName>
    <definedName name="opop" localSheetId="2" hidden="1">{#N/A,#N/A,FALSE,"3";#N/A,#N/A,FALSE,"5";#N/A,#N/A,FALSE,"6";#N/A,#N/A,FALSE,"8";#N/A,#N/A,FALSE,"10";#N/A,#N/A,FALSE,"13";#N/A,#N/A,FALSE,"14";#N/A,#N/A,FALSE,"15";#N/A,#N/A,FALSE,"16"}</definedName>
    <definedName name="opop" hidden="1">{#N/A,#N/A,FALSE,"3";#N/A,#N/A,FALSE,"5";#N/A,#N/A,FALSE,"6";#N/A,#N/A,FALSE,"8";#N/A,#N/A,FALSE,"10";#N/A,#N/A,FALSE,"13";#N/A,#N/A,FALSE,"14";#N/A,#N/A,FALSE,"15";#N/A,#N/A,FALSE,"16"}</definedName>
    <definedName name="page3">"Freeform 28"</definedName>
    <definedName name="Passage" localSheetId="3">#REF!</definedName>
    <definedName name="Passage" localSheetId="8">#REF!</definedName>
    <definedName name="Passage" localSheetId="11">#REF!</definedName>
    <definedName name="Passage" localSheetId="6">#REF!</definedName>
    <definedName name="Passage" localSheetId="7">#REF!</definedName>
    <definedName name="Passage" localSheetId="9">#REF!</definedName>
    <definedName name="Passage" localSheetId="10">#REF!</definedName>
    <definedName name="Passage" localSheetId="13">#REF!</definedName>
    <definedName name="Passage" localSheetId="0">#REF!</definedName>
    <definedName name="Passage" localSheetId="1">#REF!</definedName>
    <definedName name="Passage" localSheetId="4">#REF!</definedName>
    <definedName name="Passage">#REF!</definedName>
    <definedName name="PEA" localSheetId="3" hidden="1">{#N/A,#N/A,FALSE,"3";#N/A,#N/A,FALSE,"5";#N/A,#N/A,FALSE,"6";#N/A,#N/A,FALSE,"8";#N/A,#N/A,FALSE,"10";#N/A,#N/A,FALSE,"13";#N/A,#N/A,FALSE,"14";#N/A,#N/A,FALSE,"15";#N/A,#N/A,FALSE,"16"}</definedName>
    <definedName name="PEA" localSheetId="8" hidden="1">{#N/A,#N/A,FALSE,"3";#N/A,#N/A,FALSE,"5";#N/A,#N/A,FALSE,"6";#N/A,#N/A,FALSE,"8";#N/A,#N/A,FALSE,"10";#N/A,#N/A,FALSE,"13";#N/A,#N/A,FALSE,"14";#N/A,#N/A,FALSE,"15";#N/A,#N/A,FALSE,"16"}</definedName>
    <definedName name="PEA" localSheetId="11" hidden="1">{#N/A,#N/A,FALSE,"3";#N/A,#N/A,FALSE,"5";#N/A,#N/A,FALSE,"6";#N/A,#N/A,FALSE,"8";#N/A,#N/A,FALSE,"10";#N/A,#N/A,FALSE,"13";#N/A,#N/A,FALSE,"14";#N/A,#N/A,FALSE,"15";#N/A,#N/A,FALSE,"16"}</definedName>
    <definedName name="PEA" localSheetId="6" hidden="1">{#N/A,#N/A,FALSE,"3";#N/A,#N/A,FALSE,"5";#N/A,#N/A,FALSE,"6";#N/A,#N/A,FALSE,"8";#N/A,#N/A,FALSE,"10";#N/A,#N/A,FALSE,"13";#N/A,#N/A,FALSE,"14";#N/A,#N/A,FALSE,"15";#N/A,#N/A,FALSE,"16"}</definedName>
    <definedName name="PEA" localSheetId="7" hidden="1">{#N/A,#N/A,FALSE,"3";#N/A,#N/A,FALSE,"5";#N/A,#N/A,FALSE,"6";#N/A,#N/A,FALSE,"8";#N/A,#N/A,FALSE,"10";#N/A,#N/A,FALSE,"13";#N/A,#N/A,FALSE,"14";#N/A,#N/A,FALSE,"15";#N/A,#N/A,FALSE,"16"}</definedName>
    <definedName name="PEA" localSheetId="9" hidden="1">{#N/A,#N/A,FALSE,"3";#N/A,#N/A,FALSE,"5";#N/A,#N/A,FALSE,"6";#N/A,#N/A,FALSE,"8";#N/A,#N/A,FALSE,"10";#N/A,#N/A,FALSE,"13";#N/A,#N/A,FALSE,"14";#N/A,#N/A,FALSE,"15";#N/A,#N/A,FALSE,"16"}</definedName>
    <definedName name="PEA" localSheetId="10" hidden="1">{#N/A,#N/A,FALSE,"3";#N/A,#N/A,FALSE,"5";#N/A,#N/A,FALSE,"6";#N/A,#N/A,FALSE,"8";#N/A,#N/A,FALSE,"10";#N/A,#N/A,FALSE,"13";#N/A,#N/A,FALSE,"14";#N/A,#N/A,FALSE,"15";#N/A,#N/A,FALSE,"16"}</definedName>
    <definedName name="PEA" localSheetId="13" hidden="1">{#N/A,#N/A,FALSE,"3";#N/A,#N/A,FALSE,"5";#N/A,#N/A,FALSE,"6";#N/A,#N/A,FALSE,"8";#N/A,#N/A,FALSE,"10";#N/A,#N/A,FALSE,"13";#N/A,#N/A,FALSE,"14";#N/A,#N/A,FALSE,"15";#N/A,#N/A,FALSE,"16"}</definedName>
    <definedName name="PEA" localSheetId="2" hidden="1">{#N/A,#N/A,FALSE,"3";#N/A,#N/A,FALSE,"5";#N/A,#N/A,FALSE,"6";#N/A,#N/A,FALSE,"8";#N/A,#N/A,FALSE,"10";#N/A,#N/A,FALSE,"13";#N/A,#N/A,FALSE,"14";#N/A,#N/A,FALSE,"15";#N/A,#N/A,FALSE,"16"}</definedName>
    <definedName name="PEA" hidden="1">{#N/A,#N/A,FALSE,"3";#N/A,#N/A,FALSE,"5";#N/A,#N/A,FALSE,"6";#N/A,#N/A,FALSE,"8";#N/A,#N/A,FALSE,"10";#N/A,#N/A,FALSE,"13";#N/A,#N/A,FALSE,"14";#N/A,#N/A,FALSE,"15";#N/A,#N/A,FALSE,"16"}</definedName>
    <definedName name="_xlnm.Print_Area" localSheetId="3">'4e couv'!$B$1:$L$70</definedName>
    <definedName name="_xlnm.Print_Area" localSheetId="13">Onglet!$A$1:$K$143</definedName>
    <definedName name="_xlnm.Print_Area" localSheetId="0">'Page 1-2'!$A$1:$L$63</definedName>
    <definedName name="_xlnm.Print_Area" localSheetId="1">#REF!</definedName>
    <definedName name="_xlnm.Print_Area" localSheetId="2">'Page 4'!$B$3:$K$272</definedName>
    <definedName name="_xlnm.Print_Titles" localSheetId="13">Onglet!$1:$4</definedName>
    <definedName name="prochain">'[6]ne pas supprimer RH'!$A$1:$A$11</definedName>
    <definedName name="project1" localSheetId="3" hidden="1">{#N/A,#N/A,FALSE,"3";#N/A,#N/A,FALSE,"5";#N/A,#N/A,FALSE,"6";#N/A,#N/A,FALSE,"8";#N/A,#N/A,FALSE,"10";#N/A,#N/A,FALSE,"13";#N/A,#N/A,FALSE,"14";#N/A,#N/A,FALSE,"15";#N/A,#N/A,FALSE,"16"}</definedName>
    <definedName name="project1" localSheetId="8" hidden="1">{#N/A,#N/A,FALSE,"3";#N/A,#N/A,FALSE,"5";#N/A,#N/A,FALSE,"6";#N/A,#N/A,FALSE,"8";#N/A,#N/A,FALSE,"10";#N/A,#N/A,FALSE,"13";#N/A,#N/A,FALSE,"14";#N/A,#N/A,FALSE,"15";#N/A,#N/A,FALSE,"16"}</definedName>
    <definedName name="project1" localSheetId="11" hidden="1">{#N/A,#N/A,FALSE,"3";#N/A,#N/A,FALSE,"5";#N/A,#N/A,FALSE,"6";#N/A,#N/A,FALSE,"8";#N/A,#N/A,FALSE,"10";#N/A,#N/A,FALSE,"13";#N/A,#N/A,FALSE,"14";#N/A,#N/A,FALSE,"15";#N/A,#N/A,FALSE,"16"}</definedName>
    <definedName name="project1" localSheetId="6" hidden="1">{#N/A,#N/A,FALSE,"3";#N/A,#N/A,FALSE,"5";#N/A,#N/A,FALSE,"6";#N/A,#N/A,FALSE,"8";#N/A,#N/A,FALSE,"10";#N/A,#N/A,FALSE,"13";#N/A,#N/A,FALSE,"14";#N/A,#N/A,FALSE,"15";#N/A,#N/A,FALSE,"16"}</definedName>
    <definedName name="project1" localSheetId="7" hidden="1">{#N/A,#N/A,FALSE,"3";#N/A,#N/A,FALSE,"5";#N/A,#N/A,FALSE,"6";#N/A,#N/A,FALSE,"8";#N/A,#N/A,FALSE,"10";#N/A,#N/A,FALSE,"13";#N/A,#N/A,FALSE,"14";#N/A,#N/A,FALSE,"15";#N/A,#N/A,FALSE,"16"}</definedName>
    <definedName name="project1" localSheetId="9" hidden="1">{#N/A,#N/A,FALSE,"3";#N/A,#N/A,FALSE,"5";#N/A,#N/A,FALSE,"6";#N/A,#N/A,FALSE,"8";#N/A,#N/A,FALSE,"10";#N/A,#N/A,FALSE,"13";#N/A,#N/A,FALSE,"14";#N/A,#N/A,FALSE,"15";#N/A,#N/A,FALSE,"16"}</definedName>
    <definedName name="project1" localSheetId="10" hidden="1">{#N/A,#N/A,FALSE,"3";#N/A,#N/A,FALSE,"5";#N/A,#N/A,FALSE,"6";#N/A,#N/A,FALSE,"8";#N/A,#N/A,FALSE,"10";#N/A,#N/A,FALSE,"13";#N/A,#N/A,FALSE,"14";#N/A,#N/A,FALSE,"15";#N/A,#N/A,FALSE,"16"}</definedName>
    <definedName name="project1" localSheetId="13" hidden="1">{#N/A,#N/A,FALSE,"3";#N/A,#N/A,FALSE,"5";#N/A,#N/A,FALSE,"6";#N/A,#N/A,FALSE,"8";#N/A,#N/A,FALSE,"10";#N/A,#N/A,FALSE,"13";#N/A,#N/A,FALSE,"14";#N/A,#N/A,FALSE,"15";#N/A,#N/A,FALSE,"16"}</definedName>
    <definedName name="project1" localSheetId="2" hidden="1">{#N/A,#N/A,FALSE,"3";#N/A,#N/A,FALSE,"5";#N/A,#N/A,FALSE,"6";#N/A,#N/A,FALSE,"8";#N/A,#N/A,FALSE,"10";#N/A,#N/A,FALSE,"13";#N/A,#N/A,FALSE,"14";#N/A,#N/A,FALSE,"15";#N/A,#N/A,FALSE,"16"}</definedName>
    <definedName name="project1" hidden="1">{#N/A,#N/A,FALSE,"3";#N/A,#N/A,FALSE,"5";#N/A,#N/A,FALSE,"6";#N/A,#N/A,FALSE,"8";#N/A,#N/A,FALSE,"10";#N/A,#N/A,FALSE,"13";#N/A,#N/A,FALSE,"14";#N/A,#N/A,FALSE,"15";#N/A,#N/A,FALSE,"16"}</definedName>
    <definedName name="project2" localSheetId="3" hidden="1">{#N/A,#N/A,FALSE,"3";#N/A,#N/A,FALSE,"5";#N/A,#N/A,FALSE,"6";#N/A,#N/A,FALSE,"8";#N/A,#N/A,FALSE,"10";#N/A,#N/A,FALSE,"13";#N/A,#N/A,FALSE,"14";#N/A,#N/A,FALSE,"15";#N/A,#N/A,FALSE,"16"}</definedName>
    <definedName name="project2" localSheetId="8" hidden="1">{#N/A,#N/A,FALSE,"3";#N/A,#N/A,FALSE,"5";#N/A,#N/A,FALSE,"6";#N/A,#N/A,FALSE,"8";#N/A,#N/A,FALSE,"10";#N/A,#N/A,FALSE,"13";#N/A,#N/A,FALSE,"14";#N/A,#N/A,FALSE,"15";#N/A,#N/A,FALSE,"16"}</definedName>
    <definedName name="project2" localSheetId="11" hidden="1">{#N/A,#N/A,FALSE,"3";#N/A,#N/A,FALSE,"5";#N/A,#N/A,FALSE,"6";#N/A,#N/A,FALSE,"8";#N/A,#N/A,FALSE,"10";#N/A,#N/A,FALSE,"13";#N/A,#N/A,FALSE,"14";#N/A,#N/A,FALSE,"15";#N/A,#N/A,FALSE,"16"}</definedName>
    <definedName name="project2" localSheetId="6" hidden="1">{#N/A,#N/A,FALSE,"3";#N/A,#N/A,FALSE,"5";#N/A,#N/A,FALSE,"6";#N/A,#N/A,FALSE,"8";#N/A,#N/A,FALSE,"10";#N/A,#N/A,FALSE,"13";#N/A,#N/A,FALSE,"14";#N/A,#N/A,FALSE,"15";#N/A,#N/A,FALSE,"16"}</definedName>
    <definedName name="project2" localSheetId="7" hidden="1">{#N/A,#N/A,FALSE,"3";#N/A,#N/A,FALSE,"5";#N/A,#N/A,FALSE,"6";#N/A,#N/A,FALSE,"8";#N/A,#N/A,FALSE,"10";#N/A,#N/A,FALSE,"13";#N/A,#N/A,FALSE,"14";#N/A,#N/A,FALSE,"15";#N/A,#N/A,FALSE,"16"}</definedName>
    <definedName name="project2" localSheetId="9" hidden="1">{#N/A,#N/A,FALSE,"3";#N/A,#N/A,FALSE,"5";#N/A,#N/A,FALSE,"6";#N/A,#N/A,FALSE,"8";#N/A,#N/A,FALSE,"10";#N/A,#N/A,FALSE,"13";#N/A,#N/A,FALSE,"14";#N/A,#N/A,FALSE,"15";#N/A,#N/A,FALSE,"16"}</definedName>
    <definedName name="project2" localSheetId="10" hidden="1">{#N/A,#N/A,FALSE,"3";#N/A,#N/A,FALSE,"5";#N/A,#N/A,FALSE,"6";#N/A,#N/A,FALSE,"8";#N/A,#N/A,FALSE,"10";#N/A,#N/A,FALSE,"13";#N/A,#N/A,FALSE,"14";#N/A,#N/A,FALSE,"15";#N/A,#N/A,FALSE,"16"}</definedName>
    <definedName name="project2" localSheetId="13" hidden="1">{#N/A,#N/A,FALSE,"3";#N/A,#N/A,FALSE,"5";#N/A,#N/A,FALSE,"6";#N/A,#N/A,FALSE,"8";#N/A,#N/A,FALSE,"10";#N/A,#N/A,FALSE,"13";#N/A,#N/A,FALSE,"14";#N/A,#N/A,FALSE,"15";#N/A,#N/A,FALSE,"16"}</definedName>
    <definedName name="project2" localSheetId="2" hidden="1">{#N/A,#N/A,FALSE,"3";#N/A,#N/A,FALSE,"5";#N/A,#N/A,FALSE,"6";#N/A,#N/A,FALSE,"8";#N/A,#N/A,FALSE,"10";#N/A,#N/A,FALSE,"13";#N/A,#N/A,FALSE,"14";#N/A,#N/A,FALSE,"15";#N/A,#N/A,FALSE,"16"}</definedName>
    <definedName name="project2" hidden="1">{#N/A,#N/A,FALSE,"3";#N/A,#N/A,FALSE,"5";#N/A,#N/A,FALSE,"6";#N/A,#N/A,FALSE,"8";#N/A,#N/A,FALSE,"10";#N/A,#N/A,FALSE,"13";#N/A,#N/A,FALSE,"14";#N/A,#N/A,FALSE,"15";#N/A,#N/A,FALSE,"16"}</definedName>
    <definedName name="project3" localSheetId="3" hidden="1">{#N/A,#N/A,FALSE,"3";#N/A,#N/A,FALSE,"5";#N/A,#N/A,FALSE,"6";#N/A,#N/A,FALSE,"8";#N/A,#N/A,FALSE,"10";#N/A,#N/A,FALSE,"13";#N/A,#N/A,FALSE,"14";#N/A,#N/A,FALSE,"15";#N/A,#N/A,FALSE,"16"}</definedName>
    <definedName name="project3" localSheetId="8" hidden="1">{#N/A,#N/A,FALSE,"3";#N/A,#N/A,FALSE,"5";#N/A,#N/A,FALSE,"6";#N/A,#N/A,FALSE,"8";#N/A,#N/A,FALSE,"10";#N/A,#N/A,FALSE,"13";#N/A,#N/A,FALSE,"14";#N/A,#N/A,FALSE,"15";#N/A,#N/A,FALSE,"16"}</definedName>
    <definedName name="project3" localSheetId="11" hidden="1">{#N/A,#N/A,FALSE,"3";#N/A,#N/A,FALSE,"5";#N/A,#N/A,FALSE,"6";#N/A,#N/A,FALSE,"8";#N/A,#N/A,FALSE,"10";#N/A,#N/A,FALSE,"13";#N/A,#N/A,FALSE,"14";#N/A,#N/A,FALSE,"15";#N/A,#N/A,FALSE,"16"}</definedName>
    <definedName name="project3" localSheetId="6" hidden="1">{#N/A,#N/A,FALSE,"3";#N/A,#N/A,FALSE,"5";#N/A,#N/A,FALSE,"6";#N/A,#N/A,FALSE,"8";#N/A,#N/A,FALSE,"10";#N/A,#N/A,FALSE,"13";#N/A,#N/A,FALSE,"14";#N/A,#N/A,FALSE,"15";#N/A,#N/A,FALSE,"16"}</definedName>
    <definedName name="project3" localSheetId="7" hidden="1">{#N/A,#N/A,FALSE,"3";#N/A,#N/A,FALSE,"5";#N/A,#N/A,FALSE,"6";#N/A,#N/A,FALSE,"8";#N/A,#N/A,FALSE,"10";#N/A,#N/A,FALSE,"13";#N/A,#N/A,FALSE,"14";#N/A,#N/A,FALSE,"15";#N/A,#N/A,FALSE,"16"}</definedName>
    <definedName name="project3" localSheetId="9" hidden="1">{#N/A,#N/A,FALSE,"3";#N/A,#N/A,FALSE,"5";#N/A,#N/A,FALSE,"6";#N/A,#N/A,FALSE,"8";#N/A,#N/A,FALSE,"10";#N/A,#N/A,FALSE,"13";#N/A,#N/A,FALSE,"14";#N/A,#N/A,FALSE,"15";#N/A,#N/A,FALSE,"16"}</definedName>
    <definedName name="project3" localSheetId="10" hidden="1">{#N/A,#N/A,FALSE,"3";#N/A,#N/A,FALSE,"5";#N/A,#N/A,FALSE,"6";#N/A,#N/A,FALSE,"8";#N/A,#N/A,FALSE,"10";#N/A,#N/A,FALSE,"13";#N/A,#N/A,FALSE,"14";#N/A,#N/A,FALSE,"15";#N/A,#N/A,FALSE,"16"}</definedName>
    <definedName name="project3" localSheetId="13" hidden="1">{#N/A,#N/A,FALSE,"3";#N/A,#N/A,FALSE,"5";#N/A,#N/A,FALSE,"6";#N/A,#N/A,FALSE,"8";#N/A,#N/A,FALSE,"10";#N/A,#N/A,FALSE,"13";#N/A,#N/A,FALSE,"14";#N/A,#N/A,FALSE,"15";#N/A,#N/A,FALSE,"16"}</definedName>
    <definedName name="project3" localSheetId="2" hidden="1">{#N/A,#N/A,FALSE,"3";#N/A,#N/A,FALSE,"5";#N/A,#N/A,FALSE,"6";#N/A,#N/A,FALSE,"8";#N/A,#N/A,FALSE,"10";#N/A,#N/A,FALSE,"13";#N/A,#N/A,FALSE,"14";#N/A,#N/A,FALSE,"15";#N/A,#N/A,FALSE,"16"}</definedName>
    <definedName name="project3" hidden="1">{#N/A,#N/A,FALSE,"3";#N/A,#N/A,FALSE,"5";#N/A,#N/A,FALSE,"6";#N/A,#N/A,FALSE,"8";#N/A,#N/A,FALSE,"10";#N/A,#N/A,FALSE,"13";#N/A,#N/A,FALSE,"14";#N/A,#N/A,FALSE,"15";#N/A,#N/A,FALSE,"16"}</definedName>
    <definedName name="puoipui" localSheetId="3" hidden="1">{#N/A,#N/A,FALSE,"3";#N/A,#N/A,FALSE,"5";#N/A,#N/A,FALSE,"6";#N/A,#N/A,FALSE,"8";#N/A,#N/A,FALSE,"10";#N/A,#N/A,FALSE,"13";#N/A,#N/A,FALSE,"14";#N/A,#N/A,FALSE,"15";#N/A,#N/A,FALSE,"16"}</definedName>
    <definedName name="puoipui" localSheetId="8" hidden="1">{#N/A,#N/A,FALSE,"3";#N/A,#N/A,FALSE,"5";#N/A,#N/A,FALSE,"6";#N/A,#N/A,FALSE,"8";#N/A,#N/A,FALSE,"10";#N/A,#N/A,FALSE,"13";#N/A,#N/A,FALSE,"14";#N/A,#N/A,FALSE,"15";#N/A,#N/A,FALSE,"16"}</definedName>
    <definedName name="puoipui" localSheetId="11" hidden="1">{#N/A,#N/A,FALSE,"3";#N/A,#N/A,FALSE,"5";#N/A,#N/A,FALSE,"6";#N/A,#N/A,FALSE,"8";#N/A,#N/A,FALSE,"10";#N/A,#N/A,FALSE,"13";#N/A,#N/A,FALSE,"14";#N/A,#N/A,FALSE,"15";#N/A,#N/A,FALSE,"16"}</definedName>
    <definedName name="puoipui" localSheetId="6" hidden="1">{#N/A,#N/A,FALSE,"3";#N/A,#N/A,FALSE,"5";#N/A,#N/A,FALSE,"6";#N/A,#N/A,FALSE,"8";#N/A,#N/A,FALSE,"10";#N/A,#N/A,FALSE,"13";#N/A,#N/A,FALSE,"14";#N/A,#N/A,FALSE,"15";#N/A,#N/A,FALSE,"16"}</definedName>
    <definedName name="puoipui" localSheetId="7" hidden="1">{#N/A,#N/A,FALSE,"3";#N/A,#N/A,FALSE,"5";#N/A,#N/A,FALSE,"6";#N/A,#N/A,FALSE,"8";#N/A,#N/A,FALSE,"10";#N/A,#N/A,FALSE,"13";#N/A,#N/A,FALSE,"14";#N/A,#N/A,FALSE,"15";#N/A,#N/A,FALSE,"16"}</definedName>
    <definedName name="puoipui" localSheetId="9" hidden="1">{#N/A,#N/A,FALSE,"3";#N/A,#N/A,FALSE,"5";#N/A,#N/A,FALSE,"6";#N/A,#N/A,FALSE,"8";#N/A,#N/A,FALSE,"10";#N/A,#N/A,FALSE,"13";#N/A,#N/A,FALSE,"14";#N/A,#N/A,FALSE,"15";#N/A,#N/A,FALSE,"16"}</definedName>
    <definedName name="puoipui" localSheetId="10" hidden="1">{#N/A,#N/A,FALSE,"3";#N/A,#N/A,FALSE,"5";#N/A,#N/A,FALSE,"6";#N/A,#N/A,FALSE,"8";#N/A,#N/A,FALSE,"10";#N/A,#N/A,FALSE,"13";#N/A,#N/A,FALSE,"14";#N/A,#N/A,FALSE,"15";#N/A,#N/A,FALSE,"16"}</definedName>
    <definedName name="puoipui" localSheetId="13" hidden="1">{#N/A,#N/A,FALSE,"3";#N/A,#N/A,FALSE,"5";#N/A,#N/A,FALSE,"6";#N/A,#N/A,FALSE,"8";#N/A,#N/A,FALSE,"10";#N/A,#N/A,FALSE,"13";#N/A,#N/A,FALSE,"14";#N/A,#N/A,FALSE,"15";#N/A,#N/A,FALSE,"16"}</definedName>
    <definedName name="puoipui" localSheetId="2" hidden="1">{#N/A,#N/A,FALSE,"3";#N/A,#N/A,FALSE,"5";#N/A,#N/A,FALSE,"6";#N/A,#N/A,FALSE,"8";#N/A,#N/A,FALSE,"10";#N/A,#N/A,FALSE,"13";#N/A,#N/A,FALSE,"14";#N/A,#N/A,FALSE,"15";#N/A,#N/A,FALSE,"16"}</definedName>
    <definedName name="puoipui" hidden="1">{#N/A,#N/A,FALSE,"3";#N/A,#N/A,FALSE,"5";#N/A,#N/A,FALSE,"6";#N/A,#N/A,FALSE,"8";#N/A,#N/A,FALSE,"10";#N/A,#N/A,FALSE,"13";#N/A,#N/A,FALSE,"14";#N/A,#N/A,FALSE,"15";#N/A,#N/A,FALSE,"16"}</definedName>
    <definedName name="qq" localSheetId="3" hidden="1">{#N/A,#N/A,FALSE,"3";#N/A,#N/A,FALSE,"5";#N/A,#N/A,FALSE,"6";#N/A,#N/A,FALSE,"8";#N/A,#N/A,FALSE,"10";#N/A,#N/A,FALSE,"13";#N/A,#N/A,FALSE,"14";#N/A,#N/A,FALSE,"15";#N/A,#N/A,FALSE,"16"}</definedName>
    <definedName name="qq" localSheetId="8" hidden="1">{#N/A,#N/A,FALSE,"3";#N/A,#N/A,FALSE,"5";#N/A,#N/A,FALSE,"6";#N/A,#N/A,FALSE,"8";#N/A,#N/A,FALSE,"10";#N/A,#N/A,FALSE,"13";#N/A,#N/A,FALSE,"14";#N/A,#N/A,FALSE,"15";#N/A,#N/A,FALSE,"16"}</definedName>
    <definedName name="qq" localSheetId="11" hidden="1">{#N/A,#N/A,FALSE,"3";#N/A,#N/A,FALSE,"5";#N/A,#N/A,FALSE,"6";#N/A,#N/A,FALSE,"8";#N/A,#N/A,FALSE,"10";#N/A,#N/A,FALSE,"13";#N/A,#N/A,FALSE,"14";#N/A,#N/A,FALSE,"15";#N/A,#N/A,FALSE,"16"}</definedName>
    <definedName name="qq" localSheetId="6" hidden="1">{#N/A,#N/A,FALSE,"3";#N/A,#N/A,FALSE,"5";#N/A,#N/A,FALSE,"6";#N/A,#N/A,FALSE,"8";#N/A,#N/A,FALSE,"10";#N/A,#N/A,FALSE,"13";#N/A,#N/A,FALSE,"14";#N/A,#N/A,FALSE,"15";#N/A,#N/A,FALSE,"16"}</definedName>
    <definedName name="qq" localSheetId="7" hidden="1">{#N/A,#N/A,FALSE,"3";#N/A,#N/A,FALSE,"5";#N/A,#N/A,FALSE,"6";#N/A,#N/A,FALSE,"8";#N/A,#N/A,FALSE,"10";#N/A,#N/A,FALSE,"13";#N/A,#N/A,FALSE,"14";#N/A,#N/A,FALSE,"15";#N/A,#N/A,FALSE,"16"}</definedName>
    <definedName name="qq" localSheetId="9" hidden="1">{#N/A,#N/A,FALSE,"3";#N/A,#N/A,FALSE,"5";#N/A,#N/A,FALSE,"6";#N/A,#N/A,FALSE,"8";#N/A,#N/A,FALSE,"10";#N/A,#N/A,FALSE,"13";#N/A,#N/A,FALSE,"14";#N/A,#N/A,FALSE,"15";#N/A,#N/A,FALSE,"16"}</definedName>
    <definedName name="qq" localSheetId="10" hidden="1">{#N/A,#N/A,FALSE,"3";#N/A,#N/A,FALSE,"5";#N/A,#N/A,FALSE,"6";#N/A,#N/A,FALSE,"8";#N/A,#N/A,FALSE,"10";#N/A,#N/A,FALSE,"13";#N/A,#N/A,FALSE,"14";#N/A,#N/A,FALSE,"15";#N/A,#N/A,FALSE,"16"}</definedName>
    <definedName name="qq" localSheetId="13" hidden="1">{#N/A,#N/A,FALSE,"3";#N/A,#N/A,FALSE,"5";#N/A,#N/A,FALSE,"6";#N/A,#N/A,FALSE,"8";#N/A,#N/A,FALSE,"10";#N/A,#N/A,FALSE,"13";#N/A,#N/A,FALSE,"14";#N/A,#N/A,FALSE,"15";#N/A,#N/A,FALSE,"16"}</definedName>
    <definedName name="qq" localSheetId="2" hidden="1">{#N/A,#N/A,FALSE,"3";#N/A,#N/A,FALSE,"5";#N/A,#N/A,FALSE,"6";#N/A,#N/A,FALSE,"8";#N/A,#N/A,FALSE,"10";#N/A,#N/A,FALSE,"13";#N/A,#N/A,FALSE,"14";#N/A,#N/A,FALSE,"15";#N/A,#N/A,FALSE,"16"}</definedName>
    <definedName name="qq" hidden="1">{#N/A,#N/A,FALSE,"3";#N/A,#N/A,FALSE,"5";#N/A,#N/A,FALSE,"6";#N/A,#N/A,FALSE,"8";#N/A,#N/A,FALSE,"10";#N/A,#N/A,FALSE,"13";#N/A,#N/A,FALSE,"14";#N/A,#N/A,FALSE,"15";#N/A,#N/A,FALSE,"16"}</definedName>
    <definedName name="quality1" localSheetId="3" hidden="1">{#N/A,#N/A,FALSE,"3";#N/A,#N/A,FALSE,"5";#N/A,#N/A,FALSE,"6";#N/A,#N/A,FALSE,"8";#N/A,#N/A,FALSE,"10";#N/A,#N/A,FALSE,"13";#N/A,#N/A,FALSE,"14";#N/A,#N/A,FALSE,"15";#N/A,#N/A,FALSE,"16"}</definedName>
    <definedName name="quality1" localSheetId="8" hidden="1">{#N/A,#N/A,FALSE,"3";#N/A,#N/A,FALSE,"5";#N/A,#N/A,FALSE,"6";#N/A,#N/A,FALSE,"8";#N/A,#N/A,FALSE,"10";#N/A,#N/A,FALSE,"13";#N/A,#N/A,FALSE,"14";#N/A,#N/A,FALSE,"15";#N/A,#N/A,FALSE,"16"}</definedName>
    <definedName name="quality1" localSheetId="11" hidden="1">{#N/A,#N/A,FALSE,"3";#N/A,#N/A,FALSE,"5";#N/A,#N/A,FALSE,"6";#N/A,#N/A,FALSE,"8";#N/A,#N/A,FALSE,"10";#N/A,#N/A,FALSE,"13";#N/A,#N/A,FALSE,"14";#N/A,#N/A,FALSE,"15";#N/A,#N/A,FALSE,"16"}</definedName>
    <definedName name="quality1" localSheetId="6" hidden="1">{#N/A,#N/A,FALSE,"3";#N/A,#N/A,FALSE,"5";#N/A,#N/A,FALSE,"6";#N/A,#N/A,FALSE,"8";#N/A,#N/A,FALSE,"10";#N/A,#N/A,FALSE,"13";#N/A,#N/A,FALSE,"14";#N/A,#N/A,FALSE,"15";#N/A,#N/A,FALSE,"16"}</definedName>
    <definedName name="quality1" localSheetId="7" hidden="1">{#N/A,#N/A,FALSE,"3";#N/A,#N/A,FALSE,"5";#N/A,#N/A,FALSE,"6";#N/A,#N/A,FALSE,"8";#N/A,#N/A,FALSE,"10";#N/A,#N/A,FALSE,"13";#N/A,#N/A,FALSE,"14";#N/A,#N/A,FALSE,"15";#N/A,#N/A,FALSE,"16"}</definedName>
    <definedName name="quality1" localSheetId="9" hidden="1">{#N/A,#N/A,FALSE,"3";#N/A,#N/A,FALSE,"5";#N/A,#N/A,FALSE,"6";#N/A,#N/A,FALSE,"8";#N/A,#N/A,FALSE,"10";#N/A,#N/A,FALSE,"13";#N/A,#N/A,FALSE,"14";#N/A,#N/A,FALSE,"15";#N/A,#N/A,FALSE,"16"}</definedName>
    <definedName name="quality1" localSheetId="10" hidden="1">{#N/A,#N/A,FALSE,"3";#N/A,#N/A,FALSE,"5";#N/A,#N/A,FALSE,"6";#N/A,#N/A,FALSE,"8";#N/A,#N/A,FALSE,"10";#N/A,#N/A,FALSE,"13";#N/A,#N/A,FALSE,"14";#N/A,#N/A,FALSE,"15";#N/A,#N/A,FALSE,"16"}</definedName>
    <definedName name="quality1" localSheetId="13" hidden="1">{#N/A,#N/A,FALSE,"3";#N/A,#N/A,FALSE,"5";#N/A,#N/A,FALSE,"6";#N/A,#N/A,FALSE,"8";#N/A,#N/A,FALSE,"10";#N/A,#N/A,FALSE,"13";#N/A,#N/A,FALSE,"14";#N/A,#N/A,FALSE,"15";#N/A,#N/A,FALSE,"16"}</definedName>
    <definedName name="quality1" localSheetId="2" hidden="1">{#N/A,#N/A,FALSE,"3";#N/A,#N/A,FALSE,"5";#N/A,#N/A,FALSE,"6";#N/A,#N/A,FALSE,"8";#N/A,#N/A,FALSE,"10";#N/A,#N/A,FALSE,"13";#N/A,#N/A,FALSE,"14";#N/A,#N/A,FALSE,"15";#N/A,#N/A,FALSE,"16"}</definedName>
    <definedName name="quality1" hidden="1">{#N/A,#N/A,FALSE,"3";#N/A,#N/A,FALSE,"5";#N/A,#N/A,FALSE,"6";#N/A,#N/A,FALSE,"8";#N/A,#N/A,FALSE,"10";#N/A,#N/A,FALSE,"13";#N/A,#N/A,FALSE,"14";#N/A,#N/A,FALSE,"15";#N/A,#N/A,FALSE,"16"}</definedName>
    <definedName name="quality10" localSheetId="3" hidden="1">{#N/A,#N/A,FALSE,"3";#N/A,#N/A,FALSE,"5";#N/A,#N/A,FALSE,"6";#N/A,#N/A,FALSE,"8";#N/A,#N/A,FALSE,"10";#N/A,#N/A,FALSE,"13";#N/A,#N/A,FALSE,"14";#N/A,#N/A,FALSE,"15";#N/A,#N/A,FALSE,"16"}</definedName>
    <definedName name="quality10" localSheetId="8" hidden="1">{#N/A,#N/A,FALSE,"3";#N/A,#N/A,FALSE,"5";#N/A,#N/A,FALSE,"6";#N/A,#N/A,FALSE,"8";#N/A,#N/A,FALSE,"10";#N/A,#N/A,FALSE,"13";#N/A,#N/A,FALSE,"14";#N/A,#N/A,FALSE,"15";#N/A,#N/A,FALSE,"16"}</definedName>
    <definedName name="quality10" localSheetId="11" hidden="1">{#N/A,#N/A,FALSE,"3";#N/A,#N/A,FALSE,"5";#N/A,#N/A,FALSE,"6";#N/A,#N/A,FALSE,"8";#N/A,#N/A,FALSE,"10";#N/A,#N/A,FALSE,"13";#N/A,#N/A,FALSE,"14";#N/A,#N/A,FALSE,"15";#N/A,#N/A,FALSE,"16"}</definedName>
    <definedName name="quality10" localSheetId="6" hidden="1">{#N/A,#N/A,FALSE,"3";#N/A,#N/A,FALSE,"5";#N/A,#N/A,FALSE,"6";#N/A,#N/A,FALSE,"8";#N/A,#N/A,FALSE,"10";#N/A,#N/A,FALSE,"13";#N/A,#N/A,FALSE,"14";#N/A,#N/A,FALSE,"15";#N/A,#N/A,FALSE,"16"}</definedName>
    <definedName name="quality10" localSheetId="7" hidden="1">{#N/A,#N/A,FALSE,"3";#N/A,#N/A,FALSE,"5";#N/A,#N/A,FALSE,"6";#N/A,#N/A,FALSE,"8";#N/A,#N/A,FALSE,"10";#N/A,#N/A,FALSE,"13";#N/A,#N/A,FALSE,"14";#N/A,#N/A,FALSE,"15";#N/A,#N/A,FALSE,"16"}</definedName>
    <definedName name="quality10" localSheetId="9" hidden="1">{#N/A,#N/A,FALSE,"3";#N/A,#N/A,FALSE,"5";#N/A,#N/A,FALSE,"6";#N/A,#N/A,FALSE,"8";#N/A,#N/A,FALSE,"10";#N/A,#N/A,FALSE,"13";#N/A,#N/A,FALSE,"14";#N/A,#N/A,FALSE,"15";#N/A,#N/A,FALSE,"16"}</definedName>
    <definedName name="quality10" localSheetId="10" hidden="1">{#N/A,#N/A,FALSE,"3";#N/A,#N/A,FALSE,"5";#N/A,#N/A,FALSE,"6";#N/A,#N/A,FALSE,"8";#N/A,#N/A,FALSE,"10";#N/A,#N/A,FALSE,"13";#N/A,#N/A,FALSE,"14";#N/A,#N/A,FALSE,"15";#N/A,#N/A,FALSE,"16"}</definedName>
    <definedName name="quality10" localSheetId="13" hidden="1">{#N/A,#N/A,FALSE,"3";#N/A,#N/A,FALSE,"5";#N/A,#N/A,FALSE,"6";#N/A,#N/A,FALSE,"8";#N/A,#N/A,FALSE,"10";#N/A,#N/A,FALSE,"13";#N/A,#N/A,FALSE,"14";#N/A,#N/A,FALSE,"15";#N/A,#N/A,FALSE,"16"}</definedName>
    <definedName name="quality10" localSheetId="2" hidden="1">{#N/A,#N/A,FALSE,"3";#N/A,#N/A,FALSE,"5";#N/A,#N/A,FALSE,"6";#N/A,#N/A,FALSE,"8";#N/A,#N/A,FALSE,"10";#N/A,#N/A,FALSE,"13";#N/A,#N/A,FALSE,"14";#N/A,#N/A,FALSE,"15";#N/A,#N/A,FALSE,"16"}</definedName>
    <definedName name="quality10" hidden="1">{#N/A,#N/A,FALSE,"3";#N/A,#N/A,FALSE,"5";#N/A,#N/A,FALSE,"6";#N/A,#N/A,FALSE,"8";#N/A,#N/A,FALSE,"10";#N/A,#N/A,FALSE,"13";#N/A,#N/A,FALSE,"14";#N/A,#N/A,FALSE,"15";#N/A,#N/A,FALSE,"16"}</definedName>
    <definedName name="quality17" localSheetId="3" hidden="1">{#N/A,#N/A,FALSE,"3";#N/A,#N/A,FALSE,"5";#N/A,#N/A,FALSE,"6";#N/A,#N/A,FALSE,"8";#N/A,#N/A,FALSE,"10";#N/A,#N/A,FALSE,"13";#N/A,#N/A,FALSE,"14";#N/A,#N/A,FALSE,"15";#N/A,#N/A,FALSE,"16"}</definedName>
    <definedName name="quality17" localSheetId="8" hidden="1">{#N/A,#N/A,FALSE,"3";#N/A,#N/A,FALSE,"5";#N/A,#N/A,FALSE,"6";#N/A,#N/A,FALSE,"8";#N/A,#N/A,FALSE,"10";#N/A,#N/A,FALSE,"13";#N/A,#N/A,FALSE,"14";#N/A,#N/A,FALSE,"15";#N/A,#N/A,FALSE,"16"}</definedName>
    <definedName name="quality17" localSheetId="11" hidden="1">{#N/A,#N/A,FALSE,"3";#N/A,#N/A,FALSE,"5";#N/A,#N/A,FALSE,"6";#N/A,#N/A,FALSE,"8";#N/A,#N/A,FALSE,"10";#N/A,#N/A,FALSE,"13";#N/A,#N/A,FALSE,"14";#N/A,#N/A,FALSE,"15";#N/A,#N/A,FALSE,"16"}</definedName>
    <definedName name="quality17" localSheetId="6" hidden="1">{#N/A,#N/A,FALSE,"3";#N/A,#N/A,FALSE,"5";#N/A,#N/A,FALSE,"6";#N/A,#N/A,FALSE,"8";#N/A,#N/A,FALSE,"10";#N/A,#N/A,FALSE,"13";#N/A,#N/A,FALSE,"14";#N/A,#N/A,FALSE,"15";#N/A,#N/A,FALSE,"16"}</definedName>
    <definedName name="quality17" localSheetId="7" hidden="1">{#N/A,#N/A,FALSE,"3";#N/A,#N/A,FALSE,"5";#N/A,#N/A,FALSE,"6";#N/A,#N/A,FALSE,"8";#N/A,#N/A,FALSE,"10";#N/A,#N/A,FALSE,"13";#N/A,#N/A,FALSE,"14";#N/A,#N/A,FALSE,"15";#N/A,#N/A,FALSE,"16"}</definedName>
    <definedName name="quality17" localSheetId="9" hidden="1">{#N/A,#N/A,FALSE,"3";#N/A,#N/A,FALSE,"5";#N/A,#N/A,FALSE,"6";#N/A,#N/A,FALSE,"8";#N/A,#N/A,FALSE,"10";#N/A,#N/A,FALSE,"13";#N/A,#N/A,FALSE,"14";#N/A,#N/A,FALSE,"15";#N/A,#N/A,FALSE,"16"}</definedName>
    <definedName name="quality17" localSheetId="10" hidden="1">{#N/A,#N/A,FALSE,"3";#N/A,#N/A,FALSE,"5";#N/A,#N/A,FALSE,"6";#N/A,#N/A,FALSE,"8";#N/A,#N/A,FALSE,"10";#N/A,#N/A,FALSE,"13";#N/A,#N/A,FALSE,"14";#N/A,#N/A,FALSE,"15";#N/A,#N/A,FALSE,"16"}</definedName>
    <definedName name="quality17" localSheetId="13" hidden="1">{#N/A,#N/A,FALSE,"3";#N/A,#N/A,FALSE,"5";#N/A,#N/A,FALSE,"6";#N/A,#N/A,FALSE,"8";#N/A,#N/A,FALSE,"10";#N/A,#N/A,FALSE,"13";#N/A,#N/A,FALSE,"14";#N/A,#N/A,FALSE,"15";#N/A,#N/A,FALSE,"16"}</definedName>
    <definedName name="quality17" localSheetId="2" hidden="1">{#N/A,#N/A,FALSE,"3";#N/A,#N/A,FALSE,"5";#N/A,#N/A,FALSE,"6";#N/A,#N/A,FALSE,"8";#N/A,#N/A,FALSE,"10";#N/A,#N/A,FALSE,"13";#N/A,#N/A,FALSE,"14";#N/A,#N/A,FALSE,"15";#N/A,#N/A,FALSE,"16"}</definedName>
    <definedName name="quality17" hidden="1">{#N/A,#N/A,FALSE,"3";#N/A,#N/A,FALSE,"5";#N/A,#N/A,FALSE,"6";#N/A,#N/A,FALSE,"8";#N/A,#N/A,FALSE,"10";#N/A,#N/A,FALSE,"13";#N/A,#N/A,FALSE,"14";#N/A,#N/A,FALSE,"15";#N/A,#N/A,FALSE,"16"}</definedName>
    <definedName name="quality18" localSheetId="3" hidden="1">{#N/A,#N/A,FALSE,"3";#N/A,#N/A,FALSE,"5";#N/A,#N/A,FALSE,"6";#N/A,#N/A,FALSE,"8";#N/A,#N/A,FALSE,"10";#N/A,#N/A,FALSE,"13";#N/A,#N/A,FALSE,"14";#N/A,#N/A,FALSE,"15";#N/A,#N/A,FALSE,"16"}</definedName>
    <definedName name="quality18" localSheetId="8" hidden="1">{#N/A,#N/A,FALSE,"3";#N/A,#N/A,FALSE,"5";#N/A,#N/A,FALSE,"6";#N/A,#N/A,FALSE,"8";#N/A,#N/A,FALSE,"10";#N/A,#N/A,FALSE,"13";#N/A,#N/A,FALSE,"14";#N/A,#N/A,FALSE,"15";#N/A,#N/A,FALSE,"16"}</definedName>
    <definedName name="quality18" localSheetId="11" hidden="1">{#N/A,#N/A,FALSE,"3";#N/A,#N/A,FALSE,"5";#N/A,#N/A,FALSE,"6";#N/A,#N/A,FALSE,"8";#N/A,#N/A,FALSE,"10";#N/A,#N/A,FALSE,"13";#N/A,#N/A,FALSE,"14";#N/A,#N/A,FALSE,"15";#N/A,#N/A,FALSE,"16"}</definedName>
    <definedName name="quality18" localSheetId="6" hidden="1">{#N/A,#N/A,FALSE,"3";#N/A,#N/A,FALSE,"5";#N/A,#N/A,FALSE,"6";#N/A,#N/A,FALSE,"8";#N/A,#N/A,FALSE,"10";#N/A,#N/A,FALSE,"13";#N/A,#N/A,FALSE,"14";#N/A,#N/A,FALSE,"15";#N/A,#N/A,FALSE,"16"}</definedName>
    <definedName name="quality18" localSheetId="7" hidden="1">{#N/A,#N/A,FALSE,"3";#N/A,#N/A,FALSE,"5";#N/A,#N/A,FALSE,"6";#N/A,#N/A,FALSE,"8";#N/A,#N/A,FALSE,"10";#N/A,#N/A,FALSE,"13";#N/A,#N/A,FALSE,"14";#N/A,#N/A,FALSE,"15";#N/A,#N/A,FALSE,"16"}</definedName>
    <definedName name="quality18" localSheetId="9" hidden="1">{#N/A,#N/A,FALSE,"3";#N/A,#N/A,FALSE,"5";#N/A,#N/A,FALSE,"6";#N/A,#N/A,FALSE,"8";#N/A,#N/A,FALSE,"10";#N/A,#N/A,FALSE,"13";#N/A,#N/A,FALSE,"14";#N/A,#N/A,FALSE,"15";#N/A,#N/A,FALSE,"16"}</definedName>
    <definedName name="quality18" localSheetId="10" hidden="1">{#N/A,#N/A,FALSE,"3";#N/A,#N/A,FALSE,"5";#N/A,#N/A,FALSE,"6";#N/A,#N/A,FALSE,"8";#N/A,#N/A,FALSE,"10";#N/A,#N/A,FALSE,"13";#N/A,#N/A,FALSE,"14";#N/A,#N/A,FALSE,"15";#N/A,#N/A,FALSE,"16"}</definedName>
    <definedName name="quality18" localSheetId="13" hidden="1">{#N/A,#N/A,FALSE,"3";#N/A,#N/A,FALSE,"5";#N/A,#N/A,FALSE,"6";#N/A,#N/A,FALSE,"8";#N/A,#N/A,FALSE,"10";#N/A,#N/A,FALSE,"13";#N/A,#N/A,FALSE,"14";#N/A,#N/A,FALSE,"15";#N/A,#N/A,FALSE,"16"}</definedName>
    <definedName name="quality18" localSheetId="2" hidden="1">{#N/A,#N/A,FALSE,"3";#N/A,#N/A,FALSE,"5";#N/A,#N/A,FALSE,"6";#N/A,#N/A,FALSE,"8";#N/A,#N/A,FALSE,"10";#N/A,#N/A,FALSE,"13";#N/A,#N/A,FALSE,"14";#N/A,#N/A,FALSE,"15";#N/A,#N/A,FALSE,"16"}</definedName>
    <definedName name="quality18" hidden="1">{#N/A,#N/A,FALSE,"3";#N/A,#N/A,FALSE,"5";#N/A,#N/A,FALSE,"6";#N/A,#N/A,FALSE,"8";#N/A,#N/A,FALSE,"10";#N/A,#N/A,FALSE,"13";#N/A,#N/A,FALSE,"14";#N/A,#N/A,FALSE,"15";#N/A,#N/A,FALSE,"16"}</definedName>
    <definedName name="quality19" localSheetId="3" hidden="1">{#N/A,#N/A,FALSE,"3";#N/A,#N/A,FALSE,"5";#N/A,#N/A,FALSE,"6";#N/A,#N/A,FALSE,"8";#N/A,#N/A,FALSE,"10";#N/A,#N/A,FALSE,"13";#N/A,#N/A,FALSE,"14";#N/A,#N/A,FALSE,"15";#N/A,#N/A,FALSE,"16"}</definedName>
    <definedName name="quality19" localSheetId="8" hidden="1">{#N/A,#N/A,FALSE,"3";#N/A,#N/A,FALSE,"5";#N/A,#N/A,FALSE,"6";#N/A,#N/A,FALSE,"8";#N/A,#N/A,FALSE,"10";#N/A,#N/A,FALSE,"13";#N/A,#N/A,FALSE,"14";#N/A,#N/A,FALSE,"15";#N/A,#N/A,FALSE,"16"}</definedName>
    <definedName name="quality19" localSheetId="11" hidden="1">{#N/A,#N/A,FALSE,"3";#N/A,#N/A,FALSE,"5";#N/A,#N/A,FALSE,"6";#N/A,#N/A,FALSE,"8";#N/A,#N/A,FALSE,"10";#N/A,#N/A,FALSE,"13";#N/A,#N/A,FALSE,"14";#N/A,#N/A,FALSE,"15";#N/A,#N/A,FALSE,"16"}</definedName>
    <definedName name="quality19" localSheetId="6" hidden="1">{#N/A,#N/A,FALSE,"3";#N/A,#N/A,FALSE,"5";#N/A,#N/A,FALSE,"6";#N/A,#N/A,FALSE,"8";#N/A,#N/A,FALSE,"10";#N/A,#N/A,FALSE,"13";#N/A,#N/A,FALSE,"14";#N/A,#N/A,FALSE,"15";#N/A,#N/A,FALSE,"16"}</definedName>
    <definedName name="quality19" localSheetId="7" hidden="1">{#N/A,#N/A,FALSE,"3";#N/A,#N/A,FALSE,"5";#N/A,#N/A,FALSE,"6";#N/A,#N/A,FALSE,"8";#N/A,#N/A,FALSE,"10";#N/A,#N/A,FALSE,"13";#N/A,#N/A,FALSE,"14";#N/A,#N/A,FALSE,"15";#N/A,#N/A,FALSE,"16"}</definedName>
    <definedName name="quality19" localSheetId="9" hidden="1">{#N/A,#N/A,FALSE,"3";#N/A,#N/A,FALSE,"5";#N/A,#N/A,FALSE,"6";#N/A,#N/A,FALSE,"8";#N/A,#N/A,FALSE,"10";#N/A,#N/A,FALSE,"13";#N/A,#N/A,FALSE,"14";#N/A,#N/A,FALSE,"15";#N/A,#N/A,FALSE,"16"}</definedName>
    <definedName name="quality19" localSheetId="10" hidden="1">{#N/A,#N/A,FALSE,"3";#N/A,#N/A,FALSE,"5";#N/A,#N/A,FALSE,"6";#N/A,#N/A,FALSE,"8";#N/A,#N/A,FALSE,"10";#N/A,#N/A,FALSE,"13";#N/A,#N/A,FALSE,"14";#N/A,#N/A,FALSE,"15";#N/A,#N/A,FALSE,"16"}</definedName>
    <definedName name="quality19" localSheetId="13" hidden="1">{#N/A,#N/A,FALSE,"3";#N/A,#N/A,FALSE,"5";#N/A,#N/A,FALSE,"6";#N/A,#N/A,FALSE,"8";#N/A,#N/A,FALSE,"10";#N/A,#N/A,FALSE,"13";#N/A,#N/A,FALSE,"14";#N/A,#N/A,FALSE,"15";#N/A,#N/A,FALSE,"16"}</definedName>
    <definedName name="quality19" localSheetId="2" hidden="1">{#N/A,#N/A,FALSE,"3";#N/A,#N/A,FALSE,"5";#N/A,#N/A,FALSE,"6";#N/A,#N/A,FALSE,"8";#N/A,#N/A,FALSE,"10";#N/A,#N/A,FALSE,"13";#N/A,#N/A,FALSE,"14";#N/A,#N/A,FALSE,"15";#N/A,#N/A,FALSE,"16"}</definedName>
    <definedName name="quality19" hidden="1">{#N/A,#N/A,FALSE,"3";#N/A,#N/A,FALSE,"5";#N/A,#N/A,FALSE,"6";#N/A,#N/A,FALSE,"8";#N/A,#N/A,FALSE,"10";#N/A,#N/A,FALSE,"13";#N/A,#N/A,FALSE,"14";#N/A,#N/A,FALSE,"15";#N/A,#N/A,FALSE,"16"}</definedName>
    <definedName name="quality2" localSheetId="3" hidden="1">{#N/A,#N/A,FALSE,"3";#N/A,#N/A,FALSE,"5";#N/A,#N/A,FALSE,"6";#N/A,#N/A,FALSE,"8";#N/A,#N/A,FALSE,"10";#N/A,#N/A,FALSE,"13";#N/A,#N/A,FALSE,"14";#N/A,#N/A,FALSE,"15";#N/A,#N/A,FALSE,"16"}</definedName>
    <definedName name="quality2" localSheetId="8" hidden="1">{#N/A,#N/A,FALSE,"3";#N/A,#N/A,FALSE,"5";#N/A,#N/A,FALSE,"6";#N/A,#N/A,FALSE,"8";#N/A,#N/A,FALSE,"10";#N/A,#N/A,FALSE,"13";#N/A,#N/A,FALSE,"14";#N/A,#N/A,FALSE,"15";#N/A,#N/A,FALSE,"16"}</definedName>
    <definedName name="quality2" localSheetId="11" hidden="1">{#N/A,#N/A,FALSE,"3";#N/A,#N/A,FALSE,"5";#N/A,#N/A,FALSE,"6";#N/A,#N/A,FALSE,"8";#N/A,#N/A,FALSE,"10";#N/A,#N/A,FALSE,"13";#N/A,#N/A,FALSE,"14";#N/A,#N/A,FALSE,"15";#N/A,#N/A,FALSE,"16"}</definedName>
    <definedName name="quality2" localSheetId="6" hidden="1">{#N/A,#N/A,FALSE,"3";#N/A,#N/A,FALSE,"5";#N/A,#N/A,FALSE,"6";#N/A,#N/A,FALSE,"8";#N/A,#N/A,FALSE,"10";#N/A,#N/A,FALSE,"13";#N/A,#N/A,FALSE,"14";#N/A,#N/A,FALSE,"15";#N/A,#N/A,FALSE,"16"}</definedName>
    <definedName name="quality2" localSheetId="7" hidden="1">{#N/A,#N/A,FALSE,"3";#N/A,#N/A,FALSE,"5";#N/A,#N/A,FALSE,"6";#N/A,#N/A,FALSE,"8";#N/A,#N/A,FALSE,"10";#N/A,#N/A,FALSE,"13";#N/A,#N/A,FALSE,"14";#N/A,#N/A,FALSE,"15";#N/A,#N/A,FALSE,"16"}</definedName>
    <definedName name="quality2" localSheetId="9" hidden="1">{#N/A,#N/A,FALSE,"3";#N/A,#N/A,FALSE,"5";#N/A,#N/A,FALSE,"6";#N/A,#N/A,FALSE,"8";#N/A,#N/A,FALSE,"10";#N/A,#N/A,FALSE,"13";#N/A,#N/A,FALSE,"14";#N/A,#N/A,FALSE,"15";#N/A,#N/A,FALSE,"16"}</definedName>
    <definedName name="quality2" localSheetId="10" hidden="1">{#N/A,#N/A,FALSE,"3";#N/A,#N/A,FALSE,"5";#N/A,#N/A,FALSE,"6";#N/A,#N/A,FALSE,"8";#N/A,#N/A,FALSE,"10";#N/A,#N/A,FALSE,"13";#N/A,#N/A,FALSE,"14";#N/A,#N/A,FALSE,"15";#N/A,#N/A,FALSE,"16"}</definedName>
    <definedName name="quality2" localSheetId="13" hidden="1">{#N/A,#N/A,FALSE,"3";#N/A,#N/A,FALSE,"5";#N/A,#N/A,FALSE,"6";#N/A,#N/A,FALSE,"8";#N/A,#N/A,FALSE,"10";#N/A,#N/A,FALSE,"13";#N/A,#N/A,FALSE,"14";#N/A,#N/A,FALSE,"15";#N/A,#N/A,FALSE,"16"}</definedName>
    <definedName name="quality2" localSheetId="2" hidden="1">{#N/A,#N/A,FALSE,"3";#N/A,#N/A,FALSE,"5";#N/A,#N/A,FALSE,"6";#N/A,#N/A,FALSE,"8";#N/A,#N/A,FALSE,"10";#N/A,#N/A,FALSE,"13";#N/A,#N/A,FALSE,"14";#N/A,#N/A,FALSE,"15";#N/A,#N/A,FALSE,"16"}</definedName>
    <definedName name="quality2" hidden="1">{#N/A,#N/A,FALSE,"3";#N/A,#N/A,FALSE,"5";#N/A,#N/A,FALSE,"6";#N/A,#N/A,FALSE,"8";#N/A,#N/A,FALSE,"10";#N/A,#N/A,FALSE,"13";#N/A,#N/A,FALSE,"14";#N/A,#N/A,FALSE,"15";#N/A,#N/A,FALSE,"16"}</definedName>
    <definedName name="quality21" localSheetId="3" hidden="1">{#N/A,#N/A,FALSE,"3";#N/A,#N/A,FALSE,"5";#N/A,#N/A,FALSE,"6";#N/A,#N/A,FALSE,"8";#N/A,#N/A,FALSE,"10";#N/A,#N/A,FALSE,"13";#N/A,#N/A,FALSE,"14";#N/A,#N/A,FALSE,"15";#N/A,#N/A,FALSE,"16"}</definedName>
    <definedName name="quality21" localSheetId="8" hidden="1">{#N/A,#N/A,FALSE,"3";#N/A,#N/A,FALSE,"5";#N/A,#N/A,FALSE,"6";#N/A,#N/A,FALSE,"8";#N/A,#N/A,FALSE,"10";#N/A,#N/A,FALSE,"13";#N/A,#N/A,FALSE,"14";#N/A,#N/A,FALSE,"15";#N/A,#N/A,FALSE,"16"}</definedName>
    <definedName name="quality21" localSheetId="11" hidden="1">{#N/A,#N/A,FALSE,"3";#N/A,#N/A,FALSE,"5";#N/A,#N/A,FALSE,"6";#N/A,#N/A,FALSE,"8";#N/A,#N/A,FALSE,"10";#N/A,#N/A,FALSE,"13";#N/A,#N/A,FALSE,"14";#N/A,#N/A,FALSE,"15";#N/A,#N/A,FALSE,"16"}</definedName>
    <definedName name="quality21" localSheetId="6" hidden="1">{#N/A,#N/A,FALSE,"3";#N/A,#N/A,FALSE,"5";#N/A,#N/A,FALSE,"6";#N/A,#N/A,FALSE,"8";#N/A,#N/A,FALSE,"10";#N/A,#N/A,FALSE,"13";#N/A,#N/A,FALSE,"14";#N/A,#N/A,FALSE,"15";#N/A,#N/A,FALSE,"16"}</definedName>
    <definedName name="quality21" localSheetId="7" hidden="1">{#N/A,#N/A,FALSE,"3";#N/A,#N/A,FALSE,"5";#N/A,#N/A,FALSE,"6";#N/A,#N/A,FALSE,"8";#N/A,#N/A,FALSE,"10";#N/A,#N/A,FALSE,"13";#N/A,#N/A,FALSE,"14";#N/A,#N/A,FALSE,"15";#N/A,#N/A,FALSE,"16"}</definedName>
    <definedName name="quality21" localSheetId="9" hidden="1">{#N/A,#N/A,FALSE,"3";#N/A,#N/A,FALSE,"5";#N/A,#N/A,FALSE,"6";#N/A,#N/A,FALSE,"8";#N/A,#N/A,FALSE,"10";#N/A,#N/A,FALSE,"13";#N/A,#N/A,FALSE,"14";#N/A,#N/A,FALSE,"15";#N/A,#N/A,FALSE,"16"}</definedName>
    <definedName name="quality21" localSheetId="10" hidden="1">{#N/A,#N/A,FALSE,"3";#N/A,#N/A,FALSE,"5";#N/A,#N/A,FALSE,"6";#N/A,#N/A,FALSE,"8";#N/A,#N/A,FALSE,"10";#N/A,#N/A,FALSE,"13";#N/A,#N/A,FALSE,"14";#N/A,#N/A,FALSE,"15";#N/A,#N/A,FALSE,"16"}</definedName>
    <definedName name="quality21" localSheetId="13" hidden="1">{#N/A,#N/A,FALSE,"3";#N/A,#N/A,FALSE,"5";#N/A,#N/A,FALSE,"6";#N/A,#N/A,FALSE,"8";#N/A,#N/A,FALSE,"10";#N/A,#N/A,FALSE,"13";#N/A,#N/A,FALSE,"14";#N/A,#N/A,FALSE,"15";#N/A,#N/A,FALSE,"16"}</definedName>
    <definedName name="quality21" localSheetId="2" hidden="1">{#N/A,#N/A,FALSE,"3";#N/A,#N/A,FALSE,"5";#N/A,#N/A,FALSE,"6";#N/A,#N/A,FALSE,"8";#N/A,#N/A,FALSE,"10";#N/A,#N/A,FALSE,"13";#N/A,#N/A,FALSE,"14";#N/A,#N/A,FALSE,"15";#N/A,#N/A,FALSE,"16"}</definedName>
    <definedName name="quality21" hidden="1">{#N/A,#N/A,FALSE,"3";#N/A,#N/A,FALSE,"5";#N/A,#N/A,FALSE,"6";#N/A,#N/A,FALSE,"8";#N/A,#N/A,FALSE,"10";#N/A,#N/A,FALSE,"13";#N/A,#N/A,FALSE,"14";#N/A,#N/A,FALSE,"15";#N/A,#N/A,FALSE,"16"}</definedName>
    <definedName name="quality22" localSheetId="3" hidden="1">{#N/A,#N/A,FALSE,"3";#N/A,#N/A,FALSE,"5";#N/A,#N/A,FALSE,"6";#N/A,#N/A,FALSE,"8";#N/A,#N/A,FALSE,"10";#N/A,#N/A,FALSE,"13";#N/A,#N/A,FALSE,"14";#N/A,#N/A,FALSE,"15";#N/A,#N/A,FALSE,"16"}</definedName>
    <definedName name="quality22" localSheetId="8" hidden="1">{#N/A,#N/A,FALSE,"3";#N/A,#N/A,FALSE,"5";#N/A,#N/A,FALSE,"6";#N/A,#N/A,FALSE,"8";#N/A,#N/A,FALSE,"10";#N/A,#N/A,FALSE,"13";#N/A,#N/A,FALSE,"14";#N/A,#N/A,FALSE,"15";#N/A,#N/A,FALSE,"16"}</definedName>
    <definedName name="quality22" localSheetId="11" hidden="1">{#N/A,#N/A,FALSE,"3";#N/A,#N/A,FALSE,"5";#N/A,#N/A,FALSE,"6";#N/A,#N/A,FALSE,"8";#N/A,#N/A,FALSE,"10";#N/A,#N/A,FALSE,"13";#N/A,#N/A,FALSE,"14";#N/A,#N/A,FALSE,"15";#N/A,#N/A,FALSE,"16"}</definedName>
    <definedName name="quality22" localSheetId="6" hidden="1">{#N/A,#N/A,FALSE,"3";#N/A,#N/A,FALSE,"5";#N/A,#N/A,FALSE,"6";#N/A,#N/A,FALSE,"8";#N/A,#N/A,FALSE,"10";#N/A,#N/A,FALSE,"13";#N/A,#N/A,FALSE,"14";#N/A,#N/A,FALSE,"15";#N/A,#N/A,FALSE,"16"}</definedName>
    <definedName name="quality22" localSheetId="7" hidden="1">{#N/A,#N/A,FALSE,"3";#N/A,#N/A,FALSE,"5";#N/A,#N/A,FALSE,"6";#N/A,#N/A,FALSE,"8";#N/A,#N/A,FALSE,"10";#N/A,#N/A,FALSE,"13";#N/A,#N/A,FALSE,"14";#N/A,#N/A,FALSE,"15";#N/A,#N/A,FALSE,"16"}</definedName>
    <definedName name="quality22" localSheetId="9" hidden="1">{#N/A,#N/A,FALSE,"3";#N/A,#N/A,FALSE,"5";#N/A,#N/A,FALSE,"6";#N/A,#N/A,FALSE,"8";#N/A,#N/A,FALSE,"10";#N/A,#N/A,FALSE,"13";#N/A,#N/A,FALSE,"14";#N/A,#N/A,FALSE,"15";#N/A,#N/A,FALSE,"16"}</definedName>
    <definedName name="quality22" localSheetId="10" hidden="1">{#N/A,#N/A,FALSE,"3";#N/A,#N/A,FALSE,"5";#N/A,#N/A,FALSE,"6";#N/A,#N/A,FALSE,"8";#N/A,#N/A,FALSE,"10";#N/A,#N/A,FALSE,"13";#N/A,#N/A,FALSE,"14";#N/A,#N/A,FALSE,"15";#N/A,#N/A,FALSE,"16"}</definedName>
    <definedName name="quality22" localSheetId="13" hidden="1">{#N/A,#N/A,FALSE,"3";#N/A,#N/A,FALSE,"5";#N/A,#N/A,FALSE,"6";#N/A,#N/A,FALSE,"8";#N/A,#N/A,FALSE,"10";#N/A,#N/A,FALSE,"13";#N/A,#N/A,FALSE,"14";#N/A,#N/A,FALSE,"15";#N/A,#N/A,FALSE,"16"}</definedName>
    <definedName name="quality22" localSheetId="2" hidden="1">{#N/A,#N/A,FALSE,"3";#N/A,#N/A,FALSE,"5";#N/A,#N/A,FALSE,"6";#N/A,#N/A,FALSE,"8";#N/A,#N/A,FALSE,"10";#N/A,#N/A,FALSE,"13";#N/A,#N/A,FALSE,"14";#N/A,#N/A,FALSE,"15";#N/A,#N/A,FALSE,"16"}</definedName>
    <definedName name="quality22" hidden="1">{#N/A,#N/A,FALSE,"3";#N/A,#N/A,FALSE,"5";#N/A,#N/A,FALSE,"6";#N/A,#N/A,FALSE,"8";#N/A,#N/A,FALSE,"10";#N/A,#N/A,FALSE,"13";#N/A,#N/A,FALSE,"14";#N/A,#N/A,FALSE,"15";#N/A,#N/A,FALSE,"16"}</definedName>
    <definedName name="quality2à" localSheetId="3" hidden="1">{#N/A,#N/A,FALSE,"3";#N/A,#N/A,FALSE,"5";#N/A,#N/A,FALSE,"6";#N/A,#N/A,FALSE,"8";#N/A,#N/A,FALSE,"10";#N/A,#N/A,FALSE,"13";#N/A,#N/A,FALSE,"14";#N/A,#N/A,FALSE,"15";#N/A,#N/A,FALSE,"16"}</definedName>
    <definedName name="quality2à" localSheetId="8" hidden="1">{#N/A,#N/A,FALSE,"3";#N/A,#N/A,FALSE,"5";#N/A,#N/A,FALSE,"6";#N/A,#N/A,FALSE,"8";#N/A,#N/A,FALSE,"10";#N/A,#N/A,FALSE,"13";#N/A,#N/A,FALSE,"14";#N/A,#N/A,FALSE,"15";#N/A,#N/A,FALSE,"16"}</definedName>
    <definedName name="quality2à" localSheetId="11" hidden="1">{#N/A,#N/A,FALSE,"3";#N/A,#N/A,FALSE,"5";#N/A,#N/A,FALSE,"6";#N/A,#N/A,FALSE,"8";#N/A,#N/A,FALSE,"10";#N/A,#N/A,FALSE,"13";#N/A,#N/A,FALSE,"14";#N/A,#N/A,FALSE,"15";#N/A,#N/A,FALSE,"16"}</definedName>
    <definedName name="quality2à" localSheetId="6" hidden="1">{#N/A,#N/A,FALSE,"3";#N/A,#N/A,FALSE,"5";#N/A,#N/A,FALSE,"6";#N/A,#N/A,FALSE,"8";#N/A,#N/A,FALSE,"10";#N/A,#N/A,FALSE,"13";#N/A,#N/A,FALSE,"14";#N/A,#N/A,FALSE,"15";#N/A,#N/A,FALSE,"16"}</definedName>
    <definedName name="quality2à" localSheetId="7" hidden="1">{#N/A,#N/A,FALSE,"3";#N/A,#N/A,FALSE,"5";#N/A,#N/A,FALSE,"6";#N/A,#N/A,FALSE,"8";#N/A,#N/A,FALSE,"10";#N/A,#N/A,FALSE,"13";#N/A,#N/A,FALSE,"14";#N/A,#N/A,FALSE,"15";#N/A,#N/A,FALSE,"16"}</definedName>
    <definedName name="quality2à" localSheetId="9" hidden="1">{#N/A,#N/A,FALSE,"3";#N/A,#N/A,FALSE,"5";#N/A,#N/A,FALSE,"6";#N/A,#N/A,FALSE,"8";#N/A,#N/A,FALSE,"10";#N/A,#N/A,FALSE,"13";#N/A,#N/A,FALSE,"14";#N/A,#N/A,FALSE,"15";#N/A,#N/A,FALSE,"16"}</definedName>
    <definedName name="quality2à" localSheetId="10" hidden="1">{#N/A,#N/A,FALSE,"3";#N/A,#N/A,FALSE,"5";#N/A,#N/A,FALSE,"6";#N/A,#N/A,FALSE,"8";#N/A,#N/A,FALSE,"10";#N/A,#N/A,FALSE,"13";#N/A,#N/A,FALSE,"14";#N/A,#N/A,FALSE,"15";#N/A,#N/A,FALSE,"16"}</definedName>
    <definedName name="quality2à" localSheetId="13" hidden="1">{#N/A,#N/A,FALSE,"3";#N/A,#N/A,FALSE,"5";#N/A,#N/A,FALSE,"6";#N/A,#N/A,FALSE,"8";#N/A,#N/A,FALSE,"10";#N/A,#N/A,FALSE,"13";#N/A,#N/A,FALSE,"14";#N/A,#N/A,FALSE,"15";#N/A,#N/A,FALSE,"16"}</definedName>
    <definedName name="quality2à" localSheetId="2" hidden="1">{#N/A,#N/A,FALSE,"3";#N/A,#N/A,FALSE,"5";#N/A,#N/A,FALSE,"6";#N/A,#N/A,FALSE,"8";#N/A,#N/A,FALSE,"10";#N/A,#N/A,FALSE,"13";#N/A,#N/A,FALSE,"14";#N/A,#N/A,FALSE,"15";#N/A,#N/A,FALSE,"16"}</definedName>
    <definedName name="quality2à" hidden="1">{#N/A,#N/A,FALSE,"3";#N/A,#N/A,FALSE,"5";#N/A,#N/A,FALSE,"6";#N/A,#N/A,FALSE,"8";#N/A,#N/A,FALSE,"10";#N/A,#N/A,FALSE,"13";#N/A,#N/A,FALSE,"14";#N/A,#N/A,FALSE,"15";#N/A,#N/A,FALSE,"16"}</definedName>
    <definedName name="quality3" localSheetId="3" hidden="1">{#N/A,#N/A,FALSE,"3";#N/A,#N/A,FALSE,"5";#N/A,#N/A,FALSE,"6";#N/A,#N/A,FALSE,"8";#N/A,#N/A,FALSE,"10";#N/A,#N/A,FALSE,"13";#N/A,#N/A,FALSE,"14";#N/A,#N/A,FALSE,"15";#N/A,#N/A,FALSE,"16"}</definedName>
    <definedName name="quality3" localSheetId="8" hidden="1">{#N/A,#N/A,FALSE,"3";#N/A,#N/A,FALSE,"5";#N/A,#N/A,FALSE,"6";#N/A,#N/A,FALSE,"8";#N/A,#N/A,FALSE,"10";#N/A,#N/A,FALSE,"13";#N/A,#N/A,FALSE,"14";#N/A,#N/A,FALSE,"15";#N/A,#N/A,FALSE,"16"}</definedName>
    <definedName name="quality3" localSheetId="11" hidden="1">{#N/A,#N/A,FALSE,"3";#N/A,#N/A,FALSE,"5";#N/A,#N/A,FALSE,"6";#N/A,#N/A,FALSE,"8";#N/A,#N/A,FALSE,"10";#N/A,#N/A,FALSE,"13";#N/A,#N/A,FALSE,"14";#N/A,#N/A,FALSE,"15";#N/A,#N/A,FALSE,"16"}</definedName>
    <definedName name="quality3" localSheetId="6" hidden="1">{#N/A,#N/A,FALSE,"3";#N/A,#N/A,FALSE,"5";#N/A,#N/A,FALSE,"6";#N/A,#N/A,FALSE,"8";#N/A,#N/A,FALSE,"10";#N/A,#N/A,FALSE,"13";#N/A,#N/A,FALSE,"14";#N/A,#N/A,FALSE,"15";#N/A,#N/A,FALSE,"16"}</definedName>
    <definedName name="quality3" localSheetId="7" hidden="1">{#N/A,#N/A,FALSE,"3";#N/A,#N/A,FALSE,"5";#N/A,#N/A,FALSE,"6";#N/A,#N/A,FALSE,"8";#N/A,#N/A,FALSE,"10";#N/A,#N/A,FALSE,"13";#N/A,#N/A,FALSE,"14";#N/A,#N/A,FALSE,"15";#N/A,#N/A,FALSE,"16"}</definedName>
    <definedName name="quality3" localSheetId="9" hidden="1">{#N/A,#N/A,FALSE,"3";#N/A,#N/A,FALSE,"5";#N/A,#N/A,FALSE,"6";#N/A,#N/A,FALSE,"8";#N/A,#N/A,FALSE,"10";#N/A,#N/A,FALSE,"13";#N/A,#N/A,FALSE,"14";#N/A,#N/A,FALSE,"15";#N/A,#N/A,FALSE,"16"}</definedName>
    <definedName name="quality3" localSheetId="10" hidden="1">{#N/A,#N/A,FALSE,"3";#N/A,#N/A,FALSE,"5";#N/A,#N/A,FALSE,"6";#N/A,#N/A,FALSE,"8";#N/A,#N/A,FALSE,"10";#N/A,#N/A,FALSE,"13";#N/A,#N/A,FALSE,"14";#N/A,#N/A,FALSE,"15";#N/A,#N/A,FALSE,"16"}</definedName>
    <definedName name="quality3" localSheetId="13" hidden="1">{#N/A,#N/A,FALSE,"3";#N/A,#N/A,FALSE,"5";#N/A,#N/A,FALSE,"6";#N/A,#N/A,FALSE,"8";#N/A,#N/A,FALSE,"10";#N/A,#N/A,FALSE,"13";#N/A,#N/A,FALSE,"14";#N/A,#N/A,FALSE,"15";#N/A,#N/A,FALSE,"16"}</definedName>
    <definedName name="quality3" localSheetId="2" hidden="1">{#N/A,#N/A,FALSE,"3";#N/A,#N/A,FALSE,"5";#N/A,#N/A,FALSE,"6";#N/A,#N/A,FALSE,"8";#N/A,#N/A,FALSE,"10";#N/A,#N/A,FALSE,"13";#N/A,#N/A,FALSE,"14";#N/A,#N/A,FALSE,"15";#N/A,#N/A,FALSE,"16"}</definedName>
    <definedName name="quality3" hidden="1">{#N/A,#N/A,FALSE,"3";#N/A,#N/A,FALSE,"5";#N/A,#N/A,FALSE,"6";#N/A,#N/A,FALSE,"8";#N/A,#N/A,FALSE,"10";#N/A,#N/A,FALSE,"13";#N/A,#N/A,FALSE,"14";#N/A,#N/A,FALSE,"15";#N/A,#N/A,FALSE,"16"}</definedName>
    <definedName name="quality4" localSheetId="3" hidden="1">{#N/A,#N/A,FALSE,"3";#N/A,#N/A,FALSE,"5";#N/A,#N/A,FALSE,"6";#N/A,#N/A,FALSE,"8";#N/A,#N/A,FALSE,"10";#N/A,#N/A,FALSE,"13";#N/A,#N/A,FALSE,"14";#N/A,#N/A,FALSE,"15";#N/A,#N/A,FALSE,"16"}</definedName>
    <definedName name="quality4" localSheetId="8" hidden="1">{#N/A,#N/A,FALSE,"3";#N/A,#N/A,FALSE,"5";#N/A,#N/A,FALSE,"6";#N/A,#N/A,FALSE,"8";#N/A,#N/A,FALSE,"10";#N/A,#N/A,FALSE,"13";#N/A,#N/A,FALSE,"14";#N/A,#N/A,FALSE,"15";#N/A,#N/A,FALSE,"16"}</definedName>
    <definedName name="quality4" localSheetId="11" hidden="1">{#N/A,#N/A,FALSE,"3";#N/A,#N/A,FALSE,"5";#N/A,#N/A,FALSE,"6";#N/A,#N/A,FALSE,"8";#N/A,#N/A,FALSE,"10";#N/A,#N/A,FALSE,"13";#N/A,#N/A,FALSE,"14";#N/A,#N/A,FALSE,"15";#N/A,#N/A,FALSE,"16"}</definedName>
    <definedName name="quality4" localSheetId="6" hidden="1">{#N/A,#N/A,FALSE,"3";#N/A,#N/A,FALSE,"5";#N/A,#N/A,FALSE,"6";#N/A,#N/A,FALSE,"8";#N/A,#N/A,FALSE,"10";#N/A,#N/A,FALSE,"13";#N/A,#N/A,FALSE,"14";#N/A,#N/A,FALSE,"15";#N/A,#N/A,FALSE,"16"}</definedName>
    <definedName name="quality4" localSheetId="7" hidden="1">{#N/A,#N/A,FALSE,"3";#N/A,#N/A,FALSE,"5";#N/A,#N/A,FALSE,"6";#N/A,#N/A,FALSE,"8";#N/A,#N/A,FALSE,"10";#N/A,#N/A,FALSE,"13";#N/A,#N/A,FALSE,"14";#N/A,#N/A,FALSE,"15";#N/A,#N/A,FALSE,"16"}</definedName>
    <definedName name="quality4" localSheetId="9" hidden="1">{#N/A,#N/A,FALSE,"3";#N/A,#N/A,FALSE,"5";#N/A,#N/A,FALSE,"6";#N/A,#N/A,FALSE,"8";#N/A,#N/A,FALSE,"10";#N/A,#N/A,FALSE,"13";#N/A,#N/A,FALSE,"14";#N/A,#N/A,FALSE,"15";#N/A,#N/A,FALSE,"16"}</definedName>
    <definedName name="quality4" localSheetId="10" hidden="1">{#N/A,#N/A,FALSE,"3";#N/A,#N/A,FALSE,"5";#N/A,#N/A,FALSE,"6";#N/A,#N/A,FALSE,"8";#N/A,#N/A,FALSE,"10";#N/A,#N/A,FALSE,"13";#N/A,#N/A,FALSE,"14";#N/A,#N/A,FALSE,"15";#N/A,#N/A,FALSE,"16"}</definedName>
    <definedName name="quality4" localSheetId="13" hidden="1">{#N/A,#N/A,FALSE,"3";#N/A,#N/A,FALSE,"5";#N/A,#N/A,FALSE,"6";#N/A,#N/A,FALSE,"8";#N/A,#N/A,FALSE,"10";#N/A,#N/A,FALSE,"13";#N/A,#N/A,FALSE,"14";#N/A,#N/A,FALSE,"15";#N/A,#N/A,FALSE,"16"}</definedName>
    <definedName name="quality4" localSheetId="2" hidden="1">{#N/A,#N/A,FALSE,"3";#N/A,#N/A,FALSE,"5";#N/A,#N/A,FALSE,"6";#N/A,#N/A,FALSE,"8";#N/A,#N/A,FALSE,"10";#N/A,#N/A,FALSE,"13";#N/A,#N/A,FALSE,"14";#N/A,#N/A,FALSE,"15";#N/A,#N/A,FALSE,"16"}</definedName>
    <definedName name="quality4" hidden="1">{#N/A,#N/A,FALSE,"3";#N/A,#N/A,FALSE,"5";#N/A,#N/A,FALSE,"6";#N/A,#N/A,FALSE,"8";#N/A,#N/A,FALSE,"10";#N/A,#N/A,FALSE,"13";#N/A,#N/A,FALSE,"14";#N/A,#N/A,FALSE,"15";#N/A,#N/A,FALSE,"16"}</definedName>
    <definedName name="quality5" localSheetId="3" hidden="1">{#N/A,#N/A,FALSE,"3";#N/A,#N/A,FALSE,"5";#N/A,#N/A,FALSE,"6";#N/A,#N/A,FALSE,"8";#N/A,#N/A,FALSE,"10";#N/A,#N/A,FALSE,"13";#N/A,#N/A,FALSE,"14";#N/A,#N/A,FALSE,"15";#N/A,#N/A,FALSE,"16"}</definedName>
    <definedName name="quality5" localSheetId="8" hidden="1">{#N/A,#N/A,FALSE,"3";#N/A,#N/A,FALSE,"5";#N/A,#N/A,FALSE,"6";#N/A,#N/A,FALSE,"8";#N/A,#N/A,FALSE,"10";#N/A,#N/A,FALSE,"13";#N/A,#N/A,FALSE,"14";#N/A,#N/A,FALSE,"15";#N/A,#N/A,FALSE,"16"}</definedName>
    <definedName name="quality5" localSheetId="11" hidden="1">{#N/A,#N/A,FALSE,"3";#N/A,#N/A,FALSE,"5";#N/A,#N/A,FALSE,"6";#N/A,#N/A,FALSE,"8";#N/A,#N/A,FALSE,"10";#N/A,#N/A,FALSE,"13";#N/A,#N/A,FALSE,"14";#N/A,#N/A,FALSE,"15";#N/A,#N/A,FALSE,"16"}</definedName>
    <definedName name="quality5" localSheetId="6" hidden="1">{#N/A,#N/A,FALSE,"3";#N/A,#N/A,FALSE,"5";#N/A,#N/A,FALSE,"6";#N/A,#N/A,FALSE,"8";#N/A,#N/A,FALSE,"10";#N/A,#N/A,FALSE,"13";#N/A,#N/A,FALSE,"14";#N/A,#N/A,FALSE,"15";#N/A,#N/A,FALSE,"16"}</definedName>
    <definedName name="quality5" localSheetId="7" hidden="1">{#N/A,#N/A,FALSE,"3";#N/A,#N/A,FALSE,"5";#N/A,#N/A,FALSE,"6";#N/A,#N/A,FALSE,"8";#N/A,#N/A,FALSE,"10";#N/A,#N/A,FALSE,"13";#N/A,#N/A,FALSE,"14";#N/A,#N/A,FALSE,"15";#N/A,#N/A,FALSE,"16"}</definedName>
    <definedName name="quality5" localSheetId="9" hidden="1">{#N/A,#N/A,FALSE,"3";#N/A,#N/A,FALSE,"5";#N/A,#N/A,FALSE,"6";#N/A,#N/A,FALSE,"8";#N/A,#N/A,FALSE,"10";#N/A,#N/A,FALSE,"13";#N/A,#N/A,FALSE,"14";#N/A,#N/A,FALSE,"15";#N/A,#N/A,FALSE,"16"}</definedName>
    <definedName name="quality5" localSheetId="10" hidden="1">{#N/A,#N/A,FALSE,"3";#N/A,#N/A,FALSE,"5";#N/A,#N/A,FALSE,"6";#N/A,#N/A,FALSE,"8";#N/A,#N/A,FALSE,"10";#N/A,#N/A,FALSE,"13";#N/A,#N/A,FALSE,"14";#N/A,#N/A,FALSE,"15";#N/A,#N/A,FALSE,"16"}</definedName>
    <definedName name="quality5" localSheetId="13" hidden="1">{#N/A,#N/A,FALSE,"3";#N/A,#N/A,FALSE,"5";#N/A,#N/A,FALSE,"6";#N/A,#N/A,FALSE,"8";#N/A,#N/A,FALSE,"10";#N/A,#N/A,FALSE,"13";#N/A,#N/A,FALSE,"14";#N/A,#N/A,FALSE,"15";#N/A,#N/A,FALSE,"16"}</definedName>
    <definedName name="quality5" localSheetId="2" hidden="1">{#N/A,#N/A,FALSE,"3";#N/A,#N/A,FALSE,"5";#N/A,#N/A,FALSE,"6";#N/A,#N/A,FALSE,"8";#N/A,#N/A,FALSE,"10";#N/A,#N/A,FALSE,"13";#N/A,#N/A,FALSE,"14";#N/A,#N/A,FALSE,"15";#N/A,#N/A,FALSE,"16"}</definedName>
    <definedName name="quality5" hidden="1">{#N/A,#N/A,FALSE,"3";#N/A,#N/A,FALSE,"5";#N/A,#N/A,FALSE,"6";#N/A,#N/A,FALSE,"8";#N/A,#N/A,FALSE,"10";#N/A,#N/A,FALSE,"13";#N/A,#N/A,FALSE,"14";#N/A,#N/A,FALSE,"15";#N/A,#N/A,FALSE,"16"}</definedName>
    <definedName name="quality7" localSheetId="3" hidden="1">{#N/A,#N/A,FALSE,"3";#N/A,#N/A,FALSE,"5";#N/A,#N/A,FALSE,"6";#N/A,#N/A,FALSE,"8";#N/A,#N/A,FALSE,"10";#N/A,#N/A,FALSE,"13";#N/A,#N/A,FALSE,"14";#N/A,#N/A,FALSE,"15";#N/A,#N/A,FALSE,"16"}</definedName>
    <definedName name="quality7" localSheetId="8" hidden="1">{#N/A,#N/A,FALSE,"3";#N/A,#N/A,FALSE,"5";#N/A,#N/A,FALSE,"6";#N/A,#N/A,FALSE,"8";#N/A,#N/A,FALSE,"10";#N/A,#N/A,FALSE,"13";#N/A,#N/A,FALSE,"14";#N/A,#N/A,FALSE,"15";#N/A,#N/A,FALSE,"16"}</definedName>
    <definedName name="quality7" localSheetId="11" hidden="1">{#N/A,#N/A,FALSE,"3";#N/A,#N/A,FALSE,"5";#N/A,#N/A,FALSE,"6";#N/A,#N/A,FALSE,"8";#N/A,#N/A,FALSE,"10";#N/A,#N/A,FALSE,"13";#N/A,#N/A,FALSE,"14";#N/A,#N/A,FALSE,"15";#N/A,#N/A,FALSE,"16"}</definedName>
    <definedName name="quality7" localSheetId="6" hidden="1">{#N/A,#N/A,FALSE,"3";#N/A,#N/A,FALSE,"5";#N/A,#N/A,FALSE,"6";#N/A,#N/A,FALSE,"8";#N/A,#N/A,FALSE,"10";#N/A,#N/A,FALSE,"13";#N/A,#N/A,FALSE,"14";#N/A,#N/A,FALSE,"15";#N/A,#N/A,FALSE,"16"}</definedName>
    <definedName name="quality7" localSheetId="7" hidden="1">{#N/A,#N/A,FALSE,"3";#N/A,#N/A,FALSE,"5";#N/A,#N/A,FALSE,"6";#N/A,#N/A,FALSE,"8";#N/A,#N/A,FALSE,"10";#N/A,#N/A,FALSE,"13";#N/A,#N/A,FALSE,"14";#N/A,#N/A,FALSE,"15";#N/A,#N/A,FALSE,"16"}</definedName>
    <definedName name="quality7" localSheetId="9" hidden="1">{#N/A,#N/A,FALSE,"3";#N/A,#N/A,FALSE,"5";#N/A,#N/A,FALSE,"6";#N/A,#N/A,FALSE,"8";#N/A,#N/A,FALSE,"10";#N/A,#N/A,FALSE,"13";#N/A,#N/A,FALSE,"14";#N/A,#N/A,FALSE,"15";#N/A,#N/A,FALSE,"16"}</definedName>
    <definedName name="quality7" localSheetId="10" hidden="1">{#N/A,#N/A,FALSE,"3";#N/A,#N/A,FALSE,"5";#N/A,#N/A,FALSE,"6";#N/A,#N/A,FALSE,"8";#N/A,#N/A,FALSE,"10";#N/A,#N/A,FALSE,"13";#N/A,#N/A,FALSE,"14";#N/A,#N/A,FALSE,"15";#N/A,#N/A,FALSE,"16"}</definedName>
    <definedName name="quality7" localSheetId="13" hidden="1">{#N/A,#N/A,FALSE,"3";#N/A,#N/A,FALSE,"5";#N/A,#N/A,FALSE,"6";#N/A,#N/A,FALSE,"8";#N/A,#N/A,FALSE,"10";#N/A,#N/A,FALSE,"13";#N/A,#N/A,FALSE,"14";#N/A,#N/A,FALSE,"15";#N/A,#N/A,FALSE,"16"}</definedName>
    <definedName name="quality7" localSheetId="2" hidden="1">{#N/A,#N/A,FALSE,"3";#N/A,#N/A,FALSE,"5";#N/A,#N/A,FALSE,"6";#N/A,#N/A,FALSE,"8";#N/A,#N/A,FALSE,"10";#N/A,#N/A,FALSE,"13";#N/A,#N/A,FALSE,"14";#N/A,#N/A,FALSE,"15";#N/A,#N/A,FALSE,"16"}</definedName>
    <definedName name="quality7" hidden="1">{#N/A,#N/A,FALSE,"3";#N/A,#N/A,FALSE,"5";#N/A,#N/A,FALSE,"6";#N/A,#N/A,FALSE,"8";#N/A,#N/A,FALSE,"10";#N/A,#N/A,FALSE,"13";#N/A,#N/A,FALSE,"14";#N/A,#N/A,FALSE,"15";#N/A,#N/A,FALSE,"16"}</definedName>
    <definedName name="quality8" localSheetId="3" hidden="1">{#N/A,#N/A,FALSE,"3";#N/A,#N/A,FALSE,"5";#N/A,#N/A,FALSE,"6";#N/A,#N/A,FALSE,"8";#N/A,#N/A,FALSE,"10";#N/A,#N/A,FALSE,"13";#N/A,#N/A,FALSE,"14";#N/A,#N/A,FALSE,"15";#N/A,#N/A,FALSE,"16"}</definedName>
    <definedName name="quality8" localSheetId="8" hidden="1">{#N/A,#N/A,FALSE,"3";#N/A,#N/A,FALSE,"5";#N/A,#N/A,FALSE,"6";#N/A,#N/A,FALSE,"8";#N/A,#N/A,FALSE,"10";#N/A,#N/A,FALSE,"13";#N/A,#N/A,FALSE,"14";#N/A,#N/A,FALSE,"15";#N/A,#N/A,FALSE,"16"}</definedName>
    <definedName name="quality8" localSheetId="11" hidden="1">{#N/A,#N/A,FALSE,"3";#N/A,#N/A,FALSE,"5";#N/A,#N/A,FALSE,"6";#N/A,#N/A,FALSE,"8";#N/A,#N/A,FALSE,"10";#N/A,#N/A,FALSE,"13";#N/A,#N/A,FALSE,"14";#N/A,#N/A,FALSE,"15";#N/A,#N/A,FALSE,"16"}</definedName>
    <definedName name="quality8" localSheetId="6" hidden="1">{#N/A,#N/A,FALSE,"3";#N/A,#N/A,FALSE,"5";#N/A,#N/A,FALSE,"6";#N/A,#N/A,FALSE,"8";#N/A,#N/A,FALSE,"10";#N/A,#N/A,FALSE,"13";#N/A,#N/A,FALSE,"14";#N/A,#N/A,FALSE,"15";#N/A,#N/A,FALSE,"16"}</definedName>
    <definedName name="quality8" localSheetId="7" hidden="1">{#N/A,#N/A,FALSE,"3";#N/A,#N/A,FALSE,"5";#N/A,#N/A,FALSE,"6";#N/A,#N/A,FALSE,"8";#N/A,#N/A,FALSE,"10";#N/A,#N/A,FALSE,"13";#N/A,#N/A,FALSE,"14";#N/A,#N/A,FALSE,"15";#N/A,#N/A,FALSE,"16"}</definedName>
    <definedName name="quality8" localSheetId="9" hidden="1">{#N/A,#N/A,FALSE,"3";#N/A,#N/A,FALSE,"5";#N/A,#N/A,FALSE,"6";#N/A,#N/A,FALSE,"8";#N/A,#N/A,FALSE,"10";#N/A,#N/A,FALSE,"13";#N/A,#N/A,FALSE,"14";#N/A,#N/A,FALSE,"15";#N/A,#N/A,FALSE,"16"}</definedName>
    <definedName name="quality8" localSheetId="10" hidden="1">{#N/A,#N/A,FALSE,"3";#N/A,#N/A,FALSE,"5";#N/A,#N/A,FALSE,"6";#N/A,#N/A,FALSE,"8";#N/A,#N/A,FALSE,"10";#N/A,#N/A,FALSE,"13";#N/A,#N/A,FALSE,"14";#N/A,#N/A,FALSE,"15";#N/A,#N/A,FALSE,"16"}</definedName>
    <definedName name="quality8" localSheetId="13" hidden="1">{#N/A,#N/A,FALSE,"3";#N/A,#N/A,FALSE,"5";#N/A,#N/A,FALSE,"6";#N/A,#N/A,FALSE,"8";#N/A,#N/A,FALSE,"10";#N/A,#N/A,FALSE,"13";#N/A,#N/A,FALSE,"14";#N/A,#N/A,FALSE,"15";#N/A,#N/A,FALSE,"16"}</definedName>
    <definedName name="quality8" localSheetId="2" hidden="1">{#N/A,#N/A,FALSE,"3";#N/A,#N/A,FALSE,"5";#N/A,#N/A,FALSE,"6";#N/A,#N/A,FALSE,"8";#N/A,#N/A,FALSE,"10";#N/A,#N/A,FALSE,"13";#N/A,#N/A,FALSE,"14";#N/A,#N/A,FALSE,"15";#N/A,#N/A,FALSE,"16"}</definedName>
    <definedName name="quality8" hidden="1">{#N/A,#N/A,FALSE,"3";#N/A,#N/A,FALSE,"5";#N/A,#N/A,FALSE,"6";#N/A,#N/A,FALSE,"8";#N/A,#N/A,FALSE,"10";#N/A,#N/A,FALSE,"13";#N/A,#N/A,FALSE,"14";#N/A,#N/A,FALSE,"15";#N/A,#N/A,FALSE,"16"}</definedName>
    <definedName name="quality9" localSheetId="3" hidden="1">{#N/A,#N/A,FALSE,"3";#N/A,#N/A,FALSE,"5";#N/A,#N/A,FALSE,"6";#N/A,#N/A,FALSE,"8";#N/A,#N/A,FALSE,"10";#N/A,#N/A,FALSE,"13";#N/A,#N/A,FALSE,"14";#N/A,#N/A,FALSE,"15";#N/A,#N/A,FALSE,"16"}</definedName>
    <definedName name="quality9" localSheetId="8" hidden="1">{#N/A,#N/A,FALSE,"3";#N/A,#N/A,FALSE,"5";#N/A,#N/A,FALSE,"6";#N/A,#N/A,FALSE,"8";#N/A,#N/A,FALSE,"10";#N/A,#N/A,FALSE,"13";#N/A,#N/A,FALSE,"14";#N/A,#N/A,FALSE,"15";#N/A,#N/A,FALSE,"16"}</definedName>
    <definedName name="quality9" localSheetId="11" hidden="1">{#N/A,#N/A,FALSE,"3";#N/A,#N/A,FALSE,"5";#N/A,#N/A,FALSE,"6";#N/A,#N/A,FALSE,"8";#N/A,#N/A,FALSE,"10";#N/A,#N/A,FALSE,"13";#N/A,#N/A,FALSE,"14";#N/A,#N/A,FALSE,"15";#N/A,#N/A,FALSE,"16"}</definedName>
    <definedName name="quality9" localSheetId="6" hidden="1">{#N/A,#N/A,FALSE,"3";#N/A,#N/A,FALSE,"5";#N/A,#N/A,FALSE,"6";#N/A,#N/A,FALSE,"8";#N/A,#N/A,FALSE,"10";#N/A,#N/A,FALSE,"13";#N/A,#N/A,FALSE,"14";#N/A,#N/A,FALSE,"15";#N/A,#N/A,FALSE,"16"}</definedName>
    <definedName name="quality9" localSheetId="7" hidden="1">{#N/A,#N/A,FALSE,"3";#N/A,#N/A,FALSE,"5";#N/A,#N/A,FALSE,"6";#N/A,#N/A,FALSE,"8";#N/A,#N/A,FALSE,"10";#N/A,#N/A,FALSE,"13";#N/A,#N/A,FALSE,"14";#N/A,#N/A,FALSE,"15";#N/A,#N/A,FALSE,"16"}</definedName>
    <definedName name="quality9" localSheetId="9" hidden="1">{#N/A,#N/A,FALSE,"3";#N/A,#N/A,FALSE,"5";#N/A,#N/A,FALSE,"6";#N/A,#N/A,FALSE,"8";#N/A,#N/A,FALSE,"10";#N/A,#N/A,FALSE,"13";#N/A,#N/A,FALSE,"14";#N/A,#N/A,FALSE,"15";#N/A,#N/A,FALSE,"16"}</definedName>
    <definedName name="quality9" localSheetId="10" hidden="1">{#N/A,#N/A,FALSE,"3";#N/A,#N/A,FALSE,"5";#N/A,#N/A,FALSE,"6";#N/A,#N/A,FALSE,"8";#N/A,#N/A,FALSE,"10";#N/A,#N/A,FALSE,"13";#N/A,#N/A,FALSE,"14";#N/A,#N/A,FALSE,"15";#N/A,#N/A,FALSE,"16"}</definedName>
    <definedName name="quality9" localSheetId="13" hidden="1">{#N/A,#N/A,FALSE,"3";#N/A,#N/A,FALSE,"5";#N/A,#N/A,FALSE,"6";#N/A,#N/A,FALSE,"8";#N/A,#N/A,FALSE,"10";#N/A,#N/A,FALSE,"13";#N/A,#N/A,FALSE,"14";#N/A,#N/A,FALSE,"15";#N/A,#N/A,FALSE,"16"}</definedName>
    <definedName name="quality9" localSheetId="2" hidden="1">{#N/A,#N/A,FALSE,"3";#N/A,#N/A,FALSE,"5";#N/A,#N/A,FALSE,"6";#N/A,#N/A,FALSE,"8";#N/A,#N/A,FALSE,"10";#N/A,#N/A,FALSE,"13";#N/A,#N/A,FALSE,"14";#N/A,#N/A,FALSE,"15";#N/A,#N/A,FALSE,"16"}</definedName>
    <definedName name="quality9" hidden="1">{#N/A,#N/A,FALSE,"3";#N/A,#N/A,FALSE,"5";#N/A,#N/A,FALSE,"6";#N/A,#N/A,FALSE,"8";#N/A,#N/A,FALSE,"10";#N/A,#N/A,FALSE,"13";#N/A,#N/A,FALSE,"14";#N/A,#N/A,FALSE,"15";#N/A,#N/A,FALSE,"16"}</definedName>
    <definedName name="qweqw" localSheetId="3" hidden="1">{#N/A,#N/A,FALSE,"3";#N/A,#N/A,FALSE,"5";#N/A,#N/A,FALSE,"6";#N/A,#N/A,FALSE,"8";#N/A,#N/A,FALSE,"10";#N/A,#N/A,FALSE,"13";#N/A,#N/A,FALSE,"14";#N/A,#N/A,FALSE,"15";#N/A,#N/A,FALSE,"16"}</definedName>
    <definedName name="qweqw" localSheetId="8" hidden="1">{#N/A,#N/A,FALSE,"3";#N/A,#N/A,FALSE,"5";#N/A,#N/A,FALSE,"6";#N/A,#N/A,FALSE,"8";#N/A,#N/A,FALSE,"10";#N/A,#N/A,FALSE,"13";#N/A,#N/A,FALSE,"14";#N/A,#N/A,FALSE,"15";#N/A,#N/A,FALSE,"16"}</definedName>
    <definedName name="qweqw" localSheetId="11" hidden="1">{#N/A,#N/A,FALSE,"3";#N/A,#N/A,FALSE,"5";#N/A,#N/A,FALSE,"6";#N/A,#N/A,FALSE,"8";#N/A,#N/A,FALSE,"10";#N/A,#N/A,FALSE,"13";#N/A,#N/A,FALSE,"14";#N/A,#N/A,FALSE,"15";#N/A,#N/A,FALSE,"16"}</definedName>
    <definedName name="qweqw" localSheetId="6" hidden="1">{#N/A,#N/A,FALSE,"3";#N/A,#N/A,FALSE,"5";#N/A,#N/A,FALSE,"6";#N/A,#N/A,FALSE,"8";#N/A,#N/A,FALSE,"10";#N/A,#N/A,FALSE,"13";#N/A,#N/A,FALSE,"14";#N/A,#N/A,FALSE,"15";#N/A,#N/A,FALSE,"16"}</definedName>
    <definedName name="qweqw" localSheetId="7" hidden="1">{#N/A,#N/A,FALSE,"3";#N/A,#N/A,FALSE,"5";#N/A,#N/A,FALSE,"6";#N/A,#N/A,FALSE,"8";#N/A,#N/A,FALSE,"10";#N/A,#N/A,FALSE,"13";#N/A,#N/A,FALSE,"14";#N/A,#N/A,FALSE,"15";#N/A,#N/A,FALSE,"16"}</definedName>
    <definedName name="qweqw" localSheetId="9" hidden="1">{#N/A,#N/A,FALSE,"3";#N/A,#N/A,FALSE,"5";#N/A,#N/A,FALSE,"6";#N/A,#N/A,FALSE,"8";#N/A,#N/A,FALSE,"10";#N/A,#N/A,FALSE,"13";#N/A,#N/A,FALSE,"14";#N/A,#N/A,FALSE,"15";#N/A,#N/A,FALSE,"16"}</definedName>
    <definedName name="qweqw" localSheetId="10" hidden="1">{#N/A,#N/A,FALSE,"3";#N/A,#N/A,FALSE,"5";#N/A,#N/A,FALSE,"6";#N/A,#N/A,FALSE,"8";#N/A,#N/A,FALSE,"10";#N/A,#N/A,FALSE,"13";#N/A,#N/A,FALSE,"14";#N/A,#N/A,FALSE,"15";#N/A,#N/A,FALSE,"16"}</definedName>
    <definedName name="qweqw" localSheetId="13" hidden="1">{#N/A,#N/A,FALSE,"3";#N/A,#N/A,FALSE,"5";#N/A,#N/A,FALSE,"6";#N/A,#N/A,FALSE,"8";#N/A,#N/A,FALSE,"10";#N/A,#N/A,FALSE,"13";#N/A,#N/A,FALSE,"14";#N/A,#N/A,FALSE,"15";#N/A,#N/A,FALSE,"16"}</definedName>
    <definedName name="qweqw" localSheetId="2" hidden="1">{#N/A,#N/A,FALSE,"3";#N/A,#N/A,FALSE,"5";#N/A,#N/A,FALSE,"6";#N/A,#N/A,FALSE,"8";#N/A,#N/A,FALSE,"10";#N/A,#N/A,FALSE,"13";#N/A,#N/A,FALSE,"14";#N/A,#N/A,FALSE,"15";#N/A,#N/A,FALSE,"16"}</definedName>
    <definedName name="qweqw" hidden="1">{#N/A,#N/A,FALSE,"3";#N/A,#N/A,FALSE,"5";#N/A,#N/A,FALSE,"6";#N/A,#N/A,FALSE,"8";#N/A,#N/A,FALSE,"10";#N/A,#N/A,FALSE,"13";#N/A,#N/A,FALSE,"14";#N/A,#N/A,FALSE,"15";#N/A,#N/A,FALSE,"16"}</definedName>
    <definedName name="qwqewqe" localSheetId="3" hidden="1">{#N/A,#N/A,FALSE,"3";#N/A,#N/A,FALSE,"5";#N/A,#N/A,FALSE,"6";#N/A,#N/A,FALSE,"8";#N/A,#N/A,FALSE,"10";#N/A,#N/A,FALSE,"13";#N/A,#N/A,FALSE,"14";#N/A,#N/A,FALSE,"15";#N/A,#N/A,FALSE,"16"}</definedName>
    <definedName name="qwqewqe" localSheetId="8" hidden="1">{#N/A,#N/A,FALSE,"3";#N/A,#N/A,FALSE,"5";#N/A,#N/A,FALSE,"6";#N/A,#N/A,FALSE,"8";#N/A,#N/A,FALSE,"10";#N/A,#N/A,FALSE,"13";#N/A,#N/A,FALSE,"14";#N/A,#N/A,FALSE,"15";#N/A,#N/A,FALSE,"16"}</definedName>
    <definedName name="qwqewqe" localSheetId="11" hidden="1">{#N/A,#N/A,FALSE,"3";#N/A,#N/A,FALSE,"5";#N/A,#N/A,FALSE,"6";#N/A,#N/A,FALSE,"8";#N/A,#N/A,FALSE,"10";#N/A,#N/A,FALSE,"13";#N/A,#N/A,FALSE,"14";#N/A,#N/A,FALSE,"15";#N/A,#N/A,FALSE,"16"}</definedName>
    <definedName name="qwqewqe" localSheetId="6" hidden="1">{#N/A,#N/A,FALSE,"3";#N/A,#N/A,FALSE,"5";#N/A,#N/A,FALSE,"6";#N/A,#N/A,FALSE,"8";#N/A,#N/A,FALSE,"10";#N/A,#N/A,FALSE,"13";#N/A,#N/A,FALSE,"14";#N/A,#N/A,FALSE,"15";#N/A,#N/A,FALSE,"16"}</definedName>
    <definedName name="qwqewqe" localSheetId="7" hidden="1">{#N/A,#N/A,FALSE,"3";#N/A,#N/A,FALSE,"5";#N/A,#N/A,FALSE,"6";#N/A,#N/A,FALSE,"8";#N/A,#N/A,FALSE,"10";#N/A,#N/A,FALSE,"13";#N/A,#N/A,FALSE,"14";#N/A,#N/A,FALSE,"15";#N/A,#N/A,FALSE,"16"}</definedName>
    <definedName name="qwqewqe" localSheetId="9" hidden="1">{#N/A,#N/A,FALSE,"3";#N/A,#N/A,FALSE,"5";#N/A,#N/A,FALSE,"6";#N/A,#N/A,FALSE,"8";#N/A,#N/A,FALSE,"10";#N/A,#N/A,FALSE,"13";#N/A,#N/A,FALSE,"14";#N/A,#N/A,FALSE,"15";#N/A,#N/A,FALSE,"16"}</definedName>
    <definedName name="qwqewqe" localSheetId="10" hidden="1">{#N/A,#N/A,FALSE,"3";#N/A,#N/A,FALSE,"5";#N/A,#N/A,FALSE,"6";#N/A,#N/A,FALSE,"8";#N/A,#N/A,FALSE,"10";#N/A,#N/A,FALSE,"13";#N/A,#N/A,FALSE,"14";#N/A,#N/A,FALSE,"15";#N/A,#N/A,FALSE,"16"}</definedName>
    <definedName name="qwqewqe" localSheetId="13" hidden="1">{#N/A,#N/A,FALSE,"3";#N/A,#N/A,FALSE,"5";#N/A,#N/A,FALSE,"6";#N/A,#N/A,FALSE,"8";#N/A,#N/A,FALSE,"10";#N/A,#N/A,FALSE,"13";#N/A,#N/A,FALSE,"14";#N/A,#N/A,FALSE,"15";#N/A,#N/A,FALSE,"16"}</definedName>
    <definedName name="qwqewqe" localSheetId="2" hidden="1">{#N/A,#N/A,FALSE,"3";#N/A,#N/A,FALSE,"5";#N/A,#N/A,FALSE,"6";#N/A,#N/A,FALSE,"8";#N/A,#N/A,FALSE,"10";#N/A,#N/A,FALSE,"13";#N/A,#N/A,FALSE,"14";#N/A,#N/A,FALSE,"15";#N/A,#N/A,FALSE,"16"}</definedName>
    <definedName name="qwqewqe" hidden="1">{#N/A,#N/A,FALSE,"3";#N/A,#N/A,FALSE,"5";#N/A,#N/A,FALSE,"6";#N/A,#N/A,FALSE,"8";#N/A,#N/A,FALSE,"10";#N/A,#N/A,FALSE,"13";#N/A,#N/A,FALSE,"14";#N/A,#N/A,FALSE,"15";#N/A,#N/A,FALSE,"16"}</definedName>
    <definedName name="raison">'[6]ne pas supprimer RH'!$C:$C</definedName>
    <definedName name="reer" localSheetId="3" hidden="1">{#N/A,#N/A,FALSE,"3";#N/A,#N/A,FALSE,"5";#N/A,#N/A,FALSE,"6";#N/A,#N/A,FALSE,"8";#N/A,#N/A,FALSE,"10";#N/A,#N/A,FALSE,"13";#N/A,#N/A,FALSE,"14";#N/A,#N/A,FALSE,"15";#N/A,#N/A,FALSE,"16"}</definedName>
    <definedName name="reer" localSheetId="8" hidden="1">{#N/A,#N/A,FALSE,"3";#N/A,#N/A,FALSE,"5";#N/A,#N/A,FALSE,"6";#N/A,#N/A,FALSE,"8";#N/A,#N/A,FALSE,"10";#N/A,#N/A,FALSE,"13";#N/A,#N/A,FALSE,"14";#N/A,#N/A,FALSE,"15";#N/A,#N/A,FALSE,"16"}</definedName>
    <definedName name="reer" localSheetId="11" hidden="1">{#N/A,#N/A,FALSE,"3";#N/A,#N/A,FALSE,"5";#N/A,#N/A,FALSE,"6";#N/A,#N/A,FALSE,"8";#N/A,#N/A,FALSE,"10";#N/A,#N/A,FALSE,"13";#N/A,#N/A,FALSE,"14";#N/A,#N/A,FALSE,"15";#N/A,#N/A,FALSE,"16"}</definedName>
    <definedName name="reer" localSheetId="6" hidden="1">{#N/A,#N/A,FALSE,"3";#N/A,#N/A,FALSE,"5";#N/A,#N/A,FALSE,"6";#N/A,#N/A,FALSE,"8";#N/A,#N/A,FALSE,"10";#N/A,#N/A,FALSE,"13";#N/A,#N/A,FALSE,"14";#N/A,#N/A,FALSE,"15";#N/A,#N/A,FALSE,"16"}</definedName>
    <definedName name="reer" localSheetId="7" hidden="1">{#N/A,#N/A,FALSE,"3";#N/A,#N/A,FALSE,"5";#N/A,#N/A,FALSE,"6";#N/A,#N/A,FALSE,"8";#N/A,#N/A,FALSE,"10";#N/A,#N/A,FALSE,"13";#N/A,#N/A,FALSE,"14";#N/A,#N/A,FALSE,"15";#N/A,#N/A,FALSE,"16"}</definedName>
    <definedName name="reer" localSheetId="9" hidden="1">{#N/A,#N/A,FALSE,"3";#N/A,#N/A,FALSE,"5";#N/A,#N/A,FALSE,"6";#N/A,#N/A,FALSE,"8";#N/A,#N/A,FALSE,"10";#N/A,#N/A,FALSE,"13";#N/A,#N/A,FALSE,"14";#N/A,#N/A,FALSE,"15";#N/A,#N/A,FALSE,"16"}</definedName>
    <definedName name="reer" localSheetId="10" hidden="1">{#N/A,#N/A,FALSE,"3";#N/A,#N/A,FALSE,"5";#N/A,#N/A,FALSE,"6";#N/A,#N/A,FALSE,"8";#N/A,#N/A,FALSE,"10";#N/A,#N/A,FALSE,"13";#N/A,#N/A,FALSE,"14";#N/A,#N/A,FALSE,"15";#N/A,#N/A,FALSE,"16"}</definedName>
    <definedName name="reer" localSheetId="13" hidden="1">{#N/A,#N/A,FALSE,"3";#N/A,#N/A,FALSE,"5";#N/A,#N/A,FALSE,"6";#N/A,#N/A,FALSE,"8";#N/A,#N/A,FALSE,"10";#N/A,#N/A,FALSE,"13";#N/A,#N/A,FALSE,"14";#N/A,#N/A,FALSE,"15";#N/A,#N/A,FALSE,"16"}</definedName>
    <definedName name="reer" localSheetId="2" hidden="1">{#N/A,#N/A,FALSE,"3";#N/A,#N/A,FALSE,"5";#N/A,#N/A,FALSE,"6";#N/A,#N/A,FALSE,"8";#N/A,#N/A,FALSE,"10";#N/A,#N/A,FALSE,"13";#N/A,#N/A,FALSE,"14";#N/A,#N/A,FALSE,"15";#N/A,#N/A,FALSE,"16"}</definedName>
    <definedName name="reer" hidden="1">{#N/A,#N/A,FALSE,"3";#N/A,#N/A,FALSE,"5";#N/A,#N/A,FALSE,"6";#N/A,#N/A,FALSE,"8";#N/A,#N/A,FALSE,"10";#N/A,#N/A,FALSE,"13";#N/A,#N/A,FALSE,"14";#N/A,#N/A,FALSE,"15";#N/A,#N/A,FALSE,"16"}</definedName>
    <definedName name="regerge" localSheetId="3" hidden="1">{#N/A,#N/A,FALSE,"3";#N/A,#N/A,FALSE,"5";#N/A,#N/A,FALSE,"6";#N/A,#N/A,FALSE,"8";#N/A,#N/A,FALSE,"10";#N/A,#N/A,FALSE,"13";#N/A,#N/A,FALSE,"14";#N/A,#N/A,FALSE,"15";#N/A,#N/A,FALSE,"16"}</definedName>
    <definedName name="regerge" localSheetId="8" hidden="1">{#N/A,#N/A,FALSE,"3";#N/A,#N/A,FALSE,"5";#N/A,#N/A,FALSE,"6";#N/A,#N/A,FALSE,"8";#N/A,#N/A,FALSE,"10";#N/A,#N/A,FALSE,"13";#N/A,#N/A,FALSE,"14";#N/A,#N/A,FALSE,"15";#N/A,#N/A,FALSE,"16"}</definedName>
    <definedName name="regerge" localSheetId="11" hidden="1">{#N/A,#N/A,FALSE,"3";#N/A,#N/A,FALSE,"5";#N/A,#N/A,FALSE,"6";#N/A,#N/A,FALSE,"8";#N/A,#N/A,FALSE,"10";#N/A,#N/A,FALSE,"13";#N/A,#N/A,FALSE,"14";#N/A,#N/A,FALSE,"15";#N/A,#N/A,FALSE,"16"}</definedName>
    <definedName name="regerge" localSheetId="6" hidden="1">{#N/A,#N/A,FALSE,"3";#N/A,#N/A,FALSE,"5";#N/A,#N/A,FALSE,"6";#N/A,#N/A,FALSE,"8";#N/A,#N/A,FALSE,"10";#N/A,#N/A,FALSE,"13";#N/A,#N/A,FALSE,"14";#N/A,#N/A,FALSE,"15";#N/A,#N/A,FALSE,"16"}</definedName>
    <definedName name="regerge" localSheetId="7" hidden="1">{#N/A,#N/A,FALSE,"3";#N/A,#N/A,FALSE,"5";#N/A,#N/A,FALSE,"6";#N/A,#N/A,FALSE,"8";#N/A,#N/A,FALSE,"10";#N/A,#N/A,FALSE,"13";#N/A,#N/A,FALSE,"14";#N/A,#N/A,FALSE,"15";#N/A,#N/A,FALSE,"16"}</definedName>
    <definedName name="regerge" localSheetId="9" hidden="1">{#N/A,#N/A,FALSE,"3";#N/A,#N/A,FALSE,"5";#N/A,#N/A,FALSE,"6";#N/A,#N/A,FALSE,"8";#N/A,#N/A,FALSE,"10";#N/A,#N/A,FALSE,"13";#N/A,#N/A,FALSE,"14";#N/A,#N/A,FALSE,"15";#N/A,#N/A,FALSE,"16"}</definedName>
    <definedName name="regerge" localSheetId="10" hidden="1">{#N/A,#N/A,FALSE,"3";#N/A,#N/A,FALSE,"5";#N/A,#N/A,FALSE,"6";#N/A,#N/A,FALSE,"8";#N/A,#N/A,FALSE,"10";#N/A,#N/A,FALSE,"13";#N/A,#N/A,FALSE,"14";#N/A,#N/A,FALSE,"15";#N/A,#N/A,FALSE,"16"}</definedName>
    <definedName name="regerge" localSheetId="13" hidden="1">{#N/A,#N/A,FALSE,"3";#N/A,#N/A,FALSE,"5";#N/A,#N/A,FALSE,"6";#N/A,#N/A,FALSE,"8";#N/A,#N/A,FALSE,"10";#N/A,#N/A,FALSE,"13";#N/A,#N/A,FALSE,"14";#N/A,#N/A,FALSE,"15";#N/A,#N/A,FALSE,"16"}</definedName>
    <definedName name="regerge" localSheetId="2" hidden="1">{#N/A,#N/A,FALSE,"3";#N/A,#N/A,FALSE,"5";#N/A,#N/A,FALSE,"6";#N/A,#N/A,FALSE,"8";#N/A,#N/A,FALSE,"10";#N/A,#N/A,FALSE,"13";#N/A,#N/A,FALSE,"14";#N/A,#N/A,FALSE,"15";#N/A,#N/A,FALSE,"16"}</definedName>
    <definedName name="regerge" hidden="1">{#N/A,#N/A,FALSE,"3";#N/A,#N/A,FALSE,"5";#N/A,#N/A,FALSE,"6";#N/A,#N/A,FALSE,"8";#N/A,#N/A,FALSE,"10";#N/A,#N/A,FALSE,"13";#N/A,#N/A,FALSE,"14";#N/A,#N/A,FALSE,"15";#N/A,#N/A,FALSE,"16"}</definedName>
    <definedName name="rem">'[6]ne pas supprimer RH'!$B:$B</definedName>
    <definedName name="rewqfe" localSheetId="3" hidden="1">{#N/A,#N/A,FALSE,"3";#N/A,#N/A,FALSE,"5";#N/A,#N/A,FALSE,"6";#N/A,#N/A,FALSE,"8";#N/A,#N/A,FALSE,"10";#N/A,#N/A,FALSE,"13";#N/A,#N/A,FALSE,"14";#N/A,#N/A,FALSE,"15";#N/A,#N/A,FALSE,"16"}</definedName>
    <definedName name="rewqfe" localSheetId="8" hidden="1">{#N/A,#N/A,FALSE,"3";#N/A,#N/A,FALSE,"5";#N/A,#N/A,FALSE,"6";#N/A,#N/A,FALSE,"8";#N/A,#N/A,FALSE,"10";#N/A,#N/A,FALSE,"13";#N/A,#N/A,FALSE,"14";#N/A,#N/A,FALSE,"15";#N/A,#N/A,FALSE,"16"}</definedName>
    <definedName name="rewqfe" localSheetId="11" hidden="1">{#N/A,#N/A,FALSE,"3";#N/A,#N/A,FALSE,"5";#N/A,#N/A,FALSE,"6";#N/A,#N/A,FALSE,"8";#N/A,#N/A,FALSE,"10";#N/A,#N/A,FALSE,"13";#N/A,#N/A,FALSE,"14";#N/A,#N/A,FALSE,"15";#N/A,#N/A,FALSE,"16"}</definedName>
    <definedName name="rewqfe" localSheetId="6" hidden="1">{#N/A,#N/A,FALSE,"3";#N/A,#N/A,FALSE,"5";#N/A,#N/A,FALSE,"6";#N/A,#N/A,FALSE,"8";#N/A,#N/A,FALSE,"10";#N/A,#N/A,FALSE,"13";#N/A,#N/A,FALSE,"14";#N/A,#N/A,FALSE,"15";#N/A,#N/A,FALSE,"16"}</definedName>
    <definedName name="rewqfe" localSheetId="7" hidden="1">{#N/A,#N/A,FALSE,"3";#N/A,#N/A,FALSE,"5";#N/A,#N/A,FALSE,"6";#N/A,#N/A,FALSE,"8";#N/A,#N/A,FALSE,"10";#N/A,#N/A,FALSE,"13";#N/A,#N/A,FALSE,"14";#N/A,#N/A,FALSE,"15";#N/A,#N/A,FALSE,"16"}</definedName>
    <definedName name="rewqfe" localSheetId="9" hidden="1">{#N/A,#N/A,FALSE,"3";#N/A,#N/A,FALSE,"5";#N/A,#N/A,FALSE,"6";#N/A,#N/A,FALSE,"8";#N/A,#N/A,FALSE,"10";#N/A,#N/A,FALSE,"13";#N/A,#N/A,FALSE,"14";#N/A,#N/A,FALSE,"15";#N/A,#N/A,FALSE,"16"}</definedName>
    <definedName name="rewqfe" localSheetId="10" hidden="1">{#N/A,#N/A,FALSE,"3";#N/A,#N/A,FALSE,"5";#N/A,#N/A,FALSE,"6";#N/A,#N/A,FALSE,"8";#N/A,#N/A,FALSE,"10";#N/A,#N/A,FALSE,"13";#N/A,#N/A,FALSE,"14";#N/A,#N/A,FALSE,"15";#N/A,#N/A,FALSE,"16"}</definedName>
    <definedName name="rewqfe" localSheetId="13" hidden="1">{#N/A,#N/A,FALSE,"3";#N/A,#N/A,FALSE,"5";#N/A,#N/A,FALSE,"6";#N/A,#N/A,FALSE,"8";#N/A,#N/A,FALSE,"10";#N/A,#N/A,FALSE,"13";#N/A,#N/A,FALSE,"14";#N/A,#N/A,FALSE,"15";#N/A,#N/A,FALSE,"16"}</definedName>
    <definedName name="rewqfe" localSheetId="2" hidden="1">{#N/A,#N/A,FALSE,"3";#N/A,#N/A,FALSE,"5";#N/A,#N/A,FALSE,"6";#N/A,#N/A,FALSE,"8";#N/A,#N/A,FALSE,"10";#N/A,#N/A,FALSE,"13";#N/A,#N/A,FALSE,"14";#N/A,#N/A,FALSE,"15";#N/A,#N/A,FALSE,"16"}</definedName>
    <definedName name="rewqfe" hidden="1">{#N/A,#N/A,FALSE,"3";#N/A,#N/A,FALSE,"5";#N/A,#N/A,FALSE,"6";#N/A,#N/A,FALSE,"8";#N/A,#N/A,FALSE,"10";#N/A,#N/A,FALSE,"13";#N/A,#N/A,FALSE,"14";#N/A,#N/A,FALSE,"15";#N/A,#N/A,FALSE,"16"}</definedName>
    <definedName name="reyrey" localSheetId="3" hidden="1">{#N/A,#N/A,FALSE,"3";#N/A,#N/A,FALSE,"5";#N/A,#N/A,FALSE,"6";#N/A,#N/A,FALSE,"8";#N/A,#N/A,FALSE,"10";#N/A,#N/A,FALSE,"13";#N/A,#N/A,FALSE,"14";#N/A,#N/A,FALSE,"15";#N/A,#N/A,FALSE,"16"}</definedName>
    <definedName name="reyrey" localSheetId="8" hidden="1">{#N/A,#N/A,FALSE,"3";#N/A,#N/A,FALSE,"5";#N/A,#N/A,FALSE,"6";#N/A,#N/A,FALSE,"8";#N/A,#N/A,FALSE,"10";#N/A,#N/A,FALSE,"13";#N/A,#N/A,FALSE,"14";#N/A,#N/A,FALSE,"15";#N/A,#N/A,FALSE,"16"}</definedName>
    <definedName name="reyrey" localSheetId="11" hidden="1">{#N/A,#N/A,FALSE,"3";#N/A,#N/A,FALSE,"5";#N/A,#N/A,FALSE,"6";#N/A,#N/A,FALSE,"8";#N/A,#N/A,FALSE,"10";#N/A,#N/A,FALSE,"13";#N/A,#N/A,FALSE,"14";#N/A,#N/A,FALSE,"15";#N/A,#N/A,FALSE,"16"}</definedName>
    <definedName name="reyrey" localSheetId="6" hidden="1">{#N/A,#N/A,FALSE,"3";#N/A,#N/A,FALSE,"5";#N/A,#N/A,FALSE,"6";#N/A,#N/A,FALSE,"8";#N/A,#N/A,FALSE,"10";#N/A,#N/A,FALSE,"13";#N/A,#N/A,FALSE,"14";#N/A,#N/A,FALSE,"15";#N/A,#N/A,FALSE,"16"}</definedName>
    <definedName name="reyrey" localSheetId="7" hidden="1">{#N/A,#N/A,FALSE,"3";#N/A,#N/A,FALSE,"5";#N/A,#N/A,FALSE,"6";#N/A,#N/A,FALSE,"8";#N/A,#N/A,FALSE,"10";#N/A,#N/A,FALSE,"13";#N/A,#N/A,FALSE,"14";#N/A,#N/A,FALSE,"15";#N/A,#N/A,FALSE,"16"}</definedName>
    <definedName name="reyrey" localSheetId="9" hidden="1">{#N/A,#N/A,FALSE,"3";#N/A,#N/A,FALSE,"5";#N/A,#N/A,FALSE,"6";#N/A,#N/A,FALSE,"8";#N/A,#N/A,FALSE,"10";#N/A,#N/A,FALSE,"13";#N/A,#N/A,FALSE,"14";#N/A,#N/A,FALSE,"15";#N/A,#N/A,FALSE,"16"}</definedName>
    <definedName name="reyrey" localSheetId="10" hidden="1">{#N/A,#N/A,FALSE,"3";#N/A,#N/A,FALSE,"5";#N/A,#N/A,FALSE,"6";#N/A,#N/A,FALSE,"8";#N/A,#N/A,FALSE,"10";#N/A,#N/A,FALSE,"13";#N/A,#N/A,FALSE,"14";#N/A,#N/A,FALSE,"15";#N/A,#N/A,FALSE,"16"}</definedName>
    <definedName name="reyrey" localSheetId="13" hidden="1">{#N/A,#N/A,FALSE,"3";#N/A,#N/A,FALSE,"5";#N/A,#N/A,FALSE,"6";#N/A,#N/A,FALSE,"8";#N/A,#N/A,FALSE,"10";#N/A,#N/A,FALSE,"13";#N/A,#N/A,FALSE,"14";#N/A,#N/A,FALSE,"15";#N/A,#N/A,FALSE,"16"}</definedName>
    <definedName name="reyrey" localSheetId="2" hidden="1">{#N/A,#N/A,FALSE,"3";#N/A,#N/A,FALSE,"5";#N/A,#N/A,FALSE,"6";#N/A,#N/A,FALSE,"8";#N/A,#N/A,FALSE,"10";#N/A,#N/A,FALSE,"13";#N/A,#N/A,FALSE,"14";#N/A,#N/A,FALSE,"15";#N/A,#N/A,FALSE,"16"}</definedName>
    <definedName name="reyrey" hidden="1">{#N/A,#N/A,FALSE,"3";#N/A,#N/A,FALSE,"5";#N/A,#N/A,FALSE,"6";#N/A,#N/A,FALSE,"8";#N/A,#N/A,FALSE,"10";#N/A,#N/A,FALSE,"13";#N/A,#N/A,FALSE,"14";#N/A,#N/A,FALSE,"15";#N/A,#N/A,FALSE,"16"}</definedName>
    <definedName name="rqwrqwrq" localSheetId="3" hidden="1">{#N/A,#N/A,FALSE,"3";#N/A,#N/A,FALSE,"5";#N/A,#N/A,FALSE,"6";#N/A,#N/A,FALSE,"8";#N/A,#N/A,FALSE,"10";#N/A,#N/A,FALSE,"13";#N/A,#N/A,FALSE,"14";#N/A,#N/A,FALSE,"15";#N/A,#N/A,FALSE,"16"}</definedName>
    <definedName name="rqwrqwrq" localSheetId="8" hidden="1">{#N/A,#N/A,FALSE,"3";#N/A,#N/A,FALSE,"5";#N/A,#N/A,FALSE,"6";#N/A,#N/A,FALSE,"8";#N/A,#N/A,FALSE,"10";#N/A,#N/A,FALSE,"13";#N/A,#N/A,FALSE,"14";#N/A,#N/A,FALSE,"15";#N/A,#N/A,FALSE,"16"}</definedName>
    <definedName name="rqwrqwrq" localSheetId="11" hidden="1">{#N/A,#N/A,FALSE,"3";#N/A,#N/A,FALSE,"5";#N/A,#N/A,FALSE,"6";#N/A,#N/A,FALSE,"8";#N/A,#N/A,FALSE,"10";#N/A,#N/A,FALSE,"13";#N/A,#N/A,FALSE,"14";#N/A,#N/A,FALSE,"15";#N/A,#N/A,FALSE,"16"}</definedName>
    <definedName name="rqwrqwrq" localSheetId="6" hidden="1">{#N/A,#N/A,FALSE,"3";#N/A,#N/A,FALSE,"5";#N/A,#N/A,FALSE,"6";#N/A,#N/A,FALSE,"8";#N/A,#N/A,FALSE,"10";#N/A,#N/A,FALSE,"13";#N/A,#N/A,FALSE,"14";#N/A,#N/A,FALSE,"15";#N/A,#N/A,FALSE,"16"}</definedName>
    <definedName name="rqwrqwrq" localSheetId="7" hidden="1">{#N/A,#N/A,FALSE,"3";#N/A,#N/A,FALSE,"5";#N/A,#N/A,FALSE,"6";#N/A,#N/A,FALSE,"8";#N/A,#N/A,FALSE,"10";#N/A,#N/A,FALSE,"13";#N/A,#N/A,FALSE,"14";#N/A,#N/A,FALSE,"15";#N/A,#N/A,FALSE,"16"}</definedName>
    <definedName name="rqwrqwrq" localSheetId="9" hidden="1">{#N/A,#N/A,FALSE,"3";#N/A,#N/A,FALSE,"5";#N/A,#N/A,FALSE,"6";#N/A,#N/A,FALSE,"8";#N/A,#N/A,FALSE,"10";#N/A,#N/A,FALSE,"13";#N/A,#N/A,FALSE,"14";#N/A,#N/A,FALSE,"15";#N/A,#N/A,FALSE,"16"}</definedName>
    <definedName name="rqwrqwrq" localSheetId="10" hidden="1">{#N/A,#N/A,FALSE,"3";#N/A,#N/A,FALSE,"5";#N/A,#N/A,FALSE,"6";#N/A,#N/A,FALSE,"8";#N/A,#N/A,FALSE,"10";#N/A,#N/A,FALSE,"13";#N/A,#N/A,FALSE,"14";#N/A,#N/A,FALSE,"15";#N/A,#N/A,FALSE,"16"}</definedName>
    <definedName name="rqwrqwrq" localSheetId="13" hidden="1">{#N/A,#N/A,FALSE,"3";#N/A,#N/A,FALSE,"5";#N/A,#N/A,FALSE,"6";#N/A,#N/A,FALSE,"8";#N/A,#N/A,FALSE,"10";#N/A,#N/A,FALSE,"13";#N/A,#N/A,FALSE,"14";#N/A,#N/A,FALSE,"15";#N/A,#N/A,FALSE,"16"}</definedName>
    <definedName name="rqwrqwrq" localSheetId="2" hidden="1">{#N/A,#N/A,FALSE,"3";#N/A,#N/A,FALSE,"5";#N/A,#N/A,FALSE,"6";#N/A,#N/A,FALSE,"8";#N/A,#N/A,FALSE,"10";#N/A,#N/A,FALSE,"13";#N/A,#N/A,FALSE,"14";#N/A,#N/A,FALSE,"15";#N/A,#N/A,FALSE,"16"}</definedName>
    <definedName name="rqwrqwrq" hidden="1">{#N/A,#N/A,FALSE,"3";#N/A,#N/A,FALSE,"5";#N/A,#N/A,FALSE,"6";#N/A,#N/A,FALSE,"8";#N/A,#N/A,FALSE,"10";#N/A,#N/A,FALSE,"13";#N/A,#N/A,FALSE,"14";#N/A,#N/A,FALSE,"15";#N/A,#N/A,FALSE,"16"}</definedName>
    <definedName name="rturtu" localSheetId="3" hidden="1">{#N/A,#N/A,FALSE,"3";#N/A,#N/A,FALSE,"5";#N/A,#N/A,FALSE,"6";#N/A,#N/A,FALSE,"8";#N/A,#N/A,FALSE,"10";#N/A,#N/A,FALSE,"13";#N/A,#N/A,FALSE,"14";#N/A,#N/A,FALSE,"15";#N/A,#N/A,FALSE,"16"}</definedName>
    <definedName name="rturtu" localSheetId="8" hidden="1">{#N/A,#N/A,FALSE,"3";#N/A,#N/A,FALSE,"5";#N/A,#N/A,FALSE,"6";#N/A,#N/A,FALSE,"8";#N/A,#N/A,FALSE,"10";#N/A,#N/A,FALSE,"13";#N/A,#N/A,FALSE,"14";#N/A,#N/A,FALSE,"15";#N/A,#N/A,FALSE,"16"}</definedName>
    <definedName name="rturtu" localSheetId="11" hidden="1">{#N/A,#N/A,FALSE,"3";#N/A,#N/A,FALSE,"5";#N/A,#N/A,FALSE,"6";#N/A,#N/A,FALSE,"8";#N/A,#N/A,FALSE,"10";#N/A,#N/A,FALSE,"13";#N/A,#N/A,FALSE,"14";#N/A,#N/A,FALSE,"15";#N/A,#N/A,FALSE,"16"}</definedName>
    <definedName name="rturtu" localSheetId="6" hidden="1">{#N/A,#N/A,FALSE,"3";#N/A,#N/A,FALSE,"5";#N/A,#N/A,FALSE,"6";#N/A,#N/A,FALSE,"8";#N/A,#N/A,FALSE,"10";#N/A,#N/A,FALSE,"13";#N/A,#N/A,FALSE,"14";#N/A,#N/A,FALSE,"15";#N/A,#N/A,FALSE,"16"}</definedName>
    <definedName name="rturtu" localSheetId="7" hidden="1">{#N/A,#N/A,FALSE,"3";#N/A,#N/A,FALSE,"5";#N/A,#N/A,FALSE,"6";#N/A,#N/A,FALSE,"8";#N/A,#N/A,FALSE,"10";#N/A,#N/A,FALSE,"13";#N/A,#N/A,FALSE,"14";#N/A,#N/A,FALSE,"15";#N/A,#N/A,FALSE,"16"}</definedName>
    <definedName name="rturtu" localSheetId="9" hidden="1">{#N/A,#N/A,FALSE,"3";#N/A,#N/A,FALSE,"5";#N/A,#N/A,FALSE,"6";#N/A,#N/A,FALSE,"8";#N/A,#N/A,FALSE,"10";#N/A,#N/A,FALSE,"13";#N/A,#N/A,FALSE,"14";#N/A,#N/A,FALSE,"15";#N/A,#N/A,FALSE,"16"}</definedName>
    <definedName name="rturtu" localSheetId="10" hidden="1">{#N/A,#N/A,FALSE,"3";#N/A,#N/A,FALSE,"5";#N/A,#N/A,FALSE,"6";#N/A,#N/A,FALSE,"8";#N/A,#N/A,FALSE,"10";#N/A,#N/A,FALSE,"13";#N/A,#N/A,FALSE,"14";#N/A,#N/A,FALSE,"15";#N/A,#N/A,FALSE,"16"}</definedName>
    <definedName name="rturtu" localSheetId="13" hidden="1">{#N/A,#N/A,FALSE,"3";#N/A,#N/A,FALSE,"5";#N/A,#N/A,FALSE,"6";#N/A,#N/A,FALSE,"8";#N/A,#N/A,FALSE,"10";#N/A,#N/A,FALSE,"13";#N/A,#N/A,FALSE,"14";#N/A,#N/A,FALSE,"15";#N/A,#N/A,FALSE,"16"}</definedName>
    <definedName name="rturtu" localSheetId="2" hidden="1">{#N/A,#N/A,FALSE,"3";#N/A,#N/A,FALSE,"5";#N/A,#N/A,FALSE,"6";#N/A,#N/A,FALSE,"8";#N/A,#N/A,FALSE,"10";#N/A,#N/A,FALSE,"13";#N/A,#N/A,FALSE,"14";#N/A,#N/A,FALSE,"15";#N/A,#N/A,FALSE,"16"}</definedName>
    <definedName name="rturtu" hidden="1">{#N/A,#N/A,FALSE,"3";#N/A,#N/A,FALSE,"5";#N/A,#N/A,FALSE,"6";#N/A,#N/A,FALSE,"8";#N/A,#N/A,FALSE,"10";#N/A,#N/A,FALSE,"13";#N/A,#N/A,FALSE,"14";#N/A,#N/A,FALSE,"15";#N/A,#N/A,FALSE,"16"}</definedName>
    <definedName name="rturtutr" localSheetId="3" hidden="1">{#N/A,#N/A,FALSE,"3";#N/A,#N/A,FALSE,"5";#N/A,#N/A,FALSE,"6";#N/A,#N/A,FALSE,"8";#N/A,#N/A,FALSE,"10";#N/A,#N/A,FALSE,"13";#N/A,#N/A,FALSE,"14";#N/A,#N/A,FALSE,"15";#N/A,#N/A,FALSE,"16"}</definedName>
    <definedName name="rturtutr" localSheetId="8" hidden="1">{#N/A,#N/A,FALSE,"3";#N/A,#N/A,FALSE,"5";#N/A,#N/A,FALSE,"6";#N/A,#N/A,FALSE,"8";#N/A,#N/A,FALSE,"10";#N/A,#N/A,FALSE,"13";#N/A,#N/A,FALSE,"14";#N/A,#N/A,FALSE,"15";#N/A,#N/A,FALSE,"16"}</definedName>
    <definedName name="rturtutr" localSheetId="11" hidden="1">{#N/A,#N/A,FALSE,"3";#N/A,#N/A,FALSE,"5";#N/A,#N/A,FALSE,"6";#N/A,#N/A,FALSE,"8";#N/A,#N/A,FALSE,"10";#N/A,#N/A,FALSE,"13";#N/A,#N/A,FALSE,"14";#N/A,#N/A,FALSE,"15";#N/A,#N/A,FALSE,"16"}</definedName>
    <definedName name="rturtutr" localSheetId="6" hidden="1">{#N/A,#N/A,FALSE,"3";#N/A,#N/A,FALSE,"5";#N/A,#N/A,FALSE,"6";#N/A,#N/A,FALSE,"8";#N/A,#N/A,FALSE,"10";#N/A,#N/A,FALSE,"13";#N/A,#N/A,FALSE,"14";#N/A,#N/A,FALSE,"15";#N/A,#N/A,FALSE,"16"}</definedName>
    <definedName name="rturtutr" localSheetId="7" hidden="1">{#N/A,#N/A,FALSE,"3";#N/A,#N/A,FALSE,"5";#N/A,#N/A,FALSE,"6";#N/A,#N/A,FALSE,"8";#N/A,#N/A,FALSE,"10";#N/A,#N/A,FALSE,"13";#N/A,#N/A,FALSE,"14";#N/A,#N/A,FALSE,"15";#N/A,#N/A,FALSE,"16"}</definedName>
    <definedName name="rturtutr" localSheetId="9" hidden="1">{#N/A,#N/A,FALSE,"3";#N/A,#N/A,FALSE,"5";#N/A,#N/A,FALSE,"6";#N/A,#N/A,FALSE,"8";#N/A,#N/A,FALSE,"10";#N/A,#N/A,FALSE,"13";#N/A,#N/A,FALSE,"14";#N/A,#N/A,FALSE,"15";#N/A,#N/A,FALSE,"16"}</definedName>
    <definedName name="rturtutr" localSheetId="10" hidden="1">{#N/A,#N/A,FALSE,"3";#N/A,#N/A,FALSE,"5";#N/A,#N/A,FALSE,"6";#N/A,#N/A,FALSE,"8";#N/A,#N/A,FALSE,"10";#N/A,#N/A,FALSE,"13";#N/A,#N/A,FALSE,"14";#N/A,#N/A,FALSE,"15";#N/A,#N/A,FALSE,"16"}</definedName>
    <definedName name="rturtutr" localSheetId="13" hidden="1">{#N/A,#N/A,FALSE,"3";#N/A,#N/A,FALSE,"5";#N/A,#N/A,FALSE,"6";#N/A,#N/A,FALSE,"8";#N/A,#N/A,FALSE,"10";#N/A,#N/A,FALSE,"13";#N/A,#N/A,FALSE,"14";#N/A,#N/A,FALSE,"15";#N/A,#N/A,FALSE,"16"}</definedName>
    <definedName name="rturtutr" localSheetId="2" hidden="1">{#N/A,#N/A,FALSE,"3";#N/A,#N/A,FALSE,"5";#N/A,#N/A,FALSE,"6";#N/A,#N/A,FALSE,"8";#N/A,#N/A,FALSE,"10";#N/A,#N/A,FALSE,"13";#N/A,#N/A,FALSE,"14";#N/A,#N/A,FALSE,"15";#N/A,#N/A,FALSE,"16"}</definedName>
    <definedName name="rturtutr" hidden="1">{#N/A,#N/A,FALSE,"3";#N/A,#N/A,FALSE,"5";#N/A,#N/A,FALSE,"6";#N/A,#N/A,FALSE,"8";#N/A,#N/A,FALSE,"10";#N/A,#N/A,FALSE,"13";#N/A,#N/A,FALSE,"14";#N/A,#N/A,FALSE,"15";#N/A,#N/A,FALSE,"16"}</definedName>
    <definedName name="rturtutrut" localSheetId="3" hidden="1">{#N/A,#N/A,FALSE,"3";#N/A,#N/A,FALSE,"5";#N/A,#N/A,FALSE,"6";#N/A,#N/A,FALSE,"8";#N/A,#N/A,FALSE,"10";#N/A,#N/A,FALSE,"13";#N/A,#N/A,FALSE,"14";#N/A,#N/A,FALSE,"15";#N/A,#N/A,FALSE,"16"}</definedName>
    <definedName name="rturtutrut" localSheetId="8" hidden="1">{#N/A,#N/A,FALSE,"3";#N/A,#N/A,FALSE,"5";#N/A,#N/A,FALSE,"6";#N/A,#N/A,FALSE,"8";#N/A,#N/A,FALSE,"10";#N/A,#N/A,FALSE,"13";#N/A,#N/A,FALSE,"14";#N/A,#N/A,FALSE,"15";#N/A,#N/A,FALSE,"16"}</definedName>
    <definedName name="rturtutrut" localSheetId="11" hidden="1">{#N/A,#N/A,FALSE,"3";#N/A,#N/A,FALSE,"5";#N/A,#N/A,FALSE,"6";#N/A,#N/A,FALSE,"8";#N/A,#N/A,FALSE,"10";#N/A,#N/A,FALSE,"13";#N/A,#N/A,FALSE,"14";#N/A,#N/A,FALSE,"15";#N/A,#N/A,FALSE,"16"}</definedName>
    <definedName name="rturtutrut" localSheetId="6" hidden="1">{#N/A,#N/A,FALSE,"3";#N/A,#N/A,FALSE,"5";#N/A,#N/A,FALSE,"6";#N/A,#N/A,FALSE,"8";#N/A,#N/A,FALSE,"10";#N/A,#N/A,FALSE,"13";#N/A,#N/A,FALSE,"14";#N/A,#N/A,FALSE,"15";#N/A,#N/A,FALSE,"16"}</definedName>
    <definedName name="rturtutrut" localSheetId="7" hidden="1">{#N/A,#N/A,FALSE,"3";#N/A,#N/A,FALSE,"5";#N/A,#N/A,FALSE,"6";#N/A,#N/A,FALSE,"8";#N/A,#N/A,FALSE,"10";#N/A,#N/A,FALSE,"13";#N/A,#N/A,FALSE,"14";#N/A,#N/A,FALSE,"15";#N/A,#N/A,FALSE,"16"}</definedName>
    <definedName name="rturtutrut" localSheetId="9" hidden="1">{#N/A,#N/A,FALSE,"3";#N/A,#N/A,FALSE,"5";#N/A,#N/A,FALSE,"6";#N/A,#N/A,FALSE,"8";#N/A,#N/A,FALSE,"10";#N/A,#N/A,FALSE,"13";#N/A,#N/A,FALSE,"14";#N/A,#N/A,FALSE,"15";#N/A,#N/A,FALSE,"16"}</definedName>
    <definedName name="rturtutrut" localSheetId="10" hidden="1">{#N/A,#N/A,FALSE,"3";#N/A,#N/A,FALSE,"5";#N/A,#N/A,FALSE,"6";#N/A,#N/A,FALSE,"8";#N/A,#N/A,FALSE,"10";#N/A,#N/A,FALSE,"13";#N/A,#N/A,FALSE,"14";#N/A,#N/A,FALSE,"15";#N/A,#N/A,FALSE,"16"}</definedName>
    <definedName name="rturtutrut" localSheetId="13" hidden="1">{#N/A,#N/A,FALSE,"3";#N/A,#N/A,FALSE,"5";#N/A,#N/A,FALSE,"6";#N/A,#N/A,FALSE,"8";#N/A,#N/A,FALSE,"10";#N/A,#N/A,FALSE,"13";#N/A,#N/A,FALSE,"14";#N/A,#N/A,FALSE,"15";#N/A,#N/A,FALSE,"16"}</definedName>
    <definedName name="rturtutrut" localSheetId="2" hidden="1">{#N/A,#N/A,FALSE,"3";#N/A,#N/A,FALSE,"5";#N/A,#N/A,FALSE,"6";#N/A,#N/A,FALSE,"8";#N/A,#N/A,FALSE,"10";#N/A,#N/A,FALSE,"13";#N/A,#N/A,FALSE,"14";#N/A,#N/A,FALSE,"15";#N/A,#N/A,FALSE,"16"}</definedName>
    <definedName name="rturtutrut" hidden="1">{#N/A,#N/A,FALSE,"3";#N/A,#N/A,FALSE,"5";#N/A,#N/A,FALSE,"6";#N/A,#N/A,FALSE,"8";#N/A,#N/A,FALSE,"10";#N/A,#N/A,FALSE,"13";#N/A,#N/A,FALSE,"14";#N/A,#N/A,FALSE,"15";#N/A,#N/A,FALSE,"16"}</definedName>
    <definedName name="rtut" localSheetId="3" hidden="1">{#N/A,#N/A,FALSE,"3";#N/A,#N/A,FALSE,"5";#N/A,#N/A,FALSE,"6";#N/A,#N/A,FALSE,"8";#N/A,#N/A,FALSE,"10";#N/A,#N/A,FALSE,"13";#N/A,#N/A,FALSE,"14";#N/A,#N/A,FALSE,"15";#N/A,#N/A,FALSE,"16"}</definedName>
    <definedName name="rtut" localSheetId="8" hidden="1">{#N/A,#N/A,FALSE,"3";#N/A,#N/A,FALSE,"5";#N/A,#N/A,FALSE,"6";#N/A,#N/A,FALSE,"8";#N/A,#N/A,FALSE,"10";#N/A,#N/A,FALSE,"13";#N/A,#N/A,FALSE,"14";#N/A,#N/A,FALSE,"15";#N/A,#N/A,FALSE,"16"}</definedName>
    <definedName name="rtut" localSheetId="11" hidden="1">{#N/A,#N/A,FALSE,"3";#N/A,#N/A,FALSE,"5";#N/A,#N/A,FALSE,"6";#N/A,#N/A,FALSE,"8";#N/A,#N/A,FALSE,"10";#N/A,#N/A,FALSE,"13";#N/A,#N/A,FALSE,"14";#N/A,#N/A,FALSE,"15";#N/A,#N/A,FALSE,"16"}</definedName>
    <definedName name="rtut" localSheetId="6" hidden="1">{#N/A,#N/A,FALSE,"3";#N/A,#N/A,FALSE,"5";#N/A,#N/A,FALSE,"6";#N/A,#N/A,FALSE,"8";#N/A,#N/A,FALSE,"10";#N/A,#N/A,FALSE,"13";#N/A,#N/A,FALSE,"14";#N/A,#N/A,FALSE,"15";#N/A,#N/A,FALSE,"16"}</definedName>
    <definedName name="rtut" localSheetId="7" hidden="1">{#N/A,#N/A,FALSE,"3";#N/A,#N/A,FALSE,"5";#N/A,#N/A,FALSE,"6";#N/A,#N/A,FALSE,"8";#N/A,#N/A,FALSE,"10";#N/A,#N/A,FALSE,"13";#N/A,#N/A,FALSE,"14";#N/A,#N/A,FALSE,"15";#N/A,#N/A,FALSE,"16"}</definedName>
    <definedName name="rtut" localSheetId="9" hidden="1">{#N/A,#N/A,FALSE,"3";#N/A,#N/A,FALSE,"5";#N/A,#N/A,FALSE,"6";#N/A,#N/A,FALSE,"8";#N/A,#N/A,FALSE,"10";#N/A,#N/A,FALSE,"13";#N/A,#N/A,FALSE,"14";#N/A,#N/A,FALSE,"15";#N/A,#N/A,FALSE,"16"}</definedName>
    <definedName name="rtut" localSheetId="10" hidden="1">{#N/A,#N/A,FALSE,"3";#N/A,#N/A,FALSE,"5";#N/A,#N/A,FALSE,"6";#N/A,#N/A,FALSE,"8";#N/A,#N/A,FALSE,"10";#N/A,#N/A,FALSE,"13";#N/A,#N/A,FALSE,"14";#N/A,#N/A,FALSE,"15";#N/A,#N/A,FALSE,"16"}</definedName>
    <definedName name="rtut" localSheetId="13" hidden="1">{#N/A,#N/A,FALSE,"3";#N/A,#N/A,FALSE,"5";#N/A,#N/A,FALSE,"6";#N/A,#N/A,FALSE,"8";#N/A,#N/A,FALSE,"10";#N/A,#N/A,FALSE,"13";#N/A,#N/A,FALSE,"14";#N/A,#N/A,FALSE,"15";#N/A,#N/A,FALSE,"16"}</definedName>
    <definedName name="rtut" localSheetId="2" hidden="1">{#N/A,#N/A,FALSE,"3";#N/A,#N/A,FALSE,"5";#N/A,#N/A,FALSE,"6";#N/A,#N/A,FALSE,"8";#N/A,#N/A,FALSE,"10";#N/A,#N/A,FALSE,"13";#N/A,#N/A,FALSE,"14";#N/A,#N/A,FALSE,"15";#N/A,#N/A,FALSE,"16"}</definedName>
    <definedName name="rtut" hidden="1">{#N/A,#N/A,FALSE,"3";#N/A,#N/A,FALSE,"5";#N/A,#N/A,FALSE,"6";#N/A,#N/A,FALSE,"8";#N/A,#N/A,FALSE,"10";#N/A,#N/A,FALSE,"13";#N/A,#N/A,FALSE,"14";#N/A,#N/A,FALSE,"15";#N/A,#N/A,FALSE,"16"}</definedName>
    <definedName name="rtutrut" localSheetId="3" hidden="1">{#N/A,#N/A,FALSE,"3";#N/A,#N/A,FALSE,"5";#N/A,#N/A,FALSE,"6";#N/A,#N/A,FALSE,"8";#N/A,#N/A,FALSE,"10";#N/A,#N/A,FALSE,"13";#N/A,#N/A,FALSE,"14";#N/A,#N/A,FALSE,"15";#N/A,#N/A,FALSE,"16"}</definedName>
    <definedName name="rtutrut" localSheetId="8" hidden="1">{#N/A,#N/A,FALSE,"3";#N/A,#N/A,FALSE,"5";#N/A,#N/A,FALSE,"6";#N/A,#N/A,FALSE,"8";#N/A,#N/A,FALSE,"10";#N/A,#N/A,FALSE,"13";#N/A,#N/A,FALSE,"14";#N/A,#N/A,FALSE,"15";#N/A,#N/A,FALSE,"16"}</definedName>
    <definedName name="rtutrut" localSheetId="11" hidden="1">{#N/A,#N/A,FALSE,"3";#N/A,#N/A,FALSE,"5";#N/A,#N/A,FALSE,"6";#N/A,#N/A,FALSE,"8";#N/A,#N/A,FALSE,"10";#N/A,#N/A,FALSE,"13";#N/A,#N/A,FALSE,"14";#N/A,#N/A,FALSE,"15";#N/A,#N/A,FALSE,"16"}</definedName>
    <definedName name="rtutrut" localSheetId="6" hidden="1">{#N/A,#N/A,FALSE,"3";#N/A,#N/A,FALSE,"5";#N/A,#N/A,FALSE,"6";#N/A,#N/A,FALSE,"8";#N/A,#N/A,FALSE,"10";#N/A,#N/A,FALSE,"13";#N/A,#N/A,FALSE,"14";#N/A,#N/A,FALSE,"15";#N/A,#N/A,FALSE,"16"}</definedName>
    <definedName name="rtutrut" localSheetId="7" hidden="1">{#N/A,#N/A,FALSE,"3";#N/A,#N/A,FALSE,"5";#N/A,#N/A,FALSE,"6";#N/A,#N/A,FALSE,"8";#N/A,#N/A,FALSE,"10";#N/A,#N/A,FALSE,"13";#N/A,#N/A,FALSE,"14";#N/A,#N/A,FALSE,"15";#N/A,#N/A,FALSE,"16"}</definedName>
    <definedName name="rtutrut" localSheetId="9" hidden="1">{#N/A,#N/A,FALSE,"3";#N/A,#N/A,FALSE,"5";#N/A,#N/A,FALSE,"6";#N/A,#N/A,FALSE,"8";#N/A,#N/A,FALSE,"10";#N/A,#N/A,FALSE,"13";#N/A,#N/A,FALSE,"14";#N/A,#N/A,FALSE,"15";#N/A,#N/A,FALSE,"16"}</definedName>
    <definedName name="rtutrut" localSheetId="10" hidden="1">{#N/A,#N/A,FALSE,"3";#N/A,#N/A,FALSE,"5";#N/A,#N/A,FALSE,"6";#N/A,#N/A,FALSE,"8";#N/A,#N/A,FALSE,"10";#N/A,#N/A,FALSE,"13";#N/A,#N/A,FALSE,"14";#N/A,#N/A,FALSE,"15";#N/A,#N/A,FALSE,"16"}</definedName>
    <definedName name="rtutrut" localSheetId="13" hidden="1">{#N/A,#N/A,FALSE,"3";#N/A,#N/A,FALSE,"5";#N/A,#N/A,FALSE,"6";#N/A,#N/A,FALSE,"8";#N/A,#N/A,FALSE,"10";#N/A,#N/A,FALSE,"13";#N/A,#N/A,FALSE,"14";#N/A,#N/A,FALSE,"15";#N/A,#N/A,FALSE,"16"}</definedName>
    <definedName name="rtutrut" localSheetId="2" hidden="1">{#N/A,#N/A,FALSE,"3";#N/A,#N/A,FALSE,"5";#N/A,#N/A,FALSE,"6";#N/A,#N/A,FALSE,"8";#N/A,#N/A,FALSE,"10";#N/A,#N/A,FALSE,"13";#N/A,#N/A,FALSE,"14";#N/A,#N/A,FALSE,"15";#N/A,#N/A,FALSE,"16"}</definedName>
    <definedName name="rtutrut" hidden="1">{#N/A,#N/A,FALSE,"3";#N/A,#N/A,FALSE,"5";#N/A,#N/A,FALSE,"6";#N/A,#N/A,FALSE,"8";#N/A,#N/A,FALSE,"10";#N/A,#N/A,FALSE,"13";#N/A,#N/A,FALSE,"14";#N/A,#N/A,FALSE,"15";#N/A,#N/A,FALSE,"16"}</definedName>
    <definedName name="rwqrqwrw" localSheetId="3" hidden="1">{#N/A,#N/A,FALSE,"3";#N/A,#N/A,FALSE,"5";#N/A,#N/A,FALSE,"6";#N/A,#N/A,FALSE,"8";#N/A,#N/A,FALSE,"10";#N/A,#N/A,FALSE,"13";#N/A,#N/A,FALSE,"14";#N/A,#N/A,FALSE,"15";#N/A,#N/A,FALSE,"16"}</definedName>
    <definedName name="rwqrqwrw" localSheetId="8" hidden="1">{#N/A,#N/A,FALSE,"3";#N/A,#N/A,FALSE,"5";#N/A,#N/A,FALSE,"6";#N/A,#N/A,FALSE,"8";#N/A,#N/A,FALSE,"10";#N/A,#N/A,FALSE,"13";#N/A,#N/A,FALSE,"14";#N/A,#N/A,FALSE,"15";#N/A,#N/A,FALSE,"16"}</definedName>
    <definedName name="rwqrqwrw" localSheetId="11" hidden="1">{#N/A,#N/A,FALSE,"3";#N/A,#N/A,FALSE,"5";#N/A,#N/A,FALSE,"6";#N/A,#N/A,FALSE,"8";#N/A,#N/A,FALSE,"10";#N/A,#N/A,FALSE,"13";#N/A,#N/A,FALSE,"14";#N/A,#N/A,FALSE,"15";#N/A,#N/A,FALSE,"16"}</definedName>
    <definedName name="rwqrqwrw" localSheetId="6" hidden="1">{#N/A,#N/A,FALSE,"3";#N/A,#N/A,FALSE,"5";#N/A,#N/A,FALSE,"6";#N/A,#N/A,FALSE,"8";#N/A,#N/A,FALSE,"10";#N/A,#N/A,FALSE,"13";#N/A,#N/A,FALSE,"14";#N/A,#N/A,FALSE,"15";#N/A,#N/A,FALSE,"16"}</definedName>
    <definedName name="rwqrqwrw" localSheetId="7" hidden="1">{#N/A,#N/A,FALSE,"3";#N/A,#N/A,FALSE,"5";#N/A,#N/A,FALSE,"6";#N/A,#N/A,FALSE,"8";#N/A,#N/A,FALSE,"10";#N/A,#N/A,FALSE,"13";#N/A,#N/A,FALSE,"14";#N/A,#N/A,FALSE,"15";#N/A,#N/A,FALSE,"16"}</definedName>
    <definedName name="rwqrqwrw" localSheetId="9" hidden="1">{#N/A,#N/A,FALSE,"3";#N/A,#N/A,FALSE,"5";#N/A,#N/A,FALSE,"6";#N/A,#N/A,FALSE,"8";#N/A,#N/A,FALSE,"10";#N/A,#N/A,FALSE,"13";#N/A,#N/A,FALSE,"14";#N/A,#N/A,FALSE,"15";#N/A,#N/A,FALSE,"16"}</definedName>
    <definedName name="rwqrqwrw" localSheetId="10" hidden="1">{#N/A,#N/A,FALSE,"3";#N/A,#N/A,FALSE,"5";#N/A,#N/A,FALSE,"6";#N/A,#N/A,FALSE,"8";#N/A,#N/A,FALSE,"10";#N/A,#N/A,FALSE,"13";#N/A,#N/A,FALSE,"14";#N/A,#N/A,FALSE,"15";#N/A,#N/A,FALSE,"16"}</definedName>
    <definedName name="rwqrqwrw" localSheetId="13" hidden="1">{#N/A,#N/A,FALSE,"3";#N/A,#N/A,FALSE,"5";#N/A,#N/A,FALSE,"6";#N/A,#N/A,FALSE,"8";#N/A,#N/A,FALSE,"10";#N/A,#N/A,FALSE,"13";#N/A,#N/A,FALSE,"14";#N/A,#N/A,FALSE,"15";#N/A,#N/A,FALSE,"16"}</definedName>
    <definedName name="rwqrqwrw" localSheetId="2" hidden="1">{#N/A,#N/A,FALSE,"3";#N/A,#N/A,FALSE,"5";#N/A,#N/A,FALSE,"6";#N/A,#N/A,FALSE,"8";#N/A,#N/A,FALSE,"10";#N/A,#N/A,FALSE,"13";#N/A,#N/A,FALSE,"14";#N/A,#N/A,FALSE,"15";#N/A,#N/A,FALSE,"16"}</definedName>
    <definedName name="rwqrqwrw" hidden="1">{#N/A,#N/A,FALSE,"3";#N/A,#N/A,FALSE,"5";#N/A,#N/A,FALSE,"6";#N/A,#N/A,FALSE,"8";#N/A,#N/A,FALSE,"10";#N/A,#N/A,FALSE,"13";#N/A,#N/A,FALSE,"14";#N/A,#N/A,FALSE,"15";#N/A,#N/A,FALSE,"16"}</definedName>
    <definedName name="ryer" localSheetId="3" hidden="1">{#N/A,#N/A,FALSE,"3";#N/A,#N/A,FALSE,"5";#N/A,#N/A,FALSE,"6";#N/A,#N/A,FALSE,"8";#N/A,#N/A,FALSE,"10";#N/A,#N/A,FALSE,"13";#N/A,#N/A,FALSE,"14";#N/A,#N/A,FALSE,"15";#N/A,#N/A,FALSE,"16"}</definedName>
    <definedName name="ryer" localSheetId="8" hidden="1">{#N/A,#N/A,FALSE,"3";#N/A,#N/A,FALSE,"5";#N/A,#N/A,FALSE,"6";#N/A,#N/A,FALSE,"8";#N/A,#N/A,FALSE,"10";#N/A,#N/A,FALSE,"13";#N/A,#N/A,FALSE,"14";#N/A,#N/A,FALSE,"15";#N/A,#N/A,FALSE,"16"}</definedName>
    <definedName name="ryer" localSheetId="11" hidden="1">{#N/A,#N/A,FALSE,"3";#N/A,#N/A,FALSE,"5";#N/A,#N/A,FALSE,"6";#N/A,#N/A,FALSE,"8";#N/A,#N/A,FALSE,"10";#N/A,#N/A,FALSE,"13";#N/A,#N/A,FALSE,"14";#N/A,#N/A,FALSE,"15";#N/A,#N/A,FALSE,"16"}</definedName>
    <definedName name="ryer" localSheetId="6" hidden="1">{#N/A,#N/A,FALSE,"3";#N/A,#N/A,FALSE,"5";#N/A,#N/A,FALSE,"6";#N/A,#N/A,FALSE,"8";#N/A,#N/A,FALSE,"10";#N/A,#N/A,FALSE,"13";#N/A,#N/A,FALSE,"14";#N/A,#N/A,FALSE,"15";#N/A,#N/A,FALSE,"16"}</definedName>
    <definedName name="ryer" localSheetId="7" hidden="1">{#N/A,#N/A,FALSE,"3";#N/A,#N/A,FALSE,"5";#N/A,#N/A,FALSE,"6";#N/A,#N/A,FALSE,"8";#N/A,#N/A,FALSE,"10";#N/A,#N/A,FALSE,"13";#N/A,#N/A,FALSE,"14";#N/A,#N/A,FALSE,"15";#N/A,#N/A,FALSE,"16"}</definedName>
    <definedName name="ryer" localSheetId="9" hidden="1">{#N/A,#N/A,FALSE,"3";#N/A,#N/A,FALSE,"5";#N/A,#N/A,FALSE,"6";#N/A,#N/A,FALSE,"8";#N/A,#N/A,FALSE,"10";#N/A,#N/A,FALSE,"13";#N/A,#N/A,FALSE,"14";#N/A,#N/A,FALSE,"15";#N/A,#N/A,FALSE,"16"}</definedName>
    <definedName name="ryer" localSheetId="10" hidden="1">{#N/A,#N/A,FALSE,"3";#N/A,#N/A,FALSE,"5";#N/A,#N/A,FALSE,"6";#N/A,#N/A,FALSE,"8";#N/A,#N/A,FALSE,"10";#N/A,#N/A,FALSE,"13";#N/A,#N/A,FALSE,"14";#N/A,#N/A,FALSE,"15";#N/A,#N/A,FALSE,"16"}</definedName>
    <definedName name="ryer" localSheetId="13" hidden="1">{#N/A,#N/A,FALSE,"3";#N/A,#N/A,FALSE,"5";#N/A,#N/A,FALSE,"6";#N/A,#N/A,FALSE,"8";#N/A,#N/A,FALSE,"10";#N/A,#N/A,FALSE,"13";#N/A,#N/A,FALSE,"14";#N/A,#N/A,FALSE,"15";#N/A,#N/A,FALSE,"16"}</definedName>
    <definedName name="ryer" localSheetId="2" hidden="1">{#N/A,#N/A,FALSE,"3";#N/A,#N/A,FALSE,"5";#N/A,#N/A,FALSE,"6";#N/A,#N/A,FALSE,"8";#N/A,#N/A,FALSE,"10";#N/A,#N/A,FALSE,"13";#N/A,#N/A,FALSE,"14";#N/A,#N/A,FALSE,"15";#N/A,#N/A,FALSE,"16"}</definedName>
    <definedName name="ryer" hidden="1">{#N/A,#N/A,FALSE,"3";#N/A,#N/A,FALSE,"5";#N/A,#N/A,FALSE,"6";#N/A,#N/A,FALSE,"8";#N/A,#N/A,FALSE,"10";#N/A,#N/A,FALSE,"13";#N/A,#N/A,FALSE,"14";#N/A,#N/A,FALSE,"15";#N/A,#N/A,FALSE,"16"}</definedName>
    <definedName name="ryyry" localSheetId="3" hidden="1">{#N/A,#N/A,FALSE,"3";#N/A,#N/A,FALSE,"5";#N/A,#N/A,FALSE,"6";#N/A,#N/A,FALSE,"8";#N/A,#N/A,FALSE,"10";#N/A,#N/A,FALSE,"13";#N/A,#N/A,FALSE,"14";#N/A,#N/A,FALSE,"15";#N/A,#N/A,FALSE,"16"}</definedName>
    <definedName name="ryyry" localSheetId="8" hidden="1">{#N/A,#N/A,FALSE,"3";#N/A,#N/A,FALSE,"5";#N/A,#N/A,FALSE,"6";#N/A,#N/A,FALSE,"8";#N/A,#N/A,FALSE,"10";#N/A,#N/A,FALSE,"13";#N/A,#N/A,FALSE,"14";#N/A,#N/A,FALSE,"15";#N/A,#N/A,FALSE,"16"}</definedName>
    <definedName name="ryyry" localSheetId="11" hidden="1">{#N/A,#N/A,FALSE,"3";#N/A,#N/A,FALSE,"5";#N/A,#N/A,FALSE,"6";#N/A,#N/A,FALSE,"8";#N/A,#N/A,FALSE,"10";#N/A,#N/A,FALSE,"13";#N/A,#N/A,FALSE,"14";#N/A,#N/A,FALSE,"15";#N/A,#N/A,FALSE,"16"}</definedName>
    <definedName name="ryyry" localSheetId="6" hidden="1">{#N/A,#N/A,FALSE,"3";#N/A,#N/A,FALSE,"5";#N/A,#N/A,FALSE,"6";#N/A,#N/A,FALSE,"8";#N/A,#N/A,FALSE,"10";#N/A,#N/A,FALSE,"13";#N/A,#N/A,FALSE,"14";#N/A,#N/A,FALSE,"15";#N/A,#N/A,FALSE,"16"}</definedName>
    <definedName name="ryyry" localSheetId="7" hidden="1">{#N/A,#N/A,FALSE,"3";#N/A,#N/A,FALSE,"5";#N/A,#N/A,FALSE,"6";#N/A,#N/A,FALSE,"8";#N/A,#N/A,FALSE,"10";#N/A,#N/A,FALSE,"13";#N/A,#N/A,FALSE,"14";#N/A,#N/A,FALSE,"15";#N/A,#N/A,FALSE,"16"}</definedName>
    <definedName name="ryyry" localSheetId="9" hidden="1">{#N/A,#N/A,FALSE,"3";#N/A,#N/A,FALSE,"5";#N/A,#N/A,FALSE,"6";#N/A,#N/A,FALSE,"8";#N/A,#N/A,FALSE,"10";#N/A,#N/A,FALSE,"13";#N/A,#N/A,FALSE,"14";#N/A,#N/A,FALSE,"15";#N/A,#N/A,FALSE,"16"}</definedName>
    <definedName name="ryyry" localSheetId="10" hidden="1">{#N/A,#N/A,FALSE,"3";#N/A,#N/A,FALSE,"5";#N/A,#N/A,FALSE,"6";#N/A,#N/A,FALSE,"8";#N/A,#N/A,FALSE,"10";#N/A,#N/A,FALSE,"13";#N/A,#N/A,FALSE,"14";#N/A,#N/A,FALSE,"15";#N/A,#N/A,FALSE,"16"}</definedName>
    <definedName name="ryyry" localSheetId="13" hidden="1">{#N/A,#N/A,FALSE,"3";#N/A,#N/A,FALSE,"5";#N/A,#N/A,FALSE,"6";#N/A,#N/A,FALSE,"8";#N/A,#N/A,FALSE,"10";#N/A,#N/A,FALSE,"13";#N/A,#N/A,FALSE,"14";#N/A,#N/A,FALSE,"15";#N/A,#N/A,FALSE,"16"}</definedName>
    <definedName name="ryyry" localSheetId="2" hidden="1">{#N/A,#N/A,FALSE,"3";#N/A,#N/A,FALSE,"5";#N/A,#N/A,FALSE,"6";#N/A,#N/A,FALSE,"8";#N/A,#N/A,FALSE,"10";#N/A,#N/A,FALSE,"13";#N/A,#N/A,FALSE,"14";#N/A,#N/A,FALSE,"15";#N/A,#N/A,FALSE,"16"}</definedName>
    <definedName name="ryyry" hidden="1">{#N/A,#N/A,FALSE,"3";#N/A,#N/A,FALSE,"5";#N/A,#N/A,FALSE,"6";#N/A,#N/A,FALSE,"8";#N/A,#N/A,FALSE,"10";#N/A,#N/A,FALSE,"13";#N/A,#N/A,FALSE,"14";#N/A,#N/A,FALSE,"15";#N/A,#N/A,FALSE,"16"}</definedName>
    <definedName name="S" localSheetId="3" hidden="1">{#N/A,#N/A,FALSE,"3";#N/A,#N/A,FALSE,"5";#N/A,#N/A,FALSE,"6";#N/A,#N/A,FALSE,"8";#N/A,#N/A,FALSE,"10";#N/A,#N/A,FALSE,"13";#N/A,#N/A,FALSE,"14";#N/A,#N/A,FALSE,"15";#N/A,#N/A,FALSE,"16"}</definedName>
    <definedName name="S" localSheetId="8" hidden="1">{#N/A,#N/A,FALSE,"3";#N/A,#N/A,FALSE,"5";#N/A,#N/A,FALSE,"6";#N/A,#N/A,FALSE,"8";#N/A,#N/A,FALSE,"10";#N/A,#N/A,FALSE,"13";#N/A,#N/A,FALSE,"14";#N/A,#N/A,FALSE,"15";#N/A,#N/A,FALSE,"16"}</definedName>
    <definedName name="S" localSheetId="11" hidden="1">{#N/A,#N/A,FALSE,"3";#N/A,#N/A,FALSE,"5";#N/A,#N/A,FALSE,"6";#N/A,#N/A,FALSE,"8";#N/A,#N/A,FALSE,"10";#N/A,#N/A,FALSE,"13";#N/A,#N/A,FALSE,"14";#N/A,#N/A,FALSE,"15";#N/A,#N/A,FALSE,"16"}</definedName>
    <definedName name="S" localSheetId="6" hidden="1">{#N/A,#N/A,FALSE,"3";#N/A,#N/A,FALSE,"5";#N/A,#N/A,FALSE,"6";#N/A,#N/A,FALSE,"8";#N/A,#N/A,FALSE,"10";#N/A,#N/A,FALSE,"13";#N/A,#N/A,FALSE,"14";#N/A,#N/A,FALSE,"15";#N/A,#N/A,FALSE,"16"}</definedName>
    <definedName name="S" localSheetId="7" hidden="1">{#N/A,#N/A,FALSE,"3";#N/A,#N/A,FALSE,"5";#N/A,#N/A,FALSE,"6";#N/A,#N/A,FALSE,"8";#N/A,#N/A,FALSE,"10";#N/A,#N/A,FALSE,"13";#N/A,#N/A,FALSE,"14";#N/A,#N/A,FALSE,"15";#N/A,#N/A,FALSE,"16"}</definedName>
    <definedName name="S" localSheetId="9" hidden="1">{#N/A,#N/A,FALSE,"3";#N/A,#N/A,FALSE,"5";#N/A,#N/A,FALSE,"6";#N/A,#N/A,FALSE,"8";#N/A,#N/A,FALSE,"10";#N/A,#N/A,FALSE,"13";#N/A,#N/A,FALSE,"14";#N/A,#N/A,FALSE,"15";#N/A,#N/A,FALSE,"16"}</definedName>
    <definedName name="S" localSheetId="10" hidden="1">{#N/A,#N/A,FALSE,"3";#N/A,#N/A,FALSE,"5";#N/A,#N/A,FALSE,"6";#N/A,#N/A,FALSE,"8";#N/A,#N/A,FALSE,"10";#N/A,#N/A,FALSE,"13";#N/A,#N/A,FALSE,"14";#N/A,#N/A,FALSE,"15";#N/A,#N/A,FALSE,"16"}</definedName>
    <definedName name="S" localSheetId="13" hidden="1">{#N/A,#N/A,FALSE,"3";#N/A,#N/A,FALSE,"5";#N/A,#N/A,FALSE,"6";#N/A,#N/A,FALSE,"8";#N/A,#N/A,FALSE,"10";#N/A,#N/A,FALSE,"13";#N/A,#N/A,FALSE,"14";#N/A,#N/A,FALSE,"15";#N/A,#N/A,FALSE,"16"}</definedName>
    <definedName name="S" localSheetId="2" hidden="1">{#N/A,#N/A,FALSE,"3";#N/A,#N/A,FALSE,"5";#N/A,#N/A,FALSE,"6";#N/A,#N/A,FALSE,"8";#N/A,#N/A,FALSE,"10";#N/A,#N/A,FALSE,"13";#N/A,#N/A,FALSE,"14";#N/A,#N/A,FALSE,"15";#N/A,#N/A,FALSE,"16"}</definedName>
    <definedName name="S" hidden="1">{#N/A,#N/A,FALSE,"3";#N/A,#N/A,FALSE,"5";#N/A,#N/A,FALSE,"6";#N/A,#N/A,FALSE,"8";#N/A,#N/A,FALSE,"10";#N/A,#N/A,FALSE,"13";#N/A,#N/A,FALSE,"14";#N/A,#N/A,FALSE,"15";#N/A,#N/A,FALSE,"16"}</definedName>
    <definedName name="safasf" localSheetId="3" hidden="1">{#N/A,#N/A,FALSE,"3";#N/A,#N/A,FALSE,"5";#N/A,#N/A,FALSE,"6";#N/A,#N/A,FALSE,"8";#N/A,#N/A,FALSE,"10";#N/A,#N/A,FALSE,"13";#N/A,#N/A,FALSE,"14";#N/A,#N/A,FALSE,"15";#N/A,#N/A,FALSE,"16"}</definedName>
    <definedName name="safasf" localSheetId="8" hidden="1">{#N/A,#N/A,FALSE,"3";#N/A,#N/A,FALSE,"5";#N/A,#N/A,FALSE,"6";#N/A,#N/A,FALSE,"8";#N/A,#N/A,FALSE,"10";#N/A,#N/A,FALSE,"13";#N/A,#N/A,FALSE,"14";#N/A,#N/A,FALSE,"15";#N/A,#N/A,FALSE,"16"}</definedName>
    <definedName name="safasf" localSheetId="11" hidden="1">{#N/A,#N/A,FALSE,"3";#N/A,#N/A,FALSE,"5";#N/A,#N/A,FALSE,"6";#N/A,#N/A,FALSE,"8";#N/A,#N/A,FALSE,"10";#N/A,#N/A,FALSE,"13";#N/A,#N/A,FALSE,"14";#N/A,#N/A,FALSE,"15";#N/A,#N/A,FALSE,"16"}</definedName>
    <definedName name="safasf" localSheetId="6" hidden="1">{#N/A,#N/A,FALSE,"3";#N/A,#N/A,FALSE,"5";#N/A,#N/A,FALSE,"6";#N/A,#N/A,FALSE,"8";#N/A,#N/A,FALSE,"10";#N/A,#N/A,FALSE,"13";#N/A,#N/A,FALSE,"14";#N/A,#N/A,FALSE,"15";#N/A,#N/A,FALSE,"16"}</definedName>
    <definedName name="safasf" localSheetId="7" hidden="1">{#N/A,#N/A,FALSE,"3";#N/A,#N/A,FALSE,"5";#N/A,#N/A,FALSE,"6";#N/A,#N/A,FALSE,"8";#N/A,#N/A,FALSE,"10";#N/A,#N/A,FALSE,"13";#N/A,#N/A,FALSE,"14";#N/A,#N/A,FALSE,"15";#N/A,#N/A,FALSE,"16"}</definedName>
    <definedName name="safasf" localSheetId="9" hidden="1">{#N/A,#N/A,FALSE,"3";#N/A,#N/A,FALSE,"5";#N/A,#N/A,FALSE,"6";#N/A,#N/A,FALSE,"8";#N/A,#N/A,FALSE,"10";#N/A,#N/A,FALSE,"13";#N/A,#N/A,FALSE,"14";#N/A,#N/A,FALSE,"15";#N/A,#N/A,FALSE,"16"}</definedName>
    <definedName name="safasf" localSheetId="10" hidden="1">{#N/A,#N/A,FALSE,"3";#N/A,#N/A,FALSE,"5";#N/A,#N/A,FALSE,"6";#N/A,#N/A,FALSE,"8";#N/A,#N/A,FALSE,"10";#N/A,#N/A,FALSE,"13";#N/A,#N/A,FALSE,"14";#N/A,#N/A,FALSE,"15";#N/A,#N/A,FALSE,"16"}</definedName>
    <definedName name="safasf" localSheetId="13" hidden="1">{#N/A,#N/A,FALSE,"3";#N/A,#N/A,FALSE,"5";#N/A,#N/A,FALSE,"6";#N/A,#N/A,FALSE,"8";#N/A,#N/A,FALSE,"10";#N/A,#N/A,FALSE,"13";#N/A,#N/A,FALSE,"14";#N/A,#N/A,FALSE,"15";#N/A,#N/A,FALSE,"16"}</definedName>
    <definedName name="safasf" localSheetId="2" hidden="1">{#N/A,#N/A,FALSE,"3";#N/A,#N/A,FALSE,"5";#N/A,#N/A,FALSE,"6";#N/A,#N/A,FALSE,"8";#N/A,#N/A,FALSE,"10";#N/A,#N/A,FALSE,"13";#N/A,#N/A,FALSE,"14";#N/A,#N/A,FALSE,"15";#N/A,#N/A,FALSE,"16"}</definedName>
    <definedName name="safasf" hidden="1">{#N/A,#N/A,FALSE,"3";#N/A,#N/A,FALSE,"5";#N/A,#N/A,FALSE,"6";#N/A,#N/A,FALSE,"8";#N/A,#N/A,FALSE,"10";#N/A,#N/A,FALSE,"13";#N/A,#N/A,FALSE,"14";#N/A,#N/A,FALSE,"15";#N/A,#N/A,FALSE,"16"}</definedName>
    <definedName name="saff" localSheetId="3" hidden="1">{#N/A,#N/A,FALSE,"3";#N/A,#N/A,FALSE,"5";#N/A,#N/A,FALSE,"6";#N/A,#N/A,FALSE,"8";#N/A,#N/A,FALSE,"10";#N/A,#N/A,FALSE,"13";#N/A,#N/A,FALSE,"14";#N/A,#N/A,FALSE,"15";#N/A,#N/A,FALSE,"16"}</definedName>
    <definedName name="saff" localSheetId="8" hidden="1">{#N/A,#N/A,FALSE,"3";#N/A,#N/A,FALSE,"5";#N/A,#N/A,FALSE,"6";#N/A,#N/A,FALSE,"8";#N/A,#N/A,FALSE,"10";#N/A,#N/A,FALSE,"13";#N/A,#N/A,FALSE,"14";#N/A,#N/A,FALSE,"15";#N/A,#N/A,FALSE,"16"}</definedName>
    <definedName name="saff" localSheetId="11" hidden="1">{#N/A,#N/A,FALSE,"3";#N/A,#N/A,FALSE,"5";#N/A,#N/A,FALSE,"6";#N/A,#N/A,FALSE,"8";#N/A,#N/A,FALSE,"10";#N/A,#N/A,FALSE,"13";#N/A,#N/A,FALSE,"14";#N/A,#N/A,FALSE,"15";#N/A,#N/A,FALSE,"16"}</definedName>
    <definedName name="saff" localSheetId="6" hidden="1">{#N/A,#N/A,FALSE,"3";#N/A,#N/A,FALSE,"5";#N/A,#N/A,FALSE,"6";#N/A,#N/A,FALSE,"8";#N/A,#N/A,FALSE,"10";#N/A,#N/A,FALSE,"13";#N/A,#N/A,FALSE,"14";#N/A,#N/A,FALSE,"15";#N/A,#N/A,FALSE,"16"}</definedName>
    <definedName name="saff" localSheetId="7" hidden="1">{#N/A,#N/A,FALSE,"3";#N/A,#N/A,FALSE,"5";#N/A,#N/A,FALSE,"6";#N/A,#N/A,FALSE,"8";#N/A,#N/A,FALSE,"10";#N/A,#N/A,FALSE,"13";#N/A,#N/A,FALSE,"14";#N/A,#N/A,FALSE,"15";#N/A,#N/A,FALSE,"16"}</definedName>
    <definedName name="saff" localSheetId="9" hidden="1">{#N/A,#N/A,FALSE,"3";#N/A,#N/A,FALSE,"5";#N/A,#N/A,FALSE,"6";#N/A,#N/A,FALSE,"8";#N/A,#N/A,FALSE,"10";#N/A,#N/A,FALSE,"13";#N/A,#N/A,FALSE,"14";#N/A,#N/A,FALSE,"15";#N/A,#N/A,FALSE,"16"}</definedName>
    <definedName name="saff" localSheetId="10" hidden="1">{#N/A,#N/A,FALSE,"3";#N/A,#N/A,FALSE,"5";#N/A,#N/A,FALSE,"6";#N/A,#N/A,FALSE,"8";#N/A,#N/A,FALSE,"10";#N/A,#N/A,FALSE,"13";#N/A,#N/A,FALSE,"14";#N/A,#N/A,FALSE,"15";#N/A,#N/A,FALSE,"16"}</definedName>
    <definedName name="saff" localSheetId="13" hidden="1">{#N/A,#N/A,FALSE,"3";#N/A,#N/A,FALSE,"5";#N/A,#N/A,FALSE,"6";#N/A,#N/A,FALSE,"8";#N/A,#N/A,FALSE,"10";#N/A,#N/A,FALSE,"13";#N/A,#N/A,FALSE,"14";#N/A,#N/A,FALSE,"15";#N/A,#N/A,FALSE,"16"}</definedName>
    <definedName name="saff" localSheetId="2" hidden="1">{#N/A,#N/A,FALSE,"3";#N/A,#N/A,FALSE,"5";#N/A,#N/A,FALSE,"6";#N/A,#N/A,FALSE,"8";#N/A,#N/A,FALSE,"10";#N/A,#N/A,FALSE,"13";#N/A,#N/A,FALSE,"14";#N/A,#N/A,FALSE,"15";#N/A,#N/A,FALSE,"16"}</definedName>
    <definedName name="saff" hidden="1">{#N/A,#N/A,FALSE,"3";#N/A,#N/A,FALSE,"5";#N/A,#N/A,FALSE,"6";#N/A,#N/A,FALSE,"8";#N/A,#N/A,FALSE,"10";#N/A,#N/A,FALSE,"13";#N/A,#N/A,FALSE,"14";#N/A,#N/A,FALSE,"15";#N/A,#N/A,FALSE,"16"}</definedName>
    <definedName name="sASa" localSheetId="3" hidden="1">{#N/A,#N/A,FALSE,"3";#N/A,#N/A,FALSE,"5";#N/A,#N/A,FALSE,"6";#N/A,#N/A,FALSE,"8";#N/A,#N/A,FALSE,"10";#N/A,#N/A,FALSE,"13";#N/A,#N/A,FALSE,"14";#N/A,#N/A,FALSE,"15";#N/A,#N/A,FALSE,"16"}</definedName>
    <definedName name="sASa" localSheetId="8" hidden="1">{#N/A,#N/A,FALSE,"3";#N/A,#N/A,FALSE,"5";#N/A,#N/A,FALSE,"6";#N/A,#N/A,FALSE,"8";#N/A,#N/A,FALSE,"10";#N/A,#N/A,FALSE,"13";#N/A,#N/A,FALSE,"14";#N/A,#N/A,FALSE,"15";#N/A,#N/A,FALSE,"16"}</definedName>
    <definedName name="sASa" localSheetId="11" hidden="1">{#N/A,#N/A,FALSE,"3";#N/A,#N/A,FALSE,"5";#N/A,#N/A,FALSE,"6";#N/A,#N/A,FALSE,"8";#N/A,#N/A,FALSE,"10";#N/A,#N/A,FALSE,"13";#N/A,#N/A,FALSE,"14";#N/A,#N/A,FALSE,"15";#N/A,#N/A,FALSE,"16"}</definedName>
    <definedName name="sASa" localSheetId="6" hidden="1">{#N/A,#N/A,FALSE,"3";#N/A,#N/A,FALSE,"5";#N/A,#N/A,FALSE,"6";#N/A,#N/A,FALSE,"8";#N/A,#N/A,FALSE,"10";#N/A,#N/A,FALSE,"13";#N/A,#N/A,FALSE,"14";#N/A,#N/A,FALSE,"15";#N/A,#N/A,FALSE,"16"}</definedName>
    <definedName name="sASa" localSheetId="7" hidden="1">{#N/A,#N/A,FALSE,"3";#N/A,#N/A,FALSE,"5";#N/A,#N/A,FALSE,"6";#N/A,#N/A,FALSE,"8";#N/A,#N/A,FALSE,"10";#N/A,#N/A,FALSE,"13";#N/A,#N/A,FALSE,"14";#N/A,#N/A,FALSE,"15";#N/A,#N/A,FALSE,"16"}</definedName>
    <definedName name="sASa" localSheetId="9" hidden="1">{#N/A,#N/A,FALSE,"3";#N/A,#N/A,FALSE,"5";#N/A,#N/A,FALSE,"6";#N/A,#N/A,FALSE,"8";#N/A,#N/A,FALSE,"10";#N/A,#N/A,FALSE,"13";#N/A,#N/A,FALSE,"14";#N/A,#N/A,FALSE,"15";#N/A,#N/A,FALSE,"16"}</definedName>
    <definedName name="sASa" localSheetId="10" hidden="1">{#N/A,#N/A,FALSE,"3";#N/A,#N/A,FALSE,"5";#N/A,#N/A,FALSE,"6";#N/A,#N/A,FALSE,"8";#N/A,#N/A,FALSE,"10";#N/A,#N/A,FALSE,"13";#N/A,#N/A,FALSE,"14";#N/A,#N/A,FALSE,"15";#N/A,#N/A,FALSE,"16"}</definedName>
    <definedName name="sASa" localSheetId="13" hidden="1">{#N/A,#N/A,FALSE,"3";#N/A,#N/A,FALSE,"5";#N/A,#N/A,FALSE,"6";#N/A,#N/A,FALSE,"8";#N/A,#N/A,FALSE,"10";#N/A,#N/A,FALSE,"13";#N/A,#N/A,FALSE,"14";#N/A,#N/A,FALSE,"15";#N/A,#N/A,FALSE,"16"}</definedName>
    <definedName name="sASa" localSheetId="2" hidden="1">{#N/A,#N/A,FALSE,"3";#N/A,#N/A,FALSE,"5";#N/A,#N/A,FALSE,"6";#N/A,#N/A,FALSE,"8";#N/A,#N/A,FALSE,"10";#N/A,#N/A,FALSE,"13";#N/A,#N/A,FALSE,"14";#N/A,#N/A,FALSE,"15";#N/A,#N/A,FALSE,"16"}</definedName>
    <definedName name="sASa" hidden="1">{#N/A,#N/A,FALSE,"3";#N/A,#N/A,FALSE,"5";#N/A,#N/A,FALSE,"6";#N/A,#N/A,FALSE,"8";#N/A,#N/A,FALSE,"10";#N/A,#N/A,FALSE,"13";#N/A,#N/A,FALSE,"14";#N/A,#N/A,FALSE,"15";#N/A,#N/A,FALSE,"16"}</definedName>
    <definedName name="scasc" localSheetId="3" hidden="1">{#N/A,#N/A,FALSE,"3";#N/A,#N/A,FALSE,"5";#N/A,#N/A,FALSE,"6";#N/A,#N/A,FALSE,"8";#N/A,#N/A,FALSE,"10";#N/A,#N/A,FALSE,"13";#N/A,#N/A,FALSE,"14";#N/A,#N/A,FALSE,"15";#N/A,#N/A,FALSE,"16"}</definedName>
    <definedName name="scasc" localSheetId="8" hidden="1">{#N/A,#N/A,FALSE,"3";#N/A,#N/A,FALSE,"5";#N/A,#N/A,FALSE,"6";#N/A,#N/A,FALSE,"8";#N/A,#N/A,FALSE,"10";#N/A,#N/A,FALSE,"13";#N/A,#N/A,FALSE,"14";#N/A,#N/A,FALSE,"15";#N/A,#N/A,FALSE,"16"}</definedName>
    <definedName name="scasc" localSheetId="11" hidden="1">{#N/A,#N/A,FALSE,"3";#N/A,#N/A,FALSE,"5";#N/A,#N/A,FALSE,"6";#N/A,#N/A,FALSE,"8";#N/A,#N/A,FALSE,"10";#N/A,#N/A,FALSE,"13";#N/A,#N/A,FALSE,"14";#N/A,#N/A,FALSE,"15";#N/A,#N/A,FALSE,"16"}</definedName>
    <definedName name="scasc" localSheetId="6" hidden="1">{#N/A,#N/A,FALSE,"3";#N/A,#N/A,FALSE,"5";#N/A,#N/A,FALSE,"6";#N/A,#N/A,FALSE,"8";#N/A,#N/A,FALSE,"10";#N/A,#N/A,FALSE,"13";#N/A,#N/A,FALSE,"14";#N/A,#N/A,FALSE,"15";#N/A,#N/A,FALSE,"16"}</definedName>
    <definedName name="scasc" localSheetId="7" hidden="1">{#N/A,#N/A,FALSE,"3";#N/A,#N/A,FALSE,"5";#N/A,#N/A,FALSE,"6";#N/A,#N/A,FALSE,"8";#N/A,#N/A,FALSE,"10";#N/A,#N/A,FALSE,"13";#N/A,#N/A,FALSE,"14";#N/A,#N/A,FALSE,"15";#N/A,#N/A,FALSE,"16"}</definedName>
    <definedName name="scasc" localSheetId="9" hidden="1">{#N/A,#N/A,FALSE,"3";#N/A,#N/A,FALSE,"5";#N/A,#N/A,FALSE,"6";#N/A,#N/A,FALSE,"8";#N/A,#N/A,FALSE,"10";#N/A,#N/A,FALSE,"13";#N/A,#N/A,FALSE,"14";#N/A,#N/A,FALSE,"15";#N/A,#N/A,FALSE,"16"}</definedName>
    <definedName name="scasc" localSheetId="10" hidden="1">{#N/A,#N/A,FALSE,"3";#N/A,#N/A,FALSE,"5";#N/A,#N/A,FALSE,"6";#N/A,#N/A,FALSE,"8";#N/A,#N/A,FALSE,"10";#N/A,#N/A,FALSE,"13";#N/A,#N/A,FALSE,"14";#N/A,#N/A,FALSE,"15";#N/A,#N/A,FALSE,"16"}</definedName>
    <definedName name="scasc" localSheetId="13" hidden="1">{#N/A,#N/A,FALSE,"3";#N/A,#N/A,FALSE,"5";#N/A,#N/A,FALSE,"6";#N/A,#N/A,FALSE,"8";#N/A,#N/A,FALSE,"10";#N/A,#N/A,FALSE,"13";#N/A,#N/A,FALSE,"14";#N/A,#N/A,FALSE,"15";#N/A,#N/A,FALSE,"16"}</definedName>
    <definedName name="scasc" localSheetId="2" hidden="1">{#N/A,#N/A,FALSE,"3";#N/A,#N/A,FALSE,"5";#N/A,#N/A,FALSE,"6";#N/A,#N/A,FALSE,"8";#N/A,#N/A,FALSE,"10";#N/A,#N/A,FALSE,"13";#N/A,#N/A,FALSE,"14";#N/A,#N/A,FALSE,"15";#N/A,#N/A,FALSE,"16"}</definedName>
    <definedName name="scasc" hidden="1">{#N/A,#N/A,FALSE,"3";#N/A,#N/A,FALSE,"5";#N/A,#N/A,FALSE,"6";#N/A,#N/A,FALSE,"8";#N/A,#N/A,FALSE,"10";#N/A,#N/A,FALSE,"13";#N/A,#N/A,FALSE,"14";#N/A,#N/A,FALSE,"15";#N/A,#N/A,FALSE,"16"}</definedName>
    <definedName name="scsdaf" localSheetId="3" hidden="1">{#N/A,#N/A,FALSE,"3";#N/A,#N/A,FALSE,"5";#N/A,#N/A,FALSE,"6";#N/A,#N/A,FALSE,"8";#N/A,#N/A,FALSE,"10";#N/A,#N/A,FALSE,"13";#N/A,#N/A,FALSE,"14";#N/A,#N/A,FALSE,"15";#N/A,#N/A,FALSE,"16"}</definedName>
    <definedName name="scsdaf" localSheetId="8" hidden="1">{#N/A,#N/A,FALSE,"3";#N/A,#N/A,FALSE,"5";#N/A,#N/A,FALSE,"6";#N/A,#N/A,FALSE,"8";#N/A,#N/A,FALSE,"10";#N/A,#N/A,FALSE,"13";#N/A,#N/A,FALSE,"14";#N/A,#N/A,FALSE,"15";#N/A,#N/A,FALSE,"16"}</definedName>
    <definedName name="scsdaf" localSheetId="11" hidden="1">{#N/A,#N/A,FALSE,"3";#N/A,#N/A,FALSE,"5";#N/A,#N/A,FALSE,"6";#N/A,#N/A,FALSE,"8";#N/A,#N/A,FALSE,"10";#N/A,#N/A,FALSE,"13";#N/A,#N/A,FALSE,"14";#N/A,#N/A,FALSE,"15";#N/A,#N/A,FALSE,"16"}</definedName>
    <definedName name="scsdaf" localSheetId="6" hidden="1">{#N/A,#N/A,FALSE,"3";#N/A,#N/A,FALSE,"5";#N/A,#N/A,FALSE,"6";#N/A,#N/A,FALSE,"8";#N/A,#N/A,FALSE,"10";#N/A,#N/A,FALSE,"13";#N/A,#N/A,FALSE,"14";#N/A,#N/A,FALSE,"15";#N/A,#N/A,FALSE,"16"}</definedName>
    <definedName name="scsdaf" localSheetId="7" hidden="1">{#N/A,#N/A,FALSE,"3";#N/A,#N/A,FALSE,"5";#N/A,#N/A,FALSE,"6";#N/A,#N/A,FALSE,"8";#N/A,#N/A,FALSE,"10";#N/A,#N/A,FALSE,"13";#N/A,#N/A,FALSE,"14";#N/A,#N/A,FALSE,"15";#N/A,#N/A,FALSE,"16"}</definedName>
    <definedName name="scsdaf" localSheetId="9" hidden="1">{#N/A,#N/A,FALSE,"3";#N/A,#N/A,FALSE,"5";#N/A,#N/A,FALSE,"6";#N/A,#N/A,FALSE,"8";#N/A,#N/A,FALSE,"10";#N/A,#N/A,FALSE,"13";#N/A,#N/A,FALSE,"14";#N/A,#N/A,FALSE,"15";#N/A,#N/A,FALSE,"16"}</definedName>
    <definedName name="scsdaf" localSheetId="10" hidden="1">{#N/A,#N/A,FALSE,"3";#N/A,#N/A,FALSE,"5";#N/A,#N/A,FALSE,"6";#N/A,#N/A,FALSE,"8";#N/A,#N/A,FALSE,"10";#N/A,#N/A,FALSE,"13";#N/A,#N/A,FALSE,"14";#N/A,#N/A,FALSE,"15";#N/A,#N/A,FALSE,"16"}</definedName>
    <definedName name="scsdaf" localSheetId="13" hidden="1">{#N/A,#N/A,FALSE,"3";#N/A,#N/A,FALSE,"5";#N/A,#N/A,FALSE,"6";#N/A,#N/A,FALSE,"8";#N/A,#N/A,FALSE,"10";#N/A,#N/A,FALSE,"13";#N/A,#N/A,FALSE,"14";#N/A,#N/A,FALSE,"15";#N/A,#N/A,FALSE,"16"}</definedName>
    <definedName name="scsdaf" localSheetId="2" hidden="1">{#N/A,#N/A,FALSE,"3";#N/A,#N/A,FALSE,"5";#N/A,#N/A,FALSE,"6";#N/A,#N/A,FALSE,"8";#N/A,#N/A,FALSE,"10";#N/A,#N/A,FALSE,"13";#N/A,#N/A,FALSE,"14";#N/A,#N/A,FALSE,"15";#N/A,#N/A,FALSE,"16"}</definedName>
    <definedName name="scsdaf" hidden="1">{#N/A,#N/A,FALSE,"3";#N/A,#N/A,FALSE,"5";#N/A,#N/A,FALSE,"6";#N/A,#N/A,FALSE,"8";#N/A,#N/A,FALSE,"10";#N/A,#N/A,FALSE,"13";#N/A,#N/A,FALSE,"14";#N/A,#N/A,FALSE,"15";#N/A,#N/A,FALSE,"16"}</definedName>
    <definedName name="sdf" localSheetId="3" hidden="1">{#N/A,#N/A,FALSE,"3";#N/A,#N/A,FALSE,"5";#N/A,#N/A,FALSE,"6";#N/A,#N/A,FALSE,"8";#N/A,#N/A,FALSE,"10";#N/A,#N/A,FALSE,"13";#N/A,#N/A,FALSE,"14";#N/A,#N/A,FALSE,"15";#N/A,#N/A,FALSE,"16"}</definedName>
    <definedName name="sdf" localSheetId="8" hidden="1">{#N/A,#N/A,FALSE,"3";#N/A,#N/A,FALSE,"5";#N/A,#N/A,FALSE,"6";#N/A,#N/A,FALSE,"8";#N/A,#N/A,FALSE,"10";#N/A,#N/A,FALSE,"13";#N/A,#N/A,FALSE,"14";#N/A,#N/A,FALSE,"15";#N/A,#N/A,FALSE,"16"}</definedName>
    <definedName name="sdf" localSheetId="11" hidden="1">{#N/A,#N/A,FALSE,"3";#N/A,#N/A,FALSE,"5";#N/A,#N/A,FALSE,"6";#N/A,#N/A,FALSE,"8";#N/A,#N/A,FALSE,"10";#N/A,#N/A,FALSE,"13";#N/A,#N/A,FALSE,"14";#N/A,#N/A,FALSE,"15";#N/A,#N/A,FALSE,"16"}</definedName>
    <definedName name="sdf" localSheetId="6" hidden="1">{#N/A,#N/A,FALSE,"3";#N/A,#N/A,FALSE,"5";#N/A,#N/A,FALSE,"6";#N/A,#N/A,FALSE,"8";#N/A,#N/A,FALSE,"10";#N/A,#N/A,FALSE,"13";#N/A,#N/A,FALSE,"14";#N/A,#N/A,FALSE,"15";#N/A,#N/A,FALSE,"16"}</definedName>
    <definedName name="sdf" localSheetId="7" hidden="1">{#N/A,#N/A,FALSE,"3";#N/A,#N/A,FALSE,"5";#N/A,#N/A,FALSE,"6";#N/A,#N/A,FALSE,"8";#N/A,#N/A,FALSE,"10";#N/A,#N/A,FALSE,"13";#N/A,#N/A,FALSE,"14";#N/A,#N/A,FALSE,"15";#N/A,#N/A,FALSE,"16"}</definedName>
    <definedName name="sdf" localSheetId="9" hidden="1">{#N/A,#N/A,FALSE,"3";#N/A,#N/A,FALSE,"5";#N/A,#N/A,FALSE,"6";#N/A,#N/A,FALSE,"8";#N/A,#N/A,FALSE,"10";#N/A,#N/A,FALSE,"13";#N/A,#N/A,FALSE,"14";#N/A,#N/A,FALSE,"15";#N/A,#N/A,FALSE,"16"}</definedName>
    <definedName name="sdf" localSheetId="10" hidden="1">{#N/A,#N/A,FALSE,"3";#N/A,#N/A,FALSE,"5";#N/A,#N/A,FALSE,"6";#N/A,#N/A,FALSE,"8";#N/A,#N/A,FALSE,"10";#N/A,#N/A,FALSE,"13";#N/A,#N/A,FALSE,"14";#N/A,#N/A,FALSE,"15";#N/A,#N/A,FALSE,"16"}</definedName>
    <definedName name="sdf" localSheetId="13" hidden="1">{#N/A,#N/A,FALSE,"3";#N/A,#N/A,FALSE,"5";#N/A,#N/A,FALSE,"6";#N/A,#N/A,FALSE,"8";#N/A,#N/A,FALSE,"10";#N/A,#N/A,FALSE,"13";#N/A,#N/A,FALSE,"14";#N/A,#N/A,FALSE,"15";#N/A,#N/A,FALSE,"16"}</definedName>
    <definedName name="sdf" localSheetId="2" hidden="1">{#N/A,#N/A,FALSE,"3";#N/A,#N/A,FALSE,"5";#N/A,#N/A,FALSE,"6";#N/A,#N/A,FALSE,"8";#N/A,#N/A,FALSE,"10";#N/A,#N/A,FALSE,"13";#N/A,#N/A,FALSE,"14";#N/A,#N/A,FALSE,"15";#N/A,#N/A,FALSE,"16"}</definedName>
    <definedName name="sdf" hidden="1">{#N/A,#N/A,FALSE,"3";#N/A,#N/A,FALSE,"5";#N/A,#N/A,FALSE,"6";#N/A,#N/A,FALSE,"8";#N/A,#N/A,FALSE,"10";#N/A,#N/A,FALSE,"13";#N/A,#N/A,FALSE,"14";#N/A,#N/A,FALSE,"15";#N/A,#N/A,FALSE,"16"}</definedName>
    <definedName name="sdfgdsg" localSheetId="3" hidden="1">{#N/A,#N/A,FALSE,"3";#N/A,#N/A,FALSE,"5";#N/A,#N/A,FALSE,"6";#N/A,#N/A,FALSE,"8";#N/A,#N/A,FALSE,"10";#N/A,#N/A,FALSE,"13";#N/A,#N/A,FALSE,"14";#N/A,#N/A,FALSE,"15";#N/A,#N/A,FALSE,"16"}</definedName>
    <definedName name="sdfgdsg" localSheetId="8" hidden="1">{#N/A,#N/A,FALSE,"3";#N/A,#N/A,FALSE,"5";#N/A,#N/A,FALSE,"6";#N/A,#N/A,FALSE,"8";#N/A,#N/A,FALSE,"10";#N/A,#N/A,FALSE,"13";#N/A,#N/A,FALSE,"14";#N/A,#N/A,FALSE,"15";#N/A,#N/A,FALSE,"16"}</definedName>
    <definedName name="sdfgdsg" localSheetId="11" hidden="1">{#N/A,#N/A,FALSE,"3";#N/A,#N/A,FALSE,"5";#N/A,#N/A,FALSE,"6";#N/A,#N/A,FALSE,"8";#N/A,#N/A,FALSE,"10";#N/A,#N/A,FALSE,"13";#N/A,#N/A,FALSE,"14";#N/A,#N/A,FALSE,"15";#N/A,#N/A,FALSE,"16"}</definedName>
    <definedName name="sdfgdsg" localSheetId="6" hidden="1">{#N/A,#N/A,FALSE,"3";#N/A,#N/A,FALSE,"5";#N/A,#N/A,FALSE,"6";#N/A,#N/A,FALSE,"8";#N/A,#N/A,FALSE,"10";#N/A,#N/A,FALSE,"13";#N/A,#N/A,FALSE,"14";#N/A,#N/A,FALSE,"15";#N/A,#N/A,FALSE,"16"}</definedName>
    <definedName name="sdfgdsg" localSheetId="7" hidden="1">{#N/A,#N/A,FALSE,"3";#N/A,#N/A,FALSE,"5";#N/A,#N/A,FALSE,"6";#N/A,#N/A,FALSE,"8";#N/A,#N/A,FALSE,"10";#N/A,#N/A,FALSE,"13";#N/A,#N/A,FALSE,"14";#N/A,#N/A,FALSE,"15";#N/A,#N/A,FALSE,"16"}</definedName>
    <definedName name="sdfgdsg" localSheetId="9" hidden="1">{#N/A,#N/A,FALSE,"3";#N/A,#N/A,FALSE,"5";#N/A,#N/A,FALSE,"6";#N/A,#N/A,FALSE,"8";#N/A,#N/A,FALSE,"10";#N/A,#N/A,FALSE,"13";#N/A,#N/A,FALSE,"14";#N/A,#N/A,FALSE,"15";#N/A,#N/A,FALSE,"16"}</definedName>
    <definedName name="sdfgdsg" localSheetId="10" hidden="1">{#N/A,#N/A,FALSE,"3";#N/A,#N/A,FALSE,"5";#N/A,#N/A,FALSE,"6";#N/A,#N/A,FALSE,"8";#N/A,#N/A,FALSE,"10";#N/A,#N/A,FALSE,"13";#N/A,#N/A,FALSE,"14";#N/A,#N/A,FALSE,"15";#N/A,#N/A,FALSE,"16"}</definedName>
    <definedName name="sdfgdsg" localSheetId="13" hidden="1">{#N/A,#N/A,FALSE,"3";#N/A,#N/A,FALSE,"5";#N/A,#N/A,FALSE,"6";#N/A,#N/A,FALSE,"8";#N/A,#N/A,FALSE,"10";#N/A,#N/A,FALSE,"13";#N/A,#N/A,FALSE,"14";#N/A,#N/A,FALSE,"15";#N/A,#N/A,FALSE,"16"}</definedName>
    <definedName name="sdfgdsg" localSheetId="2" hidden="1">{#N/A,#N/A,FALSE,"3";#N/A,#N/A,FALSE,"5";#N/A,#N/A,FALSE,"6";#N/A,#N/A,FALSE,"8";#N/A,#N/A,FALSE,"10";#N/A,#N/A,FALSE,"13";#N/A,#N/A,FALSE,"14";#N/A,#N/A,FALSE,"15";#N/A,#N/A,FALSE,"16"}</definedName>
    <definedName name="sdfgdsg" hidden="1">{#N/A,#N/A,FALSE,"3";#N/A,#N/A,FALSE,"5";#N/A,#N/A,FALSE,"6";#N/A,#N/A,FALSE,"8";#N/A,#N/A,FALSE,"10";#N/A,#N/A,FALSE,"13";#N/A,#N/A,FALSE,"14";#N/A,#N/A,FALSE,"15";#N/A,#N/A,FALSE,"16"}</definedName>
    <definedName name="sdfs" localSheetId="3" hidden="1">{#N/A,#N/A,FALSE,"3";#N/A,#N/A,FALSE,"5";#N/A,#N/A,FALSE,"6";#N/A,#N/A,FALSE,"8";#N/A,#N/A,FALSE,"10";#N/A,#N/A,FALSE,"13";#N/A,#N/A,FALSE,"14";#N/A,#N/A,FALSE,"15";#N/A,#N/A,FALSE,"16"}</definedName>
    <definedName name="sdfs" localSheetId="8" hidden="1">{#N/A,#N/A,FALSE,"3";#N/A,#N/A,FALSE,"5";#N/A,#N/A,FALSE,"6";#N/A,#N/A,FALSE,"8";#N/A,#N/A,FALSE,"10";#N/A,#N/A,FALSE,"13";#N/A,#N/A,FALSE,"14";#N/A,#N/A,FALSE,"15";#N/A,#N/A,FALSE,"16"}</definedName>
    <definedName name="sdfs" localSheetId="11" hidden="1">{#N/A,#N/A,FALSE,"3";#N/A,#N/A,FALSE,"5";#N/A,#N/A,FALSE,"6";#N/A,#N/A,FALSE,"8";#N/A,#N/A,FALSE,"10";#N/A,#N/A,FALSE,"13";#N/A,#N/A,FALSE,"14";#N/A,#N/A,FALSE,"15";#N/A,#N/A,FALSE,"16"}</definedName>
    <definedName name="sdfs" localSheetId="6" hidden="1">{#N/A,#N/A,FALSE,"3";#N/A,#N/A,FALSE,"5";#N/A,#N/A,FALSE,"6";#N/A,#N/A,FALSE,"8";#N/A,#N/A,FALSE,"10";#N/A,#N/A,FALSE,"13";#N/A,#N/A,FALSE,"14";#N/A,#N/A,FALSE,"15";#N/A,#N/A,FALSE,"16"}</definedName>
    <definedName name="sdfs" localSheetId="7" hidden="1">{#N/A,#N/A,FALSE,"3";#N/A,#N/A,FALSE,"5";#N/A,#N/A,FALSE,"6";#N/A,#N/A,FALSE,"8";#N/A,#N/A,FALSE,"10";#N/A,#N/A,FALSE,"13";#N/A,#N/A,FALSE,"14";#N/A,#N/A,FALSE,"15";#N/A,#N/A,FALSE,"16"}</definedName>
    <definedName name="sdfs" localSheetId="9" hidden="1">{#N/A,#N/A,FALSE,"3";#N/A,#N/A,FALSE,"5";#N/A,#N/A,FALSE,"6";#N/A,#N/A,FALSE,"8";#N/A,#N/A,FALSE,"10";#N/A,#N/A,FALSE,"13";#N/A,#N/A,FALSE,"14";#N/A,#N/A,FALSE,"15";#N/A,#N/A,FALSE,"16"}</definedName>
    <definedName name="sdfs" localSheetId="10" hidden="1">{#N/A,#N/A,FALSE,"3";#N/A,#N/A,FALSE,"5";#N/A,#N/A,FALSE,"6";#N/A,#N/A,FALSE,"8";#N/A,#N/A,FALSE,"10";#N/A,#N/A,FALSE,"13";#N/A,#N/A,FALSE,"14";#N/A,#N/A,FALSE,"15";#N/A,#N/A,FALSE,"16"}</definedName>
    <definedName name="sdfs" localSheetId="13" hidden="1">{#N/A,#N/A,FALSE,"3";#N/A,#N/A,FALSE,"5";#N/A,#N/A,FALSE,"6";#N/A,#N/A,FALSE,"8";#N/A,#N/A,FALSE,"10";#N/A,#N/A,FALSE,"13";#N/A,#N/A,FALSE,"14";#N/A,#N/A,FALSE,"15";#N/A,#N/A,FALSE,"16"}</definedName>
    <definedName name="sdfs" localSheetId="2" hidden="1">{#N/A,#N/A,FALSE,"3";#N/A,#N/A,FALSE,"5";#N/A,#N/A,FALSE,"6";#N/A,#N/A,FALSE,"8";#N/A,#N/A,FALSE,"10";#N/A,#N/A,FALSE,"13";#N/A,#N/A,FALSE,"14";#N/A,#N/A,FALSE,"15";#N/A,#N/A,FALSE,"16"}</definedName>
    <definedName name="sdfs" hidden="1">{#N/A,#N/A,FALSE,"3";#N/A,#N/A,FALSE,"5";#N/A,#N/A,FALSE,"6";#N/A,#N/A,FALSE,"8";#N/A,#N/A,FALSE,"10";#N/A,#N/A,FALSE,"13";#N/A,#N/A,FALSE,"14";#N/A,#N/A,FALSE,"15";#N/A,#N/A,FALSE,"16"}</definedName>
    <definedName name="sdsad" localSheetId="3" hidden="1">{#N/A,#N/A,FALSE,"3";#N/A,#N/A,FALSE,"5";#N/A,#N/A,FALSE,"6";#N/A,#N/A,FALSE,"8";#N/A,#N/A,FALSE,"10";#N/A,#N/A,FALSE,"13";#N/A,#N/A,FALSE,"14";#N/A,#N/A,FALSE,"15";#N/A,#N/A,FALSE,"16"}</definedName>
    <definedName name="sdsad" localSheetId="8" hidden="1">{#N/A,#N/A,FALSE,"3";#N/A,#N/A,FALSE,"5";#N/A,#N/A,FALSE,"6";#N/A,#N/A,FALSE,"8";#N/A,#N/A,FALSE,"10";#N/A,#N/A,FALSE,"13";#N/A,#N/A,FALSE,"14";#N/A,#N/A,FALSE,"15";#N/A,#N/A,FALSE,"16"}</definedName>
    <definedName name="sdsad" localSheetId="11" hidden="1">{#N/A,#N/A,FALSE,"3";#N/A,#N/A,FALSE,"5";#N/A,#N/A,FALSE,"6";#N/A,#N/A,FALSE,"8";#N/A,#N/A,FALSE,"10";#N/A,#N/A,FALSE,"13";#N/A,#N/A,FALSE,"14";#N/A,#N/A,FALSE,"15";#N/A,#N/A,FALSE,"16"}</definedName>
    <definedName name="sdsad" localSheetId="6" hidden="1">{#N/A,#N/A,FALSE,"3";#N/A,#N/A,FALSE,"5";#N/A,#N/A,FALSE,"6";#N/A,#N/A,FALSE,"8";#N/A,#N/A,FALSE,"10";#N/A,#N/A,FALSE,"13";#N/A,#N/A,FALSE,"14";#N/A,#N/A,FALSE,"15";#N/A,#N/A,FALSE,"16"}</definedName>
    <definedName name="sdsad" localSheetId="7" hidden="1">{#N/A,#N/A,FALSE,"3";#N/A,#N/A,FALSE,"5";#N/A,#N/A,FALSE,"6";#N/A,#N/A,FALSE,"8";#N/A,#N/A,FALSE,"10";#N/A,#N/A,FALSE,"13";#N/A,#N/A,FALSE,"14";#N/A,#N/A,FALSE,"15";#N/A,#N/A,FALSE,"16"}</definedName>
    <definedName name="sdsad" localSheetId="9" hidden="1">{#N/A,#N/A,FALSE,"3";#N/A,#N/A,FALSE,"5";#N/A,#N/A,FALSE,"6";#N/A,#N/A,FALSE,"8";#N/A,#N/A,FALSE,"10";#N/A,#N/A,FALSE,"13";#N/A,#N/A,FALSE,"14";#N/A,#N/A,FALSE,"15";#N/A,#N/A,FALSE,"16"}</definedName>
    <definedName name="sdsad" localSheetId="10" hidden="1">{#N/A,#N/A,FALSE,"3";#N/A,#N/A,FALSE,"5";#N/A,#N/A,FALSE,"6";#N/A,#N/A,FALSE,"8";#N/A,#N/A,FALSE,"10";#N/A,#N/A,FALSE,"13";#N/A,#N/A,FALSE,"14";#N/A,#N/A,FALSE,"15";#N/A,#N/A,FALSE,"16"}</definedName>
    <definedName name="sdsad" localSheetId="13" hidden="1">{#N/A,#N/A,FALSE,"3";#N/A,#N/A,FALSE,"5";#N/A,#N/A,FALSE,"6";#N/A,#N/A,FALSE,"8";#N/A,#N/A,FALSE,"10";#N/A,#N/A,FALSE,"13";#N/A,#N/A,FALSE,"14";#N/A,#N/A,FALSE,"15";#N/A,#N/A,FALSE,"16"}</definedName>
    <definedName name="sdsad" localSheetId="2" hidden="1">{#N/A,#N/A,FALSE,"3";#N/A,#N/A,FALSE,"5";#N/A,#N/A,FALSE,"6";#N/A,#N/A,FALSE,"8";#N/A,#N/A,FALSE,"10";#N/A,#N/A,FALSE,"13";#N/A,#N/A,FALSE,"14";#N/A,#N/A,FALSE,"15";#N/A,#N/A,FALSE,"16"}</definedName>
    <definedName name="sdsad" hidden="1">{#N/A,#N/A,FALSE,"3";#N/A,#N/A,FALSE,"5";#N/A,#N/A,FALSE,"6";#N/A,#N/A,FALSE,"8";#N/A,#N/A,FALSE,"10";#N/A,#N/A,FALSE,"13";#N/A,#N/A,FALSE,"14";#N/A,#N/A,FALSE,"15";#N/A,#N/A,FALSE,"16"}</definedName>
    <definedName name="sfaf" localSheetId="3" hidden="1">{#N/A,#N/A,FALSE,"3";#N/A,#N/A,FALSE,"5";#N/A,#N/A,FALSE,"6";#N/A,#N/A,FALSE,"8";#N/A,#N/A,FALSE,"10";#N/A,#N/A,FALSE,"13";#N/A,#N/A,FALSE,"14";#N/A,#N/A,FALSE,"15";#N/A,#N/A,FALSE,"16"}</definedName>
    <definedName name="sfaf" localSheetId="8" hidden="1">{#N/A,#N/A,FALSE,"3";#N/A,#N/A,FALSE,"5";#N/A,#N/A,FALSE,"6";#N/A,#N/A,FALSE,"8";#N/A,#N/A,FALSE,"10";#N/A,#N/A,FALSE,"13";#N/A,#N/A,FALSE,"14";#N/A,#N/A,FALSE,"15";#N/A,#N/A,FALSE,"16"}</definedName>
    <definedName name="sfaf" localSheetId="11" hidden="1">{#N/A,#N/A,FALSE,"3";#N/A,#N/A,FALSE,"5";#N/A,#N/A,FALSE,"6";#N/A,#N/A,FALSE,"8";#N/A,#N/A,FALSE,"10";#N/A,#N/A,FALSE,"13";#N/A,#N/A,FALSE,"14";#N/A,#N/A,FALSE,"15";#N/A,#N/A,FALSE,"16"}</definedName>
    <definedName name="sfaf" localSheetId="6" hidden="1">{#N/A,#N/A,FALSE,"3";#N/A,#N/A,FALSE,"5";#N/A,#N/A,FALSE,"6";#N/A,#N/A,FALSE,"8";#N/A,#N/A,FALSE,"10";#N/A,#N/A,FALSE,"13";#N/A,#N/A,FALSE,"14";#N/A,#N/A,FALSE,"15";#N/A,#N/A,FALSE,"16"}</definedName>
    <definedName name="sfaf" localSheetId="7" hidden="1">{#N/A,#N/A,FALSE,"3";#N/A,#N/A,FALSE,"5";#N/A,#N/A,FALSE,"6";#N/A,#N/A,FALSE,"8";#N/A,#N/A,FALSE,"10";#N/A,#N/A,FALSE,"13";#N/A,#N/A,FALSE,"14";#N/A,#N/A,FALSE,"15";#N/A,#N/A,FALSE,"16"}</definedName>
    <definedName name="sfaf" localSheetId="9" hidden="1">{#N/A,#N/A,FALSE,"3";#N/A,#N/A,FALSE,"5";#N/A,#N/A,FALSE,"6";#N/A,#N/A,FALSE,"8";#N/A,#N/A,FALSE,"10";#N/A,#N/A,FALSE,"13";#N/A,#N/A,FALSE,"14";#N/A,#N/A,FALSE,"15";#N/A,#N/A,FALSE,"16"}</definedName>
    <definedName name="sfaf" localSheetId="10" hidden="1">{#N/A,#N/A,FALSE,"3";#N/A,#N/A,FALSE,"5";#N/A,#N/A,FALSE,"6";#N/A,#N/A,FALSE,"8";#N/A,#N/A,FALSE,"10";#N/A,#N/A,FALSE,"13";#N/A,#N/A,FALSE,"14";#N/A,#N/A,FALSE,"15";#N/A,#N/A,FALSE,"16"}</definedName>
    <definedName name="sfaf" localSheetId="13" hidden="1">{#N/A,#N/A,FALSE,"3";#N/A,#N/A,FALSE,"5";#N/A,#N/A,FALSE,"6";#N/A,#N/A,FALSE,"8";#N/A,#N/A,FALSE,"10";#N/A,#N/A,FALSE,"13";#N/A,#N/A,FALSE,"14";#N/A,#N/A,FALSE,"15";#N/A,#N/A,FALSE,"16"}</definedName>
    <definedName name="sfaf" localSheetId="2" hidden="1">{#N/A,#N/A,FALSE,"3";#N/A,#N/A,FALSE,"5";#N/A,#N/A,FALSE,"6";#N/A,#N/A,FALSE,"8";#N/A,#N/A,FALSE,"10";#N/A,#N/A,FALSE,"13";#N/A,#N/A,FALSE,"14";#N/A,#N/A,FALSE,"15";#N/A,#N/A,FALSE,"16"}</definedName>
    <definedName name="sfaf" hidden="1">{#N/A,#N/A,FALSE,"3";#N/A,#N/A,FALSE,"5";#N/A,#N/A,FALSE,"6";#N/A,#N/A,FALSE,"8";#N/A,#N/A,FALSE,"10";#N/A,#N/A,FALSE,"13";#N/A,#N/A,FALSE,"14";#N/A,#N/A,FALSE,"15";#N/A,#N/A,FALSE,"16"}</definedName>
    <definedName name="sfsaf" localSheetId="3" hidden="1">{#N/A,#N/A,FALSE,"3";#N/A,#N/A,FALSE,"5";#N/A,#N/A,FALSE,"6";#N/A,#N/A,FALSE,"8";#N/A,#N/A,FALSE,"10";#N/A,#N/A,FALSE,"13";#N/A,#N/A,FALSE,"14";#N/A,#N/A,FALSE,"15";#N/A,#N/A,FALSE,"16"}</definedName>
    <definedName name="sfsaf" localSheetId="8" hidden="1">{#N/A,#N/A,FALSE,"3";#N/A,#N/A,FALSE,"5";#N/A,#N/A,FALSE,"6";#N/A,#N/A,FALSE,"8";#N/A,#N/A,FALSE,"10";#N/A,#N/A,FALSE,"13";#N/A,#N/A,FALSE,"14";#N/A,#N/A,FALSE,"15";#N/A,#N/A,FALSE,"16"}</definedName>
    <definedName name="sfsaf" localSheetId="11" hidden="1">{#N/A,#N/A,FALSE,"3";#N/A,#N/A,FALSE,"5";#N/A,#N/A,FALSE,"6";#N/A,#N/A,FALSE,"8";#N/A,#N/A,FALSE,"10";#N/A,#N/A,FALSE,"13";#N/A,#N/A,FALSE,"14";#N/A,#N/A,FALSE,"15";#N/A,#N/A,FALSE,"16"}</definedName>
    <definedName name="sfsaf" localSheetId="6" hidden="1">{#N/A,#N/A,FALSE,"3";#N/A,#N/A,FALSE,"5";#N/A,#N/A,FALSE,"6";#N/A,#N/A,FALSE,"8";#N/A,#N/A,FALSE,"10";#N/A,#N/A,FALSE,"13";#N/A,#N/A,FALSE,"14";#N/A,#N/A,FALSE,"15";#N/A,#N/A,FALSE,"16"}</definedName>
    <definedName name="sfsaf" localSheetId="7" hidden="1">{#N/A,#N/A,FALSE,"3";#N/A,#N/A,FALSE,"5";#N/A,#N/A,FALSE,"6";#N/A,#N/A,FALSE,"8";#N/A,#N/A,FALSE,"10";#N/A,#N/A,FALSE,"13";#N/A,#N/A,FALSE,"14";#N/A,#N/A,FALSE,"15";#N/A,#N/A,FALSE,"16"}</definedName>
    <definedName name="sfsaf" localSheetId="9" hidden="1">{#N/A,#N/A,FALSE,"3";#N/A,#N/A,FALSE,"5";#N/A,#N/A,FALSE,"6";#N/A,#N/A,FALSE,"8";#N/A,#N/A,FALSE,"10";#N/A,#N/A,FALSE,"13";#N/A,#N/A,FALSE,"14";#N/A,#N/A,FALSE,"15";#N/A,#N/A,FALSE,"16"}</definedName>
    <definedName name="sfsaf" localSheetId="10" hidden="1">{#N/A,#N/A,FALSE,"3";#N/A,#N/A,FALSE,"5";#N/A,#N/A,FALSE,"6";#N/A,#N/A,FALSE,"8";#N/A,#N/A,FALSE,"10";#N/A,#N/A,FALSE,"13";#N/A,#N/A,FALSE,"14";#N/A,#N/A,FALSE,"15";#N/A,#N/A,FALSE,"16"}</definedName>
    <definedName name="sfsaf" localSheetId="13" hidden="1">{#N/A,#N/A,FALSE,"3";#N/A,#N/A,FALSE,"5";#N/A,#N/A,FALSE,"6";#N/A,#N/A,FALSE,"8";#N/A,#N/A,FALSE,"10";#N/A,#N/A,FALSE,"13";#N/A,#N/A,FALSE,"14";#N/A,#N/A,FALSE,"15";#N/A,#N/A,FALSE,"16"}</definedName>
    <definedName name="sfsaf" localSheetId="2" hidden="1">{#N/A,#N/A,FALSE,"3";#N/A,#N/A,FALSE,"5";#N/A,#N/A,FALSE,"6";#N/A,#N/A,FALSE,"8";#N/A,#N/A,FALSE,"10";#N/A,#N/A,FALSE,"13";#N/A,#N/A,FALSE,"14";#N/A,#N/A,FALSE,"15";#N/A,#N/A,FALSE,"16"}</definedName>
    <definedName name="sfsaf" hidden="1">{#N/A,#N/A,FALSE,"3";#N/A,#N/A,FALSE,"5";#N/A,#N/A,FALSE,"6";#N/A,#N/A,FALSE,"8";#N/A,#N/A,FALSE,"10";#N/A,#N/A,FALSE,"13";#N/A,#N/A,FALSE,"14";#N/A,#N/A,FALSE,"15";#N/A,#N/A,FALSE,"16"}</definedName>
    <definedName name="sfsf" localSheetId="3" hidden="1">{#N/A,#N/A,FALSE,"3";#N/A,#N/A,FALSE,"5";#N/A,#N/A,FALSE,"6";#N/A,#N/A,FALSE,"8";#N/A,#N/A,FALSE,"10";#N/A,#N/A,FALSE,"13";#N/A,#N/A,FALSE,"14";#N/A,#N/A,FALSE,"15";#N/A,#N/A,FALSE,"16"}</definedName>
    <definedName name="sfsf" localSheetId="8" hidden="1">{#N/A,#N/A,FALSE,"3";#N/A,#N/A,FALSE,"5";#N/A,#N/A,FALSE,"6";#N/A,#N/A,FALSE,"8";#N/A,#N/A,FALSE,"10";#N/A,#N/A,FALSE,"13";#N/A,#N/A,FALSE,"14";#N/A,#N/A,FALSE,"15";#N/A,#N/A,FALSE,"16"}</definedName>
    <definedName name="sfsf" localSheetId="11" hidden="1">{#N/A,#N/A,FALSE,"3";#N/A,#N/A,FALSE,"5";#N/A,#N/A,FALSE,"6";#N/A,#N/A,FALSE,"8";#N/A,#N/A,FALSE,"10";#N/A,#N/A,FALSE,"13";#N/A,#N/A,FALSE,"14";#N/A,#N/A,FALSE,"15";#N/A,#N/A,FALSE,"16"}</definedName>
    <definedName name="sfsf" localSheetId="6" hidden="1">{#N/A,#N/A,FALSE,"3";#N/A,#N/A,FALSE,"5";#N/A,#N/A,FALSE,"6";#N/A,#N/A,FALSE,"8";#N/A,#N/A,FALSE,"10";#N/A,#N/A,FALSE,"13";#N/A,#N/A,FALSE,"14";#N/A,#N/A,FALSE,"15";#N/A,#N/A,FALSE,"16"}</definedName>
    <definedName name="sfsf" localSheetId="7" hidden="1">{#N/A,#N/A,FALSE,"3";#N/A,#N/A,FALSE,"5";#N/A,#N/A,FALSE,"6";#N/A,#N/A,FALSE,"8";#N/A,#N/A,FALSE,"10";#N/A,#N/A,FALSE,"13";#N/A,#N/A,FALSE,"14";#N/A,#N/A,FALSE,"15";#N/A,#N/A,FALSE,"16"}</definedName>
    <definedName name="sfsf" localSheetId="9" hidden="1">{#N/A,#N/A,FALSE,"3";#N/A,#N/A,FALSE,"5";#N/A,#N/A,FALSE,"6";#N/A,#N/A,FALSE,"8";#N/A,#N/A,FALSE,"10";#N/A,#N/A,FALSE,"13";#N/A,#N/A,FALSE,"14";#N/A,#N/A,FALSE,"15";#N/A,#N/A,FALSE,"16"}</definedName>
    <definedName name="sfsf" localSheetId="10" hidden="1">{#N/A,#N/A,FALSE,"3";#N/A,#N/A,FALSE,"5";#N/A,#N/A,FALSE,"6";#N/A,#N/A,FALSE,"8";#N/A,#N/A,FALSE,"10";#N/A,#N/A,FALSE,"13";#N/A,#N/A,FALSE,"14";#N/A,#N/A,FALSE,"15";#N/A,#N/A,FALSE,"16"}</definedName>
    <definedName name="sfsf" localSheetId="13" hidden="1">{#N/A,#N/A,FALSE,"3";#N/A,#N/A,FALSE,"5";#N/A,#N/A,FALSE,"6";#N/A,#N/A,FALSE,"8";#N/A,#N/A,FALSE,"10";#N/A,#N/A,FALSE,"13";#N/A,#N/A,FALSE,"14";#N/A,#N/A,FALSE,"15";#N/A,#N/A,FALSE,"16"}</definedName>
    <definedName name="sfsf" localSheetId="2" hidden="1">{#N/A,#N/A,FALSE,"3";#N/A,#N/A,FALSE,"5";#N/A,#N/A,FALSE,"6";#N/A,#N/A,FALSE,"8";#N/A,#N/A,FALSE,"10";#N/A,#N/A,FALSE,"13";#N/A,#N/A,FALSE,"14";#N/A,#N/A,FALSE,"15";#N/A,#N/A,FALSE,"16"}</definedName>
    <definedName name="sfsf" hidden="1">{#N/A,#N/A,FALSE,"3";#N/A,#N/A,FALSE,"5";#N/A,#N/A,FALSE,"6";#N/A,#N/A,FALSE,"8";#N/A,#N/A,FALSE,"10";#N/A,#N/A,FALSE,"13";#N/A,#N/A,FALSE,"14";#N/A,#N/A,FALSE,"15";#N/A,#N/A,FALSE,"16"}</definedName>
    <definedName name="source">'[2]Ne pas supprimer CGS'!$F$2:$F$11</definedName>
    <definedName name="srtgh" localSheetId="3" hidden="1">{#N/A,#N/A,FALSE,"3";#N/A,#N/A,FALSE,"5";#N/A,#N/A,FALSE,"6";#N/A,#N/A,FALSE,"8";#N/A,#N/A,FALSE,"10";#N/A,#N/A,FALSE,"13";#N/A,#N/A,FALSE,"14";#N/A,#N/A,FALSE,"15";#N/A,#N/A,FALSE,"16"}</definedName>
    <definedName name="srtgh" localSheetId="8" hidden="1">{#N/A,#N/A,FALSE,"3";#N/A,#N/A,FALSE,"5";#N/A,#N/A,FALSE,"6";#N/A,#N/A,FALSE,"8";#N/A,#N/A,FALSE,"10";#N/A,#N/A,FALSE,"13";#N/A,#N/A,FALSE,"14";#N/A,#N/A,FALSE,"15";#N/A,#N/A,FALSE,"16"}</definedName>
    <definedName name="srtgh" localSheetId="11" hidden="1">{#N/A,#N/A,FALSE,"3";#N/A,#N/A,FALSE,"5";#N/A,#N/A,FALSE,"6";#N/A,#N/A,FALSE,"8";#N/A,#N/A,FALSE,"10";#N/A,#N/A,FALSE,"13";#N/A,#N/A,FALSE,"14";#N/A,#N/A,FALSE,"15";#N/A,#N/A,FALSE,"16"}</definedName>
    <definedName name="srtgh" localSheetId="6" hidden="1">{#N/A,#N/A,FALSE,"3";#N/A,#N/A,FALSE,"5";#N/A,#N/A,FALSE,"6";#N/A,#N/A,FALSE,"8";#N/A,#N/A,FALSE,"10";#N/A,#N/A,FALSE,"13";#N/A,#N/A,FALSE,"14";#N/A,#N/A,FALSE,"15";#N/A,#N/A,FALSE,"16"}</definedName>
    <definedName name="srtgh" localSheetId="7" hidden="1">{#N/A,#N/A,FALSE,"3";#N/A,#N/A,FALSE,"5";#N/A,#N/A,FALSE,"6";#N/A,#N/A,FALSE,"8";#N/A,#N/A,FALSE,"10";#N/A,#N/A,FALSE,"13";#N/A,#N/A,FALSE,"14";#N/A,#N/A,FALSE,"15";#N/A,#N/A,FALSE,"16"}</definedName>
    <definedName name="srtgh" localSheetId="9" hidden="1">{#N/A,#N/A,FALSE,"3";#N/A,#N/A,FALSE,"5";#N/A,#N/A,FALSE,"6";#N/A,#N/A,FALSE,"8";#N/A,#N/A,FALSE,"10";#N/A,#N/A,FALSE,"13";#N/A,#N/A,FALSE,"14";#N/A,#N/A,FALSE,"15";#N/A,#N/A,FALSE,"16"}</definedName>
    <definedName name="srtgh" localSheetId="10" hidden="1">{#N/A,#N/A,FALSE,"3";#N/A,#N/A,FALSE,"5";#N/A,#N/A,FALSE,"6";#N/A,#N/A,FALSE,"8";#N/A,#N/A,FALSE,"10";#N/A,#N/A,FALSE,"13";#N/A,#N/A,FALSE,"14";#N/A,#N/A,FALSE,"15";#N/A,#N/A,FALSE,"16"}</definedName>
    <definedName name="srtgh" localSheetId="13" hidden="1">{#N/A,#N/A,FALSE,"3";#N/A,#N/A,FALSE,"5";#N/A,#N/A,FALSE,"6";#N/A,#N/A,FALSE,"8";#N/A,#N/A,FALSE,"10";#N/A,#N/A,FALSE,"13";#N/A,#N/A,FALSE,"14";#N/A,#N/A,FALSE,"15";#N/A,#N/A,FALSE,"16"}</definedName>
    <definedName name="srtgh" localSheetId="2" hidden="1">{#N/A,#N/A,FALSE,"3";#N/A,#N/A,FALSE,"5";#N/A,#N/A,FALSE,"6";#N/A,#N/A,FALSE,"8";#N/A,#N/A,FALSE,"10";#N/A,#N/A,FALSE,"13";#N/A,#N/A,FALSE,"14";#N/A,#N/A,FALSE,"15";#N/A,#N/A,FALSE,"16"}</definedName>
    <definedName name="srtgh" hidden="1">{#N/A,#N/A,FALSE,"3";#N/A,#N/A,FALSE,"5";#N/A,#N/A,FALSE,"6";#N/A,#N/A,FALSE,"8";#N/A,#N/A,FALSE,"10";#N/A,#N/A,FALSE,"13";#N/A,#N/A,FALSE,"14";#N/A,#N/A,FALSE,"15";#N/A,#N/A,FALSE,"16"}</definedName>
    <definedName name="stephanie" localSheetId="3" hidden="1">{#N/A,#N/A,FALSE,"3";#N/A,#N/A,FALSE,"5";#N/A,#N/A,FALSE,"6";#N/A,#N/A,FALSE,"8";#N/A,#N/A,FALSE,"10";#N/A,#N/A,FALSE,"13";#N/A,#N/A,FALSE,"14";#N/A,#N/A,FALSE,"15";#N/A,#N/A,FALSE,"16"}</definedName>
    <definedName name="stephanie" localSheetId="8" hidden="1">{#N/A,#N/A,FALSE,"3";#N/A,#N/A,FALSE,"5";#N/A,#N/A,FALSE,"6";#N/A,#N/A,FALSE,"8";#N/A,#N/A,FALSE,"10";#N/A,#N/A,FALSE,"13";#N/A,#N/A,FALSE,"14";#N/A,#N/A,FALSE,"15";#N/A,#N/A,FALSE,"16"}</definedName>
    <definedName name="stephanie" localSheetId="11" hidden="1">{#N/A,#N/A,FALSE,"3";#N/A,#N/A,FALSE,"5";#N/A,#N/A,FALSE,"6";#N/A,#N/A,FALSE,"8";#N/A,#N/A,FALSE,"10";#N/A,#N/A,FALSE,"13";#N/A,#N/A,FALSE,"14";#N/A,#N/A,FALSE,"15";#N/A,#N/A,FALSE,"16"}</definedName>
    <definedName name="stephanie" localSheetId="6" hidden="1">{#N/A,#N/A,FALSE,"3";#N/A,#N/A,FALSE,"5";#N/A,#N/A,FALSE,"6";#N/A,#N/A,FALSE,"8";#N/A,#N/A,FALSE,"10";#N/A,#N/A,FALSE,"13";#N/A,#N/A,FALSE,"14";#N/A,#N/A,FALSE,"15";#N/A,#N/A,FALSE,"16"}</definedName>
    <definedName name="stephanie" localSheetId="7" hidden="1">{#N/A,#N/A,FALSE,"3";#N/A,#N/A,FALSE,"5";#N/A,#N/A,FALSE,"6";#N/A,#N/A,FALSE,"8";#N/A,#N/A,FALSE,"10";#N/A,#N/A,FALSE,"13";#N/A,#N/A,FALSE,"14";#N/A,#N/A,FALSE,"15";#N/A,#N/A,FALSE,"16"}</definedName>
    <definedName name="stephanie" localSheetId="9" hidden="1">{#N/A,#N/A,FALSE,"3";#N/A,#N/A,FALSE,"5";#N/A,#N/A,FALSE,"6";#N/A,#N/A,FALSE,"8";#N/A,#N/A,FALSE,"10";#N/A,#N/A,FALSE,"13";#N/A,#N/A,FALSE,"14";#N/A,#N/A,FALSE,"15";#N/A,#N/A,FALSE,"16"}</definedName>
    <definedName name="stephanie" localSheetId="10" hidden="1">{#N/A,#N/A,FALSE,"3";#N/A,#N/A,FALSE,"5";#N/A,#N/A,FALSE,"6";#N/A,#N/A,FALSE,"8";#N/A,#N/A,FALSE,"10";#N/A,#N/A,FALSE,"13";#N/A,#N/A,FALSE,"14";#N/A,#N/A,FALSE,"15";#N/A,#N/A,FALSE,"16"}</definedName>
    <definedName name="stephanie" localSheetId="13" hidden="1">{#N/A,#N/A,FALSE,"3";#N/A,#N/A,FALSE,"5";#N/A,#N/A,FALSE,"6";#N/A,#N/A,FALSE,"8";#N/A,#N/A,FALSE,"10";#N/A,#N/A,FALSE,"13";#N/A,#N/A,FALSE,"14";#N/A,#N/A,FALSE,"15";#N/A,#N/A,FALSE,"16"}</definedName>
    <definedName name="stephanie" localSheetId="2" hidden="1">{#N/A,#N/A,FALSE,"3";#N/A,#N/A,FALSE,"5";#N/A,#N/A,FALSE,"6";#N/A,#N/A,FALSE,"8";#N/A,#N/A,FALSE,"10";#N/A,#N/A,FALSE,"13";#N/A,#N/A,FALSE,"14";#N/A,#N/A,FALSE,"15";#N/A,#N/A,FALSE,"16"}</definedName>
    <definedName name="stephanie" hidden="1">{#N/A,#N/A,FALSE,"3";#N/A,#N/A,FALSE,"5";#N/A,#N/A,FALSE,"6";#N/A,#N/A,FALSE,"8";#N/A,#N/A,FALSE,"10";#N/A,#N/A,FALSE,"13";#N/A,#N/A,FALSE,"14";#N/A,#N/A,FALSE,"15";#N/A,#N/A,FALSE,"16"}</definedName>
    <definedName name="t" localSheetId="3" hidden="1">{#N/A,#N/A,FALSE,"3";#N/A,#N/A,FALSE,"5";#N/A,#N/A,FALSE,"6";#N/A,#N/A,FALSE,"8";#N/A,#N/A,FALSE,"10";#N/A,#N/A,FALSE,"13";#N/A,#N/A,FALSE,"14";#N/A,#N/A,FALSE,"15";#N/A,#N/A,FALSE,"16"}</definedName>
    <definedName name="t" localSheetId="8" hidden="1">{#N/A,#N/A,FALSE,"3";#N/A,#N/A,FALSE,"5";#N/A,#N/A,FALSE,"6";#N/A,#N/A,FALSE,"8";#N/A,#N/A,FALSE,"10";#N/A,#N/A,FALSE,"13";#N/A,#N/A,FALSE,"14";#N/A,#N/A,FALSE,"15";#N/A,#N/A,FALSE,"16"}</definedName>
    <definedName name="t" localSheetId="11" hidden="1">{#N/A,#N/A,FALSE,"3";#N/A,#N/A,FALSE,"5";#N/A,#N/A,FALSE,"6";#N/A,#N/A,FALSE,"8";#N/A,#N/A,FALSE,"10";#N/A,#N/A,FALSE,"13";#N/A,#N/A,FALSE,"14";#N/A,#N/A,FALSE,"15";#N/A,#N/A,FALSE,"16"}</definedName>
    <definedName name="t" localSheetId="6" hidden="1">{#N/A,#N/A,FALSE,"3";#N/A,#N/A,FALSE,"5";#N/A,#N/A,FALSE,"6";#N/A,#N/A,FALSE,"8";#N/A,#N/A,FALSE,"10";#N/A,#N/A,FALSE,"13";#N/A,#N/A,FALSE,"14";#N/A,#N/A,FALSE,"15";#N/A,#N/A,FALSE,"16"}</definedName>
    <definedName name="t" localSheetId="7" hidden="1">{#N/A,#N/A,FALSE,"3";#N/A,#N/A,FALSE,"5";#N/A,#N/A,FALSE,"6";#N/A,#N/A,FALSE,"8";#N/A,#N/A,FALSE,"10";#N/A,#N/A,FALSE,"13";#N/A,#N/A,FALSE,"14";#N/A,#N/A,FALSE,"15";#N/A,#N/A,FALSE,"16"}</definedName>
    <definedName name="t" localSheetId="9" hidden="1">{#N/A,#N/A,FALSE,"3";#N/A,#N/A,FALSE,"5";#N/A,#N/A,FALSE,"6";#N/A,#N/A,FALSE,"8";#N/A,#N/A,FALSE,"10";#N/A,#N/A,FALSE,"13";#N/A,#N/A,FALSE,"14";#N/A,#N/A,FALSE,"15";#N/A,#N/A,FALSE,"16"}</definedName>
    <definedName name="t" localSheetId="10" hidden="1">{#N/A,#N/A,FALSE,"3";#N/A,#N/A,FALSE,"5";#N/A,#N/A,FALSE,"6";#N/A,#N/A,FALSE,"8";#N/A,#N/A,FALSE,"10";#N/A,#N/A,FALSE,"13";#N/A,#N/A,FALSE,"14";#N/A,#N/A,FALSE,"15";#N/A,#N/A,FALSE,"16"}</definedName>
    <definedName name="t" localSheetId="13" hidden="1">{#N/A,#N/A,FALSE,"3";#N/A,#N/A,FALSE,"5";#N/A,#N/A,FALSE,"6";#N/A,#N/A,FALSE,"8";#N/A,#N/A,FALSE,"10";#N/A,#N/A,FALSE,"13";#N/A,#N/A,FALSE,"14";#N/A,#N/A,FALSE,"15";#N/A,#N/A,FALSE,"16"}</definedName>
    <definedName name="t" localSheetId="2" hidden="1">{#N/A,#N/A,FALSE,"3";#N/A,#N/A,FALSE,"5";#N/A,#N/A,FALSE,"6";#N/A,#N/A,FALSE,"8";#N/A,#N/A,FALSE,"10";#N/A,#N/A,FALSE,"13";#N/A,#N/A,FALSE,"14";#N/A,#N/A,FALSE,"15";#N/A,#N/A,FALSE,"16"}</definedName>
    <definedName name="t" hidden="1">{#N/A,#N/A,FALSE,"3";#N/A,#N/A,FALSE,"5";#N/A,#N/A,FALSE,"6";#N/A,#N/A,FALSE,"8";#N/A,#N/A,FALSE,"10";#N/A,#N/A,FALSE,"13";#N/A,#N/A,FALSE,"14";#N/A,#N/A,FALSE,"15";#N/A,#N/A,FALSE,"16"}</definedName>
    <definedName name="TDS" localSheetId="3" hidden="1">{#N/A,#N/A,FALSE,"3";#N/A,#N/A,FALSE,"5";#N/A,#N/A,FALSE,"6";#N/A,#N/A,FALSE,"8";#N/A,#N/A,FALSE,"10";#N/A,#N/A,FALSE,"13";#N/A,#N/A,FALSE,"14";#N/A,#N/A,FALSE,"15";#N/A,#N/A,FALSE,"16"}</definedName>
    <definedName name="TDS" localSheetId="8" hidden="1">{#N/A,#N/A,FALSE,"3";#N/A,#N/A,FALSE,"5";#N/A,#N/A,FALSE,"6";#N/A,#N/A,FALSE,"8";#N/A,#N/A,FALSE,"10";#N/A,#N/A,FALSE,"13";#N/A,#N/A,FALSE,"14";#N/A,#N/A,FALSE,"15";#N/A,#N/A,FALSE,"16"}</definedName>
    <definedName name="TDS" localSheetId="11" hidden="1">{#N/A,#N/A,FALSE,"3";#N/A,#N/A,FALSE,"5";#N/A,#N/A,FALSE,"6";#N/A,#N/A,FALSE,"8";#N/A,#N/A,FALSE,"10";#N/A,#N/A,FALSE,"13";#N/A,#N/A,FALSE,"14";#N/A,#N/A,FALSE,"15";#N/A,#N/A,FALSE,"16"}</definedName>
    <definedName name="TDS" localSheetId="6" hidden="1">{#N/A,#N/A,FALSE,"3";#N/A,#N/A,FALSE,"5";#N/A,#N/A,FALSE,"6";#N/A,#N/A,FALSE,"8";#N/A,#N/A,FALSE,"10";#N/A,#N/A,FALSE,"13";#N/A,#N/A,FALSE,"14";#N/A,#N/A,FALSE,"15";#N/A,#N/A,FALSE,"16"}</definedName>
    <definedName name="TDS" localSheetId="7" hidden="1">{#N/A,#N/A,FALSE,"3";#N/A,#N/A,FALSE,"5";#N/A,#N/A,FALSE,"6";#N/A,#N/A,FALSE,"8";#N/A,#N/A,FALSE,"10";#N/A,#N/A,FALSE,"13";#N/A,#N/A,FALSE,"14";#N/A,#N/A,FALSE,"15";#N/A,#N/A,FALSE,"16"}</definedName>
    <definedName name="TDS" localSheetId="9" hidden="1">{#N/A,#N/A,FALSE,"3";#N/A,#N/A,FALSE,"5";#N/A,#N/A,FALSE,"6";#N/A,#N/A,FALSE,"8";#N/A,#N/A,FALSE,"10";#N/A,#N/A,FALSE,"13";#N/A,#N/A,FALSE,"14";#N/A,#N/A,FALSE,"15";#N/A,#N/A,FALSE,"16"}</definedName>
    <definedName name="TDS" localSheetId="10" hidden="1">{#N/A,#N/A,FALSE,"3";#N/A,#N/A,FALSE,"5";#N/A,#N/A,FALSE,"6";#N/A,#N/A,FALSE,"8";#N/A,#N/A,FALSE,"10";#N/A,#N/A,FALSE,"13";#N/A,#N/A,FALSE,"14";#N/A,#N/A,FALSE,"15";#N/A,#N/A,FALSE,"16"}</definedName>
    <definedName name="TDS" localSheetId="13" hidden="1">{#N/A,#N/A,FALSE,"3";#N/A,#N/A,FALSE,"5";#N/A,#N/A,FALSE,"6";#N/A,#N/A,FALSE,"8";#N/A,#N/A,FALSE,"10";#N/A,#N/A,FALSE,"13";#N/A,#N/A,FALSE,"14";#N/A,#N/A,FALSE,"15";#N/A,#N/A,FALSE,"16"}</definedName>
    <definedName name="TDS" localSheetId="2" hidden="1">{#N/A,#N/A,FALSE,"3";#N/A,#N/A,FALSE,"5";#N/A,#N/A,FALSE,"6";#N/A,#N/A,FALSE,"8";#N/A,#N/A,FALSE,"10";#N/A,#N/A,FALSE,"13";#N/A,#N/A,FALSE,"14";#N/A,#N/A,FALSE,"15";#N/A,#N/A,FALSE,"16"}</definedName>
    <definedName name="TDS" hidden="1">{#N/A,#N/A,FALSE,"3";#N/A,#N/A,FALSE,"5";#N/A,#N/A,FALSE,"6";#N/A,#N/A,FALSE,"8";#N/A,#N/A,FALSE,"10";#N/A,#N/A,FALSE,"13";#N/A,#N/A,FALSE,"14";#N/A,#N/A,FALSE,"15";#N/A,#N/A,FALSE,"16"}</definedName>
    <definedName name="tdsissco" localSheetId="3" hidden="1">{#N/A,#N/A,FALSE,"3";#N/A,#N/A,FALSE,"5";#N/A,#N/A,FALSE,"6";#N/A,#N/A,FALSE,"8";#N/A,#N/A,FALSE,"10";#N/A,#N/A,FALSE,"13";#N/A,#N/A,FALSE,"14";#N/A,#N/A,FALSE,"15";#N/A,#N/A,FALSE,"16"}</definedName>
    <definedName name="tdsissco" localSheetId="8" hidden="1">{#N/A,#N/A,FALSE,"3";#N/A,#N/A,FALSE,"5";#N/A,#N/A,FALSE,"6";#N/A,#N/A,FALSE,"8";#N/A,#N/A,FALSE,"10";#N/A,#N/A,FALSE,"13";#N/A,#N/A,FALSE,"14";#N/A,#N/A,FALSE,"15";#N/A,#N/A,FALSE,"16"}</definedName>
    <definedName name="tdsissco" localSheetId="11" hidden="1">{#N/A,#N/A,FALSE,"3";#N/A,#N/A,FALSE,"5";#N/A,#N/A,FALSE,"6";#N/A,#N/A,FALSE,"8";#N/A,#N/A,FALSE,"10";#N/A,#N/A,FALSE,"13";#N/A,#N/A,FALSE,"14";#N/A,#N/A,FALSE,"15";#N/A,#N/A,FALSE,"16"}</definedName>
    <definedName name="tdsissco" localSheetId="6" hidden="1">{#N/A,#N/A,FALSE,"3";#N/A,#N/A,FALSE,"5";#N/A,#N/A,FALSE,"6";#N/A,#N/A,FALSE,"8";#N/A,#N/A,FALSE,"10";#N/A,#N/A,FALSE,"13";#N/A,#N/A,FALSE,"14";#N/A,#N/A,FALSE,"15";#N/A,#N/A,FALSE,"16"}</definedName>
    <definedName name="tdsissco" localSheetId="7" hidden="1">{#N/A,#N/A,FALSE,"3";#N/A,#N/A,FALSE,"5";#N/A,#N/A,FALSE,"6";#N/A,#N/A,FALSE,"8";#N/A,#N/A,FALSE,"10";#N/A,#N/A,FALSE,"13";#N/A,#N/A,FALSE,"14";#N/A,#N/A,FALSE,"15";#N/A,#N/A,FALSE,"16"}</definedName>
    <definedName name="tdsissco" localSheetId="9" hidden="1">{#N/A,#N/A,FALSE,"3";#N/A,#N/A,FALSE,"5";#N/A,#N/A,FALSE,"6";#N/A,#N/A,FALSE,"8";#N/A,#N/A,FALSE,"10";#N/A,#N/A,FALSE,"13";#N/A,#N/A,FALSE,"14";#N/A,#N/A,FALSE,"15";#N/A,#N/A,FALSE,"16"}</definedName>
    <definedName name="tdsissco" localSheetId="10" hidden="1">{#N/A,#N/A,FALSE,"3";#N/A,#N/A,FALSE,"5";#N/A,#N/A,FALSE,"6";#N/A,#N/A,FALSE,"8";#N/A,#N/A,FALSE,"10";#N/A,#N/A,FALSE,"13";#N/A,#N/A,FALSE,"14";#N/A,#N/A,FALSE,"15";#N/A,#N/A,FALSE,"16"}</definedName>
    <definedName name="tdsissco" localSheetId="13" hidden="1">{#N/A,#N/A,FALSE,"3";#N/A,#N/A,FALSE,"5";#N/A,#N/A,FALSE,"6";#N/A,#N/A,FALSE,"8";#N/A,#N/A,FALSE,"10";#N/A,#N/A,FALSE,"13";#N/A,#N/A,FALSE,"14";#N/A,#N/A,FALSE,"15";#N/A,#N/A,FALSE,"16"}</definedName>
    <definedName name="tdsissco" localSheetId="2" hidden="1">{#N/A,#N/A,FALSE,"3";#N/A,#N/A,FALSE,"5";#N/A,#N/A,FALSE,"6";#N/A,#N/A,FALSE,"8";#N/A,#N/A,FALSE,"10";#N/A,#N/A,FALSE,"13";#N/A,#N/A,FALSE,"14";#N/A,#N/A,FALSE,"15";#N/A,#N/A,FALSE,"16"}</definedName>
    <definedName name="tdsissco" hidden="1">{#N/A,#N/A,FALSE,"3";#N/A,#N/A,FALSE,"5";#N/A,#N/A,FALSE,"6";#N/A,#N/A,FALSE,"8";#N/A,#N/A,FALSE,"10";#N/A,#N/A,FALSE,"13";#N/A,#N/A,FALSE,"14";#N/A,#N/A,FALSE,"15";#N/A,#N/A,FALSE,"16"}</definedName>
    <definedName name="TDSplan" localSheetId="3" hidden="1">{#N/A,#N/A,FALSE,"3";#N/A,#N/A,FALSE,"5";#N/A,#N/A,FALSE,"6";#N/A,#N/A,FALSE,"8";#N/A,#N/A,FALSE,"10";#N/A,#N/A,FALSE,"13";#N/A,#N/A,FALSE,"14";#N/A,#N/A,FALSE,"15";#N/A,#N/A,FALSE,"16"}</definedName>
    <definedName name="TDSplan" localSheetId="8" hidden="1">{#N/A,#N/A,FALSE,"3";#N/A,#N/A,FALSE,"5";#N/A,#N/A,FALSE,"6";#N/A,#N/A,FALSE,"8";#N/A,#N/A,FALSE,"10";#N/A,#N/A,FALSE,"13";#N/A,#N/A,FALSE,"14";#N/A,#N/A,FALSE,"15";#N/A,#N/A,FALSE,"16"}</definedName>
    <definedName name="TDSplan" localSheetId="11" hidden="1">{#N/A,#N/A,FALSE,"3";#N/A,#N/A,FALSE,"5";#N/A,#N/A,FALSE,"6";#N/A,#N/A,FALSE,"8";#N/A,#N/A,FALSE,"10";#N/A,#N/A,FALSE,"13";#N/A,#N/A,FALSE,"14";#N/A,#N/A,FALSE,"15";#N/A,#N/A,FALSE,"16"}</definedName>
    <definedName name="TDSplan" localSheetId="6" hidden="1">{#N/A,#N/A,FALSE,"3";#N/A,#N/A,FALSE,"5";#N/A,#N/A,FALSE,"6";#N/A,#N/A,FALSE,"8";#N/A,#N/A,FALSE,"10";#N/A,#N/A,FALSE,"13";#N/A,#N/A,FALSE,"14";#N/A,#N/A,FALSE,"15";#N/A,#N/A,FALSE,"16"}</definedName>
    <definedName name="TDSplan" localSheetId="7" hidden="1">{#N/A,#N/A,FALSE,"3";#N/A,#N/A,FALSE,"5";#N/A,#N/A,FALSE,"6";#N/A,#N/A,FALSE,"8";#N/A,#N/A,FALSE,"10";#N/A,#N/A,FALSE,"13";#N/A,#N/A,FALSE,"14";#N/A,#N/A,FALSE,"15";#N/A,#N/A,FALSE,"16"}</definedName>
    <definedName name="TDSplan" localSheetId="9" hidden="1">{#N/A,#N/A,FALSE,"3";#N/A,#N/A,FALSE,"5";#N/A,#N/A,FALSE,"6";#N/A,#N/A,FALSE,"8";#N/A,#N/A,FALSE,"10";#N/A,#N/A,FALSE,"13";#N/A,#N/A,FALSE,"14";#N/A,#N/A,FALSE,"15";#N/A,#N/A,FALSE,"16"}</definedName>
    <definedName name="TDSplan" localSheetId="10" hidden="1">{#N/A,#N/A,FALSE,"3";#N/A,#N/A,FALSE,"5";#N/A,#N/A,FALSE,"6";#N/A,#N/A,FALSE,"8";#N/A,#N/A,FALSE,"10";#N/A,#N/A,FALSE,"13";#N/A,#N/A,FALSE,"14";#N/A,#N/A,FALSE,"15";#N/A,#N/A,FALSE,"16"}</definedName>
    <definedName name="TDSplan" localSheetId="13" hidden="1">{#N/A,#N/A,FALSE,"3";#N/A,#N/A,FALSE,"5";#N/A,#N/A,FALSE,"6";#N/A,#N/A,FALSE,"8";#N/A,#N/A,FALSE,"10";#N/A,#N/A,FALSE,"13";#N/A,#N/A,FALSE,"14";#N/A,#N/A,FALSE,"15";#N/A,#N/A,FALSE,"16"}</definedName>
    <definedName name="TDSplan" localSheetId="2" hidden="1">{#N/A,#N/A,FALSE,"3";#N/A,#N/A,FALSE,"5";#N/A,#N/A,FALSE,"6";#N/A,#N/A,FALSE,"8";#N/A,#N/A,FALSE,"10";#N/A,#N/A,FALSE,"13";#N/A,#N/A,FALSE,"14";#N/A,#N/A,FALSE,"15";#N/A,#N/A,FALSE,"16"}</definedName>
    <definedName name="TDSplan" hidden="1">{#N/A,#N/A,FALSE,"3";#N/A,#N/A,FALSE,"5";#N/A,#N/A,FALSE,"6";#N/A,#N/A,FALSE,"8";#N/A,#N/A,FALSE,"10";#N/A,#N/A,FALSE,"13";#N/A,#N/A,FALSE,"14";#N/A,#N/A,FALSE,"15";#N/A,#N/A,FALSE,"16"}</definedName>
    <definedName name="test" hidden="1">'[7]MOS suivi hebdomadaire'!$C$8</definedName>
    <definedName name="tftchristine" localSheetId="3" hidden="1">{#N/A,#N/A,FALSE,"3";#N/A,#N/A,FALSE,"5";#N/A,#N/A,FALSE,"6";#N/A,#N/A,FALSE,"8";#N/A,#N/A,FALSE,"10";#N/A,#N/A,FALSE,"13";#N/A,#N/A,FALSE,"14";#N/A,#N/A,FALSE,"15";#N/A,#N/A,FALSE,"16"}</definedName>
    <definedName name="tftchristine" localSheetId="8" hidden="1">{#N/A,#N/A,FALSE,"3";#N/A,#N/A,FALSE,"5";#N/A,#N/A,FALSE,"6";#N/A,#N/A,FALSE,"8";#N/A,#N/A,FALSE,"10";#N/A,#N/A,FALSE,"13";#N/A,#N/A,FALSE,"14";#N/A,#N/A,FALSE,"15";#N/A,#N/A,FALSE,"16"}</definedName>
    <definedName name="tftchristine" localSheetId="11" hidden="1">{#N/A,#N/A,FALSE,"3";#N/A,#N/A,FALSE,"5";#N/A,#N/A,FALSE,"6";#N/A,#N/A,FALSE,"8";#N/A,#N/A,FALSE,"10";#N/A,#N/A,FALSE,"13";#N/A,#N/A,FALSE,"14";#N/A,#N/A,FALSE,"15";#N/A,#N/A,FALSE,"16"}</definedName>
    <definedName name="tftchristine" localSheetId="6" hidden="1">{#N/A,#N/A,FALSE,"3";#N/A,#N/A,FALSE,"5";#N/A,#N/A,FALSE,"6";#N/A,#N/A,FALSE,"8";#N/A,#N/A,FALSE,"10";#N/A,#N/A,FALSE,"13";#N/A,#N/A,FALSE,"14";#N/A,#N/A,FALSE,"15";#N/A,#N/A,FALSE,"16"}</definedName>
    <definedName name="tftchristine" localSheetId="7" hidden="1">{#N/A,#N/A,FALSE,"3";#N/A,#N/A,FALSE,"5";#N/A,#N/A,FALSE,"6";#N/A,#N/A,FALSE,"8";#N/A,#N/A,FALSE,"10";#N/A,#N/A,FALSE,"13";#N/A,#N/A,FALSE,"14";#N/A,#N/A,FALSE,"15";#N/A,#N/A,FALSE,"16"}</definedName>
    <definedName name="tftchristine" localSheetId="9" hidden="1">{#N/A,#N/A,FALSE,"3";#N/A,#N/A,FALSE,"5";#N/A,#N/A,FALSE,"6";#N/A,#N/A,FALSE,"8";#N/A,#N/A,FALSE,"10";#N/A,#N/A,FALSE,"13";#N/A,#N/A,FALSE,"14";#N/A,#N/A,FALSE,"15";#N/A,#N/A,FALSE,"16"}</definedName>
    <definedName name="tftchristine" localSheetId="10" hidden="1">{#N/A,#N/A,FALSE,"3";#N/A,#N/A,FALSE,"5";#N/A,#N/A,FALSE,"6";#N/A,#N/A,FALSE,"8";#N/A,#N/A,FALSE,"10";#N/A,#N/A,FALSE,"13";#N/A,#N/A,FALSE,"14";#N/A,#N/A,FALSE,"15";#N/A,#N/A,FALSE,"16"}</definedName>
    <definedName name="tftchristine" localSheetId="13" hidden="1">{#N/A,#N/A,FALSE,"3";#N/A,#N/A,FALSE,"5";#N/A,#N/A,FALSE,"6";#N/A,#N/A,FALSE,"8";#N/A,#N/A,FALSE,"10";#N/A,#N/A,FALSE,"13";#N/A,#N/A,FALSE,"14";#N/A,#N/A,FALSE,"15";#N/A,#N/A,FALSE,"16"}</definedName>
    <definedName name="tftchristine" localSheetId="2" hidden="1">{#N/A,#N/A,FALSE,"3";#N/A,#N/A,FALSE,"5";#N/A,#N/A,FALSE,"6";#N/A,#N/A,FALSE,"8";#N/A,#N/A,FALSE,"10";#N/A,#N/A,FALSE,"13";#N/A,#N/A,FALSE,"14";#N/A,#N/A,FALSE,"15";#N/A,#N/A,FALSE,"16"}</definedName>
    <definedName name="tftchristine" hidden="1">{#N/A,#N/A,FALSE,"3";#N/A,#N/A,FALSE,"5";#N/A,#N/A,FALSE,"6";#N/A,#N/A,FALSE,"8";#N/A,#N/A,FALSE,"10";#N/A,#N/A,FALSE,"13";#N/A,#N/A,FALSE,"14";#N/A,#N/A,FALSE,"15";#N/A,#N/A,FALSE,"16"}</definedName>
    <definedName name="tftchristine2" localSheetId="3" hidden="1">{#N/A,#N/A,FALSE,"3";#N/A,#N/A,FALSE,"5";#N/A,#N/A,FALSE,"6";#N/A,#N/A,FALSE,"8";#N/A,#N/A,FALSE,"10";#N/A,#N/A,FALSE,"13";#N/A,#N/A,FALSE,"14";#N/A,#N/A,FALSE,"15";#N/A,#N/A,FALSE,"16"}</definedName>
    <definedName name="tftchristine2" localSheetId="8" hidden="1">{#N/A,#N/A,FALSE,"3";#N/A,#N/A,FALSE,"5";#N/A,#N/A,FALSE,"6";#N/A,#N/A,FALSE,"8";#N/A,#N/A,FALSE,"10";#N/A,#N/A,FALSE,"13";#N/A,#N/A,FALSE,"14";#N/A,#N/A,FALSE,"15";#N/A,#N/A,FALSE,"16"}</definedName>
    <definedName name="tftchristine2" localSheetId="11" hidden="1">{#N/A,#N/A,FALSE,"3";#N/A,#N/A,FALSE,"5";#N/A,#N/A,FALSE,"6";#N/A,#N/A,FALSE,"8";#N/A,#N/A,FALSE,"10";#N/A,#N/A,FALSE,"13";#N/A,#N/A,FALSE,"14";#N/A,#N/A,FALSE,"15";#N/A,#N/A,FALSE,"16"}</definedName>
    <definedName name="tftchristine2" localSheetId="6" hidden="1">{#N/A,#N/A,FALSE,"3";#N/A,#N/A,FALSE,"5";#N/A,#N/A,FALSE,"6";#N/A,#N/A,FALSE,"8";#N/A,#N/A,FALSE,"10";#N/A,#N/A,FALSE,"13";#N/A,#N/A,FALSE,"14";#N/A,#N/A,FALSE,"15";#N/A,#N/A,FALSE,"16"}</definedName>
    <definedName name="tftchristine2" localSheetId="7" hidden="1">{#N/A,#N/A,FALSE,"3";#N/A,#N/A,FALSE,"5";#N/A,#N/A,FALSE,"6";#N/A,#N/A,FALSE,"8";#N/A,#N/A,FALSE,"10";#N/A,#N/A,FALSE,"13";#N/A,#N/A,FALSE,"14";#N/A,#N/A,FALSE,"15";#N/A,#N/A,FALSE,"16"}</definedName>
    <definedName name="tftchristine2" localSheetId="9" hidden="1">{#N/A,#N/A,FALSE,"3";#N/A,#N/A,FALSE,"5";#N/A,#N/A,FALSE,"6";#N/A,#N/A,FALSE,"8";#N/A,#N/A,FALSE,"10";#N/A,#N/A,FALSE,"13";#N/A,#N/A,FALSE,"14";#N/A,#N/A,FALSE,"15";#N/A,#N/A,FALSE,"16"}</definedName>
    <definedName name="tftchristine2" localSheetId="10" hidden="1">{#N/A,#N/A,FALSE,"3";#N/A,#N/A,FALSE,"5";#N/A,#N/A,FALSE,"6";#N/A,#N/A,FALSE,"8";#N/A,#N/A,FALSE,"10";#N/A,#N/A,FALSE,"13";#N/A,#N/A,FALSE,"14";#N/A,#N/A,FALSE,"15";#N/A,#N/A,FALSE,"16"}</definedName>
    <definedName name="tftchristine2" localSheetId="13" hidden="1">{#N/A,#N/A,FALSE,"3";#N/A,#N/A,FALSE,"5";#N/A,#N/A,FALSE,"6";#N/A,#N/A,FALSE,"8";#N/A,#N/A,FALSE,"10";#N/A,#N/A,FALSE,"13";#N/A,#N/A,FALSE,"14";#N/A,#N/A,FALSE,"15";#N/A,#N/A,FALSE,"16"}</definedName>
    <definedName name="tftchristine2" localSheetId="2" hidden="1">{#N/A,#N/A,FALSE,"3";#N/A,#N/A,FALSE,"5";#N/A,#N/A,FALSE,"6";#N/A,#N/A,FALSE,"8";#N/A,#N/A,FALSE,"10";#N/A,#N/A,FALSE,"13";#N/A,#N/A,FALSE,"14";#N/A,#N/A,FALSE,"15";#N/A,#N/A,FALSE,"16"}</definedName>
    <definedName name="tftchristine2" hidden="1">{#N/A,#N/A,FALSE,"3";#N/A,#N/A,FALSE,"5";#N/A,#N/A,FALSE,"6";#N/A,#N/A,FALSE,"8";#N/A,#N/A,FALSE,"10";#N/A,#N/A,FALSE,"13";#N/A,#N/A,FALSE,"14";#N/A,#N/A,FALSE,"15";#N/A,#N/A,FALSE,"16"}</definedName>
    <definedName name="titi" localSheetId="3" hidden="1">#REF!</definedName>
    <definedName name="titi" localSheetId="8" hidden="1">#REF!</definedName>
    <definedName name="titi" localSheetId="11" hidden="1">#REF!</definedName>
    <definedName name="titi" localSheetId="6" hidden="1">#REF!</definedName>
    <definedName name="titi" localSheetId="7" hidden="1">#REF!</definedName>
    <definedName name="titi" localSheetId="9" hidden="1">#REF!</definedName>
    <definedName name="titi" localSheetId="10" hidden="1">#REF!</definedName>
    <definedName name="titi" localSheetId="13" hidden="1">#REF!</definedName>
    <definedName name="titi" localSheetId="0" hidden="1">#REF!</definedName>
    <definedName name="titi" localSheetId="1" hidden="1">#REF!</definedName>
    <definedName name="titi" localSheetId="4" hidden="1">#REF!</definedName>
    <definedName name="titi" hidden="1">#REF!</definedName>
    <definedName name="TM1REBUILDOPTION">1</definedName>
    <definedName name="toto" localSheetId="3" hidden="1">{#N/A,#N/A,FALSE,"3";#N/A,#N/A,FALSE,"5";#N/A,#N/A,FALSE,"6";#N/A,#N/A,FALSE,"8";#N/A,#N/A,FALSE,"10";#N/A,#N/A,FALSE,"13";#N/A,#N/A,FALSE,"14";#N/A,#N/A,FALSE,"15";#N/A,#N/A,FALSE,"16"}</definedName>
    <definedName name="toto" localSheetId="8" hidden="1">{#N/A,#N/A,FALSE,"3";#N/A,#N/A,FALSE,"5";#N/A,#N/A,FALSE,"6";#N/A,#N/A,FALSE,"8";#N/A,#N/A,FALSE,"10";#N/A,#N/A,FALSE,"13";#N/A,#N/A,FALSE,"14";#N/A,#N/A,FALSE,"15";#N/A,#N/A,FALSE,"16"}</definedName>
    <definedName name="toto" localSheetId="11" hidden="1">{#N/A,#N/A,FALSE,"3";#N/A,#N/A,FALSE,"5";#N/A,#N/A,FALSE,"6";#N/A,#N/A,FALSE,"8";#N/A,#N/A,FALSE,"10";#N/A,#N/A,FALSE,"13";#N/A,#N/A,FALSE,"14";#N/A,#N/A,FALSE,"15";#N/A,#N/A,FALSE,"16"}</definedName>
    <definedName name="toto" localSheetId="6" hidden="1">{#N/A,#N/A,FALSE,"3";#N/A,#N/A,FALSE,"5";#N/A,#N/A,FALSE,"6";#N/A,#N/A,FALSE,"8";#N/A,#N/A,FALSE,"10";#N/A,#N/A,FALSE,"13";#N/A,#N/A,FALSE,"14";#N/A,#N/A,FALSE,"15";#N/A,#N/A,FALSE,"16"}</definedName>
    <definedName name="toto" localSheetId="7" hidden="1">{#N/A,#N/A,FALSE,"3";#N/A,#N/A,FALSE,"5";#N/A,#N/A,FALSE,"6";#N/A,#N/A,FALSE,"8";#N/A,#N/A,FALSE,"10";#N/A,#N/A,FALSE,"13";#N/A,#N/A,FALSE,"14";#N/A,#N/A,FALSE,"15";#N/A,#N/A,FALSE,"16"}</definedName>
    <definedName name="toto" localSheetId="9" hidden="1">{#N/A,#N/A,FALSE,"3";#N/A,#N/A,FALSE,"5";#N/A,#N/A,FALSE,"6";#N/A,#N/A,FALSE,"8";#N/A,#N/A,FALSE,"10";#N/A,#N/A,FALSE,"13";#N/A,#N/A,FALSE,"14";#N/A,#N/A,FALSE,"15";#N/A,#N/A,FALSE,"16"}</definedName>
    <definedName name="toto" localSheetId="10" hidden="1">{#N/A,#N/A,FALSE,"3";#N/A,#N/A,FALSE,"5";#N/A,#N/A,FALSE,"6";#N/A,#N/A,FALSE,"8";#N/A,#N/A,FALSE,"10";#N/A,#N/A,FALSE,"13";#N/A,#N/A,FALSE,"14";#N/A,#N/A,FALSE,"15";#N/A,#N/A,FALSE,"16"}</definedName>
    <definedName name="toto" localSheetId="13" hidden="1">{#N/A,#N/A,FALSE,"3";#N/A,#N/A,FALSE,"5";#N/A,#N/A,FALSE,"6";#N/A,#N/A,FALSE,"8";#N/A,#N/A,FALSE,"10";#N/A,#N/A,FALSE,"13";#N/A,#N/A,FALSE,"14";#N/A,#N/A,FALSE,"15";#N/A,#N/A,FALSE,"16"}</definedName>
    <definedName name="toto" localSheetId="2" hidden="1">{#N/A,#N/A,FALSE,"3";#N/A,#N/A,FALSE,"5";#N/A,#N/A,FALSE,"6";#N/A,#N/A,FALSE,"8";#N/A,#N/A,FALSE,"10";#N/A,#N/A,FALSE,"13";#N/A,#N/A,FALSE,"14";#N/A,#N/A,FALSE,"15";#N/A,#N/A,FALSE,"16"}</definedName>
    <definedName name="toto" hidden="1">{#N/A,#N/A,FALSE,"3";#N/A,#N/A,FALSE,"5";#N/A,#N/A,FALSE,"6";#N/A,#N/A,FALSE,"8";#N/A,#N/A,FALSE,"10";#N/A,#N/A,FALSE,"13";#N/A,#N/A,FALSE,"14";#N/A,#N/A,FALSE,"15";#N/A,#N/A,FALSE,"16"}</definedName>
    <definedName name="toto2" localSheetId="3" hidden="1">{#N/A,#N/A,FALSE,"3";#N/A,#N/A,FALSE,"5";#N/A,#N/A,FALSE,"6";#N/A,#N/A,FALSE,"8";#N/A,#N/A,FALSE,"10";#N/A,#N/A,FALSE,"13";#N/A,#N/A,FALSE,"14";#N/A,#N/A,FALSE,"15";#N/A,#N/A,FALSE,"16"}</definedName>
    <definedName name="toto2" localSheetId="8" hidden="1">{#N/A,#N/A,FALSE,"3";#N/A,#N/A,FALSE,"5";#N/A,#N/A,FALSE,"6";#N/A,#N/A,FALSE,"8";#N/A,#N/A,FALSE,"10";#N/A,#N/A,FALSE,"13";#N/A,#N/A,FALSE,"14";#N/A,#N/A,FALSE,"15";#N/A,#N/A,FALSE,"16"}</definedName>
    <definedName name="toto2" localSheetId="11" hidden="1">{#N/A,#N/A,FALSE,"3";#N/A,#N/A,FALSE,"5";#N/A,#N/A,FALSE,"6";#N/A,#N/A,FALSE,"8";#N/A,#N/A,FALSE,"10";#N/A,#N/A,FALSE,"13";#N/A,#N/A,FALSE,"14";#N/A,#N/A,FALSE,"15";#N/A,#N/A,FALSE,"16"}</definedName>
    <definedName name="toto2" localSheetId="6" hidden="1">{#N/A,#N/A,FALSE,"3";#N/A,#N/A,FALSE,"5";#N/A,#N/A,FALSE,"6";#N/A,#N/A,FALSE,"8";#N/A,#N/A,FALSE,"10";#N/A,#N/A,FALSE,"13";#N/A,#N/A,FALSE,"14";#N/A,#N/A,FALSE,"15";#N/A,#N/A,FALSE,"16"}</definedName>
    <definedName name="toto2" localSheetId="7" hidden="1">{#N/A,#N/A,FALSE,"3";#N/A,#N/A,FALSE,"5";#N/A,#N/A,FALSE,"6";#N/A,#N/A,FALSE,"8";#N/A,#N/A,FALSE,"10";#N/A,#N/A,FALSE,"13";#N/A,#N/A,FALSE,"14";#N/A,#N/A,FALSE,"15";#N/A,#N/A,FALSE,"16"}</definedName>
    <definedName name="toto2" localSheetId="9" hidden="1">{#N/A,#N/A,FALSE,"3";#N/A,#N/A,FALSE,"5";#N/A,#N/A,FALSE,"6";#N/A,#N/A,FALSE,"8";#N/A,#N/A,FALSE,"10";#N/A,#N/A,FALSE,"13";#N/A,#N/A,FALSE,"14";#N/A,#N/A,FALSE,"15";#N/A,#N/A,FALSE,"16"}</definedName>
    <definedName name="toto2" localSheetId="10" hidden="1">{#N/A,#N/A,FALSE,"3";#N/A,#N/A,FALSE,"5";#N/A,#N/A,FALSE,"6";#N/A,#N/A,FALSE,"8";#N/A,#N/A,FALSE,"10";#N/A,#N/A,FALSE,"13";#N/A,#N/A,FALSE,"14";#N/A,#N/A,FALSE,"15";#N/A,#N/A,FALSE,"16"}</definedName>
    <definedName name="toto2" localSheetId="13" hidden="1">{#N/A,#N/A,FALSE,"3";#N/A,#N/A,FALSE,"5";#N/A,#N/A,FALSE,"6";#N/A,#N/A,FALSE,"8";#N/A,#N/A,FALSE,"10";#N/A,#N/A,FALSE,"13";#N/A,#N/A,FALSE,"14";#N/A,#N/A,FALSE,"15";#N/A,#N/A,FALSE,"16"}</definedName>
    <definedName name="toto2" localSheetId="2" hidden="1">{#N/A,#N/A,FALSE,"3";#N/A,#N/A,FALSE,"5";#N/A,#N/A,FALSE,"6";#N/A,#N/A,FALSE,"8";#N/A,#N/A,FALSE,"10";#N/A,#N/A,FALSE,"13";#N/A,#N/A,FALSE,"14";#N/A,#N/A,FALSE,"15";#N/A,#N/A,FALSE,"16"}</definedName>
    <definedName name="toto2" hidden="1">{#N/A,#N/A,FALSE,"3";#N/A,#N/A,FALSE,"5";#N/A,#N/A,FALSE,"6";#N/A,#N/A,FALSE,"8";#N/A,#N/A,FALSE,"10";#N/A,#N/A,FALSE,"13";#N/A,#N/A,FALSE,"14";#N/A,#N/A,FALSE,"15";#N/A,#N/A,FALSE,"16"}</definedName>
    <definedName name="tototo2" localSheetId="3" hidden="1">{#N/A,#N/A,FALSE,"3";#N/A,#N/A,FALSE,"5";#N/A,#N/A,FALSE,"6";#N/A,#N/A,FALSE,"8";#N/A,#N/A,FALSE,"10";#N/A,#N/A,FALSE,"13";#N/A,#N/A,FALSE,"14";#N/A,#N/A,FALSE,"15";#N/A,#N/A,FALSE,"16"}</definedName>
    <definedName name="tototo2" localSheetId="8" hidden="1">{#N/A,#N/A,FALSE,"3";#N/A,#N/A,FALSE,"5";#N/A,#N/A,FALSE,"6";#N/A,#N/A,FALSE,"8";#N/A,#N/A,FALSE,"10";#N/A,#N/A,FALSE,"13";#N/A,#N/A,FALSE,"14";#N/A,#N/A,FALSE,"15";#N/A,#N/A,FALSE,"16"}</definedName>
    <definedName name="tototo2" localSheetId="11" hidden="1">{#N/A,#N/A,FALSE,"3";#N/A,#N/A,FALSE,"5";#N/A,#N/A,FALSE,"6";#N/A,#N/A,FALSE,"8";#N/A,#N/A,FALSE,"10";#N/A,#N/A,FALSE,"13";#N/A,#N/A,FALSE,"14";#N/A,#N/A,FALSE,"15";#N/A,#N/A,FALSE,"16"}</definedName>
    <definedName name="tototo2" localSheetId="6" hidden="1">{#N/A,#N/A,FALSE,"3";#N/A,#N/A,FALSE,"5";#N/A,#N/A,FALSE,"6";#N/A,#N/A,FALSE,"8";#N/A,#N/A,FALSE,"10";#N/A,#N/A,FALSE,"13";#N/A,#N/A,FALSE,"14";#N/A,#N/A,FALSE,"15";#N/A,#N/A,FALSE,"16"}</definedName>
    <definedName name="tototo2" localSheetId="7" hidden="1">{#N/A,#N/A,FALSE,"3";#N/A,#N/A,FALSE,"5";#N/A,#N/A,FALSE,"6";#N/A,#N/A,FALSE,"8";#N/A,#N/A,FALSE,"10";#N/A,#N/A,FALSE,"13";#N/A,#N/A,FALSE,"14";#N/A,#N/A,FALSE,"15";#N/A,#N/A,FALSE,"16"}</definedName>
    <definedName name="tototo2" localSheetId="9" hidden="1">{#N/A,#N/A,FALSE,"3";#N/A,#N/A,FALSE,"5";#N/A,#N/A,FALSE,"6";#N/A,#N/A,FALSE,"8";#N/A,#N/A,FALSE,"10";#N/A,#N/A,FALSE,"13";#N/A,#N/A,FALSE,"14";#N/A,#N/A,FALSE,"15";#N/A,#N/A,FALSE,"16"}</definedName>
    <definedName name="tototo2" localSheetId="10" hidden="1">{#N/A,#N/A,FALSE,"3";#N/A,#N/A,FALSE,"5";#N/A,#N/A,FALSE,"6";#N/A,#N/A,FALSE,"8";#N/A,#N/A,FALSE,"10";#N/A,#N/A,FALSE,"13";#N/A,#N/A,FALSE,"14";#N/A,#N/A,FALSE,"15";#N/A,#N/A,FALSE,"16"}</definedName>
    <definedName name="tototo2" localSheetId="13" hidden="1">{#N/A,#N/A,FALSE,"3";#N/A,#N/A,FALSE,"5";#N/A,#N/A,FALSE,"6";#N/A,#N/A,FALSE,"8";#N/A,#N/A,FALSE,"10";#N/A,#N/A,FALSE,"13";#N/A,#N/A,FALSE,"14";#N/A,#N/A,FALSE,"15";#N/A,#N/A,FALSE,"16"}</definedName>
    <definedName name="tototo2" localSheetId="2" hidden="1">{#N/A,#N/A,FALSE,"3";#N/A,#N/A,FALSE,"5";#N/A,#N/A,FALSE,"6";#N/A,#N/A,FALSE,"8";#N/A,#N/A,FALSE,"10";#N/A,#N/A,FALSE,"13";#N/A,#N/A,FALSE,"14";#N/A,#N/A,FALSE,"15";#N/A,#N/A,FALSE,"16"}</definedName>
    <definedName name="tototo2" hidden="1">{#N/A,#N/A,FALSE,"3";#N/A,#N/A,FALSE,"5";#N/A,#N/A,FALSE,"6";#N/A,#N/A,FALSE,"8";#N/A,#N/A,FALSE,"10";#N/A,#N/A,FALSE,"13";#N/A,#N/A,FALSE,"14";#N/A,#N/A,FALSE,"15";#N/A,#N/A,FALSE,"16"}</definedName>
    <definedName name="trurtu" localSheetId="3" hidden="1">{#N/A,#N/A,FALSE,"3";#N/A,#N/A,FALSE,"5";#N/A,#N/A,FALSE,"6";#N/A,#N/A,FALSE,"8";#N/A,#N/A,FALSE,"10";#N/A,#N/A,FALSE,"13";#N/A,#N/A,FALSE,"14";#N/A,#N/A,FALSE,"15";#N/A,#N/A,FALSE,"16"}</definedName>
    <definedName name="trurtu" localSheetId="8" hidden="1">{#N/A,#N/A,FALSE,"3";#N/A,#N/A,FALSE,"5";#N/A,#N/A,FALSE,"6";#N/A,#N/A,FALSE,"8";#N/A,#N/A,FALSE,"10";#N/A,#N/A,FALSE,"13";#N/A,#N/A,FALSE,"14";#N/A,#N/A,FALSE,"15";#N/A,#N/A,FALSE,"16"}</definedName>
    <definedName name="trurtu" localSheetId="11" hidden="1">{#N/A,#N/A,FALSE,"3";#N/A,#N/A,FALSE,"5";#N/A,#N/A,FALSE,"6";#N/A,#N/A,FALSE,"8";#N/A,#N/A,FALSE,"10";#N/A,#N/A,FALSE,"13";#N/A,#N/A,FALSE,"14";#N/A,#N/A,FALSE,"15";#N/A,#N/A,FALSE,"16"}</definedName>
    <definedName name="trurtu" localSheetId="6" hidden="1">{#N/A,#N/A,FALSE,"3";#N/A,#N/A,FALSE,"5";#N/A,#N/A,FALSE,"6";#N/A,#N/A,FALSE,"8";#N/A,#N/A,FALSE,"10";#N/A,#N/A,FALSE,"13";#N/A,#N/A,FALSE,"14";#N/A,#N/A,FALSE,"15";#N/A,#N/A,FALSE,"16"}</definedName>
    <definedName name="trurtu" localSheetId="7" hidden="1">{#N/A,#N/A,FALSE,"3";#N/A,#N/A,FALSE,"5";#N/A,#N/A,FALSE,"6";#N/A,#N/A,FALSE,"8";#N/A,#N/A,FALSE,"10";#N/A,#N/A,FALSE,"13";#N/A,#N/A,FALSE,"14";#N/A,#N/A,FALSE,"15";#N/A,#N/A,FALSE,"16"}</definedName>
    <definedName name="trurtu" localSheetId="9" hidden="1">{#N/A,#N/A,FALSE,"3";#N/A,#N/A,FALSE,"5";#N/A,#N/A,FALSE,"6";#N/A,#N/A,FALSE,"8";#N/A,#N/A,FALSE,"10";#N/A,#N/A,FALSE,"13";#N/A,#N/A,FALSE,"14";#N/A,#N/A,FALSE,"15";#N/A,#N/A,FALSE,"16"}</definedName>
    <definedName name="trurtu" localSheetId="10" hidden="1">{#N/A,#N/A,FALSE,"3";#N/A,#N/A,FALSE,"5";#N/A,#N/A,FALSE,"6";#N/A,#N/A,FALSE,"8";#N/A,#N/A,FALSE,"10";#N/A,#N/A,FALSE,"13";#N/A,#N/A,FALSE,"14";#N/A,#N/A,FALSE,"15";#N/A,#N/A,FALSE,"16"}</definedName>
    <definedName name="trurtu" localSheetId="13" hidden="1">{#N/A,#N/A,FALSE,"3";#N/A,#N/A,FALSE,"5";#N/A,#N/A,FALSE,"6";#N/A,#N/A,FALSE,"8";#N/A,#N/A,FALSE,"10";#N/A,#N/A,FALSE,"13";#N/A,#N/A,FALSE,"14";#N/A,#N/A,FALSE,"15";#N/A,#N/A,FALSE,"16"}</definedName>
    <definedName name="trurtu" localSheetId="2" hidden="1">{#N/A,#N/A,FALSE,"3";#N/A,#N/A,FALSE,"5";#N/A,#N/A,FALSE,"6";#N/A,#N/A,FALSE,"8";#N/A,#N/A,FALSE,"10";#N/A,#N/A,FALSE,"13";#N/A,#N/A,FALSE,"14";#N/A,#N/A,FALSE,"15";#N/A,#N/A,FALSE,"16"}</definedName>
    <definedName name="trurtu" hidden="1">{#N/A,#N/A,FALSE,"3";#N/A,#N/A,FALSE,"5";#N/A,#N/A,FALSE,"6";#N/A,#N/A,FALSE,"8";#N/A,#N/A,FALSE,"10";#N/A,#N/A,FALSE,"13";#N/A,#N/A,FALSE,"14";#N/A,#N/A,FALSE,"15";#N/A,#N/A,FALSE,"16"}</definedName>
    <definedName name="trurturturt" localSheetId="3" hidden="1">{#N/A,#N/A,FALSE,"3";#N/A,#N/A,FALSE,"5";#N/A,#N/A,FALSE,"6";#N/A,#N/A,FALSE,"8";#N/A,#N/A,FALSE,"10";#N/A,#N/A,FALSE,"13";#N/A,#N/A,FALSE,"14";#N/A,#N/A,FALSE,"15";#N/A,#N/A,FALSE,"16"}</definedName>
    <definedName name="trurturturt" localSheetId="8" hidden="1">{#N/A,#N/A,FALSE,"3";#N/A,#N/A,FALSE,"5";#N/A,#N/A,FALSE,"6";#N/A,#N/A,FALSE,"8";#N/A,#N/A,FALSE,"10";#N/A,#N/A,FALSE,"13";#N/A,#N/A,FALSE,"14";#N/A,#N/A,FALSE,"15";#N/A,#N/A,FALSE,"16"}</definedName>
    <definedName name="trurturturt" localSheetId="11" hidden="1">{#N/A,#N/A,FALSE,"3";#N/A,#N/A,FALSE,"5";#N/A,#N/A,FALSE,"6";#N/A,#N/A,FALSE,"8";#N/A,#N/A,FALSE,"10";#N/A,#N/A,FALSE,"13";#N/A,#N/A,FALSE,"14";#N/A,#N/A,FALSE,"15";#N/A,#N/A,FALSE,"16"}</definedName>
    <definedName name="trurturturt" localSheetId="6" hidden="1">{#N/A,#N/A,FALSE,"3";#N/A,#N/A,FALSE,"5";#N/A,#N/A,FALSE,"6";#N/A,#N/A,FALSE,"8";#N/A,#N/A,FALSE,"10";#N/A,#N/A,FALSE,"13";#N/A,#N/A,FALSE,"14";#N/A,#N/A,FALSE,"15";#N/A,#N/A,FALSE,"16"}</definedName>
    <definedName name="trurturturt" localSheetId="7" hidden="1">{#N/A,#N/A,FALSE,"3";#N/A,#N/A,FALSE,"5";#N/A,#N/A,FALSE,"6";#N/A,#N/A,FALSE,"8";#N/A,#N/A,FALSE,"10";#N/A,#N/A,FALSE,"13";#N/A,#N/A,FALSE,"14";#N/A,#N/A,FALSE,"15";#N/A,#N/A,FALSE,"16"}</definedName>
    <definedName name="trurturturt" localSheetId="9" hidden="1">{#N/A,#N/A,FALSE,"3";#N/A,#N/A,FALSE,"5";#N/A,#N/A,FALSE,"6";#N/A,#N/A,FALSE,"8";#N/A,#N/A,FALSE,"10";#N/A,#N/A,FALSE,"13";#N/A,#N/A,FALSE,"14";#N/A,#N/A,FALSE,"15";#N/A,#N/A,FALSE,"16"}</definedName>
    <definedName name="trurturturt" localSheetId="10" hidden="1">{#N/A,#N/A,FALSE,"3";#N/A,#N/A,FALSE,"5";#N/A,#N/A,FALSE,"6";#N/A,#N/A,FALSE,"8";#N/A,#N/A,FALSE,"10";#N/A,#N/A,FALSE,"13";#N/A,#N/A,FALSE,"14";#N/A,#N/A,FALSE,"15";#N/A,#N/A,FALSE,"16"}</definedName>
    <definedName name="trurturturt" localSheetId="13" hidden="1">{#N/A,#N/A,FALSE,"3";#N/A,#N/A,FALSE,"5";#N/A,#N/A,FALSE,"6";#N/A,#N/A,FALSE,"8";#N/A,#N/A,FALSE,"10";#N/A,#N/A,FALSE,"13";#N/A,#N/A,FALSE,"14";#N/A,#N/A,FALSE,"15";#N/A,#N/A,FALSE,"16"}</definedName>
    <definedName name="trurturturt" localSheetId="2" hidden="1">{#N/A,#N/A,FALSE,"3";#N/A,#N/A,FALSE,"5";#N/A,#N/A,FALSE,"6";#N/A,#N/A,FALSE,"8";#N/A,#N/A,FALSE,"10";#N/A,#N/A,FALSE,"13";#N/A,#N/A,FALSE,"14";#N/A,#N/A,FALSE,"15";#N/A,#N/A,FALSE,"16"}</definedName>
    <definedName name="trurturturt" hidden="1">{#N/A,#N/A,FALSE,"3";#N/A,#N/A,FALSE,"5";#N/A,#N/A,FALSE,"6";#N/A,#N/A,FALSE,"8";#N/A,#N/A,FALSE,"10";#N/A,#N/A,FALSE,"13";#N/A,#N/A,FALSE,"14";#N/A,#N/A,FALSE,"15";#N/A,#N/A,FALSE,"16"}</definedName>
    <definedName name="trurtutru" localSheetId="3" hidden="1">{#N/A,#N/A,FALSE,"3";#N/A,#N/A,FALSE,"5";#N/A,#N/A,FALSE,"6";#N/A,#N/A,FALSE,"8";#N/A,#N/A,FALSE,"10";#N/A,#N/A,FALSE,"13";#N/A,#N/A,FALSE,"14";#N/A,#N/A,FALSE,"15";#N/A,#N/A,FALSE,"16"}</definedName>
    <definedName name="trurtutru" localSheetId="8" hidden="1">{#N/A,#N/A,FALSE,"3";#N/A,#N/A,FALSE,"5";#N/A,#N/A,FALSE,"6";#N/A,#N/A,FALSE,"8";#N/A,#N/A,FALSE,"10";#N/A,#N/A,FALSE,"13";#N/A,#N/A,FALSE,"14";#N/A,#N/A,FALSE,"15";#N/A,#N/A,FALSE,"16"}</definedName>
    <definedName name="trurtutru" localSheetId="11" hidden="1">{#N/A,#N/A,FALSE,"3";#N/A,#N/A,FALSE,"5";#N/A,#N/A,FALSE,"6";#N/A,#N/A,FALSE,"8";#N/A,#N/A,FALSE,"10";#N/A,#N/A,FALSE,"13";#N/A,#N/A,FALSE,"14";#N/A,#N/A,FALSE,"15";#N/A,#N/A,FALSE,"16"}</definedName>
    <definedName name="trurtutru" localSheetId="6" hidden="1">{#N/A,#N/A,FALSE,"3";#N/A,#N/A,FALSE,"5";#N/A,#N/A,FALSE,"6";#N/A,#N/A,FALSE,"8";#N/A,#N/A,FALSE,"10";#N/A,#N/A,FALSE,"13";#N/A,#N/A,FALSE,"14";#N/A,#N/A,FALSE,"15";#N/A,#N/A,FALSE,"16"}</definedName>
    <definedName name="trurtutru" localSheetId="7" hidden="1">{#N/A,#N/A,FALSE,"3";#N/A,#N/A,FALSE,"5";#N/A,#N/A,FALSE,"6";#N/A,#N/A,FALSE,"8";#N/A,#N/A,FALSE,"10";#N/A,#N/A,FALSE,"13";#N/A,#N/A,FALSE,"14";#N/A,#N/A,FALSE,"15";#N/A,#N/A,FALSE,"16"}</definedName>
    <definedName name="trurtutru" localSheetId="9" hidden="1">{#N/A,#N/A,FALSE,"3";#N/A,#N/A,FALSE,"5";#N/A,#N/A,FALSE,"6";#N/A,#N/A,FALSE,"8";#N/A,#N/A,FALSE,"10";#N/A,#N/A,FALSE,"13";#N/A,#N/A,FALSE,"14";#N/A,#N/A,FALSE,"15";#N/A,#N/A,FALSE,"16"}</definedName>
    <definedName name="trurtutru" localSheetId="10" hidden="1">{#N/A,#N/A,FALSE,"3";#N/A,#N/A,FALSE,"5";#N/A,#N/A,FALSE,"6";#N/A,#N/A,FALSE,"8";#N/A,#N/A,FALSE,"10";#N/A,#N/A,FALSE,"13";#N/A,#N/A,FALSE,"14";#N/A,#N/A,FALSE,"15";#N/A,#N/A,FALSE,"16"}</definedName>
    <definedName name="trurtutru" localSheetId="13" hidden="1">{#N/A,#N/A,FALSE,"3";#N/A,#N/A,FALSE,"5";#N/A,#N/A,FALSE,"6";#N/A,#N/A,FALSE,"8";#N/A,#N/A,FALSE,"10";#N/A,#N/A,FALSE,"13";#N/A,#N/A,FALSE,"14";#N/A,#N/A,FALSE,"15";#N/A,#N/A,FALSE,"16"}</definedName>
    <definedName name="trurtutru" localSheetId="2" hidden="1">{#N/A,#N/A,FALSE,"3";#N/A,#N/A,FALSE,"5";#N/A,#N/A,FALSE,"6";#N/A,#N/A,FALSE,"8";#N/A,#N/A,FALSE,"10";#N/A,#N/A,FALSE,"13";#N/A,#N/A,FALSE,"14";#N/A,#N/A,FALSE,"15";#N/A,#N/A,FALSE,"16"}</definedName>
    <definedName name="trurtutru" hidden="1">{#N/A,#N/A,FALSE,"3";#N/A,#N/A,FALSE,"5";#N/A,#N/A,FALSE,"6";#N/A,#N/A,FALSE,"8";#N/A,#N/A,FALSE,"10";#N/A,#N/A,FALSE,"13";#N/A,#N/A,FALSE,"14";#N/A,#N/A,FALSE,"15";#N/A,#N/A,FALSE,"16"}</definedName>
    <definedName name="trutrturt" localSheetId="3" hidden="1">{#N/A,#N/A,FALSE,"3";#N/A,#N/A,FALSE,"5";#N/A,#N/A,FALSE,"6";#N/A,#N/A,FALSE,"8";#N/A,#N/A,FALSE,"10";#N/A,#N/A,FALSE,"13";#N/A,#N/A,FALSE,"14";#N/A,#N/A,FALSE,"15";#N/A,#N/A,FALSE,"16"}</definedName>
    <definedName name="trutrturt" localSheetId="8" hidden="1">{#N/A,#N/A,FALSE,"3";#N/A,#N/A,FALSE,"5";#N/A,#N/A,FALSE,"6";#N/A,#N/A,FALSE,"8";#N/A,#N/A,FALSE,"10";#N/A,#N/A,FALSE,"13";#N/A,#N/A,FALSE,"14";#N/A,#N/A,FALSE,"15";#N/A,#N/A,FALSE,"16"}</definedName>
    <definedName name="trutrturt" localSheetId="11" hidden="1">{#N/A,#N/A,FALSE,"3";#N/A,#N/A,FALSE,"5";#N/A,#N/A,FALSE,"6";#N/A,#N/A,FALSE,"8";#N/A,#N/A,FALSE,"10";#N/A,#N/A,FALSE,"13";#N/A,#N/A,FALSE,"14";#N/A,#N/A,FALSE,"15";#N/A,#N/A,FALSE,"16"}</definedName>
    <definedName name="trutrturt" localSheetId="6" hidden="1">{#N/A,#N/A,FALSE,"3";#N/A,#N/A,FALSE,"5";#N/A,#N/A,FALSE,"6";#N/A,#N/A,FALSE,"8";#N/A,#N/A,FALSE,"10";#N/A,#N/A,FALSE,"13";#N/A,#N/A,FALSE,"14";#N/A,#N/A,FALSE,"15";#N/A,#N/A,FALSE,"16"}</definedName>
    <definedName name="trutrturt" localSheetId="7" hidden="1">{#N/A,#N/A,FALSE,"3";#N/A,#N/A,FALSE,"5";#N/A,#N/A,FALSE,"6";#N/A,#N/A,FALSE,"8";#N/A,#N/A,FALSE,"10";#N/A,#N/A,FALSE,"13";#N/A,#N/A,FALSE,"14";#N/A,#N/A,FALSE,"15";#N/A,#N/A,FALSE,"16"}</definedName>
    <definedName name="trutrturt" localSheetId="9" hidden="1">{#N/A,#N/A,FALSE,"3";#N/A,#N/A,FALSE,"5";#N/A,#N/A,FALSE,"6";#N/A,#N/A,FALSE,"8";#N/A,#N/A,FALSE,"10";#N/A,#N/A,FALSE,"13";#N/A,#N/A,FALSE,"14";#N/A,#N/A,FALSE,"15";#N/A,#N/A,FALSE,"16"}</definedName>
    <definedName name="trutrturt" localSheetId="10" hidden="1">{#N/A,#N/A,FALSE,"3";#N/A,#N/A,FALSE,"5";#N/A,#N/A,FALSE,"6";#N/A,#N/A,FALSE,"8";#N/A,#N/A,FALSE,"10";#N/A,#N/A,FALSE,"13";#N/A,#N/A,FALSE,"14";#N/A,#N/A,FALSE,"15";#N/A,#N/A,FALSE,"16"}</definedName>
    <definedName name="trutrturt" localSheetId="13" hidden="1">{#N/A,#N/A,FALSE,"3";#N/A,#N/A,FALSE,"5";#N/A,#N/A,FALSE,"6";#N/A,#N/A,FALSE,"8";#N/A,#N/A,FALSE,"10";#N/A,#N/A,FALSE,"13";#N/A,#N/A,FALSE,"14";#N/A,#N/A,FALSE,"15";#N/A,#N/A,FALSE,"16"}</definedName>
    <definedName name="trutrturt" localSheetId="2" hidden="1">{#N/A,#N/A,FALSE,"3";#N/A,#N/A,FALSE,"5";#N/A,#N/A,FALSE,"6";#N/A,#N/A,FALSE,"8";#N/A,#N/A,FALSE,"10";#N/A,#N/A,FALSE,"13";#N/A,#N/A,FALSE,"14";#N/A,#N/A,FALSE,"15";#N/A,#N/A,FALSE,"16"}</definedName>
    <definedName name="trutrturt" hidden="1">{#N/A,#N/A,FALSE,"3";#N/A,#N/A,FALSE,"5";#N/A,#N/A,FALSE,"6";#N/A,#N/A,FALSE,"8";#N/A,#N/A,FALSE,"10";#N/A,#N/A,FALSE,"13";#N/A,#N/A,FALSE,"14";#N/A,#N/A,FALSE,"15";#N/A,#N/A,FALSE,"16"}</definedName>
    <definedName name="tt" localSheetId="3" hidden="1">{#N/A,#N/A,FALSE,"3";#N/A,#N/A,FALSE,"5";#N/A,#N/A,FALSE,"6";#N/A,#N/A,FALSE,"8";#N/A,#N/A,FALSE,"10";#N/A,#N/A,FALSE,"13";#N/A,#N/A,FALSE,"14";#N/A,#N/A,FALSE,"15";#N/A,#N/A,FALSE,"16"}</definedName>
    <definedName name="tt" localSheetId="8" hidden="1">{#N/A,#N/A,FALSE,"3";#N/A,#N/A,FALSE,"5";#N/A,#N/A,FALSE,"6";#N/A,#N/A,FALSE,"8";#N/A,#N/A,FALSE,"10";#N/A,#N/A,FALSE,"13";#N/A,#N/A,FALSE,"14";#N/A,#N/A,FALSE,"15";#N/A,#N/A,FALSE,"16"}</definedName>
    <definedName name="tt" localSheetId="11" hidden="1">{#N/A,#N/A,FALSE,"3";#N/A,#N/A,FALSE,"5";#N/A,#N/A,FALSE,"6";#N/A,#N/A,FALSE,"8";#N/A,#N/A,FALSE,"10";#N/A,#N/A,FALSE,"13";#N/A,#N/A,FALSE,"14";#N/A,#N/A,FALSE,"15";#N/A,#N/A,FALSE,"16"}</definedName>
    <definedName name="tt" localSheetId="6" hidden="1">{#N/A,#N/A,FALSE,"3";#N/A,#N/A,FALSE,"5";#N/A,#N/A,FALSE,"6";#N/A,#N/A,FALSE,"8";#N/A,#N/A,FALSE,"10";#N/A,#N/A,FALSE,"13";#N/A,#N/A,FALSE,"14";#N/A,#N/A,FALSE,"15";#N/A,#N/A,FALSE,"16"}</definedName>
    <definedName name="tt" localSheetId="7" hidden="1">{#N/A,#N/A,FALSE,"3";#N/A,#N/A,FALSE,"5";#N/A,#N/A,FALSE,"6";#N/A,#N/A,FALSE,"8";#N/A,#N/A,FALSE,"10";#N/A,#N/A,FALSE,"13";#N/A,#N/A,FALSE,"14";#N/A,#N/A,FALSE,"15";#N/A,#N/A,FALSE,"16"}</definedName>
    <definedName name="tt" localSheetId="9" hidden="1">{#N/A,#N/A,FALSE,"3";#N/A,#N/A,FALSE,"5";#N/A,#N/A,FALSE,"6";#N/A,#N/A,FALSE,"8";#N/A,#N/A,FALSE,"10";#N/A,#N/A,FALSE,"13";#N/A,#N/A,FALSE,"14";#N/A,#N/A,FALSE,"15";#N/A,#N/A,FALSE,"16"}</definedName>
    <definedName name="tt" localSheetId="10" hidden="1">{#N/A,#N/A,FALSE,"3";#N/A,#N/A,FALSE,"5";#N/A,#N/A,FALSE,"6";#N/A,#N/A,FALSE,"8";#N/A,#N/A,FALSE,"10";#N/A,#N/A,FALSE,"13";#N/A,#N/A,FALSE,"14";#N/A,#N/A,FALSE,"15";#N/A,#N/A,FALSE,"16"}</definedName>
    <definedName name="tt" localSheetId="13" hidden="1">{#N/A,#N/A,FALSE,"3";#N/A,#N/A,FALSE,"5";#N/A,#N/A,FALSE,"6";#N/A,#N/A,FALSE,"8";#N/A,#N/A,FALSE,"10";#N/A,#N/A,FALSE,"13";#N/A,#N/A,FALSE,"14";#N/A,#N/A,FALSE,"15";#N/A,#N/A,FALSE,"16"}</definedName>
    <definedName name="tt" localSheetId="2" hidden="1">{#N/A,#N/A,FALSE,"3";#N/A,#N/A,FALSE,"5";#N/A,#N/A,FALSE,"6";#N/A,#N/A,FALSE,"8";#N/A,#N/A,FALSE,"10";#N/A,#N/A,FALSE,"13";#N/A,#N/A,FALSE,"14";#N/A,#N/A,FALSE,"15";#N/A,#N/A,FALSE,"16"}</definedName>
    <definedName name="tt" hidden="1">{#N/A,#N/A,FALSE,"3";#N/A,#N/A,FALSE,"5";#N/A,#N/A,FALSE,"6";#N/A,#N/A,FALSE,"8";#N/A,#N/A,FALSE,"10";#N/A,#N/A,FALSE,"13";#N/A,#N/A,FALSE,"14";#N/A,#N/A,FALSE,"15";#N/A,#N/A,FALSE,"16"}</definedName>
    <definedName name="ttt" localSheetId="3" hidden="1">{#N/A,#N/A,FALSE,"3";#N/A,#N/A,FALSE,"5";#N/A,#N/A,FALSE,"6";#N/A,#N/A,FALSE,"8";#N/A,#N/A,FALSE,"10";#N/A,#N/A,FALSE,"13";#N/A,#N/A,FALSE,"14";#N/A,#N/A,FALSE,"15";#N/A,#N/A,FALSE,"16"}</definedName>
    <definedName name="ttt" localSheetId="8" hidden="1">{#N/A,#N/A,FALSE,"3";#N/A,#N/A,FALSE,"5";#N/A,#N/A,FALSE,"6";#N/A,#N/A,FALSE,"8";#N/A,#N/A,FALSE,"10";#N/A,#N/A,FALSE,"13";#N/A,#N/A,FALSE,"14";#N/A,#N/A,FALSE,"15";#N/A,#N/A,FALSE,"16"}</definedName>
    <definedName name="ttt" localSheetId="11" hidden="1">{#N/A,#N/A,FALSE,"3";#N/A,#N/A,FALSE,"5";#N/A,#N/A,FALSE,"6";#N/A,#N/A,FALSE,"8";#N/A,#N/A,FALSE,"10";#N/A,#N/A,FALSE,"13";#N/A,#N/A,FALSE,"14";#N/A,#N/A,FALSE,"15";#N/A,#N/A,FALSE,"16"}</definedName>
    <definedName name="ttt" localSheetId="6" hidden="1">{#N/A,#N/A,FALSE,"3";#N/A,#N/A,FALSE,"5";#N/A,#N/A,FALSE,"6";#N/A,#N/A,FALSE,"8";#N/A,#N/A,FALSE,"10";#N/A,#N/A,FALSE,"13";#N/A,#N/A,FALSE,"14";#N/A,#N/A,FALSE,"15";#N/A,#N/A,FALSE,"16"}</definedName>
    <definedName name="ttt" localSheetId="7" hidden="1">{#N/A,#N/A,FALSE,"3";#N/A,#N/A,FALSE,"5";#N/A,#N/A,FALSE,"6";#N/A,#N/A,FALSE,"8";#N/A,#N/A,FALSE,"10";#N/A,#N/A,FALSE,"13";#N/A,#N/A,FALSE,"14";#N/A,#N/A,FALSE,"15";#N/A,#N/A,FALSE,"16"}</definedName>
    <definedName name="ttt" localSheetId="9" hidden="1">{#N/A,#N/A,FALSE,"3";#N/A,#N/A,FALSE,"5";#N/A,#N/A,FALSE,"6";#N/A,#N/A,FALSE,"8";#N/A,#N/A,FALSE,"10";#N/A,#N/A,FALSE,"13";#N/A,#N/A,FALSE,"14";#N/A,#N/A,FALSE,"15";#N/A,#N/A,FALSE,"16"}</definedName>
    <definedName name="ttt" localSheetId="10" hidden="1">{#N/A,#N/A,FALSE,"3";#N/A,#N/A,FALSE,"5";#N/A,#N/A,FALSE,"6";#N/A,#N/A,FALSE,"8";#N/A,#N/A,FALSE,"10";#N/A,#N/A,FALSE,"13";#N/A,#N/A,FALSE,"14";#N/A,#N/A,FALSE,"15";#N/A,#N/A,FALSE,"16"}</definedName>
    <definedName name="ttt" localSheetId="13" hidden="1">{#N/A,#N/A,FALSE,"3";#N/A,#N/A,FALSE,"5";#N/A,#N/A,FALSE,"6";#N/A,#N/A,FALSE,"8";#N/A,#N/A,FALSE,"10";#N/A,#N/A,FALSE,"13";#N/A,#N/A,FALSE,"14";#N/A,#N/A,FALSE,"15";#N/A,#N/A,FALSE,"16"}</definedName>
    <definedName name="ttt" localSheetId="2" hidden="1">{#N/A,#N/A,FALSE,"3";#N/A,#N/A,FALSE,"5";#N/A,#N/A,FALSE,"6";#N/A,#N/A,FALSE,"8";#N/A,#N/A,FALSE,"10";#N/A,#N/A,FALSE,"13";#N/A,#N/A,FALSE,"14";#N/A,#N/A,FALSE,"15";#N/A,#N/A,FALSE,"16"}</definedName>
    <definedName name="ttt" hidden="1">{#N/A,#N/A,FALSE,"3";#N/A,#N/A,FALSE,"5";#N/A,#N/A,FALSE,"6";#N/A,#N/A,FALSE,"8";#N/A,#N/A,FALSE,"10";#N/A,#N/A,FALSE,"13";#N/A,#N/A,FALSE,"14";#N/A,#N/A,FALSE,"15";#N/A,#N/A,FALSE,"16"}</definedName>
    <definedName name="ttttt" localSheetId="3" hidden="1">{#N/A,#N/A,FALSE,"3";#N/A,#N/A,FALSE,"5";#N/A,#N/A,FALSE,"6";#N/A,#N/A,FALSE,"8";#N/A,#N/A,FALSE,"10";#N/A,#N/A,FALSE,"13";#N/A,#N/A,FALSE,"14";#N/A,#N/A,FALSE,"15";#N/A,#N/A,FALSE,"16"}</definedName>
    <definedName name="ttttt" localSheetId="8" hidden="1">{#N/A,#N/A,FALSE,"3";#N/A,#N/A,FALSE,"5";#N/A,#N/A,FALSE,"6";#N/A,#N/A,FALSE,"8";#N/A,#N/A,FALSE,"10";#N/A,#N/A,FALSE,"13";#N/A,#N/A,FALSE,"14";#N/A,#N/A,FALSE,"15";#N/A,#N/A,FALSE,"16"}</definedName>
    <definedName name="ttttt" localSheetId="11" hidden="1">{#N/A,#N/A,FALSE,"3";#N/A,#N/A,FALSE,"5";#N/A,#N/A,FALSE,"6";#N/A,#N/A,FALSE,"8";#N/A,#N/A,FALSE,"10";#N/A,#N/A,FALSE,"13";#N/A,#N/A,FALSE,"14";#N/A,#N/A,FALSE,"15";#N/A,#N/A,FALSE,"16"}</definedName>
    <definedName name="ttttt" localSheetId="6" hidden="1">{#N/A,#N/A,FALSE,"3";#N/A,#N/A,FALSE,"5";#N/A,#N/A,FALSE,"6";#N/A,#N/A,FALSE,"8";#N/A,#N/A,FALSE,"10";#N/A,#N/A,FALSE,"13";#N/A,#N/A,FALSE,"14";#N/A,#N/A,FALSE,"15";#N/A,#N/A,FALSE,"16"}</definedName>
    <definedName name="ttttt" localSheetId="7" hidden="1">{#N/A,#N/A,FALSE,"3";#N/A,#N/A,FALSE,"5";#N/A,#N/A,FALSE,"6";#N/A,#N/A,FALSE,"8";#N/A,#N/A,FALSE,"10";#N/A,#N/A,FALSE,"13";#N/A,#N/A,FALSE,"14";#N/A,#N/A,FALSE,"15";#N/A,#N/A,FALSE,"16"}</definedName>
    <definedName name="ttttt" localSheetId="9" hidden="1">{#N/A,#N/A,FALSE,"3";#N/A,#N/A,FALSE,"5";#N/A,#N/A,FALSE,"6";#N/A,#N/A,FALSE,"8";#N/A,#N/A,FALSE,"10";#N/A,#N/A,FALSE,"13";#N/A,#N/A,FALSE,"14";#N/A,#N/A,FALSE,"15";#N/A,#N/A,FALSE,"16"}</definedName>
    <definedName name="ttttt" localSheetId="10" hidden="1">{#N/A,#N/A,FALSE,"3";#N/A,#N/A,FALSE,"5";#N/A,#N/A,FALSE,"6";#N/A,#N/A,FALSE,"8";#N/A,#N/A,FALSE,"10";#N/A,#N/A,FALSE,"13";#N/A,#N/A,FALSE,"14";#N/A,#N/A,FALSE,"15";#N/A,#N/A,FALSE,"16"}</definedName>
    <definedName name="ttttt" localSheetId="13" hidden="1">{#N/A,#N/A,FALSE,"3";#N/A,#N/A,FALSE,"5";#N/A,#N/A,FALSE,"6";#N/A,#N/A,FALSE,"8";#N/A,#N/A,FALSE,"10";#N/A,#N/A,FALSE,"13";#N/A,#N/A,FALSE,"14";#N/A,#N/A,FALSE,"15";#N/A,#N/A,FALSE,"16"}</definedName>
    <definedName name="ttttt" localSheetId="2" hidden="1">{#N/A,#N/A,FALSE,"3";#N/A,#N/A,FALSE,"5";#N/A,#N/A,FALSE,"6";#N/A,#N/A,FALSE,"8";#N/A,#N/A,FALSE,"10";#N/A,#N/A,FALSE,"13";#N/A,#N/A,FALSE,"14";#N/A,#N/A,FALSE,"15";#N/A,#N/A,FALSE,"16"}</definedName>
    <definedName name="ttttt" hidden="1">{#N/A,#N/A,FALSE,"3";#N/A,#N/A,FALSE,"5";#N/A,#N/A,FALSE,"6";#N/A,#N/A,FALSE,"8";#N/A,#N/A,FALSE,"10";#N/A,#N/A,FALSE,"13";#N/A,#N/A,FALSE,"14";#N/A,#N/A,FALSE,"15";#N/A,#N/A,FALSE,"16"}</definedName>
    <definedName name="tttttttt" localSheetId="3" hidden="1">{#N/A,#N/A,FALSE,"3";#N/A,#N/A,FALSE,"5";#N/A,#N/A,FALSE,"6";#N/A,#N/A,FALSE,"8";#N/A,#N/A,FALSE,"10";#N/A,#N/A,FALSE,"13";#N/A,#N/A,FALSE,"14";#N/A,#N/A,FALSE,"15";#N/A,#N/A,FALSE,"16"}</definedName>
    <definedName name="tttttttt" localSheetId="8" hidden="1">{#N/A,#N/A,FALSE,"3";#N/A,#N/A,FALSE,"5";#N/A,#N/A,FALSE,"6";#N/A,#N/A,FALSE,"8";#N/A,#N/A,FALSE,"10";#N/A,#N/A,FALSE,"13";#N/A,#N/A,FALSE,"14";#N/A,#N/A,FALSE,"15";#N/A,#N/A,FALSE,"16"}</definedName>
    <definedName name="tttttttt" localSheetId="11" hidden="1">{#N/A,#N/A,FALSE,"3";#N/A,#N/A,FALSE,"5";#N/A,#N/A,FALSE,"6";#N/A,#N/A,FALSE,"8";#N/A,#N/A,FALSE,"10";#N/A,#N/A,FALSE,"13";#N/A,#N/A,FALSE,"14";#N/A,#N/A,FALSE,"15";#N/A,#N/A,FALSE,"16"}</definedName>
    <definedName name="tttttttt" localSheetId="6" hidden="1">{#N/A,#N/A,FALSE,"3";#N/A,#N/A,FALSE,"5";#N/A,#N/A,FALSE,"6";#N/A,#N/A,FALSE,"8";#N/A,#N/A,FALSE,"10";#N/A,#N/A,FALSE,"13";#N/A,#N/A,FALSE,"14";#N/A,#N/A,FALSE,"15";#N/A,#N/A,FALSE,"16"}</definedName>
    <definedName name="tttttttt" localSheetId="7" hidden="1">{#N/A,#N/A,FALSE,"3";#N/A,#N/A,FALSE,"5";#N/A,#N/A,FALSE,"6";#N/A,#N/A,FALSE,"8";#N/A,#N/A,FALSE,"10";#N/A,#N/A,FALSE,"13";#N/A,#N/A,FALSE,"14";#N/A,#N/A,FALSE,"15";#N/A,#N/A,FALSE,"16"}</definedName>
    <definedName name="tttttttt" localSheetId="9" hidden="1">{#N/A,#N/A,FALSE,"3";#N/A,#N/A,FALSE,"5";#N/A,#N/A,FALSE,"6";#N/A,#N/A,FALSE,"8";#N/A,#N/A,FALSE,"10";#N/A,#N/A,FALSE,"13";#N/A,#N/A,FALSE,"14";#N/A,#N/A,FALSE,"15";#N/A,#N/A,FALSE,"16"}</definedName>
    <definedName name="tttttttt" localSheetId="10" hidden="1">{#N/A,#N/A,FALSE,"3";#N/A,#N/A,FALSE,"5";#N/A,#N/A,FALSE,"6";#N/A,#N/A,FALSE,"8";#N/A,#N/A,FALSE,"10";#N/A,#N/A,FALSE,"13";#N/A,#N/A,FALSE,"14";#N/A,#N/A,FALSE,"15";#N/A,#N/A,FALSE,"16"}</definedName>
    <definedName name="tttttttt" localSheetId="13" hidden="1">{#N/A,#N/A,FALSE,"3";#N/A,#N/A,FALSE,"5";#N/A,#N/A,FALSE,"6";#N/A,#N/A,FALSE,"8";#N/A,#N/A,FALSE,"10";#N/A,#N/A,FALSE,"13";#N/A,#N/A,FALSE,"14";#N/A,#N/A,FALSE,"15";#N/A,#N/A,FALSE,"16"}</definedName>
    <definedName name="tttttttt" localSheetId="2" hidden="1">{#N/A,#N/A,FALSE,"3";#N/A,#N/A,FALSE,"5";#N/A,#N/A,FALSE,"6";#N/A,#N/A,FALSE,"8";#N/A,#N/A,FALSE,"10";#N/A,#N/A,FALSE,"13";#N/A,#N/A,FALSE,"14";#N/A,#N/A,FALSE,"15";#N/A,#N/A,FALSE,"16"}</definedName>
    <definedName name="tttttttt" hidden="1">{#N/A,#N/A,FALSE,"3";#N/A,#N/A,FALSE,"5";#N/A,#N/A,FALSE,"6";#N/A,#N/A,FALSE,"8";#N/A,#N/A,FALSE,"10";#N/A,#N/A,FALSE,"13";#N/A,#N/A,FALSE,"14";#N/A,#N/A,FALSE,"15";#N/A,#N/A,FALSE,"16"}</definedName>
    <definedName name="turu" localSheetId="3" hidden="1">{#N/A,#N/A,FALSE,"3";#N/A,#N/A,FALSE,"5";#N/A,#N/A,FALSE,"6";#N/A,#N/A,FALSE,"8";#N/A,#N/A,FALSE,"10";#N/A,#N/A,FALSE,"13";#N/A,#N/A,FALSE,"14";#N/A,#N/A,FALSE,"15";#N/A,#N/A,FALSE,"16"}</definedName>
    <definedName name="turu" localSheetId="8" hidden="1">{#N/A,#N/A,FALSE,"3";#N/A,#N/A,FALSE,"5";#N/A,#N/A,FALSE,"6";#N/A,#N/A,FALSE,"8";#N/A,#N/A,FALSE,"10";#N/A,#N/A,FALSE,"13";#N/A,#N/A,FALSE,"14";#N/A,#N/A,FALSE,"15";#N/A,#N/A,FALSE,"16"}</definedName>
    <definedName name="turu" localSheetId="11" hidden="1">{#N/A,#N/A,FALSE,"3";#N/A,#N/A,FALSE,"5";#N/A,#N/A,FALSE,"6";#N/A,#N/A,FALSE,"8";#N/A,#N/A,FALSE,"10";#N/A,#N/A,FALSE,"13";#N/A,#N/A,FALSE,"14";#N/A,#N/A,FALSE,"15";#N/A,#N/A,FALSE,"16"}</definedName>
    <definedName name="turu" localSheetId="6" hidden="1">{#N/A,#N/A,FALSE,"3";#N/A,#N/A,FALSE,"5";#N/A,#N/A,FALSE,"6";#N/A,#N/A,FALSE,"8";#N/A,#N/A,FALSE,"10";#N/A,#N/A,FALSE,"13";#N/A,#N/A,FALSE,"14";#N/A,#N/A,FALSE,"15";#N/A,#N/A,FALSE,"16"}</definedName>
    <definedName name="turu" localSheetId="7" hidden="1">{#N/A,#N/A,FALSE,"3";#N/A,#N/A,FALSE,"5";#N/A,#N/A,FALSE,"6";#N/A,#N/A,FALSE,"8";#N/A,#N/A,FALSE,"10";#N/A,#N/A,FALSE,"13";#N/A,#N/A,FALSE,"14";#N/A,#N/A,FALSE,"15";#N/A,#N/A,FALSE,"16"}</definedName>
    <definedName name="turu" localSheetId="9" hidden="1">{#N/A,#N/A,FALSE,"3";#N/A,#N/A,FALSE,"5";#N/A,#N/A,FALSE,"6";#N/A,#N/A,FALSE,"8";#N/A,#N/A,FALSE,"10";#N/A,#N/A,FALSE,"13";#N/A,#N/A,FALSE,"14";#N/A,#N/A,FALSE,"15";#N/A,#N/A,FALSE,"16"}</definedName>
    <definedName name="turu" localSheetId="10" hidden="1">{#N/A,#N/A,FALSE,"3";#N/A,#N/A,FALSE,"5";#N/A,#N/A,FALSE,"6";#N/A,#N/A,FALSE,"8";#N/A,#N/A,FALSE,"10";#N/A,#N/A,FALSE,"13";#N/A,#N/A,FALSE,"14";#N/A,#N/A,FALSE,"15";#N/A,#N/A,FALSE,"16"}</definedName>
    <definedName name="turu" localSheetId="13" hidden="1">{#N/A,#N/A,FALSE,"3";#N/A,#N/A,FALSE,"5";#N/A,#N/A,FALSE,"6";#N/A,#N/A,FALSE,"8";#N/A,#N/A,FALSE,"10";#N/A,#N/A,FALSE,"13";#N/A,#N/A,FALSE,"14";#N/A,#N/A,FALSE,"15";#N/A,#N/A,FALSE,"16"}</definedName>
    <definedName name="turu" localSheetId="2" hidden="1">{#N/A,#N/A,FALSE,"3";#N/A,#N/A,FALSE,"5";#N/A,#N/A,FALSE,"6";#N/A,#N/A,FALSE,"8";#N/A,#N/A,FALSE,"10";#N/A,#N/A,FALSE,"13";#N/A,#N/A,FALSE,"14";#N/A,#N/A,FALSE,"15";#N/A,#N/A,FALSE,"16"}</definedName>
    <definedName name="turu" hidden="1">{#N/A,#N/A,FALSE,"3";#N/A,#N/A,FALSE,"5";#N/A,#N/A,FALSE,"6";#N/A,#N/A,FALSE,"8";#N/A,#N/A,FALSE,"10";#N/A,#N/A,FALSE,"13";#N/A,#N/A,FALSE,"14";#N/A,#N/A,FALSE,"15";#N/A,#N/A,FALSE,"16"}</definedName>
    <definedName name="tuut" localSheetId="3" hidden="1">{#N/A,#N/A,FALSE,"3";#N/A,#N/A,FALSE,"5";#N/A,#N/A,FALSE,"6";#N/A,#N/A,FALSE,"8";#N/A,#N/A,FALSE,"10";#N/A,#N/A,FALSE,"13";#N/A,#N/A,FALSE,"14";#N/A,#N/A,FALSE,"15";#N/A,#N/A,FALSE,"16"}</definedName>
    <definedName name="tuut" localSheetId="8" hidden="1">{#N/A,#N/A,FALSE,"3";#N/A,#N/A,FALSE,"5";#N/A,#N/A,FALSE,"6";#N/A,#N/A,FALSE,"8";#N/A,#N/A,FALSE,"10";#N/A,#N/A,FALSE,"13";#N/A,#N/A,FALSE,"14";#N/A,#N/A,FALSE,"15";#N/A,#N/A,FALSE,"16"}</definedName>
    <definedName name="tuut" localSheetId="11" hidden="1">{#N/A,#N/A,FALSE,"3";#N/A,#N/A,FALSE,"5";#N/A,#N/A,FALSE,"6";#N/A,#N/A,FALSE,"8";#N/A,#N/A,FALSE,"10";#N/A,#N/A,FALSE,"13";#N/A,#N/A,FALSE,"14";#N/A,#N/A,FALSE,"15";#N/A,#N/A,FALSE,"16"}</definedName>
    <definedName name="tuut" localSheetId="6" hidden="1">{#N/A,#N/A,FALSE,"3";#N/A,#N/A,FALSE,"5";#N/A,#N/A,FALSE,"6";#N/A,#N/A,FALSE,"8";#N/A,#N/A,FALSE,"10";#N/A,#N/A,FALSE,"13";#N/A,#N/A,FALSE,"14";#N/A,#N/A,FALSE,"15";#N/A,#N/A,FALSE,"16"}</definedName>
    <definedName name="tuut" localSheetId="7" hidden="1">{#N/A,#N/A,FALSE,"3";#N/A,#N/A,FALSE,"5";#N/A,#N/A,FALSE,"6";#N/A,#N/A,FALSE,"8";#N/A,#N/A,FALSE,"10";#N/A,#N/A,FALSE,"13";#N/A,#N/A,FALSE,"14";#N/A,#N/A,FALSE,"15";#N/A,#N/A,FALSE,"16"}</definedName>
    <definedName name="tuut" localSheetId="9" hidden="1">{#N/A,#N/A,FALSE,"3";#N/A,#N/A,FALSE,"5";#N/A,#N/A,FALSE,"6";#N/A,#N/A,FALSE,"8";#N/A,#N/A,FALSE,"10";#N/A,#N/A,FALSE,"13";#N/A,#N/A,FALSE,"14";#N/A,#N/A,FALSE,"15";#N/A,#N/A,FALSE,"16"}</definedName>
    <definedName name="tuut" localSheetId="10" hidden="1">{#N/A,#N/A,FALSE,"3";#N/A,#N/A,FALSE,"5";#N/A,#N/A,FALSE,"6";#N/A,#N/A,FALSE,"8";#N/A,#N/A,FALSE,"10";#N/A,#N/A,FALSE,"13";#N/A,#N/A,FALSE,"14";#N/A,#N/A,FALSE,"15";#N/A,#N/A,FALSE,"16"}</definedName>
    <definedName name="tuut" localSheetId="13" hidden="1">{#N/A,#N/A,FALSE,"3";#N/A,#N/A,FALSE,"5";#N/A,#N/A,FALSE,"6";#N/A,#N/A,FALSE,"8";#N/A,#N/A,FALSE,"10";#N/A,#N/A,FALSE,"13";#N/A,#N/A,FALSE,"14";#N/A,#N/A,FALSE,"15";#N/A,#N/A,FALSE,"16"}</definedName>
    <definedName name="tuut" localSheetId="2" hidden="1">{#N/A,#N/A,FALSE,"3";#N/A,#N/A,FALSE,"5";#N/A,#N/A,FALSE,"6";#N/A,#N/A,FALSE,"8";#N/A,#N/A,FALSE,"10";#N/A,#N/A,FALSE,"13";#N/A,#N/A,FALSE,"14";#N/A,#N/A,FALSE,"15";#N/A,#N/A,FALSE,"16"}</definedName>
    <definedName name="tuut" hidden="1">{#N/A,#N/A,FALSE,"3";#N/A,#N/A,FALSE,"5";#N/A,#N/A,FALSE,"6";#N/A,#N/A,FALSE,"8";#N/A,#N/A,FALSE,"10";#N/A,#N/A,FALSE,"13";#N/A,#N/A,FALSE,"14";#N/A,#N/A,FALSE,"15";#N/A,#N/A,FALSE,"16"}</definedName>
    <definedName name="tuytu" localSheetId="3" hidden="1">{#N/A,#N/A,FALSE,"3";#N/A,#N/A,FALSE,"5";#N/A,#N/A,FALSE,"6";#N/A,#N/A,FALSE,"8";#N/A,#N/A,FALSE,"10";#N/A,#N/A,FALSE,"13";#N/A,#N/A,FALSE,"14";#N/A,#N/A,FALSE,"15";#N/A,#N/A,FALSE,"16"}</definedName>
    <definedName name="tuytu" localSheetId="8" hidden="1">{#N/A,#N/A,FALSE,"3";#N/A,#N/A,FALSE,"5";#N/A,#N/A,FALSE,"6";#N/A,#N/A,FALSE,"8";#N/A,#N/A,FALSE,"10";#N/A,#N/A,FALSE,"13";#N/A,#N/A,FALSE,"14";#N/A,#N/A,FALSE,"15";#N/A,#N/A,FALSE,"16"}</definedName>
    <definedName name="tuytu" localSheetId="11" hidden="1">{#N/A,#N/A,FALSE,"3";#N/A,#N/A,FALSE,"5";#N/A,#N/A,FALSE,"6";#N/A,#N/A,FALSE,"8";#N/A,#N/A,FALSE,"10";#N/A,#N/A,FALSE,"13";#N/A,#N/A,FALSE,"14";#N/A,#N/A,FALSE,"15";#N/A,#N/A,FALSE,"16"}</definedName>
    <definedName name="tuytu" localSheetId="6" hidden="1">{#N/A,#N/A,FALSE,"3";#N/A,#N/A,FALSE,"5";#N/A,#N/A,FALSE,"6";#N/A,#N/A,FALSE,"8";#N/A,#N/A,FALSE,"10";#N/A,#N/A,FALSE,"13";#N/A,#N/A,FALSE,"14";#N/A,#N/A,FALSE,"15";#N/A,#N/A,FALSE,"16"}</definedName>
    <definedName name="tuytu" localSheetId="7" hidden="1">{#N/A,#N/A,FALSE,"3";#N/A,#N/A,FALSE,"5";#N/A,#N/A,FALSE,"6";#N/A,#N/A,FALSE,"8";#N/A,#N/A,FALSE,"10";#N/A,#N/A,FALSE,"13";#N/A,#N/A,FALSE,"14";#N/A,#N/A,FALSE,"15";#N/A,#N/A,FALSE,"16"}</definedName>
    <definedName name="tuytu" localSheetId="9" hidden="1">{#N/A,#N/A,FALSE,"3";#N/A,#N/A,FALSE,"5";#N/A,#N/A,FALSE,"6";#N/A,#N/A,FALSE,"8";#N/A,#N/A,FALSE,"10";#N/A,#N/A,FALSE,"13";#N/A,#N/A,FALSE,"14";#N/A,#N/A,FALSE,"15";#N/A,#N/A,FALSE,"16"}</definedName>
    <definedName name="tuytu" localSheetId="10" hidden="1">{#N/A,#N/A,FALSE,"3";#N/A,#N/A,FALSE,"5";#N/A,#N/A,FALSE,"6";#N/A,#N/A,FALSE,"8";#N/A,#N/A,FALSE,"10";#N/A,#N/A,FALSE,"13";#N/A,#N/A,FALSE,"14";#N/A,#N/A,FALSE,"15";#N/A,#N/A,FALSE,"16"}</definedName>
    <definedName name="tuytu" localSheetId="13" hidden="1">{#N/A,#N/A,FALSE,"3";#N/A,#N/A,FALSE,"5";#N/A,#N/A,FALSE,"6";#N/A,#N/A,FALSE,"8";#N/A,#N/A,FALSE,"10";#N/A,#N/A,FALSE,"13";#N/A,#N/A,FALSE,"14";#N/A,#N/A,FALSE,"15";#N/A,#N/A,FALSE,"16"}</definedName>
    <definedName name="tuytu" localSheetId="2" hidden="1">{#N/A,#N/A,FALSE,"3";#N/A,#N/A,FALSE,"5";#N/A,#N/A,FALSE,"6";#N/A,#N/A,FALSE,"8";#N/A,#N/A,FALSE,"10";#N/A,#N/A,FALSE,"13";#N/A,#N/A,FALSE,"14";#N/A,#N/A,FALSE,"15";#N/A,#N/A,FALSE,"16"}</definedName>
    <definedName name="tuytu" hidden="1">{#N/A,#N/A,FALSE,"3";#N/A,#N/A,FALSE,"5";#N/A,#N/A,FALSE,"6";#N/A,#N/A,FALSE,"8";#N/A,#N/A,FALSE,"10";#N/A,#N/A,FALSE,"13";#N/A,#N/A,FALSE,"14";#N/A,#N/A,FALSE,"15";#N/A,#N/A,FALSE,"16"}</definedName>
    <definedName name="twregfasd" localSheetId="3" hidden="1">{#N/A,#N/A,FALSE,"3";#N/A,#N/A,FALSE,"5";#N/A,#N/A,FALSE,"6";#N/A,#N/A,FALSE,"8";#N/A,#N/A,FALSE,"10";#N/A,#N/A,FALSE,"13";#N/A,#N/A,FALSE,"14";#N/A,#N/A,FALSE,"15";#N/A,#N/A,FALSE,"16"}</definedName>
    <definedName name="twregfasd" localSheetId="8" hidden="1">{#N/A,#N/A,FALSE,"3";#N/A,#N/A,FALSE,"5";#N/A,#N/A,FALSE,"6";#N/A,#N/A,FALSE,"8";#N/A,#N/A,FALSE,"10";#N/A,#N/A,FALSE,"13";#N/A,#N/A,FALSE,"14";#N/A,#N/A,FALSE,"15";#N/A,#N/A,FALSE,"16"}</definedName>
    <definedName name="twregfasd" localSheetId="11" hidden="1">{#N/A,#N/A,FALSE,"3";#N/A,#N/A,FALSE,"5";#N/A,#N/A,FALSE,"6";#N/A,#N/A,FALSE,"8";#N/A,#N/A,FALSE,"10";#N/A,#N/A,FALSE,"13";#N/A,#N/A,FALSE,"14";#N/A,#N/A,FALSE,"15";#N/A,#N/A,FALSE,"16"}</definedName>
    <definedName name="twregfasd" localSheetId="6" hidden="1">{#N/A,#N/A,FALSE,"3";#N/A,#N/A,FALSE,"5";#N/A,#N/A,FALSE,"6";#N/A,#N/A,FALSE,"8";#N/A,#N/A,FALSE,"10";#N/A,#N/A,FALSE,"13";#N/A,#N/A,FALSE,"14";#N/A,#N/A,FALSE,"15";#N/A,#N/A,FALSE,"16"}</definedName>
    <definedName name="twregfasd" localSheetId="7" hidden="1">{#N/A,#N/A,FALSE,"3";#N/A,#N/A,FALSE,"5";#N/A,#N/A,FALSE,"6";#N/A,#N/A,FALSE,"8";#N/A,#N/A,FALSE,"10";#N/A,#N/A,FALSE,"13";#N/A,#N/A,FALSE,"14";#N/A,#N/A,FALSE,"15";#N/A,#N/A,FALSE,"16"}</definedName>
    <definedName name="twregfasd" localSheetId="9" hidden="1">{#N/A,#N/A,FALSE,"3";#N/A,#N/A,FALSE,"5";#N/A,#N/A,FALSE,"6";#N/A,#N/A,FALSE,"8";#N/A,#N/A,FALSE,"10";#N/A,#N/A,FALSE,"13";#N/A,#N/A,FALSE,"14";#N/A,#N/A,FALSE,"15";#N/A,#N/A,FALSE,"16"}</definedName>
    <definedName name="twregfasd" localSheetId="10" hidden="1">{#N/A,#N/A,FALSE,"3";#N/A,#N/A,FALSE,"5";#N/A,#N/A,FALSE,"6";#N/A,#N/A,FALSE,"8";#N/A,#N/A,FALSE,"10";#N/A,#N/A,FALSE,"13";#N/A,#N/A,FALSE,"14";#N/A,#N/A,FALSE,"15";#N/A,#N/A,FALSE,"16"}</definedName>
    <definedName name="twregfasd" localSheetId="13" hidden="1">{#N/A,#N/A,FALSE,"3";#N/A,#N/A,FALSE,"5";#N/A,#N/A,FALSE,"6";#N/A,#N/A,FALSE,"8";#N/A,#N/A,FALSE,"10";#N/A,#N/A,FALSE,"13";#N/A,#N/A,FALSE,"14";#N/A,#N/A,FALSE,"15";#N/A,#N/A,FALSE,"16"}</definedName>
    <definedName name="twregfasd" localSheetId="2" hidden="1">{#N/A,#N/A,FALSE,"3";#N/A,#N/A,FALSE,"5";#N/A,#N/A,FALSE,"6";#N/A,#N/A,FALSE,"8";#N/A,#N/A,FALSE,"10";#N/A,#N/A,FALSE,"13";#N/A,#N/A,FALSE,"14";#N/A,#N/A,FALSE,"15";#N/A,#N/A,FALSE,"16"}</definedName>
    <definedName name="twregfasd" hidden="1">{#N/A,#N/A,FALSE,"3";#N/A,#N/A,FALSE,"5";#N/A,#N/A,FALSE,"6";#N/A,#N/A,FALSE,"8";#N/A,#N/A,FALSE,"10";#N/A,#N/A,FALSE,"13";#N/A,#N/A,FALSE,"14";#N/A,#N/A,FALSE,"15";#N/A,#N/A,FALSE,"16"}</definedName>
    <definedName name="tyutyutyu" localSheetId="3" hidden="1">{#N/A,#N/A,FALSE,"3";#N/A,#N/A,FALSE,"5";#N/A,#N/A,FALSE,"6";#N/A,#N/A,FALSE,"8";#N/A,#N/A,FALSE,"10";#N/A,#N/A,FALSE,"13";#N/A,#N/A,FALSE,"14";#N/A,#N/A,FALSE,"15";#N/A,#N/A,FALSE,"16"}</definedName>
    <definedName name="tyutyutyu" localSheetId="8" hidden="1">{#N/A,#N/A,FALSE,"3";#N/A,#N/A,FALSE,"5";#N/A,#N/A,FALSE,"6";#N/A,#N/A,FALSE,"8";#N/A,#N/A,FALSE,"10";#N/A,#N/A,FALSE,"13";#N/A,#N/A,FALSE,"14";#N/A,#N/A,FALSE,"15";#N/A,#N/A,FALSE,"16"}</definedName>
    <definedName name="tyutyutyu" localSheetId="11" hidden="1">{#N/A,#N/A,FALSE,"3";#N/A,#N/A,FALSE,"5";#N/A,#N/A,FALSE,"6";#N/A,#N/A,FALSE,"8";#N/A,#N/A,FALSE,"10";#N/A,#N/A,FALSE,"13";#N/A,#N/A,FALSE,"14";#N/A,#N/A,FALSE,"15";#N/A,#N/A,FALSE,"16"}</definedName>
    <definedName name="tyutyutyu" localSheetId="6" hidden="1">{#N/A,#N/A,FALSE,"3";#N/A,#N/A,FALSE,"5";#N/A,#N/A,FALSE,"6";#N/A,#N/A,FALSE,"8";#N/A,#N/A,FALSE,"10";#N/A,#N/A,FALSE,"13";#N/A,#N/A,FALSE,"14";#N/A,#N/A,FALSE,"15";#N/A,#N/A,FALSE,"16"}</definedName>
    <definedName name="tyutyutyu" localSheetId="7" hidden="1">{#N/A,#N/A,FALSE,"3";#N/A,#N/A,FALSE,"5";#N/A,#N/A,FALSE,"6";#N/A,#N/A,FALSE,"8";#N/A,#N/A,FALSE,"10";#N/A,#N/A,FALSE,"13";#N/A,#N/A,FALSE,"14";#N/A,#N/A,FALSE,"15";#N/A,#N/A,FALSE,"16"}</definedName>
    <definedName name="tyutyutyu" localSheetId="9" hidden="1">{#N/A,#N/A,FALSE,"3";#N/A,#N/A,FALSE,"5";#N/A,#N/A,FALSE,"6";#N/A,#N/A,FALSE,"8";#N/A,#N/A,FALSE,"10";#N/A,#N/A,FALSE,"13";#N/A,#N/A,FALSE,"14";#N/A,#N/A,FALSE,"15";#N/A,#N/A,FALSE,"16"}</definedName>
    <definedName name="tyutyutyu" localSheetId="10" hidden="1">{#N/A,#N/A,FALSE,"3";#N/A,#N/A,FALSE,"5";#N/A,#N/A,FALSE,"6";#N/A,#N/A,FALSE,"8";#N/A,#N/A,FALSE,"10";#N/A,#N/A,FALSE,"13";#N/A,#N/A,FALSE,"14";#N/A,#N/A,FALSE,"15";#N/A,#N/A,FALSE,"16"}</definedName>
    <definedName name="tyutyutyu" localSheetId="13" hidden="1">{#N/A,#N/A,FALSE,"3";#N/A,#N/A,FALSE,"5";#N/A,#N/A,FALSE,"6";#N/A,#N/A,FALSE,"8";#N/A,#N/A,FALSE,"10";#N/A,#N/A,FALSE,"13";#N/A,#N/A,FALSE,"14";#N/A,#N/A,FALSE,"15";#N/A,#N/A,FALSE,"16"}</definedName>
    <definedName name="tyutyutyu" localSheetId="2" hidden="1">{#N/A,#N/A,FALSE,"3";#N/A,#N/A,FALSE,"5";#N/A,#N/A,FALSE,"6";#N/A,#N/A,FALSE,"8";#N/A,#N/A,FALSE,"10";#N/A,#N/A,FALSE,"13";#N/A,#N/A,FALSE,"14";#N/A,#N/A,FALSE,"15";#N/A,#N/A,FALSE,"16"}</definedName>
    <definedName name="tyutyutyu" hidden="1">{#N/A,#N/A,FALSE,"3";#N/A,#N/A,FALSE,"5";#N/A,#N/A,FALSE,"6";#N/A,#N/A,FALSE,"8";#N/A,#N/A,FALSE,"10";#N/A,#N/A,FALSE,"13";#N/A,#N/A,FALSE,"14";#N/A,#N/A,FALSE,"15";#N/A,#N/A,FALSE,"16"}</definedName>
    <definedName name="u" localSheetId="3" hidden="1">{#N/A,#N/A,FALSE,"3";#N/A,#N/A,FALSE,"5";#N/A,#N/A,FALSE,"6";#N/A,#N/A,FALSE,"8";#N/A,#N/A,FALSE,"10";#N/A,#N/A,FALSE,"13";#N/A,#N/A,FALSE,"14";#N/A,#N/A,FALSE,"15";#N/A,#N/A,FALSE,"16"}</definedName>
    <definedName name="u" localSheetId="8" hidden="1">{#N/A,#N/A,FALSE,"3";#N/A,#N/A,FALSE,"5";#N/A,#N/A,FALSE,"6";#N/A,#N/A,FALSE,"8";#N/A,#N/A,FALSE,"10";#N/A,#N/A,FALSE,"13";#N/A,#N/A,FALSE,"14";#N/A,#N/A,FALSE,"15";#N/A,#N/A,FALSE,"16"}</definedName>
    <definedName name="u" localSheetId="11" hidden="1">{#N/A,#N/A,FALSE,"3";#N/A,#N/A,FALSE,"5";#N/A,#N/A,FALSE,"6";#N/A,#N/A,FALSE,"8";#N/A,#N/A,FALSE,"10";#N/A,#N/A,FALSE,"13";#N/A,#N/A,FALSE,"14";#N/A,#N/A,FALSE,"15";#N/A,#N/A,FALSE,"16"}</definedName>
    <definedName name="u" localSheetId="6" hidden="1">{#N/A,#N/A,FALSE,"3";#N/A,#N/A,FALSE,"5";#N/A,#N/A,FALSE,"6";#N/A,#N/A,FALSE,"8";#N/A,#N/A,FALSE,"10";#N/A,#N/A,FALSE,"13";#N/A,#N/A,FALSE,"14";#N/A,#N/A,FALSE,"15";#N/A,#N/A,FALSE,"16"}</definedName>
    <definedName name="u" localSheetId="7" hidden="1">{#N/A,#N/A,FALSE,"3";#N/A,#N/A,FALSE,"5";#N/A,#N/A,FALSE,"6";#N/A,#N/A,FALSE,"8";#N/A,#N/A,FALSE,"10";#N/A,#N/A,FALSE,"13";#N/A,#N/A,FALSE,"14";#N/A,#N/A,FALSE,"15";#N/A,#N/A,FALSE,"16"}</definedName>
    <definedName name="u" localSheetId="9" hidden="1">{#N/A,#N/A,FALSE,"3";#N/A,#N/A,FALSE,"5";#N/A,#N/A,FALSE,"6";#N/A,#N/A,FALSE,"8";#N/A,#N/A,FALSE,"10";#N/A,#N/A,FALSE,"13";#N/A,#N/A,FALSE,"14";#N/A,#N/A,FALSE,"15";#N/A,#N/A,FALSE,"16"}</definedName>
    <definedName name="u" localSheetId="10" hidden="1">{#N/A,#N/A,FALSE,"3";#N/A,#N/A,FALSE,"5";#N/A,#N/A,FALSE,"6";#N/A,#N/A,FALSE,"8";#N/A,#N/A,FALSE,"10";#N/A,#N/A,FALSE,"13";#N/A,#N/A,FALSE,"14";#N/A,#N/A,FALSE,"15";#N/A,#N/A,FALSE,"16"}</definedName>
    <definedName name="u" localSheetId="13" hidden="1">{#N/A,#N/A,FALSE,"3";#N/A,#N/A,FALSE,"5";#N/A,#N/A,FALSE,"6";#N/A,#N/A,FALSE,"8";#N/A,#N/A,FALSE,"10";#N/A,#N/A,FALSE,"13";#N/A,#N/A,FALSE,"14";#N/A,#N/A,FALSE,"15";#N/A,#N/A,FALSE,"16"}</definedName>
    <definedName name="u" localSheetId="2" hidden="1">{#N/A,#N/A,FALSE,"3";#N/A,#N/A,FALSE,"5";#N/A,#N/A,FALSE,"6";#N/A,#N/A,FALSE,"8";#N/A,#N/A,FALSE,"10";#N/A,#N/A,FALSE,"13";#N/A,#N/A,FALSE,"14";#N/A,#N/A,FALSE,"15";#N/A,#N/A,FALSE,"16"}</definedName>
    <definedName name="u" hidden="1">{#N/A,#N/A,FALSE,"3";#N/A,#N/A,FALSE,"5";#N/A,#N/A,FALSE,"6";#N/A,#N/A,FALSE,"8";#N/A,#N/A,FALSE,"10";#N/A,#N/A,FALSE,"13";#N/A,#N/A,FALSE,"14";#N/A,#N/A,FALSE,"15";#N/A,#N/A,FALSE,"16"}</definedName>
    <definedName name="UES" localSheetId="3">#REF!</definedName>
    <definedName name="UES" localSheetId="8">#REF!</definedName>
    <definedName name="UES" localSheetId="11">#REF!</definedName>
    <definedName name="UES" localSheetId="6">#REF!</definedName>
    <definedName name="UES" localSheetId="7">#REF!</definedName>
    <definedName name="UES" localSheetId="9">#REF!</definedName>
    <definedName name="UES" localSheetId="10">#REF!</definedName>
    <definedName name="UES" localSheetId="13">#REF!</definedName>
    <definedName name="UES" localSheetId="0">#REF!</definedName>
    <definedName name="UES" localSheetId="1">#REF!</definedName>
    <definedName name="UES" localSheetId="4">#REF!</definedName>
    <definedName name="UES">#REF!</definedName>
    <definedName name="uiluliuliul" localSheetId="3" hidden="1">{#N/A,#N/A,FALSE,"3";#N/A,#N/A,FALSE,"5";#N/A,#N/A,FALSE,"6";#N/A,#N/A,FALSE,"8";#N/A,#N/A,FALSE,"10";#N/A,#N/A,FALSE,"13";#N/A,#N/A,FALSE,"14";#N/A,#N/A,FALSE,"15";#N/A,#N/A,FALSE,"16"}</definedName>
    <definedName name="uiluliuliul" localSheetId="8" hidden="1">{#N/A,#N/A,FALSE,"3";#N/A,#N/A,FALSE,"5";#N/A,#N/A,FALSE,"6";#N/A,#N/A,FALSE,"8";#N/A,#N/A,FALSE,"10";#N/A,#N/A,FALSE,"13";#N/A,#N/A,FALSE,"14";#N/A,#N/A,FALSE,"15";#N/A,#N/A,FALSE,"16"}</definedName>
    <definedName name="uiluliuliul" localSheetId="11" hidden="1">{#N/A,#N/A,FALSE,"3";#N/A,#N/A,FALSE,"5";#N/A,#N/A,FALSE,"6";#N/A,#N/A,FALSE,"8";#N/A,#N/A,FALSE,"10";#N/A,#N/A,FALSE,"13";#N/A,#N/A,FALSE,"14";#N/A,#N/A,FALSE,"15";#N/A,#N/A,FALSE,"16"}</definedName>
    <definedName name="uiluliuliul" localSheetId="6" hidden="1">{#N/A,#N/A,FALSE,"3";#N/A,#N/A,FALSE,"5";#N/A,#N/A,FALSE,"6";#N/A,#N/A,FALSE,"8";#N/A,#N/A,FALSE,"10";#N/A,#N/A,FALSE,"13";#N/A,#N/A,FALSE,"14";#N/A,#N/A,FALSE,"15";#N/A,#N/A,FALSE,"16"}</definedName>
    <definedName name="uiluliuliul" localSheetId="7" hidden="1">{#N/A,#N/A,FALSE,"3";#N/A,#N/A,FALSE,"5";#N/A,#N/A,FALSE,"6";#N/A,#N/A,FALSE,"8";#N/A,#N/A,FALSE,"10";#N/A,#N/A,FALSE,"13";#N/A,#N/A,FALSE,"14";#N/A,#N/A,FALSE,"15";#N/A,#N/A,FALSE,"16"}</definedName>
    <definedName name="uiluliuliul" localSheetId="9" hidden="1">{#N/A,#N/A,FALSE,"3";#N/A,#N/A,FALSE,"5";#N/A,#N/A,FALSE,"6";#N/A,#N/A,FALSE,"8";#N/A,#N/A,FALSE,"10";#N/A,#N/A,FALSE,"13";#N/A,#N/A,FALSE,"14";#N/A,#N/A,FALSE,"15";#N/A,#N/A,FALSE,"16"}</definedName>
    <definedName name="uiluliuliul" localSheetId="10" hidden="1">{#N/A,#N/A,FALSE,"3";#N/A,#N/A,FALSE,"5";#N/A,#N/A,FALSE,"6";#N/A,#N/A,FALSE,"8";#N/A,#N/A,FALSE,"10";#N/A,#N/A,FALSE,"13";#N/A,#N/A,FALSE,"14";#N/A,#N/A,FALSE,"15";#N/A,#N/A,FALSE,"16"}</definedName>
    <definedName name="uiluliuliul" localSheetId="13" hidden="1">{#N/A,#N/A,FALSE,"3";#N/A,#N/A,FALSE,"5";#N/A,#N/A,FALSE,"6";#N/A,#N/A,FALSE,"8";#N/A,#N/A,FALSE,"10";#N/A,#N/A,FALSE,"13";#N/A,#N/A,FALSE,"14";#N/A,#N/A,FALSE,"15";#N/A,#N/A,FALSE,"16"}</definedName>
    <definedName name="uiluliuliul" localSheetId="2" hidden="1">{#N/A,#N/A,FALSE,"3";#N/A,#N/A,FALSE,"5";#N/A,#N/A,FALSE,"6";#N/A,#N/A,FALSE,"8";#N/A,#N/A,FALSE,"10";#N/A,#N/A,FALSE,"13";#N/A,#N/A,FALSE,"14";#N/A,#N/A,FALSE,"15";#N/A,#N/A,FALSE,"16"}</definedName>
    <definedName name="uiluliuliul" hidden="1">{#N/A,#N/A,FALSE,"3";#N/A,#N/A,FALSE,"5";#N/A,#N/A,FALSE,"6";#N/A,#N/A,FALSE,"8";#N/A,#N/A,FALSE,"10";#N/A,#N/A,FALSE,"13";#N/A,#N/A,FALSE,"14";#N/A,#N/A,FALSE,"15";#N/A,#N/A,FALSE,"16"}</definedName>
    <definedName name="uiui" localSheetId="3" hidden="1">{#N/A,#N/A,FALSE,"3";#N/A,#N/A,FALSE,"5";#N/A,#N/A,FALSE,"6";#N/A,#N/A,FALSE,"8";#N/A,#N/A,FALSE,"10";#N/A,#N/A,FALSE,"13";#N/A,#N/A,FALSE,"14";#N/A,#N/A,FALSE,"15";#N/A,#N/A,FALSE,"16"}</definedName>
    <definedName name="uiui" localSheetId="8" hidden="1">{#N/A,#N/A,FALSE,"3";#N/A,#N/A,FALSE,"5";#N/A,#N/A,FALSE,"6";#N/A,#N/A,FALSE,"8";#N/A,#N/A,FALSE,"10";#N/A,#N/A,FALSE,"13";#N/A,#N/A,FALSE,"14";#N/A,#N/A,FALSE,"15";#N/A,#N/A,FALSE,"16"}</definedName>
    <definedName name="uiui" localSheetId="11" hidden="1">{#N/A,#N/A,FALSE,"3";#N/A,#N/A,FALSE,"5";#N/A,#N/A,FALSE,"6";#N/A,#N/A,FALSE,"8";#N/A,#N/A,FALSE,"10";#N/A,#N/A,FALSE,"13";#N/A,#N/A,FALSE,"14";#N/A,#N/A,FALSE,"15";#N/A,#N/A,FALSE,"16"}</definedName>
    <definedName name="uiui" localSheetId="6" hidden="1">{#N/A,#N/A,FALSE,"3";#N/A,#N/A,FALSE,"5";#N/A,#N/A,FALSE,"6";#N/A,#N/A,FALSE,"8";#N/A,#N/A,FALSE,"10";#N/A,#N/A,FALSE,"13";#N/A,#N/A,FALSE,"14";#N/A,#N/A,FALSE,"15";#N/A,#N/A,FALSE,"16"}</definedName>
    <definedName name="uiui" localSheetId="7" hidden="1">{#N/A,#N/A,FALSE,"3";#N/A,#N/A,FALSE,"5";#N/A,#N/A,FALSE,"6";#N/A,#N/A,FALSE,"8";#N/A,#N/A,FALSE,"10";#N/A,#N/A,FALSE,"13";#N/A,#N/A,FALSE,"14";#N/A,#N/A,FALSE,"15";#N/A,#N/A,FALSE,"16"}</definedName>
    <definedName name="uiui" localSheetId="9" hidden="1">{#N/A,#N/A,FALSE,"3";#N/A,#N/A,FALSE,"5";#N/A,#N/A,FALSE,"6";#N/A,#N/A,FALSE,"8";#N/A,#N/A,FALSE,"10";#N/A,#N/A,FALSE,"13";#N/A,#N/A,FALSE,"14";#N/A,#N/A,FALSE,"15";#N/A,#N/A,FALSE,"16"}</definedName>
    <definedName name="uiui" localSheetId="10" hidden="1">{#N/A,#N/A,FALSE,"3";#N/A,#N/A,FALSE,"5";#N/A,#N/A,FALSE,"6";#N/A,#N/A,FALSE,"8";#N/A,#N/A,FALSE,"10";#N/A,#N/A,FALSE,"13";#N/A,#N/A,FALSE,"14";#N/A,#N/A,FALSE,"15";#N/A,#N/A,FALSE,"16"}</definedName>
    <definedName name="uiui" localSheetId="13" hidden="1">{#N/A,#N/A,FALSE,"3";#N/A,#N/A,FALSE,"5";#N/A,#N/A,FALSE,"6";#N/A,#N/A,FALSE,"8";#N/A,#N/A,FALSE,"10";#N/A,#N/A,FALSE,"13";#N/A,#N/A,FALSE,"14";#N/A,#N/A,FALSE,"15";#N/A,#N/A,FALSE,"16"}</definedName>
    <definedName name="uiui" localSheetId="2" hidden="1">{#N/A,#N/A,FALSE,"3";#N/A,#N/A,FALSE,"5";#N/A,#N/A,FALSE,"6";#N/A,#N/A,FALSE,"8";#N/A,#N/A,FALSE,"10";#N/A,#N/A,FALSE,"13";#N/A,#N/A,FALSE,"14";#N/A,#N/A,FALSE,"15";#N/A,#N/A,FALSE,"16"}</definedName>
    <definedName name="uiui" hidden="1">{#N/A,#N/A,FALSE,"3";#N/A,#N/A,FALSE,"5";#N/A,#N/A,FALSE,"6";#N/A,#N/A,FALSE,"8";#N/A,#N/A,FALSE,"10";#N/A,#N/A,FALSE,"13";#N/A,#N/A,FALSE,"14";#N/A,#N/A,FALSE,"15";#N/A,#N/A,FALSE,"16"}</definedName>
    <definedName name="uiuyi" localSheetId="3" hidden="1">{#N/A,#N/A,FALSE,"3";#N/A,#N/A,FALSE,"5";#N/A,#N/A,FALSE,"6";#N/A,#N/A,FALSE,"8";#N/A,#N/A,FALSE,"10";#N/A,#N/A,FALSE,"13";#N/A,#N/A,FALSE,"14";#N/A,#N/A,FALSE,"15";#N/A,#N/A,FALSE,"16"}</definedName>
    <definedName name="uiuyi" localSheetId="8" hidden="1">{#N/A,#N/A,FALSE,"3";#N/A,#N/A,FALSE,"5";#N/A,#N/A,FALSE,"6";#N/A,#N/A,FALSE,"8";#N/A,#N/A,FALSE,"10";#N/A,#N/A,FALSE,"13";#N/A,#N/A,FALSE,"14";#N/A,#N/A,FALSE,"15";#N/A,#N/A,FALSE,"16"}</definedName>
    <definedName name="uiuyi" localSheetId="11" hidden="1">{#N/A,#N/A,FALSE,"3";#N/A,#N/A,FALSE,"5";#N/A,#N/A,FALSE,"6";#N/A,#N/A,FALSE,"8";#N/A,#N/A,FALSE,"10";#N/A,#N/A,FALSE,"13";#N/A,#N/A,FALSE,"14";#N/A,#N/A,FALSE,"15";#N/A,#N/A,FALSE,"16"}</definedName>
    <definedName name="uiuyi" localSheetId="6" hidden="1">{#N/A,#N/A,FALSE,"3";#N/A,#N/A,FALSE,"5";#N/A,#N/A,FALSE,"6";#N/A,#N/A,FALSE,"8";#N/A,#N/A,FALSE,"10";#N/A,#N/A,FALSE,"13";#N/A,#N/A,FALSE,"14";#N/A,#N/A,FALSE,"15";#N/A,#N/A,FALSE,"16"}</definedName>
    <definedName name="uiuyi" localSheetId="7" hidden="1">{#N/A,#N/A,FALSE,"3";#N/A,#N/A,FALSE,"5";#N/A,#N/A,FALSE,"6";#N/A,#N/A,FALSE,"8";#N/A,#N/A,FALSE,"10";#N/A,#N/A,FALSE,"13";#N/A,#N/A,FALSE,"14";#N/A,#N/A,FALSE,"15";#N/A,#N/A,FALSE,"16"}</definedName>
    <definedName name="uiuyi" localSheetId="9" hidden="1">{#N/A,#N/A,FALSE,"3";#N/A,#N/A,FALSE,"5";#N/A,#N/A,FALSE,"6";#N/A,#N/A,FALSE,"8";#N/A,#N/A,FALSE,"10";#N/A,#N/A,FALSE,"13";#N/A,#N/A,FALSE,"14";#N/A,#N/A,FALSE,"15";#N/A,#N/A,FALSE,"16"}</definedName>
    <definedName name="uiuyi" localSheetId="10" hidden="1">{#N/A,#N/A,FALSE,"3";#N/A,#N/A,FALSE,"5";#N/A,#N/A,FALSE,"6";#N/A,#N/A,FALSE,"8";#N/A,#N/A,FALSE,"10";#N/A,#N/A,FALSE,"13";#N/A,#N/A,FALSE,"14";#N/A,#N/A,FALSE,"15";#N/A,#N/A,FALSE,"16"}</definedName>
    <definedName name="uiuyi" localSheetId="13" hidden="1">{#N/A,#N/A,FALSE,"3";#N/A,#N/A,FALSE,"5";#N/A,#N/A,FALSE,"6";#N/A,#N/A,FALSE,"8";#N/A,#N/A,FALSE,"10";#N/A,#N/A,FALSE,"13";#N/A,#N/A,FALSE,"14";#N/A,#N/A,FALSE,"15";#N/A,#N/A,FALSE,"16"}</definedName>
    <definedName name="uiuyi" localSheetId="2" hidden="1">{#N/A,#N/A,FALSE,"3";#N/A,#N/A,FALSE,"5";#N/A,#N/A,FALSE,"6";#N/A,#N/A,FALSE,"8";#N/A,#N/A,FALSE,"10";#N/A,#N/A,FALSE,"13";#N/A,#N/A,FALSE,"14";#N/A,#N/A,FALSE,"15";#N/A,#N/A,FALSE,"16"}</definedName>
    <definedName name="uiuyi" hidden="1">{#N/A,#N/A,FALSE,"3";#N/A,#N/A,FALSE,"5";#N/A,#N/A,FALSE,"6";#N/A,#N/A,FALSE,"8";#N/A,#N/A,FALSE,"10";#N/A,#N/A,FALSE,"13";#N/A,#N/A,FALSE,"14";#N/A,#N/A,FALSE,"15";#N/A,#N/A,FALSE,"16"}</definedName>
    <definedName name="utyu" localSheetId="3" hidden="1">{#N/A,#N/A,FALSE,"3";#N/A,#N/A,FALSE,"5";#N/A,#N/A,FALSE,"6";#N/A,#N/A,FALSE,"8";#N/A,#N/A,FALSE,"10";#N/A,#N/A,FALSE,"13";#N/A,#N/A,FALSE,"14";#N/A,#N/A,FALSE,"15";#N/A,#N/A,FALSE,"16"}</definedName>
    <definedName name="utyu" localSheetId="8" hidden="1">{#N/A,#N/A,FALSE,"3";#N/A,#N/A,FALSE,"5";#N/A,#N/A,FALSE,"6";#N/A,#N/A,FALSE,"8";#N/A,#N/A,FALSE,"10";#N/A,#N/A,FALSE,"13";#N/A,#N/A,FALSE,"14";#N/A,#N/A,FALSE,"15";#N/A,#N/A,FALSE,"16"}</definedName>
    <definedName name="utyu" localSheetId="11" hidden="1">{#N/A,#N/A,FALSE,"3";#N/A,#N/A,FALSE,"5";#N/A,#N/A,FALSE,"6";#N/A,#N/A,FALSE,"8";#N/A,#N/A,FALSE,"10";#N/A,#N/A,FALSE,"13";#N/A,#N/A,FALSE,"14";#N/A,#N/A,FALSE,"15";#N/A,#N/A,FALSE,"16"}</definedName>
    <definedName name="utyu" localSheetId="6" hidden="1">{#N/A,#N/A,FALSE,"3";#N/A,#N/A,FALSE,"5";#N/A,#N/A,FALSE,"6";#N/A,#N/A,FALSE,"8";#N/A,#N/A,FALSE,"10";#N/A,#N/A,FALSE,"13";#N/A,#N/A,FALSE,"14";#N/A,#N/A,FALSE,"15";#N/A,#N/A,FALSE,"16"}</definedName>
    <definedName name="utyu" localSheetId="7" hidden="1">{#N/A,#N/A,FALSE,"3";#N/A,#N/A,FALSE,"5";#N/A,#N/A,FALSE,"6";#N/A,#N/A,FALSE,"8";#N/A,#N/A,FALSE,"10";#N/A,#N/A,FALSE,"13";#N/A,#N/A,FALSE,"14";#N/A,#N/A,FALSE,"15";#N/A,#N/A,FALSE,"16"}</definedName>
    <definedName name="utyu" localSheetId="9" hidden="1">{#N/A,#N/A,FALSE,"3";#N/A,#N/A,FALSE,"5";#N/A,#N/A,FALSE,"6";#N/A,#N/A,FALSE,"8";#N/A,#N/A,FALSE,"10";#N/A,#N/A,FALSE,"13";#N/A,#N/A,FALSE,"14";#N/A,#N/A,FALSE,"15";#N/A,#N/A,FALSE,"16"}</definedName>
    <definedName name="utyu" localSheetId="10" hidden="1">{#N/A,#N/A,FALSE,"3";#N/A,#N/A,FALSE,"5";#N/A,#N/A,FALSE,"6";#N/A,#N/A,FALSE,"8";#N/A,#N/A,FALSE,"10";#N/A,#N/A,FALSE,"13";#N/A,#N/A,FALSE,"14";#N/A,#N/A,FALSE,"15";#N/A,#N/A,FALSE,"16"}</definedName>
    <definedName name="utyu" localSheetId="13" hidden="1">{#N/A,#N/A,FALSE,"3";#N/A,#N/A,FALSE,"5";#N/A,#N/A,FALSE,"6";#N/A,#N/A,FALSE,"8";#N/A,#N/A,FALSE,"10";#N/A,#N/A,FALSE,"13";#N/A,#N/A,FALSE,"14";#N/A,#N/A,FALSE,"15";#N/A,#N/A,FALSE,"16"}</definedName>
    <definedName name="utyu" localSheetId="2" hidden="1">{#N/A,#N/A,FALSE,"3";#N/A,#N/A,FALSE,"5";#N/A,#N/A,FALSE,"6";#N/A,#N/A,FALSE,"8";#N/A,#N/A,FALSE,"10";#N/A,#N/A,FALSE,"13";#N/A,#N/A,FALSE,"14";#N/A,#N/A,FALSE,"15";#N/A,#N/A,FALSE,"16"}</definedName>
    <definedName name="utyu" hidden="1">{#N/A,#N/A,FALSE,"3";#N/A,#N/A,FALSE,"5";#N/A,#N/A,FALSE,"6";#N/A,#N/A,FALSE,"8";#N/A,#N/A,FALSE,"10";#N/A,#N/A,FALSE,"13";#N/A,#N/A,FALSE,"14";#N/A,#N/A,FALSE,"15";#N/A,#N/A,FALSE,"16"}</definedName>
    <definedName name="uyikuyik" localSheetId="3" hidden="1">{#N/A,#N/A,FALSE,"3";#N/A,#N/A,FALSE,"5";#N/A,#N/A,FALSE,"6";#N/A,#N/A,FALSE,"8";#N/A,#N/A,FALSE,"10";#N/A,#N/A,FALSE,"13";#N/A,#N/A,FALSE,"14";#N/A,#N/A,FALSE,"15";#N/A,#N/A,FALSE,"16"}</definedName>
    <definedName name="uyikuyik" localSheetId="8" hidden="1">{#N/A,#N/A,FALSE,"3";#N/A,#N/A,FALSE,"5";#N/A,#N/A,FALSE,"6";#N/A,#N/A,FALSE,"8";#N/A,#N/A,FALSE,"10";#N/A,#N/A,FALSE,"13";#N/A,#N/A,FALSE,"14";#N/A,#N/A,FALSE,"15";#N/A,#N/A,FALSE,"16"}</definedName>
    <definedName name="uyikuyik" localSheetId="11" hidden="1">{#N/A,#N/A,FALSE,"3";#N/A,#N/A,FALSE,"5";#N/A,#N/A,FALSE,"6";#N/A,#N/A,FALSE,"8";#N/A,#N/A,FALSE,"10";#N/A,#N/A,FALSE,"13";#N/A,#N/A,FALSE,"14";#N/A,#N/A,FALSE,"15";#N/A,#N/A,FALSE,"16"}</definedName>
    <definedName name="uyikuyik" localSheetId="6" hidden="1">{#N/A,#N/A,FALSE,"3";#N/A,#N/A,FALSE,"5";#N/A,#N/A,FALSE,"6";#N/A,#N/A,FALSE,"8";#N/A,#N/A,FALSE,"10";#N/A,#N/A,FALSE,"13";#N/A,#N/A,FALSE,"14";#N/A,#N/A,FALSE,"15";#N/A,#N/A,FALSE,"16"}</definedName>
    <definedName name="uyikuyik" localSheetId="7" hidden="1">{#N/A,#N/A,FALSE,"3";#N/A,#N/A,FALSE,"5";#N/A,#N/A,FALSE,"6";#N/A,#N/A,FALSE,"8";#N/A,#N/A,FALSE,"10";#N/A,#N/A,FALSE,"13";#N/A,#N/A,FALSE,"14";#N/A,#N/A,FALSE,"15";#N/A,#N/A,FALSE,"16"}</definedName>
    <definedName name="uyikuyik" localSheetId="9" hidden="1">{#N/A,#N/A,FALSE,"3";#N/A,#N/A,FALSE,"5";#N/A,#N/A,FALSE,"6";#N/A,#N/A,FALSE,"8";#N/A,#N/A,FALSE,"10";#N/A,#N/A,FALSE,"13";#N/A,#N/A,FALSE,"14";#N/A,#N/A,FALSE,"15";#N/A,#N/A,FALSE,"16"}</definedName>
    <definedName name="uyikuyik" localSheetId="10" hidden="1">{#N/A,#N/A,FALSE,"3";#N/A,#N/A,FALSE,"5";#N/A,#N/A,FALSE,"6";#N/A,#N/A,FALSE,"8";#N/A,#N/A,FALSE,"10";#N/A,#N/A,FALSE,"13";#N/A,#N/A,FALSE,"14";#N/A,#N/A,FALSE,"15";#N/A,#N/A,FALSE,"16"}</definedName>
    <definedName name="uyikuyik" localSheetId="13" hidden="1">{#N/A,#N/A,FALSE,"3";#N/A,#N/A,FALSE,"5";#N/A,#N/A,FALSE,"6";#N/A,#N/A,FALSE,"8";#N/A,#N/A,FALSE,"10";#N/A,#N/A,FALSE,"13";#N/A,#N/A,FALSE,"14";#N/A,#N/A,FALSE,"15";#N/A,#N/A,FALSE,"16"}</definedName>
    <definedName name="uyikuyik" localSheetId="2" hidden="1">{#N/A,#N/A,FALSE,"3";#N/A,#N/A,FALSE,"5";#N/A,#N/A,FALSE,"6";#N/A,#N/A,FALSE,"8";#N/A,#N/A,FALSE,"10";#N/A,#N/A,FALSE,"13";#N/A,#N/A,FALSE,"14";#N/A,#N/A,FALSE,"15";#N/A,#N/A,FALSE,"16"}</definedName>
    <definedName name="uyikuyik" hidden="1">{#N/A,#N/A,FALSE,"3";#N/A,#N/A,FALSE,"5";#N/A,#N/A,FALSE,"6";#N/A,#N/A,FALSE,"8";#N/A,#N/A,FALSE,"10";#N/A,#N/A,FALSE,"13";#N/A,#N/A,FALSE,"14";#N/A,#N/A,FALSE,"15";#N/A,#N/A,FALSE,"16"}</definedName>
    <definedName name="vcb" localSheetId="3" hidden="1">{#N/A,#N/A,FALSE,"3";#N/A,#N/A,FALSE,"5";#N/A,#N/A,FALSE,"6";#N/A,#N/A,FALSE,"8";#N/A,#N/A,FALSE,"10";#N/A,#N/A,FALSE,"13";#N/A,#N/A,FALSE,"14";#N/A,#N/A,FALSE,"15";#N/A,#N/A,FALSE,"16"}</definedName>
    <definedName name="vcb" localSheetId="8" hidden="1">{#N/A,#N/A,FALSE,"3";#N/A,#N/A,FALSE,"5";#N/A,#N/A,FALSE,"6";#N/A,#N/A,FALSE,"8";#N/A,#N/A,FALSE,"10";#N/A,#N/A,FALSE,"13";#N/A,#N/A,FALSE,"14";#N/A,#N/A,FALSE,"15";#N/A,#N/A,FALSE,"16"}</definedName>
    <definedName name="vcb" localSheetId="11" hidden="1">{#N/A,#N/A,FALSE,"3";#N/A,#N/A,FALSE,"5";#N/A,#N/A,FALSE,"6";#N/A,#N/A,FALSE,"8";#N/A,#N/A,FALSE,"10";#N/A,#N/A,FALSE,"13";#N/A,#N/A,FALSE,"14";#N/A,#N/A,FALSE,"15";#N/A,#N/A,FALSE,"16"}</definedName>
    <definedName name="vcb" localSheetId="6" hidden="1">{#N/A,#N/A,FALSE,"3";#N/A,#N/A,FALSE,"5";#N/A,#N/A,FALSE,"6";#N/A,#N/A,FALSE,"8";#N/A,#N/A,FALSE,"10";#N/A,#N/A,FALSE,"13";#N/A,#N/A,FALSE,"14";#N/A,#N/A,FALSE,"15";#N/A,#N/A,FALSE,"16"}</definedName>
    <definedName name="vcb" localSheetId="7" hidden="1">{#N/A,#N/A,FALSE,"3";#N/A,#N/A,FALSE,"5";#N/A,#N/A,FALSE,"6";#N/A,#N/A,FALSE,"8";#N/A,#N/A,FALSE,"10";#N/A,#N/A,FALSE,"13";#N/A,#N/A,FALSE,"14";#N/A,#N/A,FALSE,"15";#N/A,#N/A,FALSE,"16"}</definedName>
    <definedName name="vcb" localSheetId="9" hidden="1">{#N/A,#N/A,FALSE,"3";#N/A,#N/A,FALSE,"5";#N/A,#N/A,FALSE,"6";#N/A,#N/A,FALSE,"8";#N/A,#N/A,FALSE,"10";#N/A,#N/A,FALSE,"13";#N/A,#N/A,FALSE,"14";#N/A,#N/A,FALSE,"15";#N/A,#N/A,FALSE,"16"}</definedName>
    <definedName name="vcb" localSheetId="10" hidden="1">{#N/A,#N/A,FALSE,"3";#N/A,#N/A,FALSE,"5";#N/A,#N/A,FALSE,"6";#N/A,#N/A,FALSE,"8";#N/A,#N/A,FALSE,"10";#N/A,#N/A,FALSE,"13";#N/A,#N/A,FALSE,"14";#N/A,#N/A,FALSE,"15";#N/A,#N/A,FALSE,"16"}</definedName>
    <definedName name="vcb" localSheetId="13" hidden="1">{#N/A,#N/A,FALSE,"3";#N/A,#N/A,FALSE,"5";#N/A,#N/A,FALSE,"6";#N/A,#N/A,FALSE,"8";#N/A,#N/A,FALSE,"10";#N/A,#N/A,FALSE,"13";#N/A,#N/A,FALSE,"14";#N/A,#N/A,FALSE,"15";#N/A,#N/A,FALSE,"16"}</definedName>
    <definedName name="vcb" localSheetId="2" hidden="1">{#N/A,#N/A,FALSE,"3";#N/A,#N/A,FALSE,"5";#N/A,#N/A,FALSE,"6";#N/A,#N/A,FALSE,"8";#N/A,#N/A,FALSE,"10";#N/A,#N/A,FALSE,"13";#N/A,#N/A,FALSE,"14";#N/A,#N/A,FALSE,"15";#N/A,#N/A,FALSE,"16"}</definedName>
    <definedName name="vcb" hidden="1">{#N/A,#N/A,FALSE,"3";#N/A,#N/A,FALSE,"5";#N/A,#N/A,FALSE,"6";#N/A,#N/A,FALSE,"8";#N/A,#N/A,FALSE,"10";#N/A,#N/A,FALSE,"13";#N/A,#N/A,FALSE,"14";#N/A,#N/A,FALSE,"15";#N/A,#N/A,FALSE,"16"}</definedName>
    <definedName name="vnb" localSheetId="3" hidden="1">{#N/A,#N/A,FALSE,"3";#N/A,#N/A,FALSE,"5";#N/A,#N/A,FALSE,"6";#N/A,#N/A,FALSE,"8";#N/A,#N/A,FALSE,"10";#N/A,#N/A,FALSE,"13";#N/A,#N/A,FALSE,"14";#N/A,#N/A,FALSE,"15";#N/A,#N/A,FALSE,"16"}</definedName>
    <definedName name="vnb" localSheetId="8" hidden="1">{#N/A,#N/A,FALSE,"3";#N/A,#N/A,FALSE,"5";#N/A,#N/A,FALSE,"6";#N/A,#N/A,FALSE,"8";#N/A,#N/A,FALSE,"10";#N/A,#N/A,FALSE,"13";#N/A,#N/A,FALSE,"14";#N/A,#N/A,FALSE,"15";#N/A,#N/A,FALSE,"16"}</definedName>
    <definedName name="vnb" localSheetId="11" hidden="1">{#N/A,#N/A,FALSE,"3";#N/A,#N/A,FALSE,"5";#N/A,#N/A,FALSE,"6";#N/A,#N/A,FALSE,"8";#N/A,#N/A,FALSE,"10";#N/A,#N/A,FALSE,"13";#N/A,#N/A,FALSE,"14";#N/A,#N/A,FALSE,"15";#N/A,#N/A,FALSE,"16"}</definedName>
    <definedName name="vnb" localSheetId="6" hidden="1">{#N/A,#N/A,FALSE,"3";#N/A,#N/A,FALSE,"5";#N/A,#N/A,FALSE,"6";#N/A,#N/A,FALSE,"8";#N/A,#N/A,FALSE,"10";#N/A,#N/A,FALSE,"13";#N/A,#N/A,FALSE,"14";#N/A,#N/A,FALSE,"15";#N/A,#N/A,FALSE,"16"}</definedName>
    <definedName name="vnb" localSheetId="7" hidden="1">{#N/A,#N/A,FALSE,"3";#N/A,#N/A,FALSE,"5";#N/A,#N/A,FALSE,"6";#N/A,#N/A,FALSE,"8";#N/A,#N/A,FALSE,"10";#N/A,#N/A,FALSE,"13";#N/A,#N/A,FALSE,"14";#N/A,#N/A,FALSE,"15";#N/A,#N/A,FALSE,"16"}</definedName>
    <definedName name="vnb" localSheetId="9" hidden="1">{#N/A,#N/A,FALSE,"3";#N/A,#N/A,FALSE,"5";#N/A,#N/A,FALSE,"6";#N/A,#N/A,FALSE,"8";#N/A,#N/A,FALSE,"10";#N/A,#N/A,FALSE,"13";#N/A,#N/A,FALSE,"14";#N/A,#N/A,FALSE,"15";#N/A,#N/A,FALSE,"16"}</definedName>
    <definedName name="vnb" localSheetId="10" hidden="1">{#N/A,#N/A,FALSE,"3";#N/A,#N/A,FALSE,"5";#N/A,#N/A,FALSE,"6";#N/A,#N/A,FALSE,"8";#N/A,#N/A,FALSE,"10";#N/A,#N/A,FALSE,"13";#N/A,#N/A,FALSE,"14";#N/A,#N/A,FALSE,"15";#N/A,#N/A,FALSE,"16"}</definedName>
    <definedName name="vnb" localSheetId="13" hidden="1">{#N/A,#N/A,FALSE,"3";#N/A,#N/A,FALSE,"5";#N/A,#N/A,FALSE,"6";#N/A,#N/A,FALSE,"8";#N/A,#N/A,FALSE,"10";#N/A,#N/A,FALSE,"13";#N/A,#N/A,FALSE,"14";#N/A,#N/A,FALSE,"15";#N/A,#N/A,FALSE,"16"}</definedName>
    <definedName name="vnb" localSheetId="2" hidden="1">{#N/A,#N/A,FALSE,"3";#N/A,#N/A,FALSE,"5";#N/A,#N/A,FALSE,"6";#N/A,#N/A,FALSE,"8";#N/A,#N/A,FALSE,"10";#N/A,#N/A,FALSE,"13";#N/A,#N/A,FALSE,"14";#N/A,#N/A,FALSE,"15";#N/A,#N/A,FALSE,"16"}</definedName>
    <definedName name="vnb" hidden="1">{#N/A,#N/A,FALSE,"3";#N/A,#N/A,FALSE,"5";#N/A,#N/A,FALSE,"6";#N/A,#N/A,FALSE,"8";#N/A,#N/A,FALSE,"10";#N/A,#N/A,FALSE,"13";#N/A,#N/A,FALSE,"14";#N/A,#N/A,FALSE,"15";#N/A,#N/A,FALSE,"16"}</definedName>
    <definedName name="vvv" localSheetId="3" hidden="1">{#N/A,#N/A,FALSE,"3";#N/A,#N/A,FALSE,"5";#N/A,#N/A,FALSE,"6";#N/A,#N/A,FALSE,"8";#N/A,#N/A,FALSE,"10";#N/A,#N/A,FALSE,"13";#N/A,#N/A,FALSE,"14";#N/A,#N/A,FALSE,"15";#N/A,#N/A,FALSE,"16"}</definedName>
    <definedName name="vvv" localSheetId="8" hidden="1">{#N/A,#N/A,FALSE,"3";#N/A,#N/A,FALSE,"5";#N/A,#N/A,FALSE,"6";#N/A,#N/A,FALSE,"8";#N/A,#N/A,FALSE,"10";#N/A,#N/A,FALSE,"13";#N/A,#N/A,FALSE,"14";#N/A,#N/A,FALSE,"15";#N/A,#N/A,FALSE,"16"}</definedName>
    <definedName name="vvv" localSheetId="11" hidden="1">{#N/A,#N/A,FALSE,"3";#N/A,#N/A,FALSE,"5";#N/A,#N/A,FALSE,"6";#N/A,#N/A,FALSE,"8";#N/A,#N/A,FALSE,"10";#N/A,#N/A,FALSE,"13";#N/A,#N/A,FALSE,"14";#N/A,#N/A,FALSE,"15";#N/A,#N/A,FALSE,"16"}</definedName>
    <definedName name="vvv" localSheetId="6" hidden="1">{#N/A,#N/A,FALSE,"3";#N/A,#N/A,FALSE,"5";#N/A,#N/A,FALSE,"6";#N/A,#N/A,FALSE,"8";#N/A,#N/A,FALSE,"10";#N/A,#N/A,FALSE,"13";#N/A,#N/A,FALSE,"14";#N/A,#N/A,FALSE,"15";#N/A,#N/A,FALSE,"16"}</definedName>
    <definedName name="vvv" localSheetId="7" hidden="1">{#N/A,#N/A,FALSE,"3";#N/A,#N/A,FALSE,"5";#N/A,#N/A,FALSE,"6";#N/A,#N/A,FALSE,"8";#N/A,#N/A,FALSE,"10";#N/A,#N/A,FALSE,"13";#N/A,#N/A,FALSE,"14";#N/A,#N/A,FALSE,"15";#N/A,#N/A,FALSE,"16"}</definedName>
    <definedName name="vvv" localSheetId="9" hidden="1">{#N/A,#N/A,FALSE,"3";#N/A,#N/A,FALSE,"5";#N/A,#N/A,FALSE,"6";#N/A,#N/A,FALSE,"8";#N/A,#N/A,FALSE,"10";#N/A,#N/A,FALSE,"13";#N/A,#N/A,FALSE,"14";#N/A,#N/A,FALSE,"15";#N/A,#N/A,FALSE,"16"}</definedName>
    <definedName name="vvv" localSheetId="10" hidden="1">{#N/A,#N/A,FALSE,"3";#N/A,#N/A,FALSE,"5";#N/A,#N/A,FALSE,"6";#N/A,#N/A,FALSE,"8";#N/A,#N/A,FALSE,"10";#N/A,#N/A,FALSE,"13";#N/A,#N/A,FALSE,"14";#N/A,#N/A,FALSE,"15";#N/A,#N/A,FALSE,"16"}</definedName>
    <definedName name="vvv" localSheetId="13" hidden="1">{#N/A,#N/A,FALSE,"3";#N/A,#N/A,FALSE,"5";#N/A,#N/A,FALSE,"6";#N/A,#N/A,FALSE,"8";#N/A,#N/A,FALSE,"10";#N/A,#N/A,FALSE,"13";#N/A,#N/A,FALSE,"14";#N/A,#N/A,FALSE,"15";#N/A,#N/A,FALSE,"16"}</definedName>
    <definedName name="vvv" localSheetId="2" hidden="1">{#N/A,#N/A,FALSE,"3";#N/A,#N/A,FALSE,"5";#N/A,#N/A,FALSE,"6";#N/A,#N/A,FALSE,"8";#N/A,#N/A,FALSE,"10";#N/A,#N/A,FALSE,"13";#N/A,#N/A,FALSE,"14";#N/A,#N/A,FALSE,"15";#N/A,#N/A,FALSE,"16"}</definedName>
    <definedName name="vvv" hidden="1">{#N/A,#N/A,FALSE,"3";#N/A,#N/A,FALSE,"5";#N/A,#N/A,FALSE,"6";#N/A,#N/A,FALSE,"8";#N/A,#N/A,FALSE,"10";#N/A,#N/A,FALSE,"13";#N/A,#N/A,FALSE,"14";#N/A,#N/A,FALSE,"15";#N/A,#N/A,FALSE,"16"}</definedName>
    <definedName name="wn" localSheetId="3" hidden="1">{#N/A,#N/A,FALSE,"3";#N/A,#N/A,FALSE,"5";#N/A,#N/A,FALSE,"6";#N/A,#N/A,FALSE,"8";#N/A,#N/A,FALSE,"10";#N/A,#N/A,FALSE,"13";#N/A,#N/A,FALSE,"14";#N/A,#N/A,FALSE,"15";#N/A,#N/A,FALSE,"16"}</definedName>
    <definedName name="wn" localSheetId="8" hidden="1">{#N/A,#N/A,FALSE,"3";#N/A,#N/A,FALSE,"5";#N/A,#N/A,FALSE,"6";#N/A,#N/A,FALSE,"8";#N/A,#N/A,FALSE,"10";#N/A,#N/A,FALSE,"13";#N/A,#N/A,FALSE,"14";#N/A,#N/A,FALSE,"15";#N/A,#N/A,FALSE,"16"}</definedName>
    <definedName name="wn" localSheetId="11" hidden="1">{#N/A,#N/A,FALSE,"3";#N/A,#N/A,FALSE,"5";#N/A,#N/A,FALSE,"6";#N/A,#N/A,FALSE,"8";#N/A,#N/A,FALSE,"10";#N/A,#N/A,FALSE,"13";#N/A,#N/A,FALSE,"14";#N/A,#N/A,FALSE,"15";#N/A,#N/A,FALSE,"16"}</definedName>
    <definedName name="wn" localSheetId="6" hidden="1">{#N/A,#N/A,FALSE,"3";#N/A,#N/A,FALSE,"5";#N/A,#N/A,FALSE,"6";#N/A,#N/A,FALSE,"8";#N/A,#N/A,FALSE,"10";#N/A,#N/A,FALSE,"13";#N/A,#N/A,FALSE,"14";#N/A,#N/A,FALSE,"15";#N/A,#N/A,FALSE,"16"}</definedName>
    <definedName name="wn" localSheetId="7" hidden="1">{#N/A,#N/A,FALSE,"3";#N/A,#N/A,FALSE,"5";#N/A,#N/A,FALSE,"6";#N/A,#N/A,FALSE,"8";#N/A,#N/A,FALSE,"10";#N/A,#N/A,FALSE,"13";#N/A,#N/A,FALSE,"14";#N/A,#N/A,FALSE,"15";#N/A,#N/A,FALSE,"16"}</definedName>
    <definedName name="wn" localSheetId="9" hidden="1">{#N/A,#N/A,FALSE,"3";#N/A,#N/A,FALSE,"5";#N/A,#N/A,FALSE,"6";#N/A,#N/A,FALSE,"8";#N/A,#N/A,FALSE,"10";#N/A,#N/A,FALSE,"13";#N/A,#N/A,FALSE,"14";#N/A,#N/A,FALSE,"15";#N/A,#N/A,FALSE,"16"}</definedName>
    <definedName name="wn" localSheetId="10" hidden="1">{#N/A,#N/A,FALSE,"3";#N/A,#N/A,FALSE,"5";#N/A,#N/A,FALSE,"6";#N/A,#N/A,FALSE,"8";#N/A,#N/A,FALSE,"10";#N/A,#N/A,FALSE,"13";#N/A,#N/A,FALSE,"14";#N/A,#N/A,FALSE,"15";#N/A,#N/A,FALSE,"16"}</definedName>
    <definedName name="wn" localSheetId="13" hidden="1">{#N/A,#N/A,FALSE,"3";#N/A,#N/A,FALSE,"5";#N/A,#N/A,FALSE,"6";#N/A,#N/A,FALSE,"8";#N/A,#N/A,FALSE,"10";#N/A,#N/A,FALSE,"13";#N/A,#N/A,FALSE,"14";#N/A,#N/A,FALSE,"15";#N/A,#N/A,FALSE,"16"}</definedName>
    <definedName name="wn" localSheetId="2" hidden="1">{#N/A,#N/A,FALSE,"3";#N/A,#N/A,FALSE,"5";#N/A,#N/A,FALSE,"6";#N/A,#N/A,FALSE,"8";#N/A,#N/A,FALSE,"10";#N/A,#N/A,FALSE,"13";#N/A,#N/A,FALSE,"14";#N/A,#N/A,FALSE,"15";#N/A,#N/A,FALSE,"16"}</definedName>
    <definedName name="wn" hidden="1">{#N/A,#N/A,FALSE,"3";#N/A,#N/A,FALSE,"5";#N/A,#N/A,FALSE,"6";#N/A,#N/A,FALSE,"8";#N/A,#N/A,FALSE,"10";#N/A,#N/A,FALSE,"13";#N/A,#N/A,FALSE,"14";#N/A,#N/A,FALSE,"15";#N/A,#N/A,FALSE,"16"}</definedName>
    <definedName name="wqew" localSheetId="3" hidden="1">{#N/A,#N/A,FALSE,"3";#N/A,#N/A,FALSE,"5";#N/A,#N/A,FALSE,"6";#N/A,#N/A,FALSE,"8";#N/A,#N/A,FALSE,"10";#N/A,#N/A,FALSE,"13";#N/A,#N/A,FALSE,"14";#N/A,#N/A,FALSE,"15";#N/A,#N/A,FALSE,"16"}</definedName>
    <definedName name="wqew" localSheetId="8" hidden="1">{#N/A,#N/A,FALSE,"3";#N/A,#N/A,FALSE,"5";#N/A,#N/A,FALSE,"6";#N/A,#N/A,FALSE,"8";#N/A,#N/A,FALSE,"10";#N/A,#N/A,FALSE,"13";#N/A,#N/A,FALSE,"14";#N/A,#N/A,FALSE,"15";#N/A,#N/A,FALSE,"16"}</definedName>
    <definedName name="wqew" localSheetId="11" hidden="1">{#N/A,#N/A,FALSE,"3";#N/A,#N/A,FALSE,"5";#N/A,#N/A,FALSE,"6";#N/A,#N/A,FALSE,"8";#N/A,#N/A,FALSE,"10";#N/A,#N/A,FALSE,"13";#N/A,#N/A,FALSE,"14";#N/A,#N/A,FALSE,"15";#N/A,#N/A,FALSE,"16"}</definedName>
    <definedName name="wqew" localSheetId="6" hidden="1">{#N/A,#N/A,FALSE,"3";#N/A,#N/A,FALSE,"5";#N/A,#N/A,FALSE,"6";#N/A,#N/A,FALSE,"8";#N/A,#N/A,FALSE,"10";#N/A,#N/A,FALSE,"13";#N/A,#N/A,FALSE,"14";#N/A,#N/A,FALSE,"15";#N/A,#N/A,FALSE,"16"}</definedName>
    <definedName name="wqew" localSheetId="7" hidden="1">{#N/A,#N/A,FALSE,"3";#N/A,#N/A,FALSE,"5";#N/A,#N/A,FALSE,"6";#N/A,#N/A,FALSE,"8";#N/A,#N/A,FALSE,"10";#N/A,#N/A,FALSE,"13";#N/A,#N/A,FALSE,"14";#N/A,#N/A,FALSE,"15";#N/A,#N/A,FALSE,"16"}</definedName>
    <definedName name="wqew" localSheetId="9" hidden="1">{#N/A,#N/A,FALSE,"3";#N/A,#N/A,FALSE,"5";#N/A,#N/A,FALSE,"6";#N/A,#N/A,FALSE,"8";#N/A,#N/A,FALSE,"10";#N/A,#N/A,FALSE,"13";#N/A,#N/A,FALSE,"14";#N/A,#N/A,FALSE,"15";#N/A,#N/A,FALSE,"16"}</definedName>
    <definedName name="wqew" localSheetId="10" hidden="1">{#N/A,#N/A,FALSE,"3";#N/A,#N/A,FALSE,"5";#N/A,#N/A,FALSE,"6";#N/A,#N/A,FALSE,"8";#N/A,#N/A,FALSE,"10";#N/A,#N/A,FALSE,"13";#N/A,#N/A,FALSE,"14";#N/A,#N/A,FALSE,"15";#N/A,#N/A,FALSE,"16"}</definedName>
    <definedName name="wqew" localSheetId="13" hidden="1">{#N/A,#N/A,FALSE,"3";#N/A,#N/A,FALSE,"5";#N/A,#N/A,FALSE,"6";#N/A,#N/A,FALSE,"8";#N/A,#N/A,FALSE,"10";#N/A,#N/A,FALSE,"13";#N/A,#N/A,FALSE,"14";#N/A,#N/A,FALSE,"15";#N/A,#N/A,FALSE,"16"}</definedName>
    <definedName name="wqew" localSheetId="2" hidden="1">{#N/A,#N/A,FALSE,"3";#N/A,#N/A,FALSE,"5";#N/A,#N/A,FALSE,"6";#N/A,#N/A,FALSE,"8";#N/A,#N/A,FALSE,"10";#N/A,#N/A,FALSE,"13";#N/A,#N/A,FALSE,"14";#N/A,#N/A,FALSE,"15";#N/A,#N/A,FALSE,"16"}</definedName>
    <definedName name="wqew" hidden="1">{#N/A,#N/A,FALSE,"3";#N/A,#N/A,FALSE,"5";#N/A,#N/A,FALSE,"6";#N/A,#N/A,FALSE,"8";#N/A,#N/A,FALSE,"10";#N/A,#N/A,FALSE,"13";#N/A,#N/A,FALSE,"14";#N/A,#N/A,FALSE,"15";#N/A,#N/A,FALSE,"16"}</definedName>
    <definedName name="wqewqeqwe" localSheetId="3" hidden="1">{#N/A,#N/A,FALSE,"3";#N/A,#N/A,FALSE,"5";#N/A,#N/A,FALSE,"6";#N/A,#N/A,FALSE,"8";#N/A,#N/A,FALSE,"10";#N/A,#N/A,FALSE,"13";#N/A,#N/A,FALSE,"14";#N/A,#N/A,FALSE,"15";#N/A,#N/A,FALSE,"16"}</definedName>
    <definedName name="wqewqeqwe" localSheetId="8" hidden="1">{#N/A,#N/A,FALSE,"3";#N/A,#N/A,FALSE,"5";#N/A,#N/A,FALSE,"6";#N/A,#N/A,FALSE,"8";#N/A,#N/A,FALSE,"10";#N/A,#N/A,FALSE,"13";#N/A,#N/A,FALSE,"14";#N/A,#N/A,FALSE,"15";#N/A,#N/A,FALSE,"16"}</definedName>
    <definedName name="wqewqeqwe" localSheetId="11" hidden="1">{#N/A,#N/A,FALSE,"3";#N/A,#N/A,FALSE,"5";#N/A,#N/A,FALSE,"6";#N/A,#N/A,FALSE,"8";#N/A,#N/A,FALSE,"10";#N/A,#N/A,FALSE,"13";#N/A,#N/A,FALSE,"14";#N/A,#N/A,FALSE,"15";#N/A,#N/A,FALSE,"16"}</definedName>
    <definedName name="wqewqeqwe" localSheetId="6" hidden="1">{#N/A,#N/A,FALSE,"3";#N/A,#N/A,FALSE,"5";#N/A,#N/A,FALSE,"6";#N/A,#N/A,FALSE,"8";#N/A,#N/A,FALSE,"10";#N/A,#N/A,FALSE,"13";#N/A,#N/A,FALSE,"14";#N/A,#N/A,FALSE,"15";#N/A,#N/A,FALSE,"16"}</definedName>
    <definedName name="wqewqeqwe" localSheetId="7" hidden="1">{#N/A,#N/A,FALSE,"3";#N/A,#N/A,FALSE,"5";#N/A,#N/A,FALSE,"6";#N/A,#N/A,FALSE,"8";#N/A,#N/A,FALSE,"10";#N/A,#N/A,FALSE,"13";#N/A,#N/A,FALSE,"14";#N/A,#N/A,FALSE,"15";#N/A,#N/A,FALSE,"16"}</definedName>
    <definedName name="wqewqeqwe" localSheetId="9" hidden="1">{#N/A,#N/A,FALSE,"3";#N/A,#N/A,FALSE,"5";#N/A,#N/A,FALSE,"6";#N/A,#N/A,FALSE,"8";#N/A,#N/A,FALSE,"10";#N/A,#N/A,FALSE,"13";#N/A,#N/A,FALSE,"14";#N/A,#N/A,FALSE,"15";#N/A,#N/A,FALSE,"16"}</definedName>
    <definedName name="wqewqeqwe" localSheetId="10" hidden="1">{#N/A,#N/A,FALSE,"3";#N/A,#N/A,FALSE,"5";#N/A,#N/A,FALSE,"6";#N/A,#N/A,FALSE,"8";#N/A,#N/A,FALSE,"10";#N/A,#N/A,FALSE,"13";#N/A,#N/A,FALSE,"14";#N/A,#N/A,FALSE,"15";#N/A,#N/A,FALSE,"16"}</definedName>
    <definedName name="wqewqeqwe" localSheetId="13" hidden="1">{#N/A,#N/A,FALSE,"3";#N/A,#N/A,FALSE,"5";#N/A,#N/A,FALSE,"6";#N/A,#N/A,FALSE,"8";#N/A,#N/A,FALSE,"10";#N/A,#N/A,FALSE,"13";#N/A,#N/A,FALSE,"14";#N/A,#N/A,FALSE,"15";#N/A,#N/A,FALSE,"16"}</definedName>
    <definedName name="wqewqeqwe" localSheetId="2" hidden="1">{#N/A,#N/A,FALSE,"3";#N/A,#N/A,FALSE,"5";#N/A,#N/A,FALSE,"6";#N/A,#N/A,FALSE,"8";#N/A,#N/A,FALSE,"10";#N/A,#N/A,FALSE,"13";#N/A,#N/A,FALSE,"14";#N/A,#N/A,FALSE,"15";#N/A,#N/A,FALSE,"16"}</definedName>
    <definedName name="wqewqeqwe" hidden="1">{#N/A,#N/A,FALSE,"3";#N/A,#N/A,FALSE,"5";#N/A,#N/A,FALSE,"6";#N/A,#N/A,FALSE,"8";#N/A,#N/A,FALSE,"10";#N/A,#N/A,FALSE,"13";#N/A,#N/A,FALSE,"14";#N/A,#N/A,FALSE,"15";#N/A,#N/A,FALSE,"16"}</definedName>
    <definedName name="wreqwrwrw" localSheetId="3" hidden="1">{#N/A,#N/A,FALSE,"3";#N/A,#N/A,FALSE,"5";#N/A,#N/A,FALSE,"6";#N/A,#N/A,FALSE,"8";#N/A,#N/A,FALSE,"10";#N/A,#N/A,FALSE,"13";#N/A,#N/A,FALSE,"14";#N/A,#N/A,FALSE,"15";#N/A,#N/A,FALSE,"16"}</definedName>
    <definedName name="wreqwrwrw" localSheetId="8" hidden="1">{#N/A,#N/A,FALSE,"3";#N/A,#N/A,FALSE,"5";#N/A,#N/A,FALSE,"6";#N/A,#N/A,FALSE,"8";#N/A,#N/A,FALSE,"10";#N/A,#N/A,FALSE,"13";#N/A,#N/A,FALSE,"14";#N/A,#N/A,FALSE,"15";#N/A,#N/A,FALSE,"16"}</definedName>
    <definedName name="wreqwrwrw" localSheetId="11" hidden="1">{#N/A,#N/A,FALSE,"3";#N/A,#N/A,FALSE,"5";#N/A,#N/A,FALSE,"6";#N/A,#N/A,FALSE,"8";#N/A,#N/A,FALSE,"10";#N/A,#N/A,FALSE,"13";#N/A,#N/A,FALSE,"14";#N/A,#N/A,FALSE,"15";#N/A,#N/A,FALSE,"16"}</definedName>
    <definedName name="wreqwrwrw" localSheetId="6" hidden="1">{#N/A,#N/A,FALSE,"3";#N/A,#N/A,FALSE,"5";#N/A,#N/A,FALSE,"6";#N/A,#N/A,FALSE,"8";#N/A,#N/A,FALSE,"10";#N/A,#N/A,FALSE,"13";#N/A,#N/A,FALSE,"14";#N/A,#N/A,FALSE,"15";#N/A,#N/A,FALSE,"16"}</definedName>
    <definedName name="wreqwrwrw" localSheetId="7" hidden="1">{#N/A,#N/A,FALSE,"3";#N/A,#N/A,FALSE,"5";#N/A,#N/A,FALSE,"6";#N/A,#N/A,FALSE,"8";#N/A,#N/A,FALSE,"10";#N/A,#N/A,FALSE,"13";#N/A,#N/A,FALSE,"14";#N/A,#N/A,FALSE,"15";#N/A,#N/A,FALSE,"16"}</definedName>
    <definedName name="wreqwrwrw" localSheetId="9" hidden="1">{#N/A,#N/A,FALSE,"3";#N/A,#N/A,FALSE,"5";#N/A,#N/A,FALSE,"6";#N/A,#N/A,FALSE,"8";#N/A,#N/A,FALSE,"10";#N/A,#N/A,FALSE,"13";#N/A,#N/A,FALSE,"14";#N/A,#N/A,FALSE,"15";#N/A,#N/A,FALSE,"16"}</definedName>
    <definedName name="wreqwrwrw" localSheetId="10" hidden="1">{#N/A,#N/A,FALSE,"3";#N/A,#N/A,FALSE,"5";#N/A,#N/A,FALSE,"6";#N/A,#N/A,FALSE,"8";#N/A,#N/A,FALSE,"10";#N/A,#N/A,FALSE,"13";#N/A,#N/A,FALSE,"14";#N/A,#N/A,FALSE,"15";#N/A,#N/A,FALSE,"16"}</definedName>
    <definedName name="wreqwrwrw" localSheetId="13" hidden="1">{#N/A,#N/A,FALSE,"3";#N/A,#N/A,FALSE,"5";#N/A,#N/A,FALSE,"6";#N/A,#N/A,FALSE,"8";#N/A,#N/A,FALSE,"10";#N/A,#N/A,FALSE,"13";#N/A,#N/A,FALSE,"14";#N/A,#N/A,FALSE,"15";#N/A,#N/A,FALSE,"16"}</definedName>
    <definedName name="wreqwrwrw" localSheetId="2" hidden="1">{#N/A,#N/A,FALSE,"3";#N/A,#N/A,FALSE,"5";#N/A,#N/A,FALSE,"6";#N/A,#N/A,FALSE,"8";#N/A,#N/A,FALSE,"10";#N/A,#N/A,FALSE,"13";#N/A,#N/A,FALSE,"14";#N/A,#N/A,FALSE,"15";#N/A,#N/A,FALSE,"16"}</definedName>
    <definedName name="wreqwrwrw" hidden="1">{#N/A,#N/A,FALSE,"3";#N/A,#N/A,FALSE,"5";#N/A,#N/A,FALSE,"6";#N/A,#N/A,FALSE,"8";#N/A,#N/A,FALSE,"10";#N/A,#N/A,FALSE,"13";#N/A,#N/A,FALSE,"14";#N/A,#N/A,FALSE,"15";#N/A,#N/A,FALSE,"16"}</definedName>
    <definedName name="wrn" localSheetId="3" hidden="1">{#N/A,#N/A,FALSE,"3";#N/A,#N/A,FALSE,"5";#N/A,#N/A,FALSE,"6";#N/A,#N/A,FALSE,"8";#N/A,#N/A,FALSE,"10";#N/A,#N/A,FALSE,"13";#N/A,#N/A,FALSE,"14";#N/A,#N/A,FALSE,"15";#N/A,#N/A,FALSE,"16"}</definedName>
    <definedName name="wrn" localSheetId="8" hidden="1">{#N/A,#N/A,FALSE,"3";#N/A,#N/A,FALSE,"5";#N/A,#N/A,FALSE,"6";#N/A,#N/A,FALSE,"8";#N/A,#N/A,FALSE,"10";#N/A,#N/A,FALSE,"13";#N/A,#N/A,FALSE,"14";#N/A,#N/A,FALSE,"15";#N/A,#N/A,FALSE,"16"}</definedName>
    <definedName name="wrn" localSheetId="11" hidden="1">{#N/A,#N/A,FALSE,"3";#N/A,#N/A,FALSE,"5";#N/A,#N/A,FALSE,"6";#N/A,#N/A,FALSE,"8";#N/A,#N/A,FALSE,"10";#N/A,#N/A,FALSE,"13";#N/A,#N/A,FALSE,"14";#N/A,#N/A,FALSE,"15";#N/A,#N/A,FALSE,"16"}</definedName>
    <definedName name="wrn" localSheetId="6" hidden="1">{#N/A,#N/A,FALSE,"3";#N/A,#N/A,FALSE,"5";#N/A,#N/A,FALSE,"6";#N/A,#N/A,FALSE,"8";#N/A,#N/A,FALSE,"10";#N/A,#N/A,FALSE,"13";#N/A,#N/A,FALSE,"14";#N/A,#N/A,FALSE,"15";#N/A,#N/A,FALSE,"16"}</definedName>
    <definedName name="wrn" localSheetId="7" hidden="1">{#N/A,#N/A,FALSE,"3";#N/A,#N/A,FALSE,"5";#N/A,#N/A,FALSE,"6";#N/A,#N/A,FALSE,"8";#N/A,#N/A,FALSE,"10";#N/A,#N/A,FALSE,"13";#N/A,#N/A,FALSE,"14";#N/A,#N/A,FALSE,"15";#N/A,#N/A,FALSE,"16"}</definedName>
    <definedName name="wrn" localSheetId="9" hidden="1">{#N/A,#N/A,FALSE,"3";#N/A,#N/A,FALSE,"5";#N/A,#N/A,FALSE,"6";#N/A,#N/A,FALSE,"8";#N/A,#N/A,FALSE,"10";#N/A,#N/A,FALSE,"13";#N/A,#N/A,FALSE,"14";#N/A,#N/A,FALSE,"15";#N/A,#N/A,FALSE,"16"}</definedName>
    <definedName name="wrn" localSheetId="10" hidden="1">{#N/A,#N/A,FALSE,"3";#N/A,#N/A,FALSE,"5";#N/A,#N/A,FALSE,"6";#N/A,#N/A,FALSE,"8";#N/A,#N/A,FALSE,"10";#N/A,#N/A,FALSE,"13";#N/A,#N/A,FALSE,"14";#N/A,#N/A,FALSE,"15";#N/A,#N/A,FALSE,"16"}</definedName>
    <definedName name="wrn" localSheetId="13" hidden="1">{#N/A,#N/A,FALSE,"3";#N/A,#N/A,FALSE,"5";#N/A,#N/A,FALSE,"6";#N/A,#N/A,FALSE,"8";#N/A,#N/A,FALSE,"10";#N/A,#N/A,FALSE,"13";#N/A,#N/A,FALSE,"14";#N/A,#N/A,FALSE,"15";#N/A,#N/A,FALSE,"16"}</definedName>
    <definedName name="wrn" localSheetId="2" hidden="1">{#N/A,#N/A,FALSE,"3";#N/A,#N/A,FALSE,"5";#N/A,#N/A,FALSE,"6";#N/A,#N/A,FALSE,"8";#N/A,#N/A,FALSE,"10";#N/A,#N/A,FALSE,"13";#N/A,#N/A,FALSE,"14";#N/A,#N/A,FALSE,"15";#N/A,#N/A,FALSE,"16"}</definedName>
    <definedName name="wrn" hidden="1">{#N/A,#N/A,FALSE,"3";#N/A,#N/A,FALSE,"5";#N/A,#N/A,FALSE,"6";#N/A,#N/A,FALSE,"8";#N/A,#N/A,FALSE,"10";#N/A,#N/A,FALSE,"13";#N/A,#N/A,FALSE,"14";#N/A,#N/A,FALSE,"15";#N/A,#N/A,FALSE,"16"}</definedName>
    <definedName name="wrn.Comptes95." localSheetId="3" hidden="1">{#N/A,#N/A,FALSE,"3";#N/A,#N/A,FALSE,"5";#N/A,#N/A,FALSE,"6";#N/A,#N/A,FALSE,"8";#N/A,#N/A,FALSE,"10";#N/A,#N/A,FALSE,"13";#N/A,#N/A,FALSE,"14";#N/A,#N/A,FALSE,"15";#N/A,#N/A,FALSE,"16"}</definedName>
    <definedName name="wrn.Comptes95." localSheetId="8" hidden="1">{#N/A,#N/A,FALSE,"3";#N/A,#N/A,FALSE,"5";#N/A,#N/A,FALSE,"6";#N/A,#N/A,FALSE,"8";#N/A,#N/A,FALSE,"10";#N/A,#N/A,FALSE,"13";#N/A,#N/A,FALSE,"14";#N/A,#N/A,FALSE,"15";#N/A,#N/A,FALSE,"16"}</definedName>
    <definedName name="wrn.Comptes95." localSheetId="11" hidden="1">{#N/A,#N/A,FALSE,"3";#N/A,#N/A,FALSE,"5";#N/A,#N/A,FALSE,"6";#N/A,#N/A,FALSE,"8";#N/A,#N/A,FALSE,"10";#N/A,#N/A,FALSE,"13";#N/A,#N/A,FALSE,"14";#N/A,#N/A,FALSE,"15";#N/A,#N/A,FALSE,"16"}</definedName>
    <definedName name="wrn.Comptes95." localSheetId="6" hidden="1">{#N/A,#N/A,FALSE,"3";#N/A,#N/A,FALSE,"5";#N/A,#N/A,FALSE,"6";#N/A,#N/A,FALSE,"8";#N/A,#N/A,FALSE,"10";#N/A,#N/A,FALSE,"13";#N/A,#N/A,FALSE,"14";#N/A,#N/A,FALSE,"15";#N/A,#N/A,FALSE,"16"}</definedName>
    <definedName name="wrn.Comptes95." localSheetId="7" hidden="1">{#N/A,#N/A,FALSE,"3";#N/A,#N/A,FALSE,"5";#N/A,#N/A,FALSE,"6";#N/A,#N/A,FALSE,"8";#N/A,#N/A,FALSE,"10";#N/A,#N/A,FALSE,"13";#N/A,#N/A,FALSE,"14";#N/A,#N/A,FALSE,"15";#N/A,#N/A,FALSE,"16"}</definedName>
    <definedName name="wrn.Comptes95." localSheetId="9" hidden="1">{#N/A,#N/A,FALSE,"3";#N/A,#N/A,FALSE,"5";#N/A,#N/A,FALSE,"6";#N/A,#N/A,FALSE,"8";#N/A,#N/A,FALSE,"10";#N/A,#N/A,FALSE,"13";#N/A,#N/A,FALSE,"14";#N/A,#N/A,FALSE,"15";#N/A,#N/A,FALSE,"16"}</definedName>
    <definedName name="wrn.Comptes95." localSheetId="10" hidden="1">{#N/A,#N/A,FALSE,"3";#N/A,#N/A,FALSE,"5";#N/A,#N/A,FALSE,"6";#N/A,#N/A,FALSE,"8";#N/A,#N/A,FALSE,"10";#N/A,#N/A,FALSE,"13";#N/A,#N/A,FALSE,"14";#N/A,#N/A,FALSE,"15";#N/A,#N/A,FALSE,"16"}</definedName>
    <definedName name="wrn.Comptes95." localSheetId="13" hidden="1">{#N/A,#N/A,FALSE,"3";#N/A,#N/A,FALSE,"5";#N/A,#N/A,FALSE,"6";#N/A,#N/A,FALSE,"8";#N/A,#N/A,FALSE,"10";#N/A,#N/A,FALSE,"13";#N/A,#N/A,FALSE,"14";#N/A,#N/A,FALSE,"15";#N/A,#N/A,FALSE,"16"}</definedName>
    <definedName name="wrn.Comptes95." localSheetId="2" hidden="1">{#N/A,#N/A,FALSE,"3";#N/A,#N/A,FALSE,"5";#N/A,#N/A,FALSE,"6";#N/A,#N/A,FALSE,"8";#N/A,#N/A,FALSE,"10";#N/A,#N/A,FALSE,"13";#N/A,#N/A,FALSE,"14";#N/A,#N/A,FALSE,"15";#N/A,#N/A,FALSE,"16"}</definedName>
    <definedName name="wrn.Comptes95." hidden="1">{#N/A,#N/A,FALSE,"3";#N/A,#N/A,FALSE,"5";#N/A,#N/A,FALSE,"6";#N/A,#N/A,FALSE,"8";#N/A,#N/A,FALSE,"10";#N/A,#N/A,FALSE,"13";#N/A,#N/A,FALSE,"14";#N/A,#N/A,FALSE,"15";#N/A,#N/A,FALSE,"16"}</definedName>
    <definedName name="wrn.Depotübersicht." localSheetId="3" hidden="1">{#N/A,#N/A,FALSE,"Tabelle1"}</definedName>
    <definedName name="wrn.Depotübersicht." localSheetId="8" hidden="1">{#N/A,#N/A,FALSE,"Tabelle1"}</definedName>
    <definedName name="wrn.Depotübersicht." localSheetId="11" hidden="1">{#N/A,#N/A,FALSE,"Tabelle1"}</definedName>
    <definedName name="wrn.Depotübersicht." localSheetId="6" hidden="1">{#N/A,#N/A,FALSE,"Tabelle1"}</definedName>
    <definedName name="wrn.Depotübersicht." localSheetId="7" hidden="1">{#N/A,#N/A,FALSE,"Tabelle1"}</definedName>
    <definedName name="wrn.Depotübersicht." localSheetId="9" hidden="1">{#N/A,#N/A,FALSE,"Tabelle1"}</definedName>
    <definedName name="wrn.Depotübersicht." localSheetId="10" hidden="1">{#N/A,#N/A,FALSE,"Tabelle1"}</definedName>
    <definedName name="wrn.Depotübersicht." localSheetId="13" hidden="1">{#N/A,#N/A,FALSE,"Tabelle1"}</definedName>
    <definedName name="wrn.Depotübersicht." localSheetId="2" hidden="1">{#N/A,#N/A,FALSE,"Tabelle1"}</definedName>
    <definedName name="wrn.Depotübersicht." hidden="1">{#N/A,#N/A,FALSE,"Tabelle1"}</definedName>
    <definedName name="wrn.EMM._.detail._.edition." localSheetId="3" hidden="1">{#N/A,#N/A,TRUE,"Cover";#N/A,#N/A,TRUE,"Content";"Orders EMM",#N/A,TRUE,"Order Sales";"project EMM",#N/A,TRUE,"Project Control";"Cash EMM",#N/A,TRUE,"Cash Control";"KPI EMM",#N/A,TRUE,"KPI-EMM";"Empl EMM",#N/A,TRUE,"Employees"}</definedName>
    <definedName name="wrn.EMM._.detail._.edition." localSheetId="8" hidden="1">{#N/A,#N/A,TRUE,"Cover";#N/A,#N/A,TRUE,"Content";"Orders EMM",#N/A,TRUE,"Order Sales";"project EMM",#N/A,TRUE,"Project Control";"Cash EMM",#N/A,TRUE,"Cash Control";"KPI EMM",#N/A,TRUE,"KPI-EMM";"Empl EMM",#N/A,TRUE,"Employees"}</definedName>
    <definedName name="wrn.EMM._.detail._.edition." localSheetId="11" hidden="1">{#N/A,#N/A,TRUE,"Cover";#N/A,#N/A,TRUE,"Content";"Orders EMM",#N/A,TRUE,"Order Sales";"project EMM",#N/A,TRUE,"Project Control";"Cash EMM",#N/A,TRUE,"Cash Control";"KPI EMM",#N/A,TRUE,"KPI-EMM";"Empl EMM",#N/A,TRUE,"Employees"}</definedName>
    <definedName name="wrn.EMM._.detail._.edition." localSheetId="6" hidden="1">{#N/A,#N/A,TRUE,"Cover";#N/A,#N/A,TRUE,"Content";"Orders EMM",#N/A,TRUE,"Order Sales";"project EMM",#N/A,TRUE,"Project Control";"Cash EMM",#N/A,TRUE,"Cash Control";"KPI EMM",#N/A,TRUE,"KPI-EMM";"Empl EMM",#N/A,TRUE,"Employees"}</definedName>
    <definedName name="wrn.EMM._.detail._.edition." localSheetId="7" hidden="1">{#N/A,#N/A,TRUE,"Cover";#N/A,#N/A,TRUE,"Content";"Orders EMM",#N/A,TRUE,"Order Sales";"project EMM",#N/A,TRUE,"Project Control";"Cash EMM",#N/A,TRUE,"Cash Control";"KPI EMM",#N/A,TRUE,"KPI-EMM";"Empl EMM",#N/A,TRUE,"Employees"}</definedName>
    <definedName name="wrn.EMM._.detail._.edition." localSheetId="9" hidden="1">{#N/A,#N/A,TRUE,"Cover";#N/A,#N/A,TRUE,"Content";"Orders EMM",#N/A,TRUE,"Order Sales";"project EMM",#N/A,TRUE,"Project Control";"Cash EMM",#N/A,TRUE,"Cash Control";"KPI EMM",#N/A,TRUE,"KPI-EMM";"Empl EMM",#N/A,TRUE,"Employees"}</definedName>
    <definedName name="wrn.EMM._.detail._.edition." localSheetId="10" hidden="1">{#N/A,#N/A,TRUE,"Cover";#N/A,#N/A,TRUE,"Content";"Orders EMM",#N/A,TRUE,"Order Sales";"project EMM",#N/A,TRUE,"Project Control";"Cash EMM",#N/A,TRUE,"Cash Control";"KPI EMM",#N/A,TRUE,"KPI-EMM";"Empl EMM",#N/A,TRUE,"Employees"}</definedName>
    <definedName name="wrn.EMM._.detail._.edition." localSheetId="13" hidden="1">{#N/A,#N/A,TRUE,"Cover";#N/A,#N/A,TRUE,"Content";"Orders EMM",#N/A,TRUE,"Order Sales";"project EMM",#N/A,TRUE,"Project Control";"Cash EMM",#N/A,TRUE,"Cash Control";"KPI EMM",#N/A,TRUE,"KPI-EMM";"Empl EMM",#N/A,TRUE,"Employees"}</definedName>
    <definedName name="wrn.EMM._.detail._.edition." localSheetId="2" hidden="1">{#N/A,#N/A,TRUE,"Cover";#N/A,#N/A,TRUE,"Content";"Orders EMM",#N/A,TRUE,"Order Sales";"project EMM",#N/A,TRUE,"Project Control";"Cash EMM",#N/A,TRUE,"Cash Control";"KPI EMM",#N/A,TRUE,"KPI-EMM";"Empl EMM",#N/A,TRUE,"Employees"}</definedName>
    <definedName name="wrn.EMM._.detail._.edition." hidden="1">{#N/A,#N/A,TRUE,"Cover";#N/A,#N/A,TRUE,"Content";"Orders EMM",#N/A,TRUE,"Order Sales";"project EMM",#N/A,TRUE,"Project Control";"Cash EMM",#N/A,TRUE,"Cash Control";"KPI EMM",#N/A,TRUE,"KPI-EMM";"Empl EMM",#N/A,TRUE,"Employees"}</definedName>
    <definedName name="wrn.Graph._.edition." localSheetId="3" hidden="1">{#N/A,#N/A,FALSE,"KPI-EMM-Graph";#N/A,#N/A,FALSE,"Cost Graph";#N/A,#N/A,FALSE,"Cash graph";#N/A,#N/A,FALSE,"Order Sales Graph"}</definedName>
    <definedName name="wrn.Graph._.edition." localSheetId="8" hidden="1">{#N/A,#N/A,FALSE,"KPI-EMM-Graph";#N/A,#N/A,FALSE,"Cost Graph";#N/A,#N/A,FALSE,"Cash graph";#N/A,#N/A,FALSE,"Order Sales Graph"}</definedName>
    <definedName name="wrn.Graph._.edition." localSheetId="11" hidden="1">{#N/A,#N/A,FALSE,"KPI-EMM-Graph";#N/A,#N/A,FALSE,"Cost Graph";#N/A,#N/A,FALSE,"Cash graph";#N/A,#N/A,FALSE,"Order Sales Graph"}</definedName>
    <definedName name="wrn.Graph._.edition." localSheetId="6" hidden="1">{#N/A,#N/A,FALSE,"KPI-EMM-Graph";#N/A,#N/A,FALSE,"Cost Graph";#N/A,#N/A,FALSE,"Cash graph";#N/A,#N/A,FALSE,"Order Sales Graph"}</definedName>
    <definedName name="wrn.Graph._.edition." localSheetId="7" hidden="1">{#N/A,#N/A,FALSE,"KPI-EMM-Graph";#N/A,#N/A,FALSE,"Cost Graph";#N/A,#N/A,FALSE,"Cash graph";#N/A,#N/A,FALSE,"Order Sales Graph"}</definedName>
    <definedName name="wrn.Graph._.edition." localSheetId="9" hidden="1">{#N/A,#N/A,FALSE,"KPI-EMM-Graph";#N/A,#N/A,FALSE,"Cost Graph";#N/A,#N/A,FALSE,"Cash graph";#N/A,#N/A,FALSE,"Order Sales Graph"}</definedName>
    <definedName name="wrn.Graph._.edition." localSheetId="10" hidden="1">{#N/A,#N/A,FALSE,"KPI-EMM-Graph";#N/A,#N/A,FALSE,"Cost Graph";#N/A,#N/A,FALSE,"Cash graph";#N/A,#N/A,FALSE,"Order Sales Graph"}</definedName>
    <definedName name="wrn.Graph._.edition." localSheetId="13" hidden="1">{#N/A,#N/A,FALSE,"KPI-EMM-Graph";#N/A,#N/A,FALSE,"Cost Graph";#N/A,#N/A,FALSE,"Cash graph";#N/A,#N/A,FALSE,"Order Sales Graph"}</definedName>
    <definedName name="wrn.Graph._.edition." localSheetId="2" hidden="1">{#N/A,#N/A,FALSE,"KPI-EMM-Graph";#N/A,#N/A,FALSE,"Cost Graph";#N/A,#N/A,FALSE,"Cash graph";#N/A,#N/A,FALSE,"Order Sales Graph"}</definedName>
    <definedName name="wrn.Graph._.edition." hidden="1">{#N/A,#N/A,FALSE,"KPI-EMM-Graph";#N/A,#N/A,FALSE,"Cost Graph";#N/A,#N/A,FALSE,"Cash graph";#N/A,#N/A,FALSE,"Order Sales Graph"}</definedName>
    <definedName name="wrn.KostenPlan1997." localSheetId="3" hidden="1">{#N/A,#N/A,FALSE,"Kosten97FZallein";#N/A,#N/A,FALSE,"Ko97EinzelFZ"}</definedName>
    <definedName name="wrn.KostenPlan1997." localSheetId="8" hidden="1">{#N/A,#N/A,FALSE,"Kosten97FZallein";#N/A,#N/A,FALSE,"Ko97EinzelFZ"}</definedName>
    <definedName name="wrn.KostenPlan1997." localSheetId="11" hidden="1">{#N/A,#N/A,FALSE,"Kosten97FZallein";#N/A,#N/A,FALSE,"Ko97EinzelFZ"}</definedName>
    <definedName name="wrn.KostenPlan1997." localSheetId="6" hidden="1">{#N/A,#N/A,FALSE,"Kosten97FZallein";#N/A,#N/A,FALSE,"Ko97EinzelFZ"}</definedName>
    <definedName name="wrn.KostenPlan1997." localSheetId="7" hidden="1">{#N/A,#N/A,FALSE,"Kosten97FZallein";#N/A,#N/A,FALSE,"Ko97EinzelFZ"}</definedName>
    <definedName name="wrn.KostenPlan1997." localSheetId="9" hidden="1">{#N/A,#N/A,FALSE,"Kosten97FZallein";#N/A,#N/A,FALSE,"Ko97EinzelFZ"}</definedName>
    <definedName name="wrn.KostenPlan1997." localSheetId="10" hidden="1">{#N/A,#N/A,FALSE,"Kosten97FZallein";#N/A,#N/A,FALSE,"Ko97EinzelFZ"}</definedName>
    <definedName name="wrn.KostenPlan1997." localSheetId="13" hidden="1">{#N/A,#N/A,FALSE,"Kosten97FZallein";#N/A,#N/A,FALSE,"Ko97EinzelFZ"}</definedName>
    <definedName name="wrn.KostenPlan1997." localSheetId="2" hidden="1">{#N/A,#N/A,FALSE,"Kosten97FZallein";#N/A,#N/A,FALSE,"Ko97EinzelFZ"}</definedName>
    <definedName name="wrn.KostenPlan1997." hidden="1">{#N/A,#N/A,FALSE,"Kosten97FZallein";#N/A,#N/A,FALSE,"Ko97EinzelFZ"}</definedName>
    <definedName name="wrn.Limbach." localSheetId="3" hidden="1">{#N/A,#N/A,FALSE,"Budget 2001-2002 (2)"}</definedName>
    <definedName name="wrn.Limbach." localSheetId="8" hidden="1">{#N/A,#N/A,FALSE,"Budget 2001-2002 (2)"}</definedName>
    <definedName name="wrn.Limbach." localSheetId="11" hidden="1">{#N/A,#N/A,FALSE,"Budget 2001-2002 (2)"}</definedName>
    <definedName name="wrn.Limbach." localSheetId="6" hidden="1">{#N/A,#N/A,FALSE,"Budget 2001-2002 (2)"}</definedName>
    <definedName name="wrn.Limbach." localSheetId="7" hidden="1">{#N/A,#N/A,FALSE,"Budget 2001-2002 (2)"}</definedName>
    <definedName name="wrn.Limbach." localSheetId="9" hidden="1">{#N/A,#N/A,FALSE,"Budget 2001-2002 (2)"}</definedName>
    <definedName name="wrn.Limbach." localSheetId="10" hidden="1">{#N/A,#N/A,FALSE,"Budget 2001-2002 (2)"}</definedName>
    <definedName name="wrn.Limbach." localSheetId="13" hidden="1">{#N/A,#N/A,FALSE,"Budget 2001-2002 (2)"}</definedName>
    <definedName name="wrn.Limbach." localSheetId="2" hidden="1">{#N/A,#N/A,FALSE,"Budget 2001-2002 (2)"}</definedName>
    <definedName name="wrn.Limbach." hidden="1">{#N/A,#N/A,FALSE,"Budget 2001-2002 (2)"}</definedName>
    <definedName name="wrn.Plandurchsprache._.97." localSheetId="3" hidden="1">{#N/A,#N/A,TRUE,"Kosten97FZallein";#N/A,#N/A,TRUE,"Ko97EinzelFZ";#N/A,#N/A,TRUE,"UmsSumAnteilFZ";#N/A,#N/A,TRUE,"UmsatzEinzel";#N/A,#N/A,TRUE,"G&amp;V"}</definedName>
    <definedName name="wrn.Plandurchsprache._.97." localSheetId="8" hidden="1">{#N/A,#N/A,TRUE,"Kosten97FZallein";#N/A,#N/A,TRUE,"Ko97EinzelFZ";#N/A,#N/A,TRUE,"UmsSumAnteilFZ";#N/A,#N/A,TRUE,"UmsatzEinzel";#N/A,#N/A,TRUE,"G&amp;V"}</definedName>
    <definedName name="wrn.Plandurchsprache._.97." localSheetId="11" hidden="1">{#N/A,#N/A,TRUE,"Kosten97FZallein";#N/A,#N/A,TRUE,"Ko97EinzelFZ";#N/A,#N/A,TRUE,"UmsSumAnteilFZ";#N/A,#N/A,TRUE,"UmsatzEinzel";#N/A,#N/A,TRUE,"G&amp;V"}</definedName>
    <definedName name="wrn.Plandurchsprache._.97." localSheetId="6" hidden="1">{#N/A,#N/A,TRUE,"Kosten97FZallein";#N/A,#N/A,TRUE,"Ko97EinzelFZ";#N/A,#N/A,TRUE,"UmsSumAnteilFZ";#N/A,#N/A,TRUE,"UmsatzEinzel";#N/A,#N/A,TRUE,"G&amp;V"}</definedName>
    <definedName name="wrn.Plandurchsprache._.97." localSheetId="7" hidden="1">{#N/A,#N/A,TRUE,"Kosten97FZallein";#N/A,#N/A,TRUE,"Ko97EinzelFZ";#N/A,#N/A,TRUE,"UmsSumAnteilFZ";#N/A,#N/A,TRUE,"UmsatzEinzel";#N/A,#N/A,TRUE,"G&amp;V"}</definedName>
    <definedName name="wrn.Plandurchsprache._.97." localSheetId="9" hidden="1">{#N/A,#N/A,TRUE,"Kosten97FZallein";#N/A,#N/A,TRUE,"Ko97EinzelFZ";#N/A,#N/A,TRUE,"UmsSumAnteilFZ";#N/A,#N/A,TRUE,"UmsatzEinzel";#N/A,#N/A,TRUE,"G&amp;V"}</definedName>
    <definedName name="wrn.Plandurchsprache._.97." localSheetId="10" hidden="1">{#N/A,#N/A,TRUE,"Kosten97FZallein";#N/A,#N/A,TRUE,"Ko97EinzelFZ";#N/A,#N/A,TRUE,"UmsSumAnteilFZ";#N/A,#N/A,TRUE,"UmsatzEinzel";#N/A,#N/A,TRUE,"G&amp;V"}</definedName>
    <definedName name="wrn.Plandurchsprache._.97." localSheetId="13" hidden="1">{#N/A,#N/A,TRUE,"Kosten97FZallein";#N/A,#N/A,TRUE,"Ko97EinzelFZ";#N/A,#N/A,TRUE,"UmsSumAnteilFZ";#N/A,#N/A,TRUE,"UmsatzEinzel";#N/A,#N/A,TRUE,"G&amp;V"}</definedName>
    <definedName name="wrn.Plandurchsprache._.97." localSheetId="2" hidden="1">{#N/A,#N/A,TRUE,"Kosten97FZallein";#N/A,#N/A,TRUE,"Ko97EinzelFZ";#N/A,#N/A,TRUE,"UmsSumAnteilFZ";#N/A,#N/A,TRUE,"UmsatzEinzel";#N/A,#N/A,TRUE,"G&amp;V"}</definedName>
    <definedName name="wrn.Plandurchsprache._.97." hidden="1">{#N/A,#N/A,TRUE,"Kosten97FZallein";#N/A,#N/A,TRUE,"Ko97EinzelFZ";#N/A,#N/A,TRUE,"UmsSumAnteilFZ";#N/A,#N/A,TRUE,"UmsatzEinzel";#N/A,#N/A,TRUE,"G&amp;V"}</definedName>
    <definedName name="wrn.UmsatzwertePlan1997." localSheetId="3" hidden="1">{#N/A,#N/A,TRUE,"UmsSumAnteilFZ";#N/A,#N/A,TRUE,"UmsatzSumme";#N/A,#N/A,TRUE,"G&amp;V"}</definedName>
    <definedName name="wrn.UmsatzwertePlan1997." localSheetId="8" hidden="1">{#N/A,#N/A,TRUE,"UmsSumAnteilFZ";#N/A,#N/A,TRUE,"UmsatzSumme";#N/A,#N/A,TRUE,"G&amp;V"}</definedName>
    <definedName name="wrn.UmsatzwertePlan1997." localSheetId="11" hidden="1">{#N/A,#N/A,TRUE,"UmsSumAnteilFZ";#N/A,#N/A,TRUE,"UmsatzSumme";#N/A,#N/A,TRUE,"G&amp;V"}</definedName>
    <definedName name="wrn.UmsatzwertePlan1997." localSheetId="6" hidden="1">{#N/A,#N/A,TRUE,"UmsSumAnteilFZ";#N/A,#N/A,TRUE,"UmsatzSumme";#N/A,#N/A,TRUE,"G&amp;V"}</definedName>
    <definedName name="wrn.UmsatzwertePlan1997." localSheetId="7" hidden="1">{#N/A,#N/A,TRUE,"UmsSumAnteilFZ";#N/A,#N/A,TRUE,"UmsatzSumme";#N/A,#N/A,TRUE,"G&amp;V"}</definedName>
    <definedName name="wrn.UmsatzwertePlan1997." localSheetId="9" hidden="1">{#N/A,#N/A,TRUE,"UmsSumAnteilFZ";#N/A,#N/A,TRUE,"UmsatzSumme";#N/A,#N/A,TRUE,"G&amp;V"}</definedName>
    <definedName name="wrn.UmsatzwertePlan1997." localSheetId="10" hidden="1">{#N/A,#N/A,TRUE,"UmsSumAnteilFZ";#N/A,#N/A,TRUE,"UmsatzSumme";#N/A,#N/A,TRUE,"G&amp;V"}</definedName>
    <definedName name="wrn.UmsatzwertePlan1997." localSheetId="13" hidden="1">{#N/A,#N/A,TRUE,"UmsSumAnteilFZ";#N/A,#N/A,TRUE,"UmsatzSumme";#N/A,#N/A,TRUE,"G&amp;V"}</definedName>
    <definedName name="wrn.UmsatzwertePlan1997." localSheetId="2" hidden="1">{#N/A,#N/A,TRUE,"UmsSumAnteilFZ";#N/A,#N/A,TRUE,"UmsatzSumme";#N/A,#N/A,TRUE,"G&amp;V"}</definedName>
    <definedName name="wrn.UmsatzwertePlan1997." hidden="1">{#N/A,#N/A,TRUE,"UmsSumAnteilFZ";#N/A,#N/A,TRUE,"UmsatzSumme";#N/A,#N/A,TRUE,"G&amp;V"}</definedName>
    <definedName name="X" localSheetId="3" hidden="1">{#N/A,#N/A,FALSE,"3";#N/A,#N/A,FALSE,"5";#N/A,#N/A,FALSE,"6";#N/A,#N/A,FALSE,"8";#N/A,#N/A,FALSE,"10";#N/A,#N/A,FALSE,"13";#N/A,#N/A,FALSE,"14";#N/A,#N/A,FALSE,"15";#N/A,#N/A,FALSE,"16"}</definedName>
    <definedName name="X" localSheetId="8" hidden="1">{#N/A,#N/A,FALSE,"3";#N/A,#N/A,FALSE,"5";#N/A,#N/A,FALSE,"6";#N/A,#N/A,FALSE,"8";#N/A,#N/A,FALSE,"10";#N/A,#N/A,FALSE,"13";#N/A,#N/A,FALSE,"14";#N/A,#N/A,FALSE,"15";#N/A,#N/A,FALSE,"16"}</definedName>
    <definedName name="X" localSheetId="11" hidden="1">{#N/A,#N/A,FALSE,"3";#N/A,#N/A,FALSE,"5";#N/A,#N/A,FALSE,"6";#N/A,#N/A,FALSE,"8";#N/A,#N/A,FALSE,"10";#N/A,#N/A,FALSE,"13";#N/A,#N/A,FALSE,"14";#N/A,#N/A,FALSE,"15";#N/A,#N/A,FALSE,"16"}</definedName>
    <definedName name="X" localSheetId="6" hidden="1">{#N/A,#N/A,FALSE,"3";#N/A,#N/A,FALSE,"5";#N/A,#N/A,FALSE,"6";#N/A,#N/A,FALSE,"8";#N/A,#N/A,FALSE,"10";#N/A,#N/A,FALSE,"13";#N/A,#N/A,FALSE,"14";#N/A,#N/A,FALSE,"15";#N/A,#N/A,FALSE,"16"}</definedName>
    <definedName name="X" localSheetId="7" hidden="1">{#N/A,#N/A,FALSE,"3";#N/A,#N/A,FALSE,"5";#N/A,#N/A,FALSE,"6";#N/A,#N/A,FALSE,"8";#N/A,#N/A,FALSE,"10";#N/A,#N/A,FALSE,"13";#N/A,#N/A,FALSE,"14";#N/A,#N/A,FALSE,"15";#N/A,#N/A,FALSE,"16"}</definedName>
    <definedName name="X" localSheetId="9" hidden="1">{#N/A,#N/A,FALSE,"3";#N/A,#N/A,FALSE,"5";#N/A,#N/A,FALSE,"6";#N/A,#N/A,FALSE,"8";#N/A,#N/A,FALSE,"10";#N/A,#N/A,FALSE,"13";#N/A,#N/A,FALSE,"14";#N/A,#N/A,FALSE,"15";#N/A,#N/A,FALSE,"16"}</definedName>
    <definedName name="X" localSheetId="10" hidden="1">{#N/A,#N/A,FALSE,"3";#N/A,#N/A,FALSE,"5";#N/A,#N/A,FALSE,"6";#N/A,#N/A,FALSE,"8";#N/A,#N/A,FALSE,"10";#N/A,#N/A,FALSE,"13";#N/A,#N/A,FALSE,"14";#N/A,#N/A,FALSE,"15";#N/A,#N/A,FALSE,"16"}</definedName>
    <definedName name="X" localSheetId="13" hidden="1">{#N/A,#N/A,FALSE,"3";#N/A,#N/A,FALSE,"5";#N/A,#N/A,FALSE,"6";#N/A,#N/A,FALSE,"8";#N/A,#N/A,FALSE,"10";#N/A,#N/A,FALSE,"13";#N/A,#N/A,FALSE,"14";#N/A,#N/A,FALSE,"15";#N/A,#N/A,FALSE,"16"}</definedName>
    <definedName name="X" localSheetId="2" hidden="1">{#N/A,#N/A,FALSE,"3";#N/A,#N/A,FALSE,"5";#N/A,#N/A,FALSE,"6";#N/A,#N/A,FALSE,"8";#N/A,#N/A,FALSE,"10";#N/A,#N/A,FALSE,"13";#N/A,#N/A,FALSE,"14";#N/A,#N/A,FALSE,"15";#N/A,#N/A,FALSE,"16"}</definedName>
    <definedName name="X" hidden="1">{#N/A,#N/A,FALSE,"3";#N/A,#N/A,FALSE,"5";#N/A,#N/A,FALSE,"6";#N/A,#N/A,FALSE,"8";#N/A,#N/A,FALSE,"10";#N/A,#N/A,FALSE,"13";#N/A,#N/A,FALSE,"14";#N/A,#N/A,FALSE,"15";#N/A,#N/A,FALSE,"16"}</definedName>
    <definedName name="xcxc" localSheetId="3" hidden="1">{#N/A,#N/A,TRUE,"UmsatzSumme";#N/A,#N/A,TRUE,"UmsatzEinzel";#N/A,#N/A,TRUE,"UmsSumAnteilFZ"}</definedName>
    <definedName name="xcxc" localSheetId="8" hidden="1">{#N/A,#N/A,TRUE,"UmsatzSumme";#N/A,#N/A,TRUE,"UmsatzEinzel";#N/A,#N/A,TRUE,"UmsSumAnteilFZ"}</definedName>
    <definedName name="xcxc" localSheetId="11" hidden="1">{#N/A,#N/A,TRUE,"UmsatzSumme";#N/A,#N/A,TRUE,"UmsatzEinzel";#N/A,#N/A,TRUE,"UmsSumAnteilFZ"}</definedName>
    <definedName name="xcxc" localSheetId="6" hidden="1">{#N/A,#N/A,TRUE,"UmsatzSumme";#N/A,#N/A,TRUE,"UmsatzEinzel";#N/A,#N/A,TRUE,"UmsSumAnteilFZ"}</definedName>
    <definedName name="xcxc" localSheetId="7" hidden="1">{#N/A,#N/A,TRUE,"UmsatzSumme";#N/A,#N/A,TRUE,"UmsatzEinzel";#N/A,#N/A,TRUE,"UmsSumAnteilFZ"}</definedName>
    <definedName name="xcxc" localSheetId="9" hidden="1">{#N/A,#N/A,TRUE,"UmsatzSumme";#N/A,#N/A,TRUE,"UmsatzEinzel";#N/A,#N/A,TRUE,"UmsSumAnteilFZ"}</definedName>
    <definedName name="xcxc" localSheetId="10" hidden="1">{#N/A,#N/A,TRUE,"UmsatzSumme";#N/A,#N/A,TRUE,"UmsatzEinzel";#N/A,#N/A,TRUE,"UmsSumAnteilFZ"}</definedName>
    <definedName name="xcxc" localSheetId="13" hidden="1">{#N/A,#N/A,TRUE,"UmsatzSumme";#N/A,#N/A,TRUE,"UmsatzEinzel";#N/A,#N/A,TRUE,"UmsSumAnteilFZ"}</definedName>
    <definedName name="xcxc" localSheetId="2" hidden="1">{#N/A,#N/A,TRUE,"UmsatzSumme";#N/A,#N/A,TRUE,"UmsatzEinzel";#N/A,#N/A,TRUE,"UmsSumAnteilFZ"}</definedName>
    <definedName name="xcxc" hidden="1">{#N/A,#N/A,TRUE,"UmsatzSumme";#N/A,#N/A,TRUE,"UmsatzEinzel";#N/A,#N/A,TRUE,"UmsSumAnteilFZ"}</definedName>
    <definedName name="xvx" localSheetId="3" hidden="1">{#N/A,#N/A,FALSE,"3";#N/A,#N/A,FALSE,"5";#N/A,#N/A,FALSE,"6";#N/A,#N/A,FALSE,"8";#N/A,#N/A,FALSE,"10";#N/A,#N/A,FALSE,"13";#N/A,#N/A,FALSE,"14";#N/A,#N/A,FALSE,"15";#N/A,#N/A,FALSE,"16"}</definedName>
    <definedName name="xvx" localSheetId="8" hidden="1">{#N/A,#N/A,FALSE,"3";#N/A,#N/A,FALSE,"5";#N/A,#N/A,FALSE,"6";#N/A,#N/A,FALSE,"8";#N/A,#N/A,FALSE,"10";#N/A,#N/A,FALSE,"13";#N/A,#N/A,FALSE,"14";#N/A,#N/A,FALSE,"15";#N/A,#N/A,FALSE,"16"}</definedName>
    <definedName name="xvx" localSheetId="11" hidden="1">{#N/A,#N/A,FALSE,"3";#N/A,#N/A,FALSE,"5";#N/A,#N/A,FALSE,"6";#N/A,#N/A,FALSE,"8";#N/A,#N/A,FALSE,"10";#N/A,#N/A,FALSE,"13";#N/A,#N/A,FALSE,"14";#N/A,#N/A,FALSE,"15";#N/A,#N/A,FALSE,"16"}</definedName>
    <definedName name="xvx" localSheetId="6" hidden="1">{#N/A,#N/A,FALSE,"3";#N/A,#N/A,FALSE,"5";#N/A,#N/A,FALSE,"6";#N/A,#N/A,FALSE,"8";#N/A,#N/A,FALSE,"10";#N/A,#N/A,FALSE,"13";#N/A,#N/A,FALSE,"14";#N/A,#N/A,FALSE,"15";#N/A,#N/A,FALSE,"16"}</definedName>
    <definedName name="xvx" localSheetId="7" hidden="1">{#N/A,#N/A,FALSE,"3";#N/A,#N/A,FALSE,"5";#N/A,#N/A,FALSE,"6";#N/A,#N/A,FALSE,"8";#N/A,#N/A,FALSE,"10";#N/A,#N/A,FALSE,"13";#N/A,#N/A,FALSE,"14";#N/A,#N/A,FALSE,"15";#N/A,#N/A,FALSE,"16"}</definedName>
    <definedName name="xvx" localSheetId="9" hidden="1">{#N/A,#N/A,FALSE,"3";#N/A,#N/A,FALSE,"5";#N/A,#N/A,FALSE,"6";#N/A,#N/A,FALSE,"8";#N/A,#N/A,FALSE,"10";#N/A,#N/A,FALSE,"13";#N/A,#N/A,FALSE,"14";#N/A,#N/A,FALSE,"15";#N/A,#N/A,FALSE,"16"}</definedName>
    <definedName name="xvx" localSheetId="10" hidden="1">{#N/A,#N/A,FALSE,"3";#N/A,#N/A,FALSE,"5";#N/A,#N/A,FALSE,"6";#N/A,#N/A,FALSE,"8";#N/A,#N/A,FALSE,"10";#N/A,#N/A,FALSE,"13";#N/A,#N/A,FALSE,"14";#N/A,#N/A,FALSE,"15";#N/A,#N/A,FALSE,"16"}</definedName>
    <definedName name="xvx" localSheetId="13" hidden="1">{#N/A,#N/A,FALSE,"3";#N/A,#N/A,FALSE,"5";#N/A,#N/A,FALSE,"6";#N/A,#N/A,FALSE,"8";#N/A,#N/A,FALSE,"10";#N/A,#N/A,FALSE,"13";#N/A,#N/A,FALSE,"14";#N/A,#N/A,FALSE,"15";#N/A,#N/A,FALSE,"16"}</definedName>
    <definedName name="xvx" localSheetId="2" hidden="1">{#N/A,#N/A,FALSE,"3";#N/A,#N/A,FALSE,"5";#N/A,#N/A,FALSE,"6";#N/A,#N/A,FALSE,"8";#N/A,#N/A,FALSE,"10";#N/A,#N/A,FALSE,"13";#N/A,#N/A,FALSE,"14";#N/A,#N/A,FALSE,"15";#N/A,#N/A,FALSE,"16"}</definedName>
    <definedName name="xvx" hidden="1">{#N/A,#N/A,FALSE,"3";#N/A,#N/A,FALSE,"5";#N/A,#N/A,FALSE,"6";#N/A,#N/A,FALSE,"8";#N/A,#N/A,FALSE,"10";#N/A,#N/A,FALSE,"13";#N/A,#N/A,FALSE,"14";#N/A,#N/A,FALSE,"15";#N/A,#N/A,FALSE,"16"}</definedName>
    <definedName name="xx" localSheetId="3" hidden="1">{#N/A,#N/A,TRUE,"Cover";#N/A,#N/A,TRUE,"Content";"Orders EMM",#N/A,TRUE,"Order Sales";"project EMM",#N/A,TRUE,"Project Control";"Cash EMM",#N/A,TRUE,"Cash Control";"KPI EMM",#N/A,TRUE,"KPI-EMM";"Empl EMM",#N/A,TRUE,"Employees"}</definedName>
    <definedName name="xx" localSheetId="8" hidden="1">{#N/A,#N/A,TRUE,"Cover";#N/A,#N/A,TRUE,"Content";"Orders EMM",#N/A,TRUE,"Order Sales";"project EMM",#N/A,TRUE,"Project Control";"Cash EMM",#N/A,TRUE,"Cash Control";"KPI EMM",#N/A,TRUE,"KPI-EMM";"Empl EMM",#N/A,TRUE,"Employees"}</definedName>
    <definedName name="xx" localSheetId="11" hidden="1">{#N/A,#N/A,TRUE,"Cover";#N/A,#N/A,TRUE,"Content";"Orders EMM",#N/A,TRUE,"Order Sales";"project EMM",#N/A,TRUE,"Project Control";"Cash EMM",#N/A,TRUE,"Cash Control";"KPI EMM",#N/A,TRUE,"KPI-EMM";"Empl EMM",#N/A,TRUE,"Employees"}</definedName>
    <definedName name="xx" localSheetId="6" hidden="1">{#N/A,#N/A,TRUE,"Cover";#N/A,#N/A,TRUE,"Content";"Orders EMM",#N/A,TRUE,"Order Sales";"project EMM",#N/A,TRUE,"Project Control";"Cash EMM",#N/A,TRUE,"Cash Control";"KPI EMM",#N/A,TRUE,"KPI-EMM";"Empl EMM",#N/A,TRUE,"Employees"}</definedName>
    <definedName name="xx" localSheetId="7" hidden="1">{#N/A,#N/A,TRUE,"Cover";#N/A,#N/A,TRUE,"Content";"Orders EMM",#N/A,TRUE,"Order Sales";"project EMM",#N/A,TRUE,"Project Control";"Cash EMM",#N/A,TRUE,"Cash Control";"KPI EMM",#N/A,TRUE,"KPI-EMM";"Empl EMM",#N/A,TRUE,"Employees"}</definedName>
    <definedName name="xx" localSheetId="9" hidden="1">{#N/A,#N/A,TRUE,"Cover";#N/A,#N/A,TRUE,"Content";"Orders EMM",#N/A,TRUE,"Order Sales";"project EMM",#N/A,TRUE,"Project Control";"Cash EMM",#N/A,TRUE,"Cash Control";"KPI EMM",#N/A,TRUE,"KPI-EMM";"Empl EMM",#N/A,TRUE,"Employees"}</definedName>
    <definedName name="xx" localSheetId="10" hidden="1">{#N/A,#N/A,TRUE,"Cover";#N/A,#N/A,TRUE,"Content";"Orders EMM",#N/A,TRUE,"Order Sales";"project EMM",#N/A,TRUE,"Project Control";"Cash EMM",#N/A,TRUE,"Cash Control";"KPI EMM",#N/A,TRUE,"KPI-EMM";"Empl EMM",#N/A,TRUE,"Employees"}</definedName>
    <definedName name="xx" localSheetId="13" hidden="1">{#N/A,#N/A,TRUE,"Cover";#N/A,#N/A,TRUE,"Content";"Orders EMM",#N/A,TRUE,"Order Sales";"project EMM",#N/A,TRUE,"Project Control";"Cash EMM",#N/A,TRUE,"Cash Control";"KPI EMM",#N/A,TRUE,"KPI-EMM";"Empl EMM",#N/A,TRUE,"Employees"}</definedName>
    <definedName name="xx" localSheetId="2" hidden="1">{#N/A,#N/A,TRUE,"Cover";#N/A,#N/A,TRUE,"Content";"Orders EMM",#N/A,TRUE,"Order Sales";"project EMM",#N/A,TRUE,"Project Control";"Cash EMM",#N/A,TRUE,"Cash Control";"KPI EMM",#N/A,TRUE,"KPI-EMM";"Empl EMM",#N/A,TRUE,"Employees"}</definedName>
    <definedName name="xx" hidden="1">{#N/A,#N/A,TRUE,"Cover";#N/A,#N/A,TRUE,"Content";"Orders EMM",#N/A,TRUE,"Order Sales";"project EMM",#N/A,TRUE,"Project Control";"Cash EMM",#N/A,TRUE,"Cash Control";"KPI EMM",#N/A,TRUE,"KPI-EMM";"Empl EMM",#N/A,TRUE,"Employees"}</definedName>
    <definedName name="xxv" localSheetId="3" hidden="1">{#N/A,#N/A,FALSE,"3";#N/A,#N/A,FALSE,"5";#N/A,#N/A,FALSE,"6";#N/A,#N/A,FALSE,"8";#N/A,#N/A,FALSE,"10";#N/A,#N/A,FALSE,"13";#N/A,#N/A,FALSE,"14";#N/A,#N/A,FALSE,"15";#N/A,#N/A,FALSE,"16"}</definedName>
    <definedName name="xxv" localSheetId="8" hidden="1">{#N/A,#N/A,FALSE,"3";#N/A,#N/A,FALSE,"5";#N/A,#N/A,FALSE,"6";#N/A,#N/A,FALSE,"8";#N/A,#N/A,FALSE,"10";#N/A,#N/A,FALSE,"13";#N/A,#N/A,FALSE,"14";#N/A,#N/A,FALSE,"15";#N/A,#N/A,FALSE,"16"}</definedName>
    <definedName name="xxv" localSheetId="11" hidden="1">{#N/A,#N/A,FALSE,"3";#N/A,#N/A,FALSE,"5";#N/A,#N/A,FALSE,"6";#N/A,#N/A,FALSE,"8";#N/A,#N/A,FALSE,"10";#N/A,#N/A,FALSE,"13";#N/A,#N/A,FALSE,"14";#N/A,#N/A,FALSE,"15";#N/A,#N/A,FALSE,"16"}</definedName>
    <definedName name="xxv" localSheetId="6" hidden="1">{#N/A,#N/A,FALSE,"3";#N/A,#N/A,FALSE,"5";#N/A,#N/A,FALSE,"6";#N/A,#N/A,FALSE,"8";#N/A,#N/A,FALSE,"10";#N/A,#N/A,FALSE,"13";#N/A,#N/A,FALSE,"14";#N/A,#N/A,FALSE,"15";#N/A,#N/A,FALSE,"16"}</definedName>
    <definedName name="xxv" localSheetId="7" hidden="1">{#N/A,#N/A,FALSE,"3";#N/A,#N/A,FALSE,"5";#N/A,#N/A,FALSE,"6";#N/A,#N/A,FALSE,"8";#N/A,#N/A,FALSE,"10";#N/A,#N/A,FALSE,"13";#N/A,#N/A,FALSE,"14";#N/A,#N/A,FALSE,"15";#N/A,#N/A,FALSE,"16"}</definedName>
    <definedName name="xxv" localSheetId="9" hidden="1">{#N/A,#N/A,FALSE,"3";#N/A,#N/A,FALSE,"5";#N/A,#N/A,FALSE,"6";#N/A,#N/A,FALSE,"8";#N/A,#N/A,FALSE,"10";#N/A,#N/A,FALSE,"13";#N/A,#N/A,FALSE,"14";#N/A,#N/A,FALSE,"15";#N/A,#N/A,FALSE,"16"}</definedName>
    <definedName name="xxv" localSheetId="10" hidden="1">{#N/A,#N/A,FALSE,"3";#N/A,#N/A,FALSE,"5";#N/A,#N/A,FALSE,"6";#N/A,#N/A,FALSE,"8";#N/A,#N/A,FALSE,"10";#N/A,#N/A,FALSE,"13";#N/A,#N/A,FALSE,"14";#N/A,#N/A,FALSE,"15";#N/A,#N/A,FALSE,"16"}</definedName>
    <definedName name="xxv" localSheetId="13" hidden="1">{#N/A,#N/A,FALSE,"3";#N/A,#N/A,FALSE,"5";#N/A,#N/A,FALSE,"6";#N/A,#N/A,FALSE,"8";#N/A,#N/A,FALSE,"10";#N/A,#N/A,FALSE,"13";#N/A,#N/A,FALSE,"14";#N/A,#N/A,FALSE,"15";#N/A,#N/A,FALSE,"16"}</definedName>
    <definedName name="xxv" localSheetId="2" hidden="1">{#N/A,#N/A,FALSE,"3";#N/A,#N/A,FALSE,"5";#N/A,#N/A,FALSE,"6";#N/A,#N/A,FALSE,"8";#N/A,#N/A,FALSE,"10";#N/A,#N/A,FALSE,"13";#N/A,#N/A,FALSE,"14";#N/A,#N/A,FALSE,"15";#N/A,#N/A,FALSE,"16"}</definedName>
    <definedName name="xxv" hidden="1">{#N/A,#N/A,FALSE,"3";#N/A,#N/A,FALSE,"5";#N/A,#N/A,FALSE,"6";#N/A,#N/A,FALSE,"8";#N/A,#N/A,FALSE,"10";#N/A,#N/A,FALSE,"13";#N/A,#N/A,FALSE,"14";#N/A,#N/A,FALSE,"15";#N/A,#N/A,FALSE,"16"}</definedName>
    <definedName name="xxxx" localSheetId="3" hidden="1">{#N/A,#N/A,FALSE,"Tabelle1"}</definedName>
    <definedName name="xxxx" localSheetId="8" hidden="1">{#N/A,#N/A,FALSE,"Tabelle1"}</definedName>
    <definedName name="xxxx" localSheetId="11" hidden="1">{#N/A,#N/A,FALSE,"Tabelle1"}</definedName>
    <definedName name="xxxx" localSheetId="6" hidden="1">{#N/A,#N/A,FALSE,"Tabelle1"}</definedName>
    <definedName name="xxxx" localSheetId="7" hidden="1">{#N/A,#N/A,FALSE,"Tabelle1"}</definedName>
    <definedName name="xxxx" localSheetId="9" hidden="1">{#N/A,#N/A,FALSE,"Tabelle1"}</definedName>
    <definedName name="xxxx" localSheetId="10" hidden="1">{#N/A,#N/A,FALSE,"Tabelle1"}</definedName>
    <definedName name="xxxx" localSheetId="13" hidden="1">{#N/A,#N/A,FALSE,"Tabelle1"}</definedName>
    <definedName name="xxxx" localSheetId="2" hidden="1">{#N/A,#N/A,FALSE,"Tabelle1"}</definedName>
    <definedName name="xxxx" hidden="1">{#N/A,#N/A,FALSE,"Tabelle1"}</definedName>
    <definedName name="yii" localSheetId="3" hidden="1">{#N/A,#N/A,FALSE,"3";#N/A,#N/A,FALSE,"5";#N/A,#N/A,FALSE,"6";#N/A,#N/A,FALSE,"8";#N/A,#N/A,FALSE,"10";#N/A,#N/A,FALSE,"13";#N/A,#N/A,FALSE,"14";#N/A,#N/A,FALSE,"15";#N/A,#N/A,FALSE,"16"}</definedName>
    <definedName name="yii" localSheetId="8" hidden="1">{#N/A,#N/A,FALSE,"3";#N/A,#N/A,FALSE,"5";#N/A,#N/A,FALSE,"6";#N/A,#N/A,FALSE,"8";#N/A,#N/A,FALSE,"10";#N/A,#N/A,FALSE,"13";#N/A,#N/A,FALSE,"14";#N/A,#N/A,FALSE,"15";#N/A,#N/A,FALSE,"16"}</definedName>
    <definedName name="yii" localSheetId="11" hidden="1">{#N/A,#N/A,FALSE,"3";#N/A,#N/A,FALSE,"5";#N/A,#N/A,FALSE,"6";#N/A,#N/A,FALSE,"8";#N/A,#N/A,FALSE,"10";#N/A,#N/A,FALSE,"13";#N/A,#N/A,FALSE,"14";#N/A,#N/A,FALSE,"15";#N/A,#N/A,FALSE,"16"}</definedName>
    <definedName name="yii" localSheetId="6" hidden="1">{#N/A,#N/A,FALSE,"3";#N/A,#N/A,FALSE,"5";#N/A,#N/A,FALSE,"6";#N/A,#N/A,FALSE,"8";#N/A,#N/A,FALSE,"10";#N/A,#N/A,FALSE,"13";#N/A,#N/A,FALSE,"14";#N/A,#N/A,FALSE,"15";#N/A,#N/A,FALSE,"16"}</definedName>
    <definedName name="yii" localSheetId="7" hidden="1">{#N/A,#N/A,FALSE,"3";#N/A,#N/A,FALSE,"5";#N/A,#N/A,FALSE,"6";#N/A,#N/A,FALSE,"8";#N/A,#N/A,FALSE,"10";#N/A,#N/A,FALSE,"13";#N/A,#N/A,FALSE,"14";#N/A,#N/A,FALSE,"15";#N/A,#N/A,FALSE,"16"}</definedName>
    <definedName name="yii" localSheetId="9" hidden="1">{#N/A,#N/A,FALSE,"3";#N/A,#N/A,FALSE,"5";#N/A,#N/A,FALSE,"6";#N/A,#N/A,FALSE,"8";#N/A,#N/A,FALSE,"10";#N/A,#N/A,FALSE,"13";#N/A,#N/A,FALSE,"14";#N/A,#N/A,FALSE,"15";#N/A,#N/A,FALSE,"16"}</definedName>
    <definedName name="yii" localSheetId="10" hidden="1">{#N/A,#N/A,FALSE,"3";#N/A,#N/A,FALSE,"5";#N/A,#N/A,FALSE,"6";#N/A,#N/A,FALSE,"8";#N/A,#N/A,FALSE,"10";#N/A,#N/A,FALSE,"13";#N/A,#N/A,FALSE,"14";#N/A,#N/A,FALSE,"15";#N/A,#N/A,FALSE,"16"}</definedName>
    <definedName name="yii" localSheetId="13" hidden="1">{#N/A,#N/A,FALSE,"3";#N/A,#N/A,FALSE,"5";#N/A,#N/A,FALSE,"6";#N/A,#N/A,FALSE,"8";#N/A,#N/A,FALSE,"10";#N/A,#N/A,FALSE,"13";#N/A,#N/A,FALSE,"14";#N/A,#N/A,FALSE,"15";#N/A,#N/A,FALSE,"16"}</definedName>
    <definedName name="yii" localSheetId="2" hidden="1">{#N/A,#N/A,FALSE,"3";#N/A,#N/A,FALSE,"5";#N/A,#N/A,FALSE,"6";#N/A,#N/A,FALSE,"8";#N/A,#N/A,FALSE,"10";#N/A,#N/A,FALSE,"13";#N/A,#N/A,FALSE,"14";#N/A,#N/A,FALSE,"15";#N/A,#N/A,FALSE,"16"}</definedName>
    <definedName name="yii" hidden="1">{#N/A,#N/A,FALSE,"3";#N/A,#N/A,FALSE,"5";#N/A,#N/A,FALSE,"6";#N/A,#N/A,FALSE,"8";#N/A,#N/A,FALSE,"10";#N/A,#N/A,FALSE,"13";#N/A,#N/A,FALSE,"14";#N/A,#N/A,FALSE,"15";#N/A,#N/A,FALSE,"16"}</definedName>
    <definedName name="yityi" localSheetId="3" hidden="1">{#N/A,#N/A,FALSE,"3";#N/A,#N/A,FALSE,"5";#N/A,#N/A,FALSE,"6";#N/A,#N/A,FALSE,"8";#N/A,#N/A,FALSE,"10";#N/A,#N/A,FALSE,"13";#N/A,#N/A,FALSE,"14";#N/A,#N/A,FALSE,"15";#N/A,#N/A,FALSE,"16"}</definedName>
    <definedName name="yityi" localSheetId="8" hidden="1">{#N/A,#N/A,FALSE,"3";#N/A,#N/A,FALSE,"5";#N/A,#N/A,FALSE,"6";#N/A,#N/A,FALSE,"8";#N/A,#N/A,FALSE,"10";#N/A,#N/A,FALSE,"13";#N/A,#N/A,FALSE,"14";#N/A,#N/A,FALSE,"15";#N/A,#N/A,FALSE,"16"}</definedName>
    <definedName name="yityi" localSheetId="11" hidden="1">{#N/A,#N/A,FALSE,"3";#N/A,#N/A,FALSE,"5";#N/A,#N/A,FALSE,"6";#N/A,#N/A,FALSE,"8";#N/A,#N/A,FALSE,"10";#N/A,#N/A,FALSE,"13";#N/A,#N/A,FALSE,"14";#N/A,#N/A,FALSE,"15";#N/A,#N/A,FALSE,"16"}</definedName>
    <definedName name="yityi" localSheetId="6" hidden="1">{#N/A,#N/A,FALSE,"3";#N/A,#N/A,FALSE,"5";#N/A,#N/A,FALSE,"6";#N/A,#N/A,FALSE,"8";#N/A,#N/A,FALSE,"10";#N/A,#N/A,FALSE,"13";#N/A,#N/A,FALSE,"14";#N/A,#N/A,FALSE,"15";#N/A,#N/A,FALSE,"16"}</definedName>
    <definedName name="yityi" localSheetId="7" hidden="1">{#N/A,#N/A,FALSE,"3";#N/A,#N/A,FALSE,"5";#N/A,#N/A,FALSE,"6";#N/A,#N/A,FALSE,"8";#N/A,#N/A,FALSE,"10";#N/A,#N/A,FALSE,"13";#N/A,#N/A,FALSE,"14";#N/A,#N/A,FALSE,"15";#N/A,#N/A,FALSE,"16"}</definedName>
    <definedName name="yityi" localSheetId="9" hidden="1">{#N/A,#N/A,FALSE,"3";#N/A,#N/A,FALSE,"5";#N/A,#N/A,FALSE,"6";#N/A,#N/A,FALSE,"8";#N/A,#N/A,FALSE,"10";#N/A,#N/A,FALSE,"13";#N/A,#N/A,FALSE,"14";#N/A,#N/A,FALSE,"15";#N/A,#N/A,FALSE,"16"}</definedName>
    <definedName name="yityi" localSheetId="10" hidden="1">{#N/A,#N/A,FALSE,"3";#N/A,#N/A,FALSE,"5";#N/A,#N/A,FALSE,"6";#N/A,#N/A,FALSE,"8";#N/A,#N/A,FALSE,"10";#N/A,#N/A,FALSE,"13";#N/A,#N/A,FALSE,"14";#N/A,#N/A,FALSE,"15";#N/A,#N/A,FALSE,"16"}</definedName>
    <definedName name="yityi" localSheetId="13" hidden="1">{#N/A,#N/A,FALSE,"3";#N/A,#N/A,FALSE,"5";#N/A,#N/A,FALSE,"6";#N/A,#N/A,FALSE,"8";#N/A,#N/A,FALSE,"10";#N/A,#N/A,FALSE,"13";#N/A,#N/A,FALSE,"14";#N/A,#N/A,FALSE,"15";#N/A,#N/A,FALSE,"16"}</definedName>
    <definedName name="yityi" localSheetId="2" hidden="1">{#N/A,#N/A,FALSE,"3";#N/A,#N/A,FALSE,"5";#N/A,#N/A,FALSE,"6";#N/A,#N/A,FALSE,"8";#N/A,#N/A,FALSE,"10";#N/A,#N/A,FALSE,"13";#N/A,#N/A,FALSE,"14";#N/A,#N/A,FALSE,"15";#N/A,#N/A,FALSE,"16"}</definedName>
    <definedName name="yityi" hidden="1">{#N/A,#N/A,FALSE,"3";#N/A,#N/A,FALSE,"5";#N/A,#N/A,FALSE,"6";#N/A,#N/A,FALSE,"8";#N/A,#N/A,FALSE,"10";#N/A,#N/A,FALSE,"13";#N/A,#N/A,FALSE,"14";#N/A,#N/A,FALSE,"15";#N/A,#N/A,FALSE,"16"}</definedName>
    <definedName name="yiyti" localSheetId="3" hidden="1">{#N/A,#N/A,FALSE,"3";#N/A,#N/A,FALSE,"5";#N/A,#N/A,FALSE,"6";#N/A,#N/A,FALSE,"8";#N/A,#N/A,FALSE,"10";#N/A,#N/A,FALSE,"13";#N/A,#N/A,FALSE,"14";#N/A,#N/A,FALSE,"15";#N/A,#N/A,FALSE,"16"}</definedName>
    <definedName name="yiyti" localSheetId="8" hidden="1">{#N/A,#N/A,FALSE,"3";#N/A,#N/A,FALSE,"5";#N/A,#N/A,FALSE,"6";#N/A,#N/A,FALSE,"8";#N/A,#N/A,FALSE,"10";#N/A,#N/A,FALSE,"13";#N/A,#N/A,FALSE,"14";#N/A,#N/A,FALSE,"15";#N/A,#N/A,FALSE,"16"}</definedName>
    <definedName name="yiyti" localSheetId="11" hidden="1">{#N/A,#N/A,FALSE,"3";#N/A,#N/A,FALSE,"5";#N/A,#N/A,FALSE,"6";#N/A,#N/A,FALSE,"8";#N/A,#N/A,FALSE,"10";#N/A,#N/A,FALSE,"13";#N/A,#N/A,FALSE,"14";#N/A,#N/A,FALSE,"15";#N/A,#N/A,FALSE,"16"}</definedName>
    <definedName name="yiyti" localSheetId="6" hidden="1">{#N/A,#N/A,FALSE,"3";#N/A,#N/A,FALSE,"5";#N/A,#N/A,FALSE,"6";#N/A,#N/A,FALSE,"8";#N/A,#N/A,FALSE,"10";#N/A,#N/A,FALSE,"13";#N/A,#N/A,FALSE,"14";#N/A,#N/A,FALSE,"15";#N/A,#N/A,FALSE,"16"}</definedName>
    <definedName name="yiyti" localSheetId="7" hidden="1">{#N/A,#N/A,FALSE,"3";#N/A,#N/A,FALSE,"5";#N/A,#N/A,FALSE,"6";#N/A,#N/A,FALSE,"8";#N/A,#N/A,FALSE,"10";#N/A,#N/A,FALSE,"13";#N/A,#N/A,FALSE,"14";#N/A,#N/A,FALSE,"15";#N/A,#N/A,FALSE,"16"}</definedName>
    <definedName name="yiyti" localSheetId="9" hidden="1">{#N/A,#N/A,FALSE,"3";#N/A,#N/A,FALSE,"5";#N/A,#N/A,FALSE,"6";#N/A,#N/A,FALSE,"8";#N/A,#N/A,FALSE,"10";#N/A,#N/A,FALSE,"13";#N/A,#N/A,FALSE,"14";#N/A,#N/A,FALSE,"15";#N/A,#N/A,FALSE,"16"}</definedName>
    <definedName name="yiyti" localSheetId="10" hidden="1">{#N/A,#N/A,FALSE,"3";#N/A,#N/A,FALSE,"5";#N/A,#N/A,FALSE,"6";#N/A,#N/A,FALSE,"8";#N/A,#N/A,FALSE,"10";#N/A,#N/A,FALSE,"13";#N/A,#N/A,FALSE,"14";#N/A,#N/A,FALSE,"15";#N/A,#N/A,FALSE,"16"}</definedName>
    <definedName name="yiyti" localSheetId="13" hidden="1">{#N/A,#N/A,FALSE,"3";#N/A,#N/A,FALSE,"5";#N/A,#N/A,FALSE,"6";#N/A,#N/A,FALSE,"8";#N/A,#N/A,FALSE,"10";#N/A,#N/A,FALSE,"13";#N/A,#N/A,FALSE,"14";#N/A,#N/A,FALSE,"15";#N/A,#N/A,FALSE,"16"}</definedName>
    <definedName name="yiyti" localSheetId="2" hidden="1">{#N/A,#N/A,FALSE,"3";#N/A,#N/A,FALSE,"5";#N/A,#N/A,FALSE,"6";#N/A,#N/A,FALSE,"8";#N/A,#N/A,FALSE,"10";#N/A,#N/A,FALSE,"13";#N/A,#N/A,FALSE,"14";#N/A,#N/A,FALSE,"15";#N/A,#N/A,FALSE,"16"}</definedName>
    <definedName name="yiyti" hidden="1">{#N/A,#N/A,FALSE,"3";#N/A,#N/A,FALSE,"5";#N/A,#N/A,FALSE,"6";#N/A,#N/A,FALSE,"8";#N/A,#N/A,FALSE,"10";#N/A,#N/A,FALSE,"13";#N/A,#N/A,FALSE,"14";#N/A,#N/A,FALSE,"15";#N/A,#N/A,FALSE,"16"}</definedName>
    <definedName name="ykhkhj" localSheetId="3" hidden="1">{#N/A,#N/A,FALSE,"3";#N/A,#N/A,FALSE,"5";#N/A,#N/A,FALSE,"6";#N/A,#N/A,FALSE,"8";#N/A,#N/A,FALSE,"10";#N/A,#N/A,FALSE,"13";#N/A,#N/A,FALSE,"14";#N/A,#N/A,FALSE,"15";#N/A,#N/A,FALSE,"16"}</definedName>
    <definedName name="ykhkhj" localSheetId="8" hidden="1">{#N/A,#N/A,FALSE,"3";#N/A,#N/A,FALSE,"5";#N/A,#N/A,FALSE,"6";#N/A,#N/A,FALSE,"8";#N/A,#N/A,FALSE,"10";#N/A,#N/A,FALSE,"13";#N/A,#N/A,FALSE,"14";#N/A,#N/A,FALSE,"15";#N/A,#N/A,FALSE,"16"}</definedName>
    <definedName name="ykhkhj" localSheetId="11" hidden="1">{#N/A,#N/A,FALSE,"3";#N/A,#N/A,FALSE,"5";#N/A,#N/A,FALSE,"6";#N/A,#N/A,FALSE,"8";#N/A,#N/A,FALSE,"10";#N/A,#N/A,FALSE,"13";#N/A,#N/A,FALSE,"14";#N/A,#N/A,FALSE,"15";#N/A,#N/A,FALSE,"16"}</definedName>
    <definedName name="ykhkhj" localSheetId="6" hidden="1">{#N/A,#N/A,FALSE,"3";#N/A,#N/A,FALSE,"5";#N/A,#N/A,FALSE,"6";#N/A,#N/A,FALSE,"8";#N/A,#N/A,FALSE,"10";#N/A,#N/A,FALSE,"13";#N/A,#N/A,FALSE,"14";#N/A,#N/A,FALSE,"15";#N/A,#N/A,FALSE,"16"}</definedName>
    <definedName name="ykhkhj" localSheetId="7" hidden="1">{#N/A,#N/A,FALSE,"3";#N/A,#N/A,FALSE,"5";#N/A,#N/A,FALSE,"6";#N/A,#N/A,FALSE,"8";#N/A,#N/A,FALSE,"10";#N/A,#N/A,FALSE,"13";#N/A,#N/A,FALSE,"14";#N/A,#N/A,FALSE,"15";#N/A,#N/A,FALSE,"16"}</definedName>
    <definedName name="ykhkhj" localSheetId="9" hidden="1">{#N/A,#N/A,FALSE,"3";#N/A,#N/A,FALSE,"5";#N/A,#N/A,FALSE,"6";#N/A,#N/A,FALSE,"8";#N/A,#N/A,FALSE,"10";#N/A,#N/A,FALSE,"13";#N/A,#N/A,FALSE,"14";#N/A,#N/A,FALSE,"15";#N/A,#N/A,FALSE,"16"}</definedName>
    <definedName name="ykhkhj" localSheetId="10" hidden="1">{#N/A,#N/A,FALSE,"3";#N/A,#N/A,FALSE,"5";#N/A,#N/A,FALSE,"6";#N/A,#N/A,FALSE,"8";#N/A,#N/A,FALSE,"10";#N/A,#N/A,FALSE,"13";#N/A,#N/A,FALSE,"14";#N/A,#N/A,FALSE,"15";#N/A,#N/A,FALSE,"16"}</definedName>
    <definedName name="ykhkhj" localSheetId="13" hidden="1">{#N/A,#N/A,FALSE,"3";#N/A,#N/A,FALSE,"5";#N/A,#N/A,FALSE,"6";#N/A,#N/A,FALSE,"8";#N/A,#N/A,FALSE,"10";#N/A,#N/A,FALSE,"13";#N/A,#N/A,FALSE,"14";#N/A,#N/A,FALSE,"15";#N/A,#N/A,FALSE,"16"}</definedName>
    <definedName name="ykhkhj" localSheetId="2" hidden="1">{#N/A,#N/A,FALSE,"3";#N/A,#N/A,FALSE,"5";#N/A,#N/A,FALSE,"6";#N/A,#N/A,FALSE,"8";#N/A,#N/A,FALSE,"10";#N/A,#N/A,FALSE,"13";#N/A,#N/A,FALSE,"14";#N/A,#N/A,FALSE,"15";#N/A,#N/A,FALSE,"16"}</definedName>
    <definedName name="ykhkhj" hidden="1">{#N/A,#N/A,FALSE,"3";#N/A,#N/A,FALSE,"5";#N/A,#N/A,FALSE,"6";#N/A,#N/A,FALSE,"8";#N/A,#N/A,FALSE,"10";#N/A,#N/A,FALSE,"13";#N/A,#N/A,FALSE,"14";#N/A,#N/A,FALSE,"15";#N/A,#N/A,FALSE,"16"}</definedName>
    <definedName name="ytiyi" localSheetId="3" hidden="1">{#N/A,#N/A,FALSE,"3";#N/A,#N/A,FALSE,"5";#N/A,#N/A,FALSE,"6";#N/A,#N/A,FALSE,"8";#N/A,#N/A,FALSE,"10";#N/A,#N/A,FALSE,"13";#N/A,#N/A,FALSE,"14";#N/A,#N/A,FALSE,"15";#N/A,#N/A,FALSE,"16"}</definedName>
    <definedName name="ytiyi" localSheetId="8" hidden="1">{#N/A,#N/A,FALSE,"3";#N/A,#N/A,FALSE,"5";#N/A,#N/A,FALSE,"6";#N/A,#N/A,FALSE,"8";#N/A,#N/A,FALSE,"10";#N/A,#N/A,FALSE,"13";#N/A,#N/A,FALSE,"14";#N/A,#N/A,FALSE,"15";#N/A,#N/A,FALSE,"16"}</definedName>
    <definedName name="ytiyi" localSheetId="11" hidden="1">{#N/A,#N/A,FALSE,"3";#N/A,#N/A,FALSE,"5";#N/A,#N/A,FALSE,"6";#N/A,#N/A,FALSE,"8";#N/A,#N/A,FALSE,"10";#N/A,#N/A,FALSE,"13";#N/A,#N/A,FALSE,"14";#N/A,#N/A,FALSE,"15";#N/A,#N/A,FALSE,"16"}</definedName>
    <definedName name="ytiyi" localSheetId="6" hidden="1">{#N/A,#N/A,FALSE,"3";#N/A,#N/A,FALSE,"5";#N/A,#N/A,FALSE,"6";#N/A,#N/A,FALSE,"8";#N/A,#N/A,FALSE,"10";#N/A,#N/A,FALSE,"13";#N/A,#N/A,FALSE,"14";#N/A,#N/A,FALSE,"15";#N/A,#N/A,FALSE,"16"}</definedName>
    <definedName name="ytiyi" localSheetId="7" hidden="1">{#N/A,#N/A,FALSE,"3";#N/A,#N/A,FALSE,"5";#N/A,#N/A,FALSE,"6";#N/A,#N/A,FALSE,"8";#N/A,#N/A,FALSE,"10";#N/A,#N/A,FALSE,"13";#N/A,#N/A,FALSE,"14";#N/A,#N/A,FALSE,"15";#N/A,#N/A,FALSE,"16"}</definedName>
    <definedName name="ytiyi" localSheetId="9" hidden="1">{#N/A,#N/A,FALSE,"3";#N/A,#N/A,FALSE,"5";#N/A,#N/A,FALSE,"6";#N/A,#N/A,FALSE,"8";#N/A,#N/A,FALSE,"10";#N/A,#N/A,FALSE,"13";#N/A,#N/A,FALSE,"14";#N/A,#N/A,FALSE,"15";#N/A,#N/A,FALSE,"16"}</definedName>
    <definedName name="ytiyi" localSheetId="10" hidden="1">{#N/A,#N/A,FALSE,"3";#N/A,#N/A,FALSE,"5";#N/A,#N/A,FALSE,"6";#N/A,#N/A,FALSE,"8";#N/A,#N/A,FALSE,"10";#N/A,#N/A,FALSE,"13";#N/A,#N/A,FALSE,"14";#N/A,#N/A,FALSE,"15";#N/A,#N/A,FALSE,"16"}</definedName>
    <definedName name="ytiyi" localSheetId="13" hidden="1">{#N/A,#N/A,FALSE,"3";#N/A,#N/A,FALSE,"5";#N/A,#N/A,FALSE,"6";#N/A,#N/A,FALSE,"8";#N/A,#N/A,FALSE,"10";#N/A,#N/A,FALSE,"13";#N/A,#N/A,FALSE,"14";#N/A,#N/A,FALSE,"15";#N/A,#N/A,FALSE,"16"}</definedName>
    <definedName name="ytiyi" localSheetId="2" hidden="1">{#N/A,#N/A,FALSE,"3";#N/A,#N/A,FALSE,"5";#N/A,#N/A,FALSE,"6";#N/A,#N/A,FALSE,"8";#N/A,#N/A,FALSE,"10";#N/A,#N/A,FALSE,"13";#N/A,#N/A,FALSE,"14";#N/A,#N/A,FALSE,"15";#N/A,#N/A,FALSE,"16"}</definedName>
    <definedName name="ytiyi" hidden="1">{#N/A,#N/A,FALSE,"3";#N/A,#N/A,FALSE,"5";#N/A,#N/A,FALSE,"6";#N/A,#N/A,FALSE,"8";#N/A,#N/A,FALSE,"10";#N/A,#N/A,FALSE,"13";#N/A,#N/A,FALSE,"14";#N/A,#N/A,FALSE,"15";#N/A,#N/A,FALSE,"16"}</definedName>
    <definedName name="yuoo" localSheetId="3" hidden="1">{#N/A,#N/A,FALSE,"3";#N/A,#N/A,FALSE,"5";#N/A,#N/A,FALSE,"6";#N/A,#N/A,FALSE,"8";#N/A,#N/A,FALSE,"10";#N/A,#N/A,FALSE,"13";#N/A,#N/A,FALSE,"14";#N/A,#N/A,FALSE,"15";#N/A,#N/A,FALSE,"16"}</definedName>
    <definedName name="yuoo" localSheetId="8" hidden="1">{#N/A,#N/A,FALSE,"3";#N/A,#N/A,FALSE,"5";#N/A,#N/A,FALSE,"6";#N/A,#N/A,FALSE,"8";#N/A,#N/A,FALSE,"10";#N/A,#N/A,FALSE,"13";#N/A,#N/A,FALSE,"14";#N/A,#N/A,FALSE,"15";#N/A,#N/A,FALSE,"16"}</definedName>
    <definedName name="yuoo" localSheetId="11" hidden="1">{#N/A,#N/A,FALSE,"3";#N/A,#N/A,FALSE,"5";#N/A,#N/A,FALSE,"6";#N/A,#N/A,FALSE,"8";#N/A,#N/A,FALSE,"10";#N/A,#N/A,FALSE,"13";#N/A,#N/A,FALSE,"14";#N/A,#N/A,FALSE,"15";#N/A,#N/A,FALSE,"16"}</definedName>
    <definedName name="yuoo" localSheetId="6" hidden="1">{#N/A,#N/A,FALSE,"3";#N/A,#N/A,FALSE,"5";#N/A,#N/A,FALSE,"6";#N/A,#N/A,FALSE,"8";#N/A,#N/A,FALSE,"10";#N/A,#N/A,FALSE,"13";#N/A,#N/A,FALSE,"14";#N/A,#N/A,FALSE,"15";#N/A,#N/A,FALSE,"16"}</definedName>
    <definedName name="yuoo" localSheetId="7" hidden="1">{#N/A,#N/A,FALSE,"3";#N/A,#N/A,FALSE,"5";#N/A,#N/A,FALSE,"6";#N/A,#N/A,FALSE,"8";#N/A,#N/A,FALSE,"10";#N/A,#N/A,FALSE,"13";#N/A,#N/A,FALSE,"14";#N/A,#N/A,FALSE,"15";#N/A,#N/A,FALSE,"16"}</definedName>
    <definedName name="yuoo" localSheetId="9" hidden="1">{#N/A,#N/A,FALSE,"3";#N/A,#N/A,FALSE,"5";#N/A,#N/A,FALSE,"6";#N/A,#N/A,FALSE,"8";#N/A,#N/A,FALSE,"10";#N/A,#N/A,FALSE,"13";#N/A,#N/A,FALSE,"14";#N/A,#N/A,FALSE,"15";#N/A,#N/A,FALSE,"16"}</definedName>
    <definedName name="yuoo" localSheetId="10" hidden="1">{#N/A,#N/A,FALSE,"3";#N/A,#N/A,FALSE,"5";#N/A,#N/A,FALSE,"6";#N/A,#N/A,FALSE,"8";#N/A,#N/A,FALSE,"10";#N/A,#N/A,FALSE,"13";#N/A,#N/A,FALSE,"14";#N/A,#N/A,FALSE,"15";#N/A,#N/A,FALSE,"16"}</definedName>
    <definedName name="yuoo" localSheetId="13" hidden="1">{#N/A,#N/A,FALSE,"3";#N/A,#N/A,FALSE,"5";#N/A,#N/A,FALSE,"6";#N/A,#N/A,FALSE,"8";#N/A,#N/A,FALSE,"10";#N/A,#N/A,FALSE,"13";#N/A,#N/A,FALSE,"14";#N/A,#N/A,FALSE,"15";#N/A,#N/A,FALSE,"16"}</definedName>
    <definedName name="yuoo" localSheetId="2" hidden="1">{#N/A,#N/A,FALSE,"3";#N/A,#N/A,FALSE,"5";#N/A,#N/A,FALSE,"6";#N/A,#N/A,FALSE,"8";#N/A,#N/A,FALSE,"10";#N/A,#N/A,FALSE,"13";#N/A,#N/A,FALSE,"14";#N/A,#N/A,FALSE,"15";#N/A,#N/A,FALSE,"16"}</definedName>
    <definedName name="yuoo" hidden="1">{#N/A,#N/A,FALSE,"3";#N/A,#N/A,FALSE,"5";#N/A,#N/A,FALSE,"6";#N/A,#N/A,FALSE,"8";#N/A,#N/A,FALSE,"10";#N/A,#N/A,FALSE,"13";#N/A,#N/A,FALSE,"14";#N/A,#N/A,FALSE,"15";#N/A,#N/A,FALSE,"16"}</definedName>
    <definedName name="yy" localSheetId="3" hidden="1">{#N/A,#N/A,FALSE,"3";#N/A,#N/A,FALSE,"5";#N/A,#N/A,FALSE,"6";#N/A,#N/A,FALSE,"8";#N/A,#N/A,FALSE,"10";#N/A,#N/A,FALSE,"13";#N/A,#N/A,FALSE,"14";#N/A,#N/A,FALSE,"15";#N/A,#N/A,FALSE,"16"}</definedName>
    <definedName name="yy" localSheetId="8" hidden="1">{#N/A,#N/A,FALSE,"3";#N/A,#N/A,FALSE,"5";#N/A,#N/A,FALSE,"6";#N/A,#N/A,FALSE,"8";#N/A,#N/A,FALSE,"10";#N/A,#N/A,FALSE,"13";#N/A,#N/A,FALSE,"14";#N/A,#N/A,FALSE,"15";#N/A,#N/A,FALSE,"16"}</definedName>
    <definedName name="yy" localSheetId="11" hidden="1">{#N/A,#N/A,FALSE,"3";#N/A,#N/A,FALSE,"5";#N/A,#N/A,FALSE,"6";#N/A,#N/A,FALSE,"8";#N/A,#N/A,FALSE,"10";#N/A,#N/A,FALSE,"13";#N/A,#N/A,FALSE,"14";#N/A,#N/A,FALSE,"15";#N/A,#N/A,FALSE,"16"}</definedName>
    <definedName name="yy" localSheetId="6" hidden="1">{#N/A,#N/A,FALSE,"3";#N/A,#N/A,FALSE,"5";#N/A,#N/A,FALSE,"6";#N/A,#N/A,FALSE,"8";#N/A,#N/A,FALSE,"10";#N/A,#N/A,FALSE,"13";#N/A,#N/A,FALSE,"14";#N/A,#N/A,FALSE,"15";#N/A,#N/A,FALSE,"16"}</definedName>
    <definedName name="yy" localSheetId="7" hidden="1">{#N/A,#N/A,FALSE,"3";#N/A,#N/A,FALSE,"5";#N/A,#N/A,FALSE,"6";#N/A,#N/A,FALSE,"8";#N/A,#N/A,FALSE,"10";#N/A,#N/A,FALSE,"13";#N/A,#N/A,FALSE,"14";#N/A,#N/A,FALSE,"15";#N/A,#N/A,FALSE,"16"}</definedName>
    <definedName name="yy" localSheetId="9" hidden="1">{#N/A,#N/A,FALSE,"3";#N/A,#N/A,FALSE,"5";#N/A,#N/A,FALSE,"6";#N/A,#N/A,FALSE,"8";#N/A,#N/A,FALSE,"10";#N/A,#N/A,FALSE,"13";#N/A,#N/A,FALSE,"14";#N/A,#N/A,FALSE,"15";#N/A,#N/A,FALSE,"16"}</definedName>
    <definedName name="yy" localSheetId="10" hidden="1">{#N/A,#N/A,FALSE,"3";#N/A,#N/A,FALSE,"5";#N/A,#N/A,FALSE,"6";#N/A,#N/A,FALSE,"8";#N/A,#N/A,FALSE,"10";#N/A,#N/A,FALSE,"13";#N/A,#N/A,FALSE,"14";#N/A,#N/A,FALSE,"15";#N/A,#N/A,FALSE,"16"}</definedName>
    <definedName name="yy" localSheetId="13" hidden="1">{#N/A,#N/A,FALSE,"3";#N/A,#N/A,FALSE,"5";#N/A,#N/A,FALSE,"6";#N/A,#N/A,FALSE,"8";#N/A,#N/A,FALSE,"10";#N/A,#N/A,FALSE,"13";#N/A,#N/A,FALSE,"14";#N/A,#N/A,FALSE,"15";#N/A,#N/A,FALSE,"16"}</definedName>
    <definedName name="yy" localSheetId="2" hidden="1">{#N/A,#N/A,FALSE,"3";#N/A,#N/A,FALSE,"5";#N/A,#N/A,FALSE,"6";#N/A,#N/A,FALSE,"8";#N/A,#N/A,FALSE,"10";#N/A,#N/A,FALSE,"13";#N/A,#N/A,FALSE,"14";#N/A,#N/A,FALSE,"15";#N/A,#N/A,FALSE,"16"}</definedName>
    <definedName name="yy" hidden="1">{#N/A,#N/A,FALSE,"3";#N/A,#N/A,FALSE,"5";#N/A,#N/A,FALSE,"6";#N/A,#N/A,FALSE,"8";#N/A,#N/A,FALSE,"10";#N/A,#N/A,FALSE,"13";#N/A,#N/A,FALSE,"14";#N/A,#N/A,FALSE,"15";#N/A,#N/A,FALSE,"16"}</definedName>
    <definedName name="yyy" localSheetId="3" hidden="1">{#N/A,#N/A,FALSE,"3";#N/A,#N/A,FALSE,"5";#N/A,#N/A,FALSE,"6";#N/A,#N/A,FALSE,"8";#N/A,#N/A,FALSE,"10";#N/A,#N/A,FALSE,"13";#N/A,#N/A,FALSE,"14";#N/A,#N/A,FALSE,"15";#N/A,#N/A,FALSE,"16"}</definedName>
    <definedName name="yyy" localSheetId="8" hidden="1">{#N/A,#N/A,FALSE,"3";#N/A,#N/A,FALSE,"5";#N/A,#N/A,FALSE,"6";#N/A,#N/A,FALSE,"8";#N/A,#N/A,FALSE,"10";#N/A,#N/A,FALSE,"13";#N/A,#N/A,FALSE,"14";#N/A,#N/A,FALSE,"15";#N/A,#N/A,FALSE,"16"}</definedName>
    <definedName name="yyy" localSheetId="11" hidden="1">{#N/A,#N/A,FALSE,"3";#N/A,#N/A,FALSE,"5";#N/A,#N/A,FALSE,"6";#N/A,#N/A,FALSE,"8";#N/A,#N/A,FALSE,"10";#N/A,#N/A,FALSE,"13";#N/A,#N/A,FALSE,"14";#N/A,#N/A,FALSE,"15";#N/A,#N/A,FALSE,"16"}</definedName>
    <definedName name="yyy" localSheetId="6" hidden="1">{#N/A,#N/A,FALSE,"3";#N/A,#N/A,FALSE,"5";#N/A,#N/A,FALSE,"6";#N/A,#N/A,FALSE,"8";#N/A,#N/A,FALSE,"10";#N/A,#N/A,FALSE,"13";#N/A,#N/A,FALSE,"14";#N/A,#N/A,FALSE,"15";#N/A,#N/A,FALSE,"16"}</definedName>
    <definedName name="yyy" localSheetId="7" hidden="1">{#N/A,#N/A,FALSE,"3";#N/A,#N/A,FALSE,"5";#N/A,#N/A,FALSE,"6";#N/A,#N/A,FALSE,"8";#N/A,#N/A,FALSE,"10";#N/A,#N/A,FALSE,"13";#N/A,#N/A,FALSE,"14";#N/A,#N/A,FALSE,"15";#N/A,#N/A,FALSE,"16"}</definedName>
    <definedName name="yyy" localSheetId="9" hidden="1">{#N/A,#N/A,FALSE,"3";#N/A,#N/A,FALSE,"5";#N/A,#N/A,FALSE,"6";#N/A,#N/A,FALSE,"8";#N/A,#N/A,FALSE,"10";#N/A,#N/A,FALSE,"13";#N/A,#N/A,FALSE,"14";#N/A,#N/A,FALSE,"15";#N/A,#N/A,FALSE,"16"}</definedName>
    <definedName name="yyy" localSheetId="10" hidden="1">{#N/A,#N/A,FALSE,"3";#N/A,#N/A,FALSE,"5";#N/A,#N/A,FALSE,"6";#N/A,#N/A,FALSE,"8";#N/A,#N/A,FALSE,"10";#N/A,#N/A,FALSE,"13";#N/A,#N/A,FALSE,"14";#N/A,#N/A,FALSE,"15";#N/A,#N/A,FALSE,"16"}</definedName>
    <definedName name="yyy" localSheetId="13" hidden="1">{#N/A,#N/A,FALSE,"3";#N/A,#N/A,FALSE,"5";#N/A,#N/A,FALSE,"6";#N/A,#N/A,FALSE,"8";#N/A,#N/A,FALSE,"10";#N/A,#N/A,FALSE,"13";#N/A,#N/A,FALSE,"14";#N/A,#N/A,FALSE,"15";#N/A,#N/A,FALSE,"16"}</definedName>
    <definedName name="yyy" localSheetId="2" hidden="1">{#N/A,#N/A,FALSE,"3";#N/A,#N/A,FALSE,"5";#N/A,#N/A,FALSE,"6";#N/A,#N/A,FALSE,"8";#N/A,#N/A,FALSE,"10";#N/A,#N/A,FALSE,"13";#N/A,#N/A,FALSE,"14";#N/A,#N/A,FALSE,"15";#N/A,#N/A,FALSE,"16"}</definedName>
    <definedName name="yyy" hidden="1">{#N/A,#N/A,FALSE,"3";#N/A,#N/A,FALSE,"5";#N/A,#N/A,FALSE,"6";#N/A,#N/A,FALSE,"8";#N/A,#N/A,FALSE,"10";#N/A,#N/A,FALSE,"13";#N/A,#N/A,FALSE,"14";#N/A,#N/A,FALSE,"15";#N/A,#N/A,FALSE,"16"}</definedName>
    <definedName name="Z" localSheetId="3" hidden="1">{#N/A,#N/A,FALSE,"3";#N/A,#N/A,FALSE,"5";#N/A,#N/A,FALSE,"6";#N/A,#N/A,FALSE,"8";#N/A,#N/A,FALSE,"10";#N/A,#N/A,FALSE,"13";#N/A,#N/A,FALSE,"14";#N/A,#N/A,FALSE,"15";#N/A,#N/A,FALSE,"16"}</definedName>
    <definedName name="Z" localSheetId="8" hidden="1">{#N/A,#N/A,FALSE,"3";#N/A,#N/A,FALSE,"5";#N/A,#N/A,FALSE,"6";#N/A,#N/A,FALSE,"8";#N/A,#N/A,FALSE,"10";#N/A,#N/A,FALSE,"13";#N/A,#N/A,FALSE,"14";#N/A,#N/A,FALSE,"15";#N/A,#N/A,FALSE,"16"}</definedName>
    <definedName name="Z" localSheetId="11" hidden="1">{#N/A,#N/A,FALSE,"3";#N/A,#N/A,FALSE,"5";#N/A,#N/A,FALSE,"6";#N/A,#N/A,FALSE,"8";#N/A,#N/A,FALSE,"10";#N/A,#N/A,FALSE,"13";#N/A,#N/A,FALSE,"14";#N/A,#N/A,FALSE,"15";#N/A,#N/A,FALSE,"16"}</definedName>
    <definedName name="Z" localSheetId="6" hidden="1">{#N/A,#N/A,FALSE,"3";#N/A,#N/A,FALSE,"5";#N/A,#N/A,FALSE,"6";#N/A,#N/A,FALSE,"8";#N/A,#N/A,FALSE,"10";#N/A,#N/A,FALSE,"13";#N/A,#N/A,FALSE,"14";#N/A,#N/A,FALSE,"15";#N/A,#N/A,FALSE,"16"}</definedName>
    <definedName name="Z" localSheetId="7" hidden="1">{#N/A,#N/A,FALSE,"3";#N/A,#N/A,FALSE,"5";#N/A,#N/A,FALSE,"6";#N/A,#N/A,FALSE,"8";#N/A,#N/A,FALSE,"10";#N/A,#N/A,FALSE,"13";#N/A,#N/A,FALSE,"14";#N/A,#N/A,FALSE,"15";#N/A,#N/A,FALSE,"16"}</definedName>
    <definedName name="Z" localSheetId="9" hidden="1">{#N/A,#N/A,FALSE,"3";#N/A,#N/A,FALSE,"5";#N/A,#N/A,FALSE,"6";#N/A,#N/A,FALSE,"8";#N/A,#N/A,FALSE,"10";#N/A,#N/A,FALSE,"13";#N/A,#N/A,FALSE,"14";#N/A,#N/A,FALSE,"15";#N/A,#N/A,FALSE,"16"}</definedName>
    <definedName name="Z" localSheetId="10" hidden="1">{#N/A,#N/A,FALSE,"3";#N/A,#N/A,FALSE,"5";#N/A,#N/A,FALSE,"6";#N/A,#N/A,FALSE,"8";#N/A,#N/A,FALSE,"10";#N/A,#N/A,FALSE,"13";#N/A,#N/A,FALSE,"14";#N/A,#N/A,FALSE,"15";#N/A,#N/A,FALSE,"16"}</definedName>
    <definedName name="Z" localSheetId="13" hidden="1">{#N/A,#N/A,FALSE,"3";#N/A,#N/A,FALSE,"5";#N/A,#N/A,FALSE,"6";#N/A,#N/A,FALSE,"8";#N/A,#N/A,FALSE,"10";#N/A,#N/A,FALSE,"13";#N/A,#N/A,FALSE,"14";#N/A,#N/A,FALSE,"15";#N/A,#N/A,FALSE,"16"}</definedName>
    <definedName name="Z" localSheetId="2" hidden="1">{#N/A,#N/A,FALSE,"3";#N/A,#N/A,FALSE,"5";#N/A,#N/A,FALSE,"6";#N/A,#N/A,FALSE,"8";#N/A,#N/A,FALSE,"10";#N/A,#N/A,FALSE,"13";#N/A,#N/A,FALSE,"14";#N/A,#N/A,FALSE,"15";#N/A,#N/A,FALSE,"16"}</definedName>
    <definedName name="Z" hidden="1">{#N/A,#N/A,FALSE,"3";#N/A,#N/A,FALSE,"5";#N/A,#N/A,FALSE,"6";#N/A,#N/A,FALSE,"8";#N/A,#N/A,FALSE,"10";#N/A,#N/A,FALSE,"13";#N/A,#N/A,FALSE,"14";#N/A,#N/A,FALSE,"15";#N/A,#N/A,FALSE,"16"}</definedName>
    <definedName name="zz" localSheetId="3" hidden="1">{#N/A,#N/A,FALSE,"3";#N/A,#N/A,FALSE,"5";#N/A,#N/A,FALSE,"6";#N/A,#N/A,FALSE,"8";#N/A,#N/A,FALSE,"10";#N/A,#N/A,FALSE,"13";#N/A,#N/A,FALSE,"14";#N/A,#N/A,FALSE,"15";#N/A,#N/A,FALSE,"16"}</definedName>
    <definedName name="zz" localSheetId="8" hidden="1">{#N/A,#N/A,FALSE,"3";#N/A,#N/A,FALSE,"5";#N/A,#N/A,FALSE,"6";#N/A,#N/A,FALSE,"8";#N/A,#N/A,FALSE,"10";#N/A,#N/A,FALSE,"13";#N/A,#N/A,FALSE,"14";#N/A,#N/A,FALSE,"15";#N/A,#N/A,FALSE,"16"}</definedName>
    <definedName name="zz" localSheetId="11" hidden="1">{#N/A,#N/A,FALSE,"3";#N/A,#N/A,FALSE,"5";#N/A,#N/A,FALSE,"6";#N/A,#N/A,FALSE,"8";#N/A,#N/A,FALSE,"10";#N/A,#N/A,FALSE,"13";#N/A,#N/A,FALSE,"14";#N/A,#N/A,FALSE,"15";#N/A,#N/A,FALSE,"16"}</definedName>
    <definedName name="zz" localSheetId="6" hidden="1">{#N/A,#N/A,FALSE,"3";#N/A,#N/A,FALSE,"5";#N/A,#N/A,FALSE,"6";#N/A,#N/A,FALSE,"8";#N/A,#N/A,FALSE,"10";#N/A,#N/A,FALSE,"13";#N/A,#N/A,FALSE,"14";#N/A,#N/A,FALSE,"15";#N/A,#N/A,FALSE,"16"}</definedName>
    <definedName name="zz" localSheetId="7" hidden="1">{#N/A,#N/A,FALSE,"3";#N/A,#N/A,FALSE,"5";#N/A,#N/A,FALSE,"6";#N/A,#N/A,FALSE,"8";#N/A,#N/A,FALSE,"10";#N/A,#N/A,FALSE,"13";#N/A,#N/A,FALSE,"14";#N/A,#N/A,FALSE,"15";#N/A,#N/A,FALSE,"16"}</definedName>
    <definedName name="zz" localSheetId="9" hidden="1">{#N/A,#N/A,FALSE,"3";#N/A,#N/A,FALSE,"5";#N/A,#N/A,FALSE,"6";#N/A,#N/A,FALSE,"8";#N/A,#N/A,FALSE,"10";#N/A,#N/A,FALSE,"13";#N/A,#N/A,FALSE,"14";#N/A,#N/A,FALSE,"15";#N/A,#N/A,FALSE,"16"}</definedName>
    <definedName name="zz" localSheetId="10" hidden="1">{#N/A,#N/A,FALSE,"3";#N/A,#N/A,FALSE,"5";#N/A,#N/A,FALSE,"6";#N/A,#N/A,FALSE,"8";#N/A,#N/A,FALSE,"10";#N/A,#N/A,FALSE,"13";#N/A,#N/A,FALSE,"14";#N/A,#N/A,FALSE,"15";#N/A,#N/A,FALSE,"16"}</definedName>
    <definedName name="zz" localSheetId="13" hidden="1">{#N/A,#N/A,FALSE,"3";#N/A,#N/A,FALSE,"5";#N/A,#N/A,FALSE,"6";#N/A,#N/A,FALSE,"8";#N/A,#N/A,FALSE,"10";#N/A,#N/A,FALSE,"13";#N/A,#N/A,FALSE,"14";#N/A,#N/A,FALSE,"15";#N/A,#N/A,FALSE,"16"}</definedName>
    <definedName name="zz" localSheetId="2" hidden="1">{#N/A,#N/A,FALSE,"3";#N/A,#N/A,FALSE,"5";#N/A,#N/A,FALSE,"6";#N/A,#N/A,FALSE,"8";#N/A,#N/A,FALSE,"10";#N/A,#N/A,FALSE,"13";#N/A,#N/A,FALSE,"14";#N/A,#N/A,FALSE,"15";#N/A,#N/A,FALSE,"16"}</definedName>
    <definedName name="zz" hidden="1">{#N/A,#N/A,FALSE,"3";#N/A,#N/A,FALSE,"5";#N/A,#N/A,FALSE,"6";#N/A,#N/A,FALSE,"8";#N/A,#N/A,FALSE,"10";#N/A,#N/A,FALSE,"13";#N/A,#N/A,FALSE,"14";#N/A,#N/A,FALSE,"15";#N/A,#N/A,FALSE,"16"}</definedName>
    <definedName name="ZZZ" localSheetId="3" hidden="1">{#N/A,#N/A,FALSE,"3";#N/A,#N/A,FALSE,"5";#N/A,#N/A,FALSE,"6";#N/A,#N/A,FALSE,"8";#N/A,#N/A,FALSE,"10";#N/A,#N/A,FALSE,"13";#N/A,#N/A,FALSE,"14";#N/A,#N/A,FALSE,"15";#N/A,#N/A,FALSE,"16"}</definedName>
    <definedName name="ZZZ" localSheetId="8" hidden="1">{#N/A,#N/A,FALSE,"3";#N/A,#N/A,FALSE,"5";#N/A,#N/A,FALSE,"6";#N/A,#N/A,FALSE,"8";#N/A,#N/A,FALSE,"10";#N/A,#N/A,FALSE,"13";#N/A,#N/A,FALSE,"14";#N/A,#N/A,FALSE,"15";#N/A,#N/A,FALSE,"16"}</definedName>
    <definedName name="ZZZ" localSheetId="11" hidden="1">{#N/A,#N/A,FALSE,"3";#N/A,#N/A,FALSE,"5";#N/A,#N/A,FALSE,"6";#N/A,#N/A,FALSE,"8";#N/A,#N/A,FALSE,"10";#N/A,#N/A,FALSE,"13";#N/A,#N/A,FALSE,"14";#N/A,#N/A,FALSE,"15";#N/A,#N/A,FALSE,"16"}</definedName>
    <definedName name="ZZZ" localSheetId="6" hidden="1">{#N/A,#N/A,FALSE,"3";#N/A,#N/A,FALSE,"5";#N/A,#N/A,FALSE,"6";#N/A,#N/A,FALSE,"8";#N/A,#N/A,FALSE,"10";#N/A,#N/A,FALSE,"13";#N/A,#N/A,FALSE,"14";#N/A,#N/A,FALSE,"15";#N/A,#N/A,FALSE,"16"}</definedName>
    <definedName name="ZZZ" localSheetId="7" hidden="1">{#N/A,#N/A,FALSE,"3";#N/A,#N/A,FALSE,"5";#N/A,#N/A,FALSE,"6";#N/A,#N/A,FALSE,"8";#N/A,#N/A,FALSE,"10";#N/A,#N/A,FALSE,"13";#N/A,#N/A,FALSE,"14";#N/A,#N/A,FALSE,"15";#N/A,#N/A,FALSE,"16"}</definedName>
    <definedName name="ZZZ" localSheetId="9" hidden="1">{#N/A,#N/A,FALSE,"3";#N/A,#N/A,FALSE,"5";#N/A,#N/A,FALSE,"6";#N/A,#N/A,FALSE,"8";#N/A,#N/A,FALSE,"10";#N/A,#N/A,FALSE,"13";#N/A,#N/A,FALSE,"14";#N/A,#N/A,FALSE,"15";#N/A,#N/A,FALSE,"16"}</definedName>
    <definedName name="ZZZ" localSheetId="10" hidden="1">{#N/A,#N/A,FALSE,"3";#N/A,#N/A,FALSE,"5";#N/A,#N/A,FALSE,"6";#N/A,#N/A,FALSE,"8";#N/A,#N/A,FALSE,"10";#N/A,#N/A,FALSE,"13";#N/A,#N/A,FALSE,"14";#N/A,#N/A,FALSE,"15";#N/A,#N/A,FALSE,"16"}</definedName>
    <definedName name="ZZZ" localSheetId="13" hidden="1">{#N/A,#N/A,FALSE,"3";#N/A,#N/A,FALSE,"5";#N/A,#N/A,FALSE,"6";#N/A,#N/A,FALSE,"8";#N/A,#N/A,FALSE,"10";#N/A,#N/A,FALSE,"13";#N/A,#N/A,FALSE,"14";#N/A,#N/A,FALSE,"15";#N/A,#N/A,FALSE,"16"}</definedName>
    <definedName name="ZZZ" localSheetId="2" hidden="1">{#N/A,#N/A,FALSE,"3";#N/A,#N/A,FALSE,"5";#N/A,#N/A,FALSE,"6";#N/A,#N/A,FALSE,"8";#N/A,#N/A,FALSE,"10";#N/A,#N/A,FALSE,"13";#N/A,#N/A,FALSE,"14";#N/A,#N/A,FALSE,"15";#N/A,#N/A,FALSE,"16"}</definedName>
    <definedName name="ZZZ" hidden="1">{#N/A,#N/A,FALSE,"3";#N/A,#N/A,FALSE,"5";#N/A,#N/A,FALSE,"6";#N/A,#N/A,FALSE,"8";#N/A,#N/A,FALSE,"10";#N/A,#N/A,FALSE,"13";#N/A,#N/A,FALSE,"14";#N/A,#N/A,FALSE,"15";#N/A,#N/A,FALSE,"16"}</definedName>
    <definedName name="zzzz" localSheetId="3" hidden="1">{#N/A,#N/A,FALSE,"3";#N/A,#N/A,FALSE,"5";#N/A,#N/A,FALSE,"6";#N/A,#N/A,FALSE,"8";#N/A,#N/A,FALSE,"10";#N/A,#N/A,FALSE,"13";#N/A,#N/A,FALSE,"14";#N/A,#N/A,FALSE,"15";#N/A,#N/A,FALSE,"16"}</definedName>
    <definedName name="zzzz" localSheetId="8" hidden="1">{#N/A,#N/A,FALSE,"3";#N/A,#N/A,FALSE,"5";#N/A,#N/A,FALSE,"6";#N/A,#N/A,FALSE,"8";#N/A,#N/A,FALSE,"10";#N/A,#N/A,FALSE,"13";#N/A,#N/A,FALSE,"14";#N/A,#N/A,FALSE,"15";#N/A,#N/A,FALSE,"16"}</definedName>
    <definedName name="zzzz" localSheetId="11" hidden="1">{#N/A,#N/A,FALSE,"3";#N/A,#N/A,FALSE,"5";#N/A,#N/A,FALSE,"6";#N/A,#N/A,FALSE,"8";#N/A,#N/A,FALSE,"10";#N/A,#N/A,FALSE,"13";#N/A,#N/A,FALSE,"14";#N/A,#N/A,FALSE,"15";#N/A,#N/A,FALSE,"16"}</definedName>
    <definedName name="zzzz" localSheetId="6" hidden="1">{#N/A,#N/A,FALSE,"3";#N/A,#N/A,FALSE,"5";#N/A,#N/A,FALSE,"6";#N/A,#N/A,FALSE,"8";#N/A,#N/A,FALSE,"10";#N/A,#N/A,FALSE,"13";#N/A,#N/A,FALSE,"14";#N/A,#N/A,FALSE,"15";#N/A,#N/A,FALSE,"16"}</definedName>
    <definedName name="zzzz" localSheetId="7" hidden="1">{#N/A,#N/A,FALSE,"3";#N/A,#N/A,FALSE,"5";#N/A,#N/A,FALSE,"6";#N/A,#N/A,FALSE,"8";#N/A,#N/A,FALSE,"10";#N/A,#N/A,FALSE,"13";#N/A,#N/A,FALSE,"14";#N/A,#N/A,FALSE,"15";#N/A,#N/A,FALSE,"16"}</definedName>
    <definedName name="zzzz" localSheetId="9" hidden="1">{#N/A,#N/A,FALSE,"3";#N/A,#N/A,FALSE,"5";#N/A,#N/A,FALSE,"6";#N/A,#N/A,FALSE,"8";#N/A,#N/A,FALSE,"10";#N/A,#N/A,FALSE,"13";#N/A,#N/A,FALSE,"14";#N/A,#N/A,FALSE,"15";#N/A,#N/A,FALSE,"16"}</definedName>
    <definedName name="zzzz" localSheetId="10" hidden="1">{#N/A,#N/A,FALSE,"3";#N/A,#N/A,FALSE,"5";#N/A,#N/A,FALSE,"6";#N/A,#N/A,FALSE,"8";#N/A,#N/A,FALSE,"10";#N/A,#N/A,FALSE,"13";#N/A,#N/A,FALSE,"14";#N/A,#N/A,FALSE,"15";#N/A,#N/A,FALSE,"16"}</definedName>
    <definedName name="zzzz" localSheetId="13" hidden="1">{#N/A,#N/A,FALSE,"3";#N/A,#N/A,FALSE,"5";#N/A,#N/A,FALSE,"6";#N/A,#N/A,FALSE,"8";#N/A,#N/A,FALSE,"10";#N/A,#N/A,FALSE,"13";#N/A,#N/A,FALSE,"14";#N/A,#N/A,FALSE,"15";#N/A,#N/A,FALSE,"16"}</definedName>
    <definedName name="zzzz" localSheetId="2" hidden="1">{#N/A,#N/A,FALSE,"3";#N/A,#N/A,FALSE,"5";#N/A,#N/A,FALSE,"6";#N/A,#N/A,FALSE,"8";#N/A,#N/A,FALSE,"10";#N/A,#N/A,FALSE,"13";#N/A,#N/A,FALSE,"14";#N/A,#N/A,FALSE,"15";#N/A,#N/A,FALSE,"16"}</definedName>
    <definedName name="zzzz" hidden="1">{#N/A,#N/A,FALSE,"3";#N/A,#N/A,FALSE,"5";#N/A,#N/A,FALSE,"6";#N/A,#N/A,FALSE,"8";#N/A,#N/A,FALSE,"10";#N/A,#N/A,FALSE,"13";#N/A,#N/A,FALSE,"14";#N/A,#N/A,FALSE,"15";#N/A,#N/A,FALSE,"16"}</definedName>
    <definedName name="ZZZZZZ" localSheetId="3" hidden="1">{#N/A,#N/A,FALSE,"3";#N/A,#N/A,FALSE,"5";#N/A,#N/A,FALSE,"6";#N/A,#N/A,FALSE,"8";#N/A,#N/A,FALSE,"10";#N/A,#N/A,FALSE,"13";#N/A,#N/A,FALSE,"14";#N/A,#N/A,FALSE,"15";#N/A,#N/A,FALSE,"16"}</definedName>
    <definedName name="ZZZZZZ" localSheetId="8" hidden="1">{#N/A,#N/A,FALSE,"3";#N/A,#N/A,FALSE,"5";#N/A,#N/A,FALSE,"6";#N/A,#N/A,FALSE,"8";#N/A,#N/A,FALSE,"10";#N/A,#N/A,FALSE,"13";#N/A,#N/A,FALSE,"14";#N/A,#N/A,FALSE,"15";#N/A,#N/A,FALSE,"16"}</definedName>
    <definedName name="ZZZZZZ" localSheetId="11" hidden="1">{#N/A,#N/A,FALSE,"3";#N/A,#N/A,FALSE,"5";#N/A,#N/A,FALSE,"6";#N/A,#N/A,FALSE,"8";#N/A,#N/A,FALSE,"10";#N/A,#N/A,FALSE,"13";#N/A,#N/A,FALSE,"14";#N/A,#N/A,FALSE,"15";#N/A,#N/A,FALSE,"16"}</definedName>
    <definedName name="ZZZZZZ" localSheetId="6" hidden="1">{#N/A,#N/A,FALSE,"3";#N/A,#N/A,FALSE,"5";#N/A,#N/A,FALSE,"6";#N/A,#N/A,FALSE,"8";#N/A,#N/A,FALSE,"10";#N/A,#N/A,FALSE,"13";#N/A,#N/A,FALSE,"14";#N/A,#N/A,FALSE,"15";#N/A,#N/A,FALSE,"16"}</definedName>
    <definedName name="ZZZZZZ" localSheetId="7" hidden="1">{#N/A,#N/A,FALSE,"3";#N/A,#N/A,FALSE,"5";#N/A,#N/A,FALSE,"6";#N/A,#N/A,FALSE,"8";#N/A,#N/A,FALSE,"10";#N/A,#N/A,FALSE,"13";#N/A,#N/A,FALSE,"14";#N/A,#N/A,FALSE,"15";#N/A,#N/A,FALSE,"16"}</definedName>
    <definedName name="ZZZZZZ" localSheetId="9" hidden="1">{#N/A,#N/A,FALSE,"3";#N/A,#N/A,FALSE,"5";#N/A,#N/A,FALSE,"6";#N/A,#N/A,FALSE,"8";#N/A,#N/A,FALSE,"10";#N/A,#N/A,FALSE,"13";#N/A,#N/A,FALSE,"14";#N/A,#N/A,FALSE,"15";#N/A,#N/A,FALSE,"16"}</definedName>
    <definedName name="ZZZZZZ" localSheetId="10" hidden="1">{#N/A,#N/A,FALSE,"3";#N/A,#N/A,FALSE,"5";#N/A,#N/A,FALSE,"6";#N/A,#N/A,FALSE,"8";#N/A,#N/A,FALSE,"10";#N/A,#N/A,FALSE,"13";#N/A,#N/A,FALSE,"14";#N/A,#N/A,FALSE,"15";#N/A,#N/A,FALSE,"16"}</definedName>
    <definedName name="ZZZZZZ" localSheetId="13" hidden="1">{#N/A,#N/A,FALSE,"3";#N/A,#N/A,FALSE,"5";#N/A,#N/A,FALSE,"6";#N/A,#N/A,FALSE,"8";#N/A,#N/A,FALSE,"10";#N/A,#N/A,FALSE,"13";#N/A,#N/A,FALSE,"14";#N/A,#N/A,FALSE,"15";#N/A,#N/A,FALSE,"16"}</definedName>
    <definedName name="ZZZZZZ" localSheetId="2" hidden="1">{#N/A,#N/A,FALSE,"3";#N/A,#N/A,FALSE,"5";#N/A,#N/A,FALSE,"6";#N/A,#N/A,FALSE,"8";#N/A,#N/A,FALSE,"10";#N/A,#N/A,FALSE,"13";#N/A,#N/A,FALSE,"14";#N/A,#N/A,FALSE,"15";#N/A,#N/A,FALSE,"16"}</definedName>
    <definedName name="ZZZZZZ" hidden="1">{#N/A,#N/A,FALSE,"3";#N/A,#N/A,FALSE,"5";#N/A,#N/A,FALSE,"6";#N/A,#N/A,FALSE,"8";#N/A,#N/A,FALSE,"10";#N/A,#N/A,FALSE,"13";#N/A,#N/A,FALSE,"14";#N/A,#N/A,FALSE,"15";#N/A,#N/A,FALSE,"16"}</definedName>
    <definedName name="ZZZZZZZZ" localSheetId="3" hidden="1">{#N/A,#N/A,FALSE,"3";#N/A,#N/A,FALSE,"5";#N/A,#N/A,FALSE,"6";#N/A,#N/A,FALSE,"8";#N/A,#N/A,FALSE,"10";#N/A,#N/A,FALSE,"13";#N/A,#N/A,FALSE,"14";#N/A,#N/A,FALSE,"15";#N/A,#N/A,FALSE,"16"}</definedName>
    <definedName name="ZZZZZZZZ" localSheetId="8" hidden="1">{#N/A,#N/A,FALSE,"3";#N/A,#N/A,FALSE,"5";#N/A,#N/A,FALSE,"6";#N/A,#N/A,FALSE,"8";#N/A,#N/A,FALSE,"10";#N/A,#N/A,FALSE,"13";#N/A,#N/A,FALSE,"14";#N/A,#N/A,FALSE,"15";#N/A,#N/A,FALSE,"16"}</definedName>
    <definedName name="ZZZZZZZZ" localSheetId="11" hidden="1">{#N/A,#N/A,FALSE,"3";#N/A,#N/A,FALSE,"5";#N/A,#N/A,FALSE,"6";#N/A,#N/A,FALSE,"8";#N/A,#N/A,FALSE,"10";#N/A,#N/A,FALSE,"13";#N/A,#N/A,FALSE,"14";#N/A,#N/A,FALSE,"15";#N/A,#N/A,FALSE,"16"}</definedName>
    <definedName name="ZZZZZZZZ" localSheetId="6" hidden="1">{#N/A,#N/A,FALSE,"3";#N/A,#N/A,FALSE,"5";#N/A,#N/A,FALSE,"6";#N/A,#N/A,FALSE,"8";#N/A,#N/A,FALSE,"10";#N/A,#N/A,FALSE,"13";#N/A,#N/A,FALSE,"14";#N/A,#N/A,FALSE,"15";#N/A,#N/A,FALSE,"16"}</definedName>
    <definedName name="ZZZZZZZZ" localSheetId="7" hidden="1">{#N/A,#N/A,FALSE,"3";#N/A,#N/A,FALSE,"5";#N/A,#N/A,FALSE,"6";#N/A,#N/A,FALSE,"8";#N/A,#N/A,FALSE,"10";#N/A,#N/A,FALSE,"13";#N/A,#N/A,FALSE,"14";#N/A,#N/A,FALSE,"15";#N/A,#N/A,FALSE,"16"}</definedName>
    <definedName name="ZZZZZZZZ" localSheetId="9" hidden="1">{#N/A,#N/A,FALSE,"3";#N/A,#N/A,FALSE,"5";#N/A,#N/A,FALSE,"6";#N/A,#N/A,FALSE,"8";#N/A,#N/A,FALSE,"10";#N/A,#N/A,FALSE,"13";#N/A,#N/A,FALSE,"14";#N/A,#N/A,FALSE,"15";#N/A,#N/A,FALSE,"16"}</definedName>
    <definedName name="ZZZZZZZZ" localSheetId="10" hidden="1">{#N/A,#N/A,FALSE,"3";#N/A,#N/A,FALSE,"5";#N/A,#N/A,FALSE,"6";#N/A,#N/A,FALSE,"8";#N/A,#N/A,FALSE,"10";#N/A,#N/A,FALSE,"13";#N/A,#N/A,FALSE,"14";#N/A,#N/A,FALSE,"15";#N/A,#N/A,FALSE,"16"}</definedName>
    <definedName name="ZZZZZZZZ" localSheetId="13" hidden="1">{#N/A,#N/A,FALSE,"3";#N/A,#N/A,FALSE,"5";#N/A,#N/A,FALSE,"6";#N/A,#N/A,FALSE,"8";#N/A,#N/A,FALSE,"10";#N/A,#N/A,FALSE,"13";#N/A,#N/A,FALSE,"14";#N/A,#N/A,FALSE,"15";#N/A,#N/A,FALSE,"16"}</definedName>
    <definedName name="ZZZZZZZZ" localSheetId="2" hidden="1">{#N/A,#N/A,FALSE,"3";#N/A,#N/A,FALSE,"5";#N/A,#N/A,FALSE,"6";#N/A,#N/A,FALSE,"8";#N/A,#N/A,FALSE,"10";#N/A,#N/A,FALSE,"13";#N/A,#N/A,FALSE,"14";#N/A,#N/A,FALSE,"15";#N/A,#N/A,FALSE,"16"}</definedName>
    <definedName name="ZZZZZZZZ" hidden="1">{#N/A,#N/A,FALSE,"3";#N/A,#N/A,FALSE,"5";#N/A,#N/A,FALSE,"6";#N/A,#N/A,FALSE,"8";#N/A,#N/A,FALSE,"10";#N/A,#N/A,FALSE,"13";#N/A,#N/A,FALSE,"14";#N/A,#N/A,FALSE,"15";#N/A,#N/A,FALSE,"16"}</definedName>
    <definedName name="ZZZZZZZZZZZ" localSheetId="3" hidden="1">{#N/A,#N/A,FALSE,"3";#N/A,#N/A,FALSE,"5";#N/A,#N/A,FALSE,"6";#N/A,#N/A,FALSE,"8";#N/A,#N/A,FALSE,"10";#N/A,#N/A,FALSE,"13";#N/A,#N/A,FALSE,"14";#N/A,#N/A,FALSE,"15";#N/A,#N/A,FALSE,"16"}</definedName>
    <definedName name="ZZZZZZZZZZZ" localSheetId="8" hidden="1">{#N/A,#N/A,FALSE,"3";#N/A,#N/A,FALSE,"5";#N/A,#N/A,FALSE,"6";#N/A,#N/A,FALSE,"8";#N/A,#N/A,FALSE,"10";#N/A,#N/A,FALSE,"13";#N/A,#N/A,FALSE,"14";#N/A,#N/A,FALSE,"15";#N/A,#N/A,FALSE,"16"}</definedName>
    <definedName name="ZZZZZZZZZZZ" localSheetId="11" hidden="1">{#N/A,#N/A,FALSE,"3";#N/A,#N/A,FALSE,"5";#N/A,#N/A,FALSE,"6";#N/A,#N/A,FALSE,"8";#N/A,#N/A,FALSE,"10";#N/A,#N/A,FALSE,"13";#N/A,#N/A,FALSE,"14";#N/A,#N/A,FALSE,"15";#N/A,#N/A,FALSE,"16"}</definedName>
    <definedName name="ZZZZZZZZZZZ" localSheetId="6" hidden="1">{#N/A,#N/A,FALSE,"3";#N/A,#N/A,FALSE,"5";#N/A,#N/A,FALSE,"6";#N/A,#N/A,FALSE,"8";#N/A,#N/A,FALSE,"10";#N/A,#N/A,FALSE,"13";#N/A,#N/A,FALSE,"14";#N/A,#N/A,FALSE,"15";#N/A,#N/A,FALSE,"16"}</definedName>
    <definedName name="ZZZZZZZZZZZ" localSheetId="7" hidden="1">{#N/A,#N/A,FALSE,"3";#N/A,#N/A,FALSE,"5";#N/A,#N/A,FALSE,"6";#N/A,#N/A,FALSE,"8";#N/A,#N/A,FALSE,"10";#N/A,#N/A,FALSE,"13";#N/A,#N/A,FALSE,"14";#N/A,#N/A,FALSE,"15";#N/A,#N/A,FALSE,"16"}</definedName>
    <definedName name="ZZZZZZZZZZZ" localSheetId="9" hidden="1">{#N/A,#N/A,FALSE,"3";#N/A,#N/A,FALSE,"5";#N/A,#N/A,FALSE,"6";#N/A,#N/A,FALSE,"8";#N/A,#N/A,FALSE,"10";#N/A,#N/A,FALSE,"13";#N/A,#N/A,FALSE,"14";#N/A,#N/A,FALSE,"15";#N/A,#N/A,FALSE,"16"}</definedName>
    <definedName name="ZZZZZZZZZZZ" localSheetId="10" hidden="1">{#N/A,#N/A,FALSE,"3";#N/A,#N/A,FALSE,"5";#N/A,#N/A,FALSE,"6";#N/A,#N/A,FALSE,"8";#N/A,#N/A,FALSE,"10";#N/A,#N/A,FALSE,"13";#N/A,#N/A,FALSE,"14";#N/A,#N/A,FALSE,"15";#N/A,#N/A,FALSE,"16"}</definedName>
    <definedName name="ZZZZZZZZZZZ" localSheetId="13" hidden="1">{#N/A,#N/A,FALSE,"3";#N/A,#N/A,FALSE,"5";#N/A,#N/A,FALSE,"6";#N/A,#N/A,FALSE,"8";#N/A,#N/A,FALSE,"10";#N/A,#N/A,FALSE,"13";#N/A,#N/A,FALSE,"14";#N/A,#N/A,FALSE,"15";#N/A,#N/A,FALSE,"16"}</definedName>
    <definedName name="ZZZZZZZZZZZ" localSheetId="2" hidden="1">{#N/A,#N/A,FALSE,"3";#N/A,#N/A,FALSE,"5";#N/A,#N/A,FALSE,"6";#N/A,#N/A,FALSE,"8";#N/A,#N/A,FALSE,"10";#N/A,#N/A,FALSE,"13";#N/A,#N/A,FALSE,"14";#N/A,#N/A,FALSE,"15";#N/A,#N/A,FALSE,"16"}</definedName>
    <definedName name="ZZZZZZZZZZZ" hidden="1">{#N/A,#N/A,FALSE,"3";#N/A,#N/A,FALSE,"5";#N/A,#N/A,FALSE,"6";#N/A,#N/A,FALSE,"8";#N/A,#N/A,FALSE,"10";#N/A,#N/A,FALSE,"13";#N/A,#N/A,FALSE,"14";#N/A,#N/A,FALSE,"15";#N/A,#N/A,FALSE,"16"}</definedName>
  </definedNames>
  <calcPr calcId="152511"/>
</workbook>
</file>

<file path=xl/calcChain.xml><?xml version="1.0" encoding="utf-8"?>
<calcChain xmlns="http://schemas.openxmlformats.org/spreadsheetml/2006/main">
  <c r="BC2" i="26" l="1"/>
  <c r="C133" i="30"/>
  <c r="C132" i="30"/>
  <c r="C131" i="30"/>
  <c r="C118" i="30"/>
  <c r="C117" i="30"/>
  <c r="C116" i="30"/>
  <c r="F100" i="30"/>
  <c r="E100" i="30"/>
  <c r="D100" i="30"/>
  <c r="C100" i="30"/>
  <c r="F99" i="30"/>
  <c r="E99" i="30"/>
  <c r="D99" i="30"/>
  <c r="C99" i="30"/>
  <c r="F98" i="30"/>
  <c r="E98" i="30"/>
  <c r="C98" i="30"/>
  <c r="F97" i="30"/>
  <c r="E97" i="30"/>
  <c r="C97" i="30"/>
  <c r="F96" i="30"/>
  <c r="E96" i="30"/>
  <c r="C96" i="30"/>
  <c r="F95" i="30"/>
  <c r="E95" i="30"/>
  <c r="D95" i="30"/>
  <c r="C95" i="30"/>
  <c r="F94" i="30"/>
  <c r="E94" i="30"/>
  <c r="C94" i="30"/>
  <c r="F93" i="30"/>
  <c r="E93" i="30"/>
  <c r="C93" i="30"/>
  <c r="F92" i="30"/>
  <c r="E92" i="30"/>
  <c r="C92" i="30"/>
  <c r="F88" i="30"/>
  <c r="E88" i="30"/>
  <c r="D88" i="30"/>
  <c r="C88" i="30"/>
  <c r="F87" i="30"/>
  <c r="E87" i="30"/>
  <c r="D87" i="30"/>
  <c r="C87" i="30"/>
  <c r="F86" i="30"/>
  <c r="E86" i="30"/>
  <c r="C86" i="30"/>
  <c r="F85" i="30"/>
  <c r="E85" i="30"/>
  <c r="C85" i="30"/>
  <c r="F84" i="30"/>
  <c r="E84" i="30"/>
  <c r="C84" i="30"/>
  <c r="F83" i="30"/>
  <c r="E83" i="30"/>
  <c r="D83" i="30"/>
  <c r="C83" i="30"/>
  <c r="F82" i="30"/>
  <c r="E82" i="30"/>
  <c r="C82" i="30"/>
  <c r="F81" i="30"/>
  <c r="E81" i="30"/>
  <c r="C81" i="30"/>
  <c r="F80" i="30"/>
  <c r="E80" i="30"/>
  <c r="C80" i="30"/>
  <c r="E76" i="30"/>
  <c r="D76" i="30"/>
  <c r="C76" i="30"/>
  <c r="E75" i="30"/>
  <c r="D75" i="30"/>
  <c r="C75" i="30"/>
  <c r="E74" i="30"/>
  <c r="D74" i="30"/>
  <c r="C74" i="30"/>
  <c r="K64" i="30"/>
  <c r="J64" i="30"/>
  <c r="I64" i="30"/>
  <c r="H64" i="30"/>
  <c r="G64" i="30"/>
  <c r="F64" i="30"/>
  <c r="E64" i="30"/>
  <c r="D64" i="30"/>
  <c r="C64" i="30"/>
  <c r="K63" i="30"/>
  <c r="J63" i="30"/>
  <c r="I63" i="30"/>
  <c r="H63" i="30"/>
  <c r="G63" i="30"/>
  <c r="F63" i="30"/>
  <c r="E63" i="30"/>
  <c r="D63" i="30"/>
  <c r="C63" i="30"/>
  <c r="K62" i="30"/>
  <c r="J62" i="30"/>
  <c r="I62" i="30"/>
  <c r="H62" i="30"/>
  <c r="G62" i="30"/>
  <c r="F62" i="30"/>
  <c r="E62" i="30"/>
  <c r="D62" i="30"/>
  <c r="C62" i="30"/>
  <c r="K61" i="30"/>
  <c r="J61" i="30"/>
  <c r="I61" i="30"/>
  <c r="K60" i="30"/>
  <c r="J60" i="30"/>
  <c r="I60" i="30"/>
  <c r="K59" i="30"/>
  <c r="J59" i="30"/>
  <c r="I59" i="30"/>
  <c r="K58" i="30"/>
  <c r="J58" i="30"/>
  <c r="I58" i="30"/>
  <c r="K57" i="30"/>
  <c r="J57" i="30"/>
  <c r="I57" i="30"/>
  <c r="K56" i="30"/>
  <c r="J56" i="30"/>
  <c r="I56" i="30"/>
  <c r="E51" i="30"/>
  <c r="D51" i="30"/>
  <c r="C51" i="30"/>
  <c r="E50" i="30"/>
  <c r="D50" i="30"/>
  <c r="C50" i="30"/>
  <c r="E49" i="30"/>
  <c r="D49" i="30"/>
  <c r="C49" i="30"/>
  <c r="K39" i="30"/>
  <c r="J39" i="30"/>
  <c r="I39" i="30"/>
  <c r="H39" i="30"/>
  <c r="G39" i="30"/>
  <c r="F39" i="30"/>
  <c r="E39" i="30"/>
  <c r="D39" i="30"/>
  <c r="C39" i="30"/>
  <c r="K38" i="30"/>
  <c r="J38" i="30"/>
  <c r="I38" i="30"/>
  <c r="H38" i="30"/>
  <c r="G38" i="30"/>
  <c r="F38" i="30"/>
  <c r="E38" i="30"/>
  <c r="D38" i="30"/>
  <c r="C38" i="30"/>
  <c r="K37" i="30"/>
  <c r="J37" i="30"/>
  <c r="I37" i="30"/>
  <c r="H37" i="30"/>
  <c r="G37" i="30"/>
  <c r="F37" i="30"/>
  <c r="E37" i="30"/>
  <c r="D37" i="30"/>
  <c r="C37" i="30"/>
  <c r="K36" i="30"/>
  <c r="J36" i="30"/>
  <c r="I36" i="30"/>
  <c r="K35" i="30"/>
  <c r="J35" i="30"/>
  <c r="I35" i="30"/>
  <c r="K34" i="30"/>
  <c r="J34" i="30"/>
  <c r="I34" i="30"/>
  <c r="K33" i="30"/>
  <c r="J33" i="30"/>
  <c r="I33" i="30"/>
  <c r="K32" i="30"/>
  <c r="J32" i="30"/>
  <c r="I32" i="30"/>
  <c r="K27" i="30"/>
  <c r="J27" i="30"/>
  <c r="I27" i="30"/>
  <c r="H27" i="30"/>
  <c r="G27" i="30"/>
  <c r="F27" i="30"/>
  <c r="E27" i="30"/>
  <c r="D27" i="30"/>
  <c r="C27" i="30"/>
  <c r="K26" i="30"/>
  <c r="J26" i="30"/>
  <c r="I26" i="30"/>
  <c r="H26" i="30"/>
  <c r="G26" i="30"/>
  <c r="F26" i="30"/>
  <c r="E26" i="30"/>
  <c r="D26" i="30"/>
  <c r="C26" i="30"/>
  <c r="K25" i="30"/>
  <c r="J25" i="30"/>
  <c r="I25" i="30"/>
  <c r="H25" i="30"/>
  <c r="G25" i="30"/>
  <c r="F25" i="30"/>
  <c r="E25" i="30"/>
  <c r="D25" i="30"/>
  <c r="C25" i="30"/>
  <c r="K24" i="30"/>
  <c r="J24" i="30"/>
  <c r="I24" i="30"/>
  <c r="K23" i="30"/>
  <c r="J23" i="30"/>
  <c r="I23" i="30"/>
  <c r="K22" i="30"/>
  <c r="J22" i="30"/>
  <c r="I22" i="30"/>
  <c r="K21" i="30"/>
  <c r="J21" i="30"/>
  <c r="I21" i="30"/>
  <c r="K20" i="30"/>
  <c r="J20" i="30"/>
  <c r="I20" i="30"/>
  <c r="E15" i="30"/>
  <c r="D15" i="30"/>
  <c r="C15" i="30"/>
  <c r="E14" i="30"/>
  <c r="D14" i="30"/>
  <c r="C14" i="30"/>
  <c r="E13" i="30"/>
  <c r="D13" i="30"/>
  <c r="C13" i="30"/>
  <c r="E12" i="30"/>
  <c r="E11" i="30"/>
  <c r="E10" i="30"/>
  <c r="E9" i="30"/>
  <c r="E8" i="30"/>
  <c r="H3" i="30"/>
  <c r="U369" i="25"/>
  <c r="T369" i="25"/>
  <c r="U368" i="25"/>
  <c r="T368" i="25"/>
  <c r="U367" i="25"/>
  <c r="T367" i="25"/>
  <c r="U366" i="25"/>
  <c r="T366" i="25"/>
  <c r="U365" i="25"/>
  <c r="T365" i="25"/>
  <c r="U364" i="25"/>
  <c r="T364" i="25"/>
  <c r="U363" i="25"/>
  <c r="T363" i="25"/>
  <c r="U362" i="25"/>
  <c r="T362" i="25"/>
  <c r="U361" i="25"/>
  <c r="T361" i="25"/>
  <c r="U360" i="25"/>
  <c r="T360" i="25"/>
  <c r="U359" i="25"/>
  <c r="T359" i="25"/>
  <c r="U358" i="25"/>
  <c r="T358" i="25"/>
  <c r="U357" i="25"/>
  <c r="T357" i="25"/>
  <c r="U356" i="25"/>
  <c r="T356" i="25"/>
  <c r="U355" i="25"/>
  <c r="T355" i="25"/>
  <c r="U354" i="25"/>
  <c r="T354" i="25"/>
  <c r="U353" i="25"/>
  <c r="T353" i="25"/>
  <c r="U352" i="25"/>
  <c r="T352" i="25"/>
  <c r="U351" i="25"/>
  <c r="T351" i="25"/>
  <c r="U350" i="25"/>
  <c r="T350" i="25"/>
  <c r="U349" i="25"/>
  <c r="T349" i="25"/>
  <c r="U348" i="25"/>
  <c r="T348" i="25"/>
  <c r="U347" i="25"/>
  <c r="T347" i="25"/>
  <c r="U346" i="25"/>
  <c r="T346" i="25"/>
  <c r="U345" i="25"/>
  <c r="T345" i="25"/>
  <c r="U344" i="25"/>
  <c r="T344" i="25"/>
  <c r="U343" i="25"/>
  <c r="T343" i="25"/>
  <c r="U342" i="25"/>
  <c r="T342" i="25"/>
  <c r="U341" i="25"/>
  <c r="T341" i="25"/>
  <c r="U340" i="25"/>
  <c r="T340" i="25"/>
  <c r="U339" i="25"/>
  <c r="T339" i="25"/>
  <c r="U338" i="25"/>
  <c r="T338" i="25"/>
  <c r="U337" i="25"/>
  <c r="T337" i="25"/>
  <c r="U336" i="25"/>
  <c r="T336" i="25"/>
  <c r="U335" i="25"/>
  <c r="T335" i="25"/>
  <c r="U334" i="25"/>
  <c r="T334" i="25"/>
  <c r="U333" i="25"/>
  <c r="T333" i="25"/>
  <c r="U332" i="25"/>
  <c r="T332" i="25"/>
  <c r="U331" i="25"/>
  <c r="T331" i="25"/>
  <c r="U330" i="25"/>
  <c r="T330" i="25"/>
  <c r="U329" i="25"/>
  <c r="T329" i="25"/>
  <c r="U328" i="25"/>
  <c r="T328" i="25"/>
  <c r="U327" i="25"/>
  <c r="T327" i="25"/>
  <c r="U326" i="25"/>
  <c r="T326" i="25"/>
  <c r="U325" i="25"/>
  <c r="T325" i="25"/>
  <c r="U324" i="25"/>
  <c r="T324" i="25"/>
  <c r="U323" i="25"/>
  <c r="T323" i="25"/>
  <c r="U322" i="25"/>
  <c r="T322" i="25"/>
  <c r="U321" i="25"/>
  <c r="T321" i="25"/>
  <c r="U320" i="25"/>
  <c r="T320" i="25"/>
  <c r="U319" i="25"/>
  <c r="T319" i="25"/>
  <c r="U318" i="25"/>
  <c r="T318" i="25"/>
  <c r="U317" i="25"/>
  <c r="T317" i="25"/>
  <c r="U316" i="25"/>
  <c r="T316" i="25"/>
  <c r="U315" i="25"/>
  <c r="T315" i="25"/>
  <c r="U314" i="25"/>
  <c r="T314" i="25"/>
  <c r="U313" i="25"/>
  <c r="T313" i="25"/>
  <c r="U312" i="25"/>
  <c r="T312" i="25"/>
  <c r="U311" i="25"/>
  <c r="T311" i="25"/>
  <c r="U310" i="25"/>
  <c r="T310" i="25"/>
  <c r="U309" i="25"/>
  <c r="T309" i="25"/>
  <c r="U308" i="25"/>
  <c r="T308" i="25"/>
  <c r="U307" i="25"/>
  <c r="T307" i="25"/>
  <c r="U306" i="25"/>
  <c r="T306" i="25"/>
  <c r="U305" i="25"/>
  <c r="T305" i="25"/>
  <c r="U304" i="25"/>
  <c r="T304" i="25"/>
  <c r="U303" i="25"/>
  <c r="T303" i="25"/>
  <c r="U302" i="25"/>
  <c r="T302" i="25"/>
  <c r="U301" i="25"/>
  <c r="T301" i="25"/>
  <c r="U300" i="25"/>
  <c r="T300" i="25"/>
  <c r="U299" i="25"/>
  <c r="T299" i="25"/>
  <c r="U298" i="25"/>
  <c r="T298" i="25"/>
  <c r="U297" i="25"/>
  <c r="T297" i="25"/>
  <c r="U296" i="25"/>
  <c r="T296" i="25"/>
  <c r="U295" i="25"/>
  <c r="T295" i="25"/>
  <c r="U294" i="25"/>
  <c r="T294" i="25"/>
  <c r="U293" i="25"/>
  <c r="T293" i="25"/>
  <c r="U292" i="25"/>
  <c r="T292" i="25"/>
  <c r="U291" i="25"/>
  <c r="T291" i="25"/>
  <c r="U290" i="25"/>
  <c r="T290" i="25"/>
  <c r="U289" i="25"/>
  <c r="T289" i="25"/>
  <c r="U288" i="25"/>
  <c r="T288" i="25"/>
  <c r="U287" i="25"/>
  <c r="T287" i="25"/>
  <c r="U286" i="25"/>
  <c r="T286" i="25"/>
  <c r="U285" i="25"/>
  <c r="T285" i="25"/>
  <c r="U284" i="25"/>
  <c r="T284" i="25"/>
  <c r="U283" i="25"/>
  <c r="T283" i="25"/>
  <c r="U282" i="25"/>
  <c r="T282" i="25"/>
  <c r="U281" i="25"/>
  <c r="T281" i="25"/>
  <c r="U280" i="25"/>
  <c r="T280" i="25"/>
  <c r="U279" i="25"/>
  <c r="T279" i="25"/>
  <c r="U278" i="25"/>
  <c r="T278" i="25"/>
  <c r="U277" i="25"/>
  <c r="T277" i="25"/>
  <c r="U276" i="25"/>
  <c r="T276" i="25"/>
  <c r="U275" i="25"/>
  <c r="T275" i="25"/>
  <c r="U274" i="25"/>
  <c r="T274" i="25"/>
  <c r="U273" i="25"/>
  <c r="T273" i="25"/>
  <c r="U272" i="25"/>
  <c r="T272" i="25"/>
  <c r="U271" i="25"/>
  <c r="T271" i="25"/>
  <c r="U270" i="25"/>
  <c r="T270" i="25"/>
  <c r="U269" i="25"/>
  <c r="T269" i="25"/>
  <c r="U268" i="25"/>
  <c r="T268" i="25"/>
  <c r="U267" i="25"/>
  <c r="T267" i="25"/>
  <c r="U266" i="25"/>
  <c r="T266" i="25"/>
  <c r="U265" i="25"/>
  <c r="T265" i="25"/>
  <c r="U264" i="25"/>
  <c r="T264" i="25"/>
  <c r="U263" i="25"/>
  <c r="T263" i="25"/>
  <c r="U262" i="25"/>
  <c r="T262" i="25"/>
  <c r="U261" i="25"/>
  <c r="T261" i="25"/>
  <c r="U260" i="25"/>
  <c r="T260" i="25"/>
  <c r="U259" i="25"/>
  <c r="T259" i="25"/>
  <c r="U258" i="25"/>
  <c r="T258" i="25"/>
  <c r="U257" i="25"/>
  <c r="T257" i="25"/>
  <c r="U256" i="25"/>
  <c r="T256" i="25"/>
  <c r="U255" i="25"/>
  <c r="T255" i="25"/>
  <c r="U254" i="25"/>
  <c r="T254" i="25"/>
  <c r="U253" i="25"/>
  <c r="T253" i="25"/>
  <c r="U252" i="25"/>
  <c r="T252" i="25"/>
  <c r="U251" i="25"/>
  <c r="T251" i="25"/>
  <c r="U250" i="25"/>
  <c r="T250" i="25"/>
  <c r="U249" i="25"/>
  <c r="T249" i="25"/>
  <c r="U248" i="25"/>
  <c r="T248" i="25"/>
  <c r="U247" i="25"/>
  <c r="T247" i="25"/>
  <c r="U246" i="25"/>
  <c r="T246" i="25"/>
  <c r="U245" i="25"/>
  <c r="T245" i="25"/>
  <c r="U244" i="25"/>
  <c r="T244" i="25"/>
  <c r="U243" i="25"/>
  <c r="T243" i="25"/>
  <c r="U242" i="25"/>
  <c r="T242" i="25"/>
  <c r="U241" i="25"/>
  <c r="T241" i="25"/>
  <c r="U240" i="25"/>
  <c r="T240" i="25"/>
  <c r="U239" i="25"/>
  <c r="T239" i="25"/>
  <c r="U238" i="25"/>
  <c r="T238" i="25"/>
  <c r="U237" i="25"/>
  <c r="T237" i="25"/>
  <c r="U236" i="25"/>
  <c r="T236" i="25"/>
  <c r="U235" i="25"/>
  <c r="T235" i="25"/>
  <c r="U234" i="25"/>
  <c r="T234" i="25"/>
  <c r="U233" i="25"/>
  <c r="T233" i="25"/>
  <c r="U232" i="25"/>
  <c r="T232" i="25"/>
  <c r="U231" i="25"/>
  <c r="T231" i="25"/>
  <c r="U230" i="25"/>
  <c r="T230" i="25"/>
  <c r="U229" i="25"/>
  <c r="T229" i="25"/>
  <c r="U228" i="25"/>
  <c r="T228" i="25"/>
  <c r="U227" i="25"/>
  <c r="T227" i="25"/>
  <c r="U226" i="25"/>
  <c r="T226" i="25"/>
  <c r="U225" i="25"/>
  <c r="T225" i="25"/>
  <c r="U224" i="25"/>
  <c r="T224" i="25"/>
  <c r="U223" i="25"/>
  <c r="T223" i="25"/>
  <c r="U222" i="25"/>
  <c r="T222" i="25"/>
  <c r="U221" i="25"/>
  <c r="T221" i="25"/>
  <c r="U220" i="25"/>
  <c r="T220" i="25"/>
  <c r="U219" i="25"/>
  <c r="T219" i="25"/>
  <c r="U218" i="25"/>
  <c r="T218" i="25"/>
  <c r="U217" i="25"/>
  <c r="T217" i="25"/>
  <c r="U216" i="25"/>
  <c r="T216" i="25"/>
  <c r="U215" i="25"/>
  <c r="T215" i="25"/>
  <c r="U214" i="25"/>
  <c r="T214" i="25"/>
  <c r="U213" i="25"/>
  <c r="T213" i="25"/>
  <c r="U212" i="25"/>
  <c r="T212" i="25"/>
  <c r="U211" i="25"/>
  <c r="T211" i="25"/>
  <c r="U210" i="25"/>
  <c r="T210" i="25"/>
  <c r="U209" i="25"/>
  <c r="T209" i="25"/>
  <c r="U208" i="25"/>
  <c r="T208" i="25"/>
  <c r="U207" i="25"/>
  <c r="T207" i="25"/>
  <c r="U206" i="25"/>
  <c r="T206" i="25"/>
  <c r="U205" i="25"/>
  <c r="T205" i="25"/>
  <c r="U204" i="25"/>
  <c r="T204" i="25"/>
  <c r="U203" i="25"/>
  <c r="T203" i="25"/>
  <c r="U202" i="25"/>
  <c r="T202" i="25"/>
  <c r="U201" i="25"/>
  <c r="T201" i="25"/>
  <c r="U200" i="25"/>
  <c r="T200" i="25"/>
  <c r="U199" i="25"/>
  <c r="T199" i="25"/>
  <c r="U198" i="25"/>
  <c r="T198" i="25"/>
  <c r="U197" i="25"/>
  <c r="T197" i="25"/>
  <c r="U196" i="25"/>
  <c r="T196" i="25"/>
  <c r="U195" i="25"/>
  <c r="T195" i="25"/>
  <c r="U194" i="25"/>
  <c r="T194" i="25"/>
  <c r="U193" i="25"/>
  <c r="T193" i="25"/>
  <c r="U192" i="25"/>
  <c r="T192" i="25"/>
  <c r="U191" i="25"/>
  <c r="T191" i="25"/>
  <c r="U190" i="25"/>
  <c r="T190" i="25"/>
  <c r="U189" i="25"/>
  <c r="T189" i="25"/>
  <c r="U188" i="25"/>
  <c r="T188" i="25"/>
  <c r="U187" i="25"/>
  <c r="T187" i="25"/>
  <c r="U186" i="25"/>
  <c r="T186" i="25"/>
  <c r="U185" i="25"/>
  <c r="T185" i="25"/>
  <c r="U184" i="25"/>
  <c r="T184" i="25"/>
  <c r="U183" i="25"/>
  <c r="T183" i="25"/>
  <c r="U182" i="25"/>
  <c r="T182" i="25"/>
  <c r="U181" i="25"/>
  <c r="T181" i="25"/>
  <c r="U180" i="25"/>
  <c r="T180" i="25"/>
  <c r="U179" i="25"/>
  <c r="T179" i="25"/>
  <c r="U178" i="25"/>
  <c r="T178" i="25"/>
  <c r="U177" i="25"/>
  <c r="T177" i="25"/>
  <c r="U176" i="25"/>
  <c r="T176" i="25"/>
  <c r="U175" i="25"/>
  <c r="T175" i="25"/>
  <c r="U174" i="25"/>
  <c r="T174" i="25"/>
  <c r="U173" i="25"/>
  <c r="T173" i="25"/>
  <c r="U172" i="25"/>
  <c r="T172" i="25"/>
  <c r="U171" i="25"/>
  <c r="T171" i="25"/>
  <c r="U170" i="25"/>
  <c r="T170" i="25"/>
  <c r="U169" i="25"/>
  <c r="T169" i="25"/>
  <c r="U168" i="25"/>
  <c r="T168" i="25"/>
  <c r="U167" i="25"/>
  <c r="T167" i="25"/>
  <c r="U166" i="25"/>
  <c r="T166" i="25"/>
  <c r="U165" i="25"/>
  <c r="T165" i="25"/>
  <c r="U164" i="25"/>
  <c r="T164" i="25"/>
  <c r="U163" i="25"/>
  <c r="T163" i="25"/>
  <c r="U162" i="25"/>
  <c r="T162" i="25"/>
  <c r="U161" i="25"/>
  <c r="T161" i="25"/>
  <c r="U160" i="25"/>
  <c r="T160" i="25"/>
  <c r="U159" i="25"/>
  <c r="T159" i="25"/>
  <c r="U158" i="25"/>
  <c r="T158" i="25"/>
  <c r="U157" i="25"/>
  <c r="T157" i="25"/>
  <c r="U156" i="25"/>
  <c r="T156" i="25"/>
  <c r="U155" i="25"/>
  <c r="T155" i="25"/>
  <c r="U154" i="25"/>
  <c r="T154" i="25"/>
  <c r="U153" i="25"/>
  <c r="T153" i="25"/>
  <c r="U152" i="25"/>
  <c r="T152" i="25"/>
  <c r="U151" i="25"/>
  <c r="T151" i="25"/>
  <c r="U150" i="25"/>
  <c r="T150" i="25"/>
  <c r="U149" i="25"/>
  <c r="T149" i="25"/>
  <c r="U148" i="25"/>
  <c r="T148" i="25"/>
  <c r="U147" i="25"/>
  <c r="T147" i="25"/>
  <c r="U146" i="25"/>
  <c r="T146" i="25"/>
  <c r="U145" i="25"/>
  <c r="T145" i="25"/>
  <c r="U144" i="25"/>
  <c r="T144" i="25"/>
  <c r="U143" i="25"/>
  <c r="T143" i="25"/>
  <c r="U142" i="25"/>
  <c r="T142" i="25"/>
  <c r="U141" i="25"/>
  <c r="T141" i="25"/>
  <c r="U140" i="25"/>
  <c r="T140" i="25"/>
  <c r="U139" i="25"/>
  <c r="T139" i="25"/>
  <c r="U138" i="25"/>
  <c r="T138" i="25"/>
  <c r="U137" i="25"/>
  <c r="T137" i="25"/>
  <c r="U136" i="25"/>
  <c r="T136" i="25"/>
  <c r="U135" i="25"/>
  <c r="T135" i="25"/>
  <c r="U134" i="25"/>
  <c r="T134" i="25"/>
  <c r="U133" i="25"/>
  <c r="T133" i="25"/>
  <c r="U132" i="25"/>
  <c r="T132" i="25"/>
  <c r="U131" i="25"/>
  <c r="T131" i="25"/>
  <c r="U130" i="25"/>
  <c r="T130" i="25"/>
  <c r="U129" i="25"/>
  <c r="T129" i="25"/>
  <c r="U128" i="25"/>
  <c r="T128" i="25"/>
  <c r="U127" i="25"/>
  <c r="T127" i="25"/>
  <c r="U126" i="25"/>
  <c r="T126" i="25"/>
  <c r="U125" i="25"/>
  <c r="T125" i="25"/>
  <c r="U124" i="25"/>
  <c r="T124" i="25"/>
  <c r="U123" i="25"/>
  <c r="T123" i="25"/>
  <c r="U122" i="25"/>
  <c r="T122" i="25"/>
  <c r="U121" i="25"/>
  <c r="T121" i="25"/>
  <c r="U120" i="25"/>
  <c r="T120" i="25"/>
  <c r="U119" i="25"/>
  <c r="T119" i="25"/>
  <c r="U118" i="25"/>
  <c r="T118" i="25"/>
  <c r="U117" i="25"/>
  <c r="T117" i="25"/>
  <c r="U116" i="25"/>
  <c r="T116" i="25"/>
  <c r="U115" i="25"/>
  <c r="T115" i="25"/>
  <c r="U114" i="25"/>
  <c r="T114" i="25"/>
  <c r="U113" i="25"/>
  <c r="T113" i="25"/>
  <c r="U112" i="25"/>
  <c r="T112" i="25"/>
  <c r="U111" i="25"/>
  <c r="T111" i="25"/>
  <c r="U110" i="25"/>
  <c r="T110" i="25"/>
  <c r="U109" i="25"/>
  <c r="T109" i="25"/>
  <c r="U108" i="25"/>
  <c r="T108" i="25"/>
  <c r="U107" i="25"/>
  <c r="T107" i="25"/>
  <c r="U106" i="25"/>
  <c r="T106" i="25"/>
  <c r="U105" i="25"/>
  <c r="T105" i="25"/>
  <c r="U104" i="25"/>
  <c r="T104" i="25"/>
  <c r="U103" i="25"/>
  <c r="T103" i="25"/>
  <c r="U102" i="25"/>
  <c r="T102" i="25"/>
  <c r="U101" i="25"/>
  <c r="T101" i="25"/>
  <c r="U100" i="25"/>
  <c r="T100" i="25"/>
  <c r="U99" i="25"/>
  <c r="T99" i="25"/>
  <c r="U98" i="25"/>
  <c r="T98" i="25"/>
  <c r="U97" i="25"/>
  <c r="T97" i="25"/>
  <c r="U96" i="25"/>
  <c r="T96" i="25"/>
  <c r="U95" i="25"/>
  <c r="T95" i="25"/>
  <c r="U94" i="25"/>
  <c r="T94" i="25"/>
  <c r="U93" i="25"/>
  <c r="T93" i="25"/>
  <c r="U92" i="25"/>
  <c r="T92" i="25"/>
  <c r="U91" i="25"/>
  <c r="T91" i="25"/>
  <c r="U90" i="25"/>
  <c r="T90" i="25"/>
  <c r="U89" i="25"/>
  <c r="T89" i="25"/>
  <c r="U88" i="25"/>
  <c r="T88" i="25"/>
  <c r="U87" i="25"/>
  <c r="T87" i="25"/>
  <c r="U86" i="25"/>
  <c r="T86" i="25"/>
  <c r="U85" i="25"/>
  <c r="T85" i="25"/>
  <c r="U84" i="25"/>
  <c r="T84" i="25"/>
  <c r="U83" i="25"/>
  <c r="T83" i="25"/>
  <c r="U82" i="25"/>
  <c r="T82" i="25"/>
  <c r="U81" i="25"/>
  <c r="T81" i="25"/>
  <c r="U80" i="25"/>
  <c r="T80" i="25"/>
  <c r="U79" i="25"/>
  <c r="T79" i="25"/>
  <c r="U78" i="25"/>
  <c r="T78" i="25"/>
  <c r="U77" i="25"/>
  <c r="T77" i="25"/>
  <c r="U76" i="25"/>
  <c r="T76" i="25"/>
  <c r="U75" i="25"/>
  <c r="T75" i="25"/>
  <c r="U74" i="25"/>
  <c r="T74" i="25"/>
  <c r="U73" i="25"/>
  <c r="T73" i="25"/>
  <c r="U72" i="25"/>
  <c r="T72" i="25"/>
  <c r="U71" i="25"/>
  <c r="T71" i="25"/>
  <c r="U70" i="25"/>
  <c r="T70" i="25"/>
  <c r="U69" i="25"/>
  <c r="T69" i="25"/>
  <c r="U68" i="25"/>
  <c r="T68" i="25"/>
  <c r="U67" i="25"/>
  <c r="T67" i="25"/>
  <c r="U66" i="25"/>
  <c r="T66" i="25"/>
  <c r="U65" i="25"/>
  <c r="T65" i="25"/>
  <c r="U64" i="25"/>
  <c r="T64" i="25"/>
  <c r="U63" i="25"/>
  <c r="T63" i="25"/>
  <c r="U62" i="25"/>
  <c r="T62" i="25"/>
  <c r="U61" i="25"/>
  <c r="T61" i="25"/>
  <c r="U60" i="25"/>
  <c r="T60" i="25"/>
  <c r="U59" i="25"/>
  <c r="T59" i="25"/>
  <c r="U58" i="25"/>
  <c r="T58" i="25"/>
  <c r="U57" i="25"/>
  <c r="T57" i="25"/>
  <c r="U56" i="25"/>
  <c r="T56" i="25"/>
  <c r="U55" i="25"/>
  <c r="T55" i="25"/>
  <c r="U54" i="25"/>
  <c r="T54" i="25"/>
  <c r="U53" i="25"/>
  <c r="T53" i="25"/>
  <c r="U52" i="25"/>
  <c r="T52" i="25"/>
  <c r="U51" i="25"/>
  <c r="T51" i="25"/>
  <c r="U50" i="25"/>
  <c r="T50" i="25"/>
  <c r="U49" i="25"/>
  <c r="T49" i="25"/>
  <c r="U48" i="25"/>
  <c r="T48" i="25"/>
  <c r="U47" i="25"/>
  <c r="T47" i="25"/>
  <c r="U46" i="25"/>
  <c r="T46" i="25"/>
  <c r="U45" i="25"/>
  <c r="T45" i="25"/>
  <c r="U44" i="25"/>
  <c r="T44" i="25"/>
  <c r="U43" i="25"/>
  <c r="T43" i="25"/>
  <c r="U42" i="25"/>
  <c r="T42" i="25"/>
  <c r="U41" i="25"/>
  <c r="T41" i="25"/>
  <c r="U40" i="25"/>
  <c r="T40" i="25"/>
  <c r="U39" i="25"/>
  <c r="T39" i="25"/>
  <c r="U38" i="25"/>
  <c r="T38" i="25"/>
  <c r="U37" i="25"/>
  <c r="T37" i="25"/>
  <c r="U36" i="25"/>
  <c r="T36" i="25"/>
  <c r="U35" i="25"/>
  <c r="T35" i="25"/>
  <c r="U34" i="25"/>
  <c r="T34" i="25"/>
  <c r="U33" i="25"/>
  <c r="T33" i="25"/>
  <c r="U32" i="25"/>
  <c r="T32" i="25"/>
  <c r="U31" i="25"/>
  <c r="T31" i="25"/>
  <c r="U30" i="25"/>
  <c r="T30" i="25"/>
  <c r="U29" i="25"/>
  <c r="T29" i="25"/>
  <c r="U28" i="25"/>
  <c r="T28" i="25"/>
  <c r="U27" i="25"/>
  <c r="T27" i="25"/>
  <c r="U26" i="25"/>
  <c r="T26" i="25"/>
  <c r="U25" i="25"/>
  <c r="T25" i="25"/>
  <c r="U24" i="25"/>
  <c r="T24" i="25"/>
  <c r="U23" i="25"/>
  <c r="T23" i="25"/>
  <c r="U22" i="25"/>
  <c r="T22" i="25"/>
  <c r="U21" i="25"/>
  <c r="T21" i="25"/>
  <c r="U20" i="25"/>
  <c r="T20" i="25"/>
  <c r="U19" i="25"/>
  <c r="T19" i="25"/>
  <c r="U18" i="25"/>
  <c r="T18" i="25"/>
  <c r="U17" i="25"/>
  <c r="T17" i="25"/>
  <c r="U16" i="25"/>
  <c r="T16" i="25"/>
  <c r="U15" i="25"/>
  <c r="T15" i="25"/>
  <c r="U14" i="25"/>
  <c r="T14" i="25"/>
  <c r="U13" i="25"/>
  <c r="T13" i="25"/>
  <c r="U12" i="25"/>
  <c r="T12" i="25"/>
  <c r="U11" i="25"/>
  <c r="T11" i="25"/>
  <c r="U10" i="25"/>
  <c r="T10" i="25"/>
  <c r="U9" i="25"/>
  <c r="T9" i="25"/>
  <c r="U8" i="25"/>
  <c r="T8" i="25"/>
  <c r="U7" i="25"/>
  <c r="T7" i="25"/>
  <c r="U6" i="25"/>
  <c r="T6" i="25"/>
  <c r="U5" i="25"/>
  <c r="T5" i="25"/>
  <c r="U4" i="25"/>
  <c r="T4" i="25"/>
  <c r="U3" i="25"/>
  <c r="T3" i="25"/>
  <c r="U2" i="25"/>
  <c r="T2" i="25"/>
  <c r="D5" i="31"/>
  <c r="G5" i="31" s="1"/>
  <c r="C5" i="31"/>
  <c r="B5" i="31"/>
  <c r="F5" i="31" s="1"/>
  <c r="E5" i="31"/>
  <c r="D4" i="31"/>
  <c r="C4" i="31"/>
  <c r="B4" i="31"/>
  <c r="F4" i="31"/>
  <c r="D3" i="31"/>
  <c r="C3" i="31"/>
  <c r="B3" i="31"/>
  <c r="E3" i="31" s="1"/>
  <c r="F3" i="31"/>
  <c r="D2" i="31"/>
  <c r="C2" i="31"/>
  <c r="B2" i="31"/>
  <c r="F2" i="31" s="1"/>
  <c r="E2" i="31"/>
  <c r="D106" i="13"/>
  <c r="D105" i="13"/>
  <c r="D104" i="13"/>
  <c r="D103" i="13"/>
  <c r="D102" i="13"/>
  <c r="D101" i="13"/>
  <c r="D100" i="13"/>
  <c r="D99" i="13"/>
  <c r="D98" i="13"/>
  <c r="D97" i="13"/>
  <c r="D96" i="13"/>
  <c r="D95" i="13"/>
  <c r="D94" i="13"/>
  <c r="D93" i="13"/>
  <c r="D92" i="13"/>
  <c r="D91" i="13"/>
  <c r="D90" i="13"/>
  <c r="D89" i="13"/>
  <c r="D88" i="13"/>
  <c r="D87" i="13"/>
  <c r="D86" i="13"/>
  <c r="D85" i="13"/>
  <c r="D84" i="13"/>
  <c r="D83" i="13"/>
  <c r="D82" i="13"/>
  <c r="D81" i="13"/>
  <c r="D80" i="13"/>
  <c r="D79" i="13"/>
  <c r="D78" i="13"/>
  <c r="D77" i="13"/>
  <c r="D76" i="13"/>
  <c r="D75" i="13"/>
  <c r="D74" i="13"/>
  <c r="D73" i="13"/>
  <c r="D72" i="13"/>
  <c r="D71" i="13"/>
  <c r="D70" i="13"/>
  <c r="D69" i="13"/>
  <c r="D68" i="13"/>
  <c r="D67" i="13"/>
  <c r="D66" i="13"/>
  <c r="D65" i="13"/>
  <c r="D64" i="13"/>
  <c r="D63" i="13"/>
  <c r="D62" i="13"/>
  <c r="D61" i="13"/>
  <c r="D60" i="13"/>
  <c r="D59" i="13"/>
  <c r="D58" i="13"/>
  <c r="D57" i="13"/>
  <c r="D56" i="13"/>
  <c r="D55" i="13"/>
  <c r="D54" i="13"/>
  <c r="D53" i="13"/>
  <c r="D52" i="13"/>
  <c r="D51" i="13"/>
  <c r="D50" i="13"/>
  <c r="D49" i="13"/>
  <c r="D48" i="13"/>
  <c r="D47" i="13"/>
  <c r="D46" i="13"/>
  <c r="D45" i="13"/>
  <c r="D44" i="13"/>
  <c r="D43" i="13"/>
  <c r="D42" i="13"/>
  <c r="D41" i="13"/>
  <c r="D40" i="13"/>
  <c r="D39" i="13"/>
  <c r="D38" i="13"/>
  <c r="D37" i="13"/>
  <c r="D36" i="13"/>
  <c r="D35" i="13"/>
  <c r="G34" i="13"/>
  <c r="D34" i="13"/>
  <c r="G33" i="13"/>
  <c r="D33" i="13"/>
  <c r="G32" i="13"/>
  <c r="D32" i="13"/>
  <c r="G31" i="13"/>
  <c r="D31" i="13"/>
  <c r="G30" i="13"/>
  <c r="D30" i="13"/>
  <c r="G29" i="13"/>
  <c r="D29" i="13"/>
  <c r="G28" i="13"/>
  <c r="D28" i="13"/>
  <c r="G27" i="13"/>
  <c r="D27" i="13"/>
  <c r="G26" i="13"/>
  <c r="D26" i="13"/>
  <c r="G25" i="13"/>
  <c r="D25" i="13"/>
  <c r="G24" i="13"/>
  <c r="D24" i="13"/>
  <c r="G23" i="13"/>
  <c r="D23" i="13"/>
  <c r="G22" i="13"/>
  <c r="D22" i="13"/>
  <c r="G21" i="13"/>
  <c r="D21" i="13"/>
  <c r="G20" i="13"/>
  <c r="D20" i="13"/>
  <c r="G19" i="13"/>
  <c r="D19" i="13"/>
  <c r="G18" i="13"/>
  <c r="D18" i="13"/>
  <c r="G17" i="13"/>
  <c r="D17" i="13"/>
  <c r="G16" i="13"/>
  <c r="D16" i="13"/>
  <c r="G15" i="13"/>
  <c r="D15" i="13"/>
  <c r="G14" i="13"/>
  <c r="D14" i="13"/>
  <c r="G13" i="13"/>
  <c r="D13" i="13"/>
  <c r="G12" i="13"/>
  <c r="D12" i="13"/>
  <c r="G11" i="13"/>
  <c r="D11" i="13"/>
  <c r="G10" i="13"/>
  <c r="D10" i="13"/>
  <c r="G9" i="13"/>
  <c r="D9" i="13"/>
  <c r="G8" i="13"/>
  <c r="D8" i="13"/>
  <c r="G7" i="13"/>
  <c r="D7" i="13"/>
  <c r="G6" i="13"/>
  <c r="D6" i="13"/>
  <c r="G5" i="13"/>
  <c r="D5" i="13"/>
  <c r="G4" i="13"/>
  <c r="D4" i="13"/>
  <c r="G3" i="13"/>
  <c r="D3" i="13"/>
  <c r="G2" i="13"/>
  <c r="D2" i="13"/>
  <c r="B24" i="29"/>
  <c r="B23" i="29"/>
  <c r="B22" i="29"/>
  <c r="B21" i="29"/>
  <c r="B20" i="29"/>
  <c r="B19" i="29"/>
  <c r="C12" i="29"/>
  <c r="F2" i="29"/>
  <c r="D5" i="29"/>
  <c r="E5" i="29"/>
  <c r="D6" i="29"/>
  <c r="E6" i="29"/>
  <c r="D9" i="29"/>
  <c r="E9" i="29"/>
  <c r="D10" i="29"/>
  <c r="E10" i="29"/>
  <c r="B14" i="32"/>
  <c r="C9" i="32" s="1"/>
  <c r="C12" i="32"/>
  <c r="B4" i="32"/>
  <c r="B22" i="28"/>
  <c r="B21" i="28"/>
  <c r="B20" i="28"/>
  <c r="B19" i="28"/>
  <c r="B18" i="28"/>
  <c r="B17" i="28"/>
  <c r="C10" i="28"/>
  <c r="E9" i="28"/>
  <c r="D9" i="28"/>
  <c r="F2" i="28"/>
  <c r="B3" i="28" s="1"/>
  <c r="B4" i="28" s="1"/>
  <c r="B5" i="28" s="1"/>
  <c r="B6" i="28" s="1"/>
  <c r="B7" i="28" s="1"/>
  <c r="B8" i="28" s="1"/>
  <c r="B9" i="28" s="1"/>
  <c r="D5" i="28"/>
  <c r="E5" i="28"/>
  <c r="D6" i="28"/>
  <c r="E6" i="28"/>
  <c r="D7" i="28"/>
  <c r="E7" i="28"/>
  <c r="D8" i="28"/>
  <c r="E8" i="28"/>
  <c r="B28" i="17"/>
  <c r="B27" i="17"/>
  <c r="B26" i="17"/>
  <c r="B25" i="17"/>
  <c r="B24" i="17"/>
  <c r="B23" i="17"/>
  <c r="C16" i="17"/>
  <c r="F2" i="17"/>
  <c r="D5" i="17"/>
  <c r="E5" i="17"/>
  <c r="D6" i="17"/>
  <c r="E6" i="17"/>
  <c r="D7" i="17"/>
  <c r="E7" i="17"/>
  <c r="D8" i="17"/>
  <c r="E8" i="17"/>
  <c r="D9" i="17"/>
  <c r="E9" i="17"/>
  <c r="D10" i="17"/>
  <c r="E10" i="17"/>
  <c r="D11" i="17"/>
  <c r="E11" i="17"/>
  <c r="D12" i="17"/>
  <c r="E12" i="17"/>
  <c r="D13" i="17"/>
  <c r="E13" i="17"/>
  <c r="D14" i="17"/>
  <c r="E14" i="17"/>
  <c r="F272" i="24"/>
  <c r="E272" i="24"/>
  <c r="J207" i="24"/>
  <c r="H128" i="24"/>
  <c r="C3" i="30"/>
  <c r="D4" i="32"/>
  <c r="N4" i="32" s="1"/>
  <c r="D14" i="32"/>
  <c r="N14" i="32"/>
  <c r="E4" i="31"/>
  <c r="C7" i="32"/>
  <c r="C11" i="32"/>
  <c r="G3" i="31"/>
  <c r="C6" i="32"/>
  <c r="C10" i="32"/>
  <c r="C5" i="32"/>
  <c r="C13" i="32"/>
  <c r="G4" i="31"/>
  <c r="G2" i="31"/>
  <c r="D4" i="28"/>
  <c r="E4" i="28"/>
  <c r="D4" i="29"/>
  <c r="E4" i="17"/>
  <c r="E4" i="29"/>
  <c r="D4" i="17"/>
  <c r="E3" i="29"/>
  <c r="E3" i="17"/>
  <c r="D3" i="29"/>
  <c r="B3" i="29" s="1"/>
  <c r="B4" i="29" s="1"/>
  <c r="B5" i="29" s="1"/>
  <c r="B6" i="29" s="1"/>
  <c r="B7" i="29" s="1"/>
  <c r="B8" i="29" s="1"/>
  <c r="B9" i="29" s="1"/>
  <c r="B10" i="29" s="1"/>
  <c r="B11" i="29" s="1"/>
  <c r="D3" i="17"/>
  <c r="B3" i="17"/>
  <c r="B4" i="17"/>
  <c r="B5" i="17" s="1"/>
  <c r="B6" i="17" s="1"/>
  <c r="B7" i="17" s="1"/>
  <c r="B8" i="17" s="1"/>
  <c r="B9" i="17" s="1"/>
  <c r="B10" i="17" s="1"/>
  <c r="B11" i="17" s="1"/>
  <c r="B12" i="17" s="1"/>
  <c r="B13" i="17" s="1"/>
  <c r="B14" i="17" s="1"/>
  <c r="B15" i="17" s="1"/>
  <c r="E3" i="28"/>
  <c r="D3" i="28"/>
  <c r="D11" i="29"/>
  <c r="D15" i="17"/>
  <c r="D7" i="29"/>
  <c r="E15" i="17"/>
  <c r="E11" i="29"/>
  <c r="H6" i="32" l="1"/>
  <c r="H7" i="32"/>
  <c r="H9" i="32"/>
  <c r="H12" i="32"/>
  <c r="F11" i="32"/>
  <c r="H5" i="32"/>
  <c r="F5" i="32"/>
  <c r="F7" i="32"/>
  <c r="F12" i="32"/>
  <c r="H11" i="32"/>
  <c r="H13" i="32"/>
  <c r="F6" i="32"/>
  <c r="F9" i="32"/>
  <c r="F10" i="32"/>
  <c r="H10" i="32"/>
  <c r="F13" i="32"/>
  <c r="N5" i="32"/>
  <c r="G5" i="32" s="1"/>
  <c r="C8" i="32"/>
  <c r="E5" i="32" l="1"/>
  <c r="H8" i="32"/>
  <c r="F8" i="32"/>
  <c r="L5" i="32"/>
  <c r="J5" i="32"/>
  <c r="K5" i="32"/>
  <c r="N6" i="32"/>
  <c r="M5" i="32"/>
  <c r="I5" i="32"/>
  <c r="L6" i="32" l="1"/>
  <c r="M6" i="32"/>
  <c r="J6" i="32"/>
  <c r="K6" i="32"/>
  <c r="N7" i="32"/>
  <c r="G7" i="32" s="1"/>
  <c r="I6" i="32"/>
  <c r="G6" i="32"/>
  <c r="E6" i="32"/>
  <c r="I7" i="32" l="1"/>
  <c r="L7" i="32"/>
  <c r="G8" i="32"/>
  <c r="I8" i="32"/>
  <c r="K7" i="32"/>
  <c r="J7" i="32"/>
  <c r="M7" i="32"/>
  <c r="N8" i="32"/>
  <c r="E8" i="32" s="1"/>
  <c r="E7" i="32"/>
  <c r="L8" i="32" l="1"/>
  <c r="K8" i="32"/>
  <c r="E9" i="32"/>
  <c r="M8" i="32"/>
  <c r="G9" i="32"/>
  <c r="J8" i="32"/>
  <c r="N9" i="32"/>
  <c r="L9" i="32" l="1"/>
  <c r="J9" i="32"/>
  <c r="K9" i="32"/>
  <c r="N10" i="32"/>
  <c r="M9" i="32"/>
  <c r="I9" i="32"/>
  <c r="L10" i="32" l="1"/>
  <c r="K10" i="32"/>
  <c r="J10" i="32"/>
  <c r="M10" i="32"/>
  <c r="E11" i="32"/>
  <c r="N11" i="32"/>
  <c r="E10" i="32"/>
  <c r="G10" i="32"/>
  <c r="I10" i="32"/>
  <c r="L11" i="32" l="1"/>
  <c r="K11" i="32"/>
  <c r="M11" i="32"/>
  <c r="J11" i="32"/>
  <c r="N12" i="32"/>
  <c r="E12" i="32" s="1"/>
  <c r="G11" i="32"/>
  <c r="I11" i="32"/>
  <c r="L12" i="32" l="1"/>
  <c r="N13" i="32"/>
  <c r="E13" i="32" s="1"/>
  <c r="M12" i="32"/>
  <c r="K12" i="32"/>
  <c r="J12" i="32"/>
  <c r="I13" i="32"/>
  <c r="I12" i="32"/>
  <c r="G12" i="32"/>
  <c r="J13" i="32" l="1"/>
  <c r="M13" i="32"/>
  <c r="K13" i="32"/>
  <c r="L13" i="32"/>
  <c r="G13" i="32"/>
</calcChain>
</file>

<file path=xl/comments1.xml><?xml version="1.0" encoding="utf-8"?>
<comments xmlns="http://schemas.openxmlformats.org/spreadsheetml/2006/main">
  <authors>
    <author>Rousseau, Joachim (FR - Paris)</author>
  </authors>
  <commentList>
    <comment ref="C149" authorId="0" shapeId="0">
      <text>
        <r>
          <rPr>
            <sz val="9"/>
            <color indexed="81"/>
            <rFont val="Tahoma"/>
            <family val="2"/>
          </rPr>
          <t xml:space="preserve">mob out en Sept donc proratisé à l'ETP
</t>
        </r>
      </text>
    </comment>
    <comment ref="D149" authorId="0" shapeId="0">
      <text>
        <r>
          <rPr>
            <sz val="9"/>
            <color indexed="81"/>
            <rFont val="Tahoma"/>
            <family val="2"/>
          </rPr>
          <t xml:space="preserve">mob out en Sept donc proratisé à l'ETP
</t>
        </r>
      </text>
    </comment>
    <comment ref="C192" authorId="0" shapeId="0">
      <text>
        <r>
          <rPr>
            <b/>
            <sz val="9"/>
            <color indexed="81"/>
            <rFont val="Tahoma"/>
            <family val="2"/>
          </rPr>
          <t>Modifier à l'E1: 50%</t>
        </r>
        <r>
          <rPr>
            <sz val="9"/>
            <color indexed="81"/>
            <rFont val="Tahoma"/>
            <family val="2"/>
          </rPr>
          <t xml:space="preserve">
</t>
        </r>
      </text>
    </comment>
    <comment ref="D192" authorId="0" shapeId="0">
      <text>
        <r>
          <rPr>
            <b/>
            <sz val="9"/>
            <color indexed="81"/>
            <rFont val="Tahoma"/>
            <family val="2"/>
          </rPr>
          <t>Modifier à l'E1: 50%</t>
        </r>
        <r>
          <rPr>
            <sz val="9"/>
            <color indexed="81"/>
            <rFont val="Tahoma"/>
            <family val="2"/>
          </rPr>
          <t xml:space="preserve">
</t>
        </r>
      </text>
    </comment>
  </commentList>
</comments>
</file>

<file path=xl/sharedStrings.xml><?xml version="1.0" encoding="utf-8"?>
<sst xmlns="http://schemas.openxmlformats.org/spreadsheetml/2006/main" count="5920" uniqueCount="1451">
  <si>
    <t>U06 - Fonctions Groupe</t>
  </si>
  <si>
    <t>ETP</t>
  </si>
  <si>
    <t>E1011 - Présidence Direction Générale</t>
  </si>
  <si>
    <t>S2030 - Dir. Environnement Travail</t>
  </si>
  <si>
    <t>S5110 - Talents</t>
  </si>
  <si>
    <t>S5210 - Direction Formation</t>
  </si>
  <si>
    <t>S5310 - DQR</t>
  </si>
  <si>
    <t>S5410 - Communication</t>
  </si>
  <si>
    <t>S5610 - Secrétariat Général</t>
  </si>
  <si>
    <t>S5710 - ADA</t>
  </si>
  <si>
    <t>S5810 - DSI</t>
  </si>
  <si>
    <t>S6210 - Développement Commercial</t>
  </si>
  <si>
    <t>S6310 - Deloitte Afrique Support</t>
  </si>
  <si>
    <t>S6410 - Finance &amp; Operations Groupe</t>
  </si>
  <si>
    <t>S6510 - Marketing</t>
  </si>
  <si>
    <t>S7010 - Direction Financière</t>
  </si>
  <si>
    <t>S7310 - Audit Interne</t>
  </si>
  <si>
    <t>S7410 - DDO Groupe</t>
  </si>
  <si>
    <t>S7510 - Gestion Carrières des Associés</t>
  </si>
  <si>
    <t>S7610 - Innovation</t>
  </si>
  <si>
    <t>S8210 - Deloitte Formation</t>
  </si>
  <si>
    <t>Code CR</t>
  </si>
  <si>
    <t>Libellé CR</t>
  </si>
  <si>
    <t>Responsable CR</t>
  </si>
  <si>
    <t>A1001</t>
  </si>
  <si>
    <t>Audit TMT</t>
  </si>
  <si>
    <t>A1002</t>
  </si>
  <si>
    <t>Audit CB</t>
  </si>
  <si>
    <t>A1003</t>
  </si>
  <si>
    <t>Audit E&amp;R</t>
  </si>
  <si>
    <t>A2011</t>
  </si>
  <si>
    <t>Audit UK</t>
  </si>
  <si>
    <t>A2511</t>
  </si>
  <si>
    <t>Audit EPARFI</t>
  </si>
  <si>
    <t>A8011</t>
  </si>
  <si>
    <t>Audit FSI</t>
  </si>
  <si>
    <t>A9012</t>
  </si>
  <si>
    <t>Audit Rhône-Alpes</t>
  </si>
  <si>
    <t>A9013</t>
  </si>
  <si>
    <t>Audit Sud Ouest</t>
  </si>
  <si>
    <t>A9014</t>
  </si>
  <si>
    <t>Audit Mediterranée</t>
  </si>
  <si>
    <t>A9015</t>
  </si>
  <si>
    <t>Audit Est</t>
  </si>
  <si>
    <t>A9016</t>
  </si>
  <si>
    <t>Audit Centre</t>
  </si>
  <si>
    <t>A9017</t>
  </si>
  <si>
    <t>Audit Ouest</t>
  </si>
  <si>
    <t>A9018</t>
  </si>
  <si>
    <t>Audit Nord</t>
  </si>
  <si>
    <t>A9019</t>
  </si>
  <si>
    <t>Audit Toulouse</t>
  </si>
  <si>
    <t>A9020</t>
  </si>
  <si>
    <t>Audit Rouen</t>
  </si>
  <si>
    <t>A9021</t>
  </si>
  <si>
    <t>Audit Perpignan</t>
  </si>
  <si>
    <t>A9311</t>
  </si>
  <si>
    <t>Audit Associations</t>
  </si>
  <si>
    <t>A9811</t>
  </si>
  <si>
    <t>Direction Qualité</t>
  </si>
  <si>
    <t>A9911</t>
  </si>
  <si>
    <t>Audit Support</t>
  </si>
  <si>
    <t>K3511</t>
  </si>
  <si>
    <t>FSI Accounting Services</t>
  </si>
  <si>
    <t>A4011</t>
  </si>
  <si>
    <t>ERS Opérations financières</t>
  </si>
  <si>
    <t>A4111</t>
  </si>
  <si>
    <t>ERS Conso</t>
  </si>
  <si>
    <t>F2011</t>
  </si>
  <si>
    <t>ERS Risk Advisory IS</t>
  </si>
  <si>
    <t>G1011</t>
  </si>
  <si>
    <t>ERS TR&amp;B</t>
  </si>
  <si>
    <t>G1111</t>
  </si>
  <si>
    <t>ERS Axcess</t>
  </si>
  <si>
    <t>G1511</t>
  </si>
  <si>
    <t>FSI Actuariat Insurance</t>
  </si>
  <si>
    <t>G2011</t>
  </si>
  <si>
    <t>FSI Risk Advisory</t>
  </si>
  <si>
    <t>G5011</t>
  </si>
  <si>
    <t>G6011</t>
  </si>
  <si>
    <t>G6111</t>
  </si>
  <si>
    <t>ERS HSC</t>
  </si>
  <si>
    <t>G9911</t>
  </si>
  <si>
    <t>ERS Support</t>
  </si>
  <si>
    <t>T4211</t>
  </si>
  <si>
    <t>A5011</t>
  </si>
  <si>
    <t>Conseil S&amp;O FSI</t>
  </si>
  <si>
    <t>A5021</t>
  </si>
  <si>
    <t>Conseil Finance Transfo FSI</t>
  </si>
  <si>
    <t>A5111</t>
  </si>
  <si>
    <t>Deloitte Nearshore</t>
  </si>
  <si>
    <t>C3511</t>
  </si>
  <si>
    <t>Conseil FSI SAB</t>
  </si>
  <si>
    <t>G5111</t>
  </si>
  <si>
    <t>Conseil IT FSI</t>
  </si>
  <si>
    <t>G6012</t>
  </si>
  <si>
    <t>G6013</t>
  </si>
  <si>
    <t>G6014</t>
  </si>
  <si>
    <t>G6015</t>
  </si>
  <si>
    <t>G6017</t>
  </si>
  <si>
    <t>G6018</t>
  </si>
  <si>
    <t>G6811</t>
  </si>
  <si>
    <t>Conseil Transformation Service</t>
  </si>
  <si>
    <t>G7011</t>
  </si>
  <si>
    <t>Conseil Finance Transfo ISSP</t>
  </si>
  <si>
    <t>G7111</t>
  </si>
  <si>
    <t>G7211</t>
  </si>
  <si>
    <t>Monitor Deloitte France</t>
  </si>
  <si>
    <t>G7511</t>
  </si>
  <si>
    <t>Conseil Enterprise Application</t>
  </si>
  <si>
    <t>G7611</t>
  </si>
  <si>
    <t>Conseil CRM</t>
  </si>
  <si>
    <t>G7711</t>
  </si>
  <si>
    <t>G8011</t>
  </si>
  <si>
    <t>Conseil Technology Advisory</t>
  </si>
  <si>
    <t>G9011</t>
  </si>
  <si>
    <t>Conseil Support</t>
  </si>
  <si>
    <t>G9411</t>
  </si>
  <si>
    <t>Conseil Gouv</t>
  </si>
  <si>
    <t>H5011</t>
  </si>
  <si>
    <t>Conseil BPO Equitive</t>
  </si>
  <si>
    <t>H5511</t>
  </si>
  <si>
    <t>Conseil BPS Deloitte</t>
  </si>
  <si>
    <t>K2011</t>
  </si>
  <si>
    <t>Deloitte Accounting Services</t>
  </si>
  <si>
    <t>F1011</t>
  </si>
  <si>
    <t>FA Support</t>
  </si>
  <si>
    <t>F3011</t>
  </si>
  <si>
    <t>FA M&amp;A Transaction Services</t>
  </si>
  <si>
    <t>F3511</t>
  </si>
  <si>
    <t>FA Forensic&amp;Dispute Services</t>
  </si>
  <si>
    <t>F4011</t>
  </si>
  <si>
    <t>FA Reorganisation Services</t>
  </si>
  <si>
    <t>F5011</t>
  </si>
  <si>
    <t>FA Valuation</t>
  </si>
  <si>
    <t>F5111</t>
  </si>
  <si>
    <t>FA Afrique</t>
  </si>
  <si>
    <t>F6011</t>
  </si>
  <si>
    <t>FA Corporate Finance Advisory</t>
  </si>
  <si>
    <t>F8011</t>
  </si>
  <si>
    <t>FA FSI &amp; Real Estate Advisory</t>
  </si>
  <si>
    <t>F9612</t>
  </si>
  <si>
    <t>FA Rhône-Alpes</t>
  </si>
  <si>
    <t>F9613</t>
  </si>
  <si>
    <t>FA Sud Ouest</t>
  </si>
  <si>
    <t>F9614</t>
  </si>
  <si>
    <t>FA Mediterranée</t>
  </si>
  <si>
    <t>F9615</t>
  </si>
  <si>
    <t>FA Est</t>
  </si>
  <si>
    <t>F9617</t>
  </si>
  <si>
    <t>FA Ouest</t>
  </si>
  <si>
    <t>F9618</t>
  </si>
  <si>
    <t>FA Nord</t>
  </si>
  <si>
    <t>FCINT</t>
  </si>
  <si>
    <t>E1011</t>
  </si>
  <si>
    <t>Présidence Direction Générale</t>
  </si>
  <si>
    <t>I9999</t>
  </si>
  <si>
    <t>SFIEN</t>
  </si>
  <si>
    <t>S2011</t>
  </si>
  <si>
    <t>Direction Services Généraux</t>
  </si>
  <si>
    <t>S2012</t>
  </si>
  <si>
    <t>DSG Rhône-Alpes</t>
  </si>
  <si>
    <t>S2013</t>
  </si>
  <si>
    <t>DSG Sud Ouest</t>
  </si>
  <si>
    <t>S2014</t>
  </si>
  <si>
    <t>DSG Mediterranée</t>
  </si>
  <si>
    <t>S2015</t>
  </si>
  <si>
    <t>DSG Est</t>
  </si>
  <si>
    <t>S2016</t>
  </si>
  <si>
    <t>DSG Centre</t>
  </si>
  <si>
    <t>S2017</t>
  </si>
  <si>
    <t>DSG Ouest</t>
  </si>
  <si>
    <t>S2018</t>
  </si>
  <si>
    <t>DSG Nord</t>
  </si>
  <si>
    <t>S2019</t>
  </si>
  <si>
    <t>DSG Toulouse</t>
  </si>
  <si>
    <t>S2020</t>
  </si>
  <si>
    <t>DSG Rouen</t>
  </si>
  <si>
    <t>S2021</t>
  </si>
  <si>
    <t>DSG Perpignan</t>
  </si>
  <si>
    <t>S2030</t>
  </si>
  <si>
    <t>Dir. Environnement Travail</t>
  </si>
  <si>
    <t>S5110</t>
  </si>
  <si>
    <t>Talents</t>
  </si>
  <si>
    <t>S5210</t>
  </si>
  <si>
    <t>Direction Formation</t>
  </si>
  <si>
    <t>S5310</t>
  </si>
  <si>
    <t>DQR</t>
  </si>
  <si>
    <t>S5410</t>
  </si>
  <si>
    <t>Communication</t>
  </si>
  <si>
    <t>S5610</t>
  </si>
  <si>
    <t>Secrétariat Général</t>
  </si>
  <si>
    <t>S5710</t>
  </si>
  <si>
    <t>ADA</t>
  </si>
  <si>
    <t>S5810</t>
  </si>
  <si>
    <t>DSI</t>
  </si>
  <si>
    <t>S6210</t>
  </si>
  <si>
    <t>Développement Commercial</t>
  </si>
  <si>
    <t>S6310</t>
  </si>
  <si>
    <t>Deloitte Afrique Support</t>
  </si>
  <si>
    <t>S6410</t>
  </si>
  <si>
    <t>Finance &amp; Operations Groupe</t>
  </si>
  <si>
    <t>S6510</t>
  </si>
  <si>
    <t>Marketing</t>
  </si>
  <si>
    <t>S6610</t>
  </si>
  <si>
    <t>Présidence CA</t>
  </si>
  <si>
    <t>S7010</t>
  </si>
  <si>
    <t>Direction Financière</t>
  </si>
  <si>
    <t>S7310</t>
  </si>
  <si>
    <t>Audit Interne</t>
  </si>
  <si>
    <t>S7410</t>
  </si>
  <si>
    <t>DDO Groupe</t>
  </si>
  <si>
    <t>S7510</t>
  </si>
  <si>
    <t>Gestion Carrières des Associés</t>
  </si>
  <si>
    <t>S7610</t>
  </si>
  <si>
    <t>Innovation</t>
  </si>
  <si>
    <t>S8210</t>
  </si>
  <si>
    <t>Deloitte Formation</t>
  </si>
  <si>
    <t>G7221</t>
  </si>
  <si>
    <t>Consulting Maroc</t>
  </si>
  <si>
    <t>U1000</t>
  </si>
  <si>
    <t>International Donors</t>
  </si>
  <si>
    <t>CR</t>
  </si>
  <si>
    <t>Budget FY17</t>
  </si>
  <si>
    <t>ZUILI,Marc</t>
  </si>
  <si>
    <t>UG</t>
  </si>
  <si>
    <t>CGS</t>
  </si>
  <si>
    <t>Conseil Supply Chain &amp; Achats</t>
  </si>
  <si>
    <t>CR T2</t>
  </si>
  <si>
    <t>FSI IT Risk</t>
  </si>
  <si>
    <t>ERS IT Risk IS</t>
  </si>
  <si>
    <t>ERS Rhône-Alpes</t>
  </si>
  <si>
    <t>ERS Sud Ouest</t>
  </si>
  <si>
    <t>ERS Mediterranée</t>
  </si>
  <si>
    <t>ERS Est</t>
  </si>
  <si>
    <t>ERS Ouest</t>
  </si>
  <si>
    <t>ERS Nord</t>
  </si>
  <si>
    <t>ERS Sustainability Services</t>
  </si>
  <si>
    <t>U1000 - International Donors</t>
  </si>
  <si>
    <t>Masse Salariale</t>
  </si>
  <si>
    <t>MS (K€)</t>
  </si>
  <si>
    <t>Total</t>
  </si>
  <si>
    <t>Entrées</t>
  </si>
  <si>
    <t>Sorties</t>
  </si>
  <si>
    <t>Contrat</t>
  </si>
  <si>
    <t>Nom</t>
  </si>
  <si>
    <t>MS</t>
  </si>
  <si>
    <t>Variations CP</t>
  </si>
  <si>
    <t>Correction</t>
  </si>
  <si>
    <t>Final</t>
  </si>
  <si>
    <t>Négatif</t>
  </si>
  <si>
    <t>Positif</t>
  </si>
  <si>
    <t>Initial</t>
  </si>
  <si>
    <t xml:space="preserve">Variation CP </t>
  </si>
  <si>
    <t>Absences</t>
  </si>
  <si>
    <t>Enveloppe départ</t>
  </si>
  <si>
    <t>Refact</t>
  </si>
  <si>
    <t>Coûts internationaux</t>
  </si>
  <si>
    <t>Coûts RH</t>
  </si>
  <si>
    <t>Augmentations</t>
  </si>
  <si>
    <t>Primes finales</t>
  </si>
  <si>
    <t>Autres primes</t>
  </si>
  <si>
    <t>Autres motifs</t>
  </si>
  <si>
    <t>Ajustement MS</t>
  </si>
  <si>
    <t>IN/OUT</t>
  </si>
  <si>
    <t>Entrées identifiées</t>
  </si>
  <si>
    <t>Mobilités in identifiées</t>
  </si>
  <si>
    <t>Entrées non identifiées</t>
  </si>
  <si>
    <t>Sorties identifiées</t>
  </si>
  <si>
    <t>Mobilités out identifiées</t>
  </si>
  <si>
    <t>Sorties non identifiées</t>
  </si>
  <si>
    <t>Famille de grade</t>
  </si>
  <si>
    <t>Internes facturables</t>
  </si>
  <si>
    <t>Internes non facturables</t>
  </si>
  <si>
    <t>Total Général</t>
  </si>
  <si>
    <t>Démissions</t>
  </si>
  <si>
    <t>MS Dém ID</t>
  </si>
  <si>
    <t>Nb Dém ID</t>
  </si>
  <si>
    <t>ETP Dém ID</t>
  </si>
  <si>
    <t>MS Dém NI</t>
  </si>
  <si>
    <t>Nb Dém NI</t>
  </si>
  <si>
    <t>ETP Dém NI</t>
  </si>
  <si>
    <t>Départs</t>
  </si>
  <si>
    <t>MS Dép ENG</t>
  </si>
  <si>
    <t>Nb Dép ENG</t>
  </si>
  <si>
    <t>ETP Dép ENG</t>
  </si>
  <si>
    <t>MS Dép NENG</t>
  </si>
  <si>
    <t>Nb Dép NENG</t>
  </si>
  <si>
    <t>ETP Dép NENG</t>
  </si>
  <si>
    <t>Recrutements</t>
  </si>
  <si>
    <t>MS Rec ID</t>
  </si>
  <si>
    <t>MS Rec NI</t>
  </si>
  <si>
    <t>MS Rec Total</t>
  </si>
  <si>
    <t>Head</t>
  </si>
  <si>
    <t>HC</t>
  </si>
  <si>
    <t>Sorties externes identifiées</t>
  </si>
  <si>
    <t>Sorties externes non identifiées</t>
  </si>
  <si>
    <t>Sorties internes identifiées</t>
  </si>
  <si>
    <t>Sorties internes non identifiées</t>
  </si>
  <si>
    <t>Entrées externes identifiées</t>
  </si>
  <si>
    <t>Mobilités in externes identifiées</t>
  </si>
  <si>
    <t>Entrées externes non identifiées</t>
  </si>
  <si>
    <t>Entrées internes identifiées</t>
  </si>
  <si>
    <t>Mobilités in internes identifiées</t>
  </si>
  <si>
    <t>Entrées internes non identifiées</t>
  </si>
  <si>
    <t>Enveloppe de production</t>
  </si>
  <si>
    <t>Explications écart (externes)</t>
  </si>
  <si>
    <t>Sorties (inc mobilités et variations CP)</t>
  </si>
  <si>
    <t>Entrées (inc mobilités et variations CP)</t>
  </si>
  <si>
    <t>Absences diverses</t>
  </si>
  <si>
    <t>Enveloppes départ</t>
  </si>
  <si>
    <t>Refacturation de personnel</t>
  </si>
  <si>
    <t>Couts internationaux</t>
  </si>
  <si>
    <t>Couts RH provenant de la compta</t>
  </si>
  <si>
    <t>Impact augmentations</t>
  </si>
  <si>
    <t>Impact primes finales n-1 versées</t>
  </si>
  <si>
    <t>Total expliqué</t>
  </si>
  <si>
    <t>Explications écart (internes)</t>
  </si>
  <si>
    <t>Grades</t>
  </si>
  <si>
    <t>Matricule</t>
  </si>
  <si>
    <t>Source</t>
  </si>
  <si>
    <t>x</t>
  </si>
  <si>
    <t>Date Entrée</t>
  </si>
  <si>
    <t>Categorie</t>
  </si>
  <si>
    <t>LS</t>
  </si>
  <si>
    <t>Temps de travail</t>
  </si>
  <si>
    <t>SAB Theo Init</t>
  </si>
  <si>
    <t>OP Init</t>
  </si>
  <si>
    <t>SAB Theo End</t>
  </si>
  <si>
    <t>OP End</t>
  </si>
  <si>
    <t>Date Action</t>
  </si>
  <si>
    <t>Motif Action</t>
  </si>
  <si>
    <t>Commentaire</t>
  </si>
  <si>
    <t>Flag</t>
  </si>
  <si>
    <t>Date_Act</t>
  </si>
  <si>
    <t>Promo</t>
  </si>
  <si>
    <t>Sal Indem Hors PO</t>
  </si>
  <si>
    <t>Prov PO</t>
  </si>
  <si>
    <t>Ch Patro H PO</t>
  </si>
  <si>
    <t>Ch Patro PO</t>
  </si>
  <si>
    <t>Hr Prod</t>
  </si>
  <si>
    <t>Prod</t>
  </si>
  <si>
    <t>MS Tot</t>
  </si>
  <si>
    <t>MS Ref</t>
  </si>
  <si>
    <t>dont Var CP</t>
  </si>
  <si>
    <t>Ecart global</t>
  </si>
  <si>
    <t>Ecart corrigé de la Var CP</t>
  </si>
  <si>
    <t>MS FY (uniquement CDI)</t>
  </si>
  <si>
    <t>ETP Valo In</t>
  </si>
  <si>
    <t>MS Valo In</t>
  </si>
  <si>
    <t>ETP Valo Out</t>
  </si>
  <si>
    <t>MS Valo Out</t>
  </si>
  <si>
    <t>ETP Valo Autre</t>
  </si>
  <si>
    <t>MS Valo Autre</t>
  </si>
  <si>
    <t>66</t>
  </si>
  <si>
    <t>6N</t>
  </si>
  <si>
    <t>6O</t>
  </si>
  <si>
    <t>68</t>
  </si>
  <si>
    <t>6J</t>
  </si>
  <si>
    <t>69</t>
  </si>
  <si>
    <t>6K</t>
  </si>
  <si>
    <t>64</t>
  </si>
  <si>
    <t xml:space="preserve">ETP </t>
  </si>
  <si>
    <t>Motifs/Commentaires</t>
  </si>
  <si>
    <t>Enveloppe 10% Suppl OP FY16</t>
  </si>
  <si>
    <t>Refacturation Collab Fondation, RSE, DG, Assistantes</t>
  </si>
  <si>
    <t>Reliquat CP FY16</t>
  </si>
  <si>
    <t>Primes Fondation</t>
  </si>
  <si>
    <t>Arrivée NEP</t>
  </si>
  <si>
    <t>DN</t>
  </si>
  <si>
    <t>Primes Astreintes</t>
  </si>
  <si>
    <t>refac Hedia et Delphine à Fondation</t>
  </si>
  <si>
    <t>Activation SIRH</t>
  </si>
  <si>
    <t>Refacturation Collab (à fondation, GBP par FSI, ..)</t>
  </si>
  <si>
    <t>Economie à trouver</t>
  </si>
  <si>
    <t>Enveloppe complémentaire</t>
  </si>
  <si>
    <t>Produit maternité à venir</t>
  </si>
  <si>
    <t>Mission Externes</t>
  </si>
  <si>
    <t>Refac Collab (Jeux, Dauvergne, Bruinsma, ..)</t>
  </si>
  <si>
    <t>Refac M. Merabet</t>
  </si>
  <si>
    <t>Refac De Af Franco</t>
  </si>
  <si>
    <t>Refac à Audit</t>
  </si>
  <si>
    <t>Refac H. Martin 75%+frais à DTTL</t>
  </si>
  <si>
    <t>H Supp + Astreintes</t>
  </si>
  <si>
    <t>Refac IEO</t>
  </si>
  <si>
    <t>Refac Taj</t>
  </si>
  <si>
    <t>MS+Frais L. Collett</t>
  </si>
  <si>
    <t>Refac 100% Carter Ravoire</t>
  </si>
  <si>
    <t>refac R. Chevillard + O. Kus</t>
  </si>
  <si>
    <t>Refac +DN</t>
  </si>
  <si>
    <t>Refact M Guertin 100%</t>
  </si>
  <si>
    <t>Refact K Brison 100%</t>
  </si>
  <si>
    <t>Refact L. Tallet 50%</t>
  </si>
  <si>
    <t>Refact S Batiot 100%</t>
  </si>
  <si>
    <t>refac stage A. Maury par G9911</t>
  </si>
  <si>
    <t>Bonus Devt CA 20 + env JB 60</t>
  </si>
  <si>
    <t>Refac (E. Darson + Assist)</t>
  </si>
  <si>
    <t>Refac 50% F. Doublet à S5110</t>
  </si>
  <si>
    <t>Refac Marc à DTTL. Env fixe</t>
  </si>
  <si>
    <t>Refac Assistante DN par DSI</t>
  </si>
  <si>
    <t>Enveloppe Astreintes</t>
  </si>
  <si>
    <t>Refac Montenvert 50% par S8210</t>
  </si>
  <si>
    <t>refac M. Mekki par S8210</t>
  </si>
  <si>
    <t>refac Assistante</t>
  </si>
  <si>
    <t>Refac 50% Montenvert à S7510</t>
  </si>
  <si>
    <t>refac M. Mekki à S7510</t>
  </si>
  <si>
    <t>Détail Refacturations</t>
  </si>
  <si>
    <t>NOM, Prénom</t>
  </si>
  <si>
    <t>Taux</t>
  </si>
  <si>
    <t>JEUX,Véronique</t>
  </si>
  <si>
    <t>par S5410</t>
  </si>
  <si>
    <t>DAUVERGNE,Agathe</t>
  </si>
  <si>
    <t>par S5410 (40% fondation + 60% RSE)</t>
  </si>
  <si>
    <t>BARROIS,Delphine</t>
  </si>
  <si>
    <t>par S5110</t>
  </si>
  <si>
    <t>DION,Alexandre</t>
  </si>
  <si>
    <t>BERTIN-PERRI,Guilène</t>
  </si>
  <si>
    <t>par A8011</t>
  </si>
  <si>
    <t>DUCLOS,Nadège</t>
  </si>
  <si>
    <t>EL OUAZZANI,Souad</t>
  </si>
  <si>
    <t>par U1000</t>
  </si>
  <si>
    <t>NUTTALL,Gaëlle</t>
  </si>
  <si>
    <t>par T4211</t>
  </si>
  <si>
    <t>KHARKHOUR,Hédia</t>
  </si>
  <si>
    <t>par A1001</t>
  </si>
  <si>
    <t>Refac Stagiaire RSE</t>
  </si>
  <si>
    <t>PHILIPPOT,Nathalie</t>
  </si>
  <si>
    <t>JARNO,Isabelle</t>
  </si>
  <si>
    <t>MAZIERE,Joëlle</t>
  </si>
  <si>
    <t>par A1002</t>
  </si>
  <si>
    <t>à E1011</t>
  </si>
  <si>
    <t>DOUBLET,Frédérique</t>
  </si>
  <si>
    <t>par S7310</t>
  </si>
  <si>
    <t>PITON,Marilou</t>
  </si>
  <si>
    <t>par G9011</t>
  </si>
  <si>
    <t>BRUINSMA,Elodie</t>
  </si>
  <si>
    <t>à S6310</t>
  </si>
  <si>
    <t>MERABET,Myriam</t>
  </si>
  <si>
    <t>à S5610</t>
  </si>
  <si>
    <t>MANDION,Claude</t>
  </si>
  <si>
    <t>à A1001</t>
  </si>
  <si>
    <t>SOKOL,Grégory</t>
  </si>
  <si>
    <t>à A9911</t>
  </si>
  <si>
    <t>LE BLANC,Eric</t>
  </si>
  <si>
    <t>BOTSMAKIAN,Franck</t>
  </si>
  <si>
    <t>MARTIN,Hubert</t>
  </si>
  <si>
    <t>à DTTL (75% MS +frais)</t>
  </si>
  <si>
    <t>Leigh Collet</t>
  </si>
  <si>
    <t>RAVOIRE,Carter</t>
  </si>
  <si>
    <t>CHEVILLARD,Romain</t>
  </si>
  <si>
    <t>à DTTL</t>
  </si>
  <si>
    <t>KUS,Ouarda</t>
  </si>
  <si>
    <t>par à A1003</t>
  </si>
  <si>
    <t>AISSAOUI,Mériem</t>
  </si>
  <si>
    <t>YAO YAO,Georges</t>
  </si>
  <si>
    <t>par I1020 (audit Cote Ivoire; MS+Frais)</t>
  </si>
  <si>
    <t>Paul Loe Mie</t>
  </si>
  <si>
    <t>Presta externe</t>
  </si>
  <si>
    <t>KAZITANI,Khadidja</t>
  </si>
  <si>
    <t>par I4010 (Del Algérie; MS+Frais)</t>
  </si>
  <si>
    <t>MESSERSCHMITT,Bruno</t>
  </si>
  <si>
    <t>GUERTIN,Michel</t>
  </si>
  <si>
    <t>BRISON,Karine</t>
  </si>
  <si>
    <t>TALLET,Laurence</t>
  </si>
  <si>
    <t>BATIOT,Sylvie</t>
  </si>
  <si>
    <t>MAURY,Anaïs</t>
  </si>
  <si>
    <t>par G9911</t>
  </si>
  <si>
    <t>DARSON,Elise</t>
  </si>
  <si>
    <t>aux CR FSI (Audit, ERS, Conseil &amp; FA)</t>
  </si>
  <si>
    <t>SORNEIN,Elisabeth</t>
  </si>
  <si>
    <t>HASSENFORDER, Stéphanie</t>
  </si>
  <si>
    <t>CHEVRINAIS,Thomas</t>
  </si>
  <si>
    <t>à G9911</t>
  </si>
  <si>
    <t>QUINTANE,Pierre</t>
  </si>
  <si>
    <t>par G1011</t>
  </si>
  <si>
    <t>BENMANSOUR,Nadra</t>
  </si>
  <si>
    <t>à IEO</t>
  </si>
  <si>
    <t>à S5110</t>
  </si>
  <si>
    <t>Assistante DN DSI</t>
  </si>
  <si>
    <t>par S5810</t>
  </si>
  <si>
    <t>MONTENVERT,Agnès</t>
  </si>
  <si>
    <t>par S8210</t>
  </si>
  <si>
    <t>MEKKI,Malika</t>
  </si>
  <si>
    <t>COMBET-ROCHE,Christelle</t>
  </si>
  <si>
    <t>par G2011</t>
  </si>
  <si>
    <t>à S7510</t>
  </si>
  <si>
    <t>LHOUMEAU AIZPURU Sébastien</t>
  </si>
  <si>
    <t>OTMANI Fayçal</t>
  </si>
  <si>
    <t>EL OUAZZANI Souad</t>
  </si>
  <si>
    <t>à PDG- RSE</t>
  </si>
  <si>
    <t>AHOUANMENOU Gilles</t>
  </si>
  <si>
    <t>au Benin</t>
  </si>
  <si>
    <t>AISSAOUI Mériem</t>
  </si>
  <si>
    <t>Refac à Algérie</t>
  </si>
  <si>
    <t>Transfert 50% MS et frais  à S6310. cout 0K€ pour U1000</t>
  </si>
  <si>
    <t>MESSERSCHMITT Bruno</t>
  </si>
  <si>
    <t>filtre CR</t>
  </si>
  <si>
    <t>NASR Dalila</t>
  </si>
  <si>
    <t>BOUMAHMZA Sanae</t>
  </si>
  <si>
    <t>BECHCHAR Mohcine</t>
  </si>
  <si>
    <t>RAHALI Youssef</t>
  </si>
  <si>
    <t>ZOUITA Adil</t>
  </si>
  <si>
    <t>BRC</t>
  </si>
  <si>
    <t>GHAZLI Amal</t>
  </si>
  <si>
    <t>LAHLOU Kenza</t>
  </si>
  <si>
    <t>Nom et Prénom</t>
  </si>
  <si>
    <t>Nom de famille</t>
  </si>
  <si>
    <t>Prénom</t>
  </si>
  <si>
    <t>ID</t>
  </si>
  <si>
    <t>SetID</t>
  </si>
  <si>
    <t>DeptID</t>
  </si>
  <si>
    <t>Département</t>
  </si>
  <si>
    <t>Grade</t>
  </si>
  <si>
    <t>Pop. budgétaire</t>
  </si>
  <si>
    <t>Catégorie</t>
  </si>
  <si>
    <t>Dt sortie paie</t>
  </si>
  <si>
    <t>Paie</t>
  </si>
  <si>
    <t>solde CP reliquat</t>
  </si>
  <si>
    <t>Solde CP acquis</t>
  </si>
  <si>
    <t>Solde CP en cours</t>
  </si>
  <si>
    <t>Solde JATT reliq</t>
  </si>
  <si>
    <t>Solde JATT acquis</t>
  </si>
  <si>
    <t>SoldeTp Respir</t>
  </si>
  <si>
    <r>
      <t>Total général soldes (</t>
    </r>
    <r>
      <rPr>
        <b/>
        <sz val="10"/>
        <color rgb="FFFF0000"/>
        <rFont val="Verdana"/>
        <family val="2"/>
        <scheme val="minor"/>
      </rPr>
      <t>hors CP en cous FY16</t>
    </r>
    <r>
      <rPr>
        <b/>
        <sz val="10"/>
        <color rgb="FFFFFFFF"/>
        <rFont val="Verdana"/>
        <family val="2"/>
        <scheme val="minor"/>
      </rPr>
      <t>)</t>
    </r>
  </si>
  <si>
    <t>Segment Solde</t>
  </si>
  <si>
    <t>PHILIPPE</t>
  </si>
  <si>
    <t>22</t>
  </si>
  <si>
    <t>C</t>
  </si>
  <si>
    <t>CADRE SUPERIEUR</t>
  </si>
  <si>
    <t>DENNEULIN</t>
  </si>
  <si>
    <t>CHRISTINE</t>
  </si>
  <si>
    <t>Fonctions Supports</t>
  </si>
  <si>
    <t>I</t>
  </si>
  <si>
    <t>CADRE 4-4B</t>
  </si>
  <si>
    <t>VALERIE</t>
  </si>
  <si>
    <t>21</t>
  </si>
  <si>
    <t>GARCIA</t>
  </si>
  <si>
    <t>CAROLE</t>
  </si>
  <si>
    <t>CATHERINE</t>
  </si>
  <si>
    <t>82</t>
  </si>
  <si>
    <t>EMPLOYE</t>
  </si>
  <si>
    <t>BORGES</t>
  </si>
  <si>
    <t>ELISABETH</t>
  </si>
  <si>
    <t>ALAIMO</t>
  </si>
  <si>
    <t>LORETA</t>
  </si>
  <si>
    <t>CELINE</t>
  </si>
  <si>
    <t>LEVEZIER</t>
  </si>
  <si>
    <t>YVES</t>
  </si>
  <si>
    <t>PANCARTE</t>
  </si>
  <si>
    <t>OLIVIA</t>
  </si>
  <si>
    <t>MONTENVERT-BROKS</t>
  </si>
  <si>
    <t>AGNES</t>
  </si>
  <si>
    <t>LAURENT</t>
  </si>
  <si>
    <t>SEBASTIEN</t>
  </si>
  <si>
    <t>2V</t>
  </si>
  <si>
    <t>CADRE PRINCIPAL</t>
  </si>
  <si>
    <t>EMMANUELLE</t>
  </si>
  <si>
    <t>CHABOUD</t>
  </si>
  <si>
    <t>MARION</t>
  </si>
  <si>
    <t>MICHELE</t>
  </si>
  <si>
    <t>GREGORY</t>
  </si>
  <si>
    <t>HUNT</t>
  </si>
  <si>
    <t>SYLVIA</t>
  </si>
  <si>
    <t>81</t>
  </si>
  <si>
    <t>X</t>
  </si>
  <si>
    <t>SABORIN</t>
  </si>
  <si>
    <t>CECILE</t>
  </si>
  <si>
    <t>BATAILLE-FLANDIN</t>
  </si>
  <si>
    <t>ALIX</t>
  </si>
  <si>
    <t>FLAIS</t>
  </si>
  <si>
    <t>FRABOULET</t>
  </si>
  <si>
    <t>CHRISTOPHE</t>
  </si>
  <si>
    <t>D'EAU</t>
  </si>
  <si>
    <t>TERESA</t>
  </si>
  <si>
    <t>BOUCHELAGHEM</t>
  </si>
  <si>
    <t>FARID</t>
  </si>
  <si>
    <t>CHEVRINAIS</t>
  </si>
  <si>
    <t>THOMAS</t>
  </si>
  <si>
    <t>6C</t>
  </si>
  <si>
    <t>DIAS</t>
  </si>
  <si>
    <t>CHRISTELLE</t>
  </si>
  <si>
    <t>THIERRY</t>
  </si>
  <si>
    <t>MARC</t>
  </si>
  <si>
    <t>FABIENNE</t>
  </si>
  <si>
    <t>LAURENCE</t>
  </si>
  <si>
    <t>ANNE</t>
  </si>
  <si>
    <t>VOYER</t>
  </si>
  <si>
    <t>BERJONNEAU</t>
  </si>
  <si>
    <t>YHUEL</t>
  </si>
  <si>
    <t>ANNE-KARINE</t>
  </si>
  <si>
    <t>23</t>
  </si>
  <si>
    <t>BARSANTI</t>
  </si>
  <si>
    <t>GUIVARCH</t>
  </si>
  <si>
    <t>SERVANE</t>
  </si>
  <si>
    <t>STEPHANIE</t>
  </si>
  <si>
    <t>COROT</t>
  </si>
  <si>
    <t>REMI</t>
  </si>
  <si>
    <t>ACCADBLED</t>
  </si>
  <si>
    <t>MICHEL</t>
  </si>
  <si>
    <t>AGALERIDIS</t>
  </si>
  <si>
    <t>BEIGNET</t>
  </si>
  <si>
    <t>MALENGUEBOU</t>
  </si>
  <si>
    <t>ROSINE</t>
  </si>
  <si>
    <t>GIRARD DE CAILLEUX-MASSONAUD</t>
  </si>
  <si>
    <t>SEGOLENE</t>
  </si>
  <si>
    <t>DJEBBARI</t>
  </si>
  <si>
    <t>CHARAZED</t>
  </si>
  <si>
    <t>ALAIN</t>
  </si>
  <si>
    <t>20</t>
  </si>
  <si>
    <t>FRANCOIS</t>
  </si>
  <si>
    <t>PARMENTIER</t>
  </si>
  <si>
    <t>RODOLPHE</t>
  </si>
  <si>
    <t>WIESNER</t>
  </si>
  <si>
    <t>CLAUDIA</t>
  </si>
  <si>
    <t>STEPHANE</t>
  </si>
  <si>
    <t>MENSAH</t>
  </si>
  <si>
    <t>MESSAN</t>
  </si>
  <si>
    <t>PEREZ</t>
  </si>
  <si>
    <t>JEAN-FRANCOIS</t>
  </si>
  <si>
    <t>SEVERINE</t>
  </si>
  <si>
    <t>ERIC</t>
  </si>
  <si>
    <t>BITTAN</t>
  </si>
  <si>
    <t>ALEXANDRA</t>
  </si>
  <si>
    <t>WILLE</t>
  </si>
  <si>
    <t>PIETRKOWSKI</t>
  </si>
  <si>
    <t>FABRICE</t>
  </si>
  <si>
    <t>FREDERIQUE</t>
  </si>
  <si>
    <t>HARRY</t>
  </si>
  <si>
    <t>GALANO</t>
  </si>
  <si>
    <t>JEAN-MARC</t>
  </si>
  <si>
    <t>ALMAYAN</t>
  </si>
  <si>
    <t>WAHAN ALAIN</t>
  </si>
  <si>
    <t>JEUX</t>
  </si>
  <si>
    <t>VERONIQUE</t>
  </si>
  <si>
    <t>DOMI-BOUTOBBA</t>
  </si>
  <si>
    <t>FLORENCE</t>
  </si>
  <si>
    <t>MURIEL</t>
  </si>
  <si>
    <t>NICOLAS</t>
  </si>
  <si>
    <t>BRIGITTE</t>
  </si>
  <si>
    <t>ALVES</t>
  </si>
  <si>
    <t>FRANCOISE</t>
  </si>
  <si>
    <t>EMMANUEL</t>
  </si>
  <si>
    <t>CURELLI</t>
  </si>
  <si>
    <t>CAROLINE</t>
  </si>
  <si>
    <t>DANIEL</t>
  </si>
  <si>
    <t>GILLES</t>
  </si>
  <si>
    <t>PATRICK</t>
  </si>
  <si>
    <t>DE BEAUVOIR</t>
  </si>
  <si>
    <t>AMAURY</t>
  </si>
  <si>
    <t>6V</t>
  </si>
  <si>
    <t>CADRE DIRIGEANT</t>
  </si>
  <si>
    <t>SAINT-JACQUES</t>
  </si>
  <si>
    <t>JULIE</t>
  </si>
  <si>
    <t>LEROUX</t>
  </si>
  <si>
    <t>LOUVIEAUX</t>
  </si>
  <si>
    <t>GREGOIRE</t>
  </si>
  <si>
    <t>MARIE-HELENE</t>
  </si>
  <si>
    <t>VIRGINIE</t>
  </si>
  <si>
    <t>MICHALON</t>
  </si>
  <si>
    <t>FRANCINE</t>
  </si>
  <si>
    <t>DENIS</t>
  </si>
  <si>
    <t>MARIE</t>
  </si>
  <si>
    <t>NADIA</t>
  </si>
  <si>
    <t>DOS SANTOS</t>
  </si>
  <si>
    <t>MAGALI</t>
  </si>
  <si>
    <t>BRISON</t>
  </si>
  <si>
    <t>KARINE</t>
  </si>
  <si>
    <t>DIVOUX</t>
  </si>
  <si>
    <t>AKIKO</t>
  </si>
  <si>
    <t>BRUNO</t>
  </si>
  <si>
    <t>NGUYEN</t>
  </si>
  <si>
    <t>PHUONG-VAN</t>
  </si>
  <si>
    <t>BOTSMAKIAN</t>
  </si>
  <si>
    <t>FRANCK</t>
  </si>
  <si>
    <t>KULAM</t>
  </si>
  <si>
    <t>FERNANDES</t>
  </si>
  <si>
    <t>AMILCAR</t>
  </si>
  <si>
    <t>ROMAIN</t>
  </si>
  <si>
    <t>HAMMOUTI-ZOUBIR</t>
  </si>
  <si>
    <t>NAJOUA</t>
  </si>
  <si>
    <t>DELPHINE</t>
  </si>
  <si>
    <t>HELENE</t>
  </si>
  <si>
    <t>ROULIN</t>
  </si>
  <si>
    <t>MADESCLAIRE</t>
  </si>
  <si>
    <t>ISABELLE</t>
  </si>
  <si>
    <t>NATHALIE</t>
  </si>
  <si>
    <t>DE SEZE</t>
  </si>
  <si>
    <t>GHISLAIN</t>
  </si>
  <si>
    <t>MATT</t>
  </si>
  <si>
    <t>RENAUD</t>
  </si>
  <si>
    <t>MARTINEAU</t>
  </si>
  <si>
    <t>SOPHIE</t>
  </si>
  <si>
    <t>BENJAMIN</t>
  </si>
  <si>
    <t>DJAMILA</t>
  </si>
  <si>
    <t>VIVIER DE VAUGOUIN</t>
  </si>
  <si>
    <t>HADDAD</t>
  </si>
  <si>
    <t>LAURE</t>
  </si>
  <si>
    <t>LEPY</t>
  </si>
  <si>
    <t>JANIQUE</t>
  </si>
  <si>
    <t>HARA</t>
  </si>
  <si>
    <t>MASAYUKI</t>
  </si>
  <si>
    <t>TAZI</t>
  </si>
  <si>
    <t>FATIMA</t>
  </si>
  <si>
    <t>24</t>
  </si>
  <si>
    <t>CHARLOTTE</t>
  </si>
  <si>
    <t>ALMAGRIDA</t>
  </si>
  <si>
    <t>DESCAMPS</t>
  </si>
  <si>
    <t>GOUNON-VELLIEUX</t>
  </si>
  <si>
    <t>PRISCILLE</t>
  </si>
  <si>
    <t>BABOIN-JAUBERT</t>
  </si>
  <si>
    <t>EMILIE</t>
  </si>
  <si>
    <t>VINCENT</t>
  </si>
  <si>
    <t>DOROTHEE</t>
  </si>
  <si>
    <t>MACHADO</t>
  </si>
  <si>
    <t>CLAIRE</t>
  </si>
  <si>
    <t>OLIVIER</t>
  </si>
  <si>
    <t>MACHERY-LIARD</t>
  </si>
  <si>
    <t>DARTIGUES</t>
  </si>
  <si>
    <t>ANNE-FRANCE</t>
  </si>
  <si>
    <t>26</t>
  </si>
  <si>
    <t>JULIARD</t>
  </si>
  <si>
    <t>ANNE SOPHIE</t>
  </si>
  <si>
    <t>SANDRINE</t>
  </si>
  <si>
    <t>JULIANS</t>
  </si>
  <si>
    <t>ELIANE</t>
  </si>
  <si>
    <t>CHANTAL</t>
  </si>
  <si>
    <t>MONTAGNE</t>
  </si>
  <si>
    <t>BOUGAMZA</t>
  </si>
  <si>
    <t>ASSAHLI</t>
  </si>
  <si>
    <t>AISSAOUI</t>
  </si>
  <si>
    <t>MERIEM</t>
  </si>
  <si>
    <t>MARTIN</t>
  </si>
  <si>
    <t>FRANCIS</t>
  </si>
  <si>
    <t>TROUSSARD</t>
  </si>
  <si>
    <t>MARIE-PIERRE</t>
  </si>
  <si>
    <t>JEAN-MARIE</t>
  </si>
  <si>
    <t>KHARKHOUR</t>
  </si>
  <si>
    <t>HEDIA</t>
  </si>
  <si>
    <t>AYMERIC</t>
  </si>
  <si>
    <t>COTHENET</t>
  </si>
  <si>
    <t>JEAN</t>
  </si>
  <si>
    <t>JULIEN</t>
  </si>
  <si>
    <t>AMANDINE</t>
  </si>
  <si>
    <t>FYDA</t>
  </si>
  <si>
    <t>ELODIE</t>
  </si>
  <si>
    <t>DUTERTRE</t>
  </si>
  <si>
    <t>SYLVIE</t>
  </si>
  <si>
    <t>SDANGA</t>
  </si>
  <si>
    <t>BONNARDOT</t>
  </si>
  <si>
    <t>CORDIER</t>
  </si>
  <si>
    <t>ALEXANDRE</t>
  </si>
  <si>
    <t>CARINE</t>
  </si>
  <si>
    <t>LOMBART</t>
  </si>
  <si>
    <t>MARIE LAETITIA</t>
  </si>
  <si>
    <t>SARAH</t>
  </si>
  <si>
    <t>GACEMI</t>
  </si>
  <si>
    <t>DRISS</t>
  </si>
  <si>
    <t>VISINONI DAIRE</t>
  </si>
  <si>
    <t>HERVE</t>
  </si>
  <si>
    <t>ODOBEZ</t>
  </si>
  <si>
    <t>BENHAMMA</t>
  </si>
  <si>
    <t>SAIDA</t>
  </si>
  <si>
    <t>DELPRAT</t>
  </si>
  <si>
    <t>LOIC</t>
  </si>
  <si>
    <t>LOPES</t>
  </si>
  <si>
    <t>MICAEL</t>
  </si>
  <si>
    <t>MOLLARD</t>
  </si>
  <si>
    <t>BARBARA</t>
  </si>
  <si>
    <t>JEAN-BAPTISTE</t>
  </si>
  <si>
    <t>BALLON</t>
  </si>
  <si>
    <t>AURELIE</t>
  </si>
  <si>
    <t>JONATHAN</t>
  </si>
  <si>
    <t>REGIS</t>
  </si>
  <si>
    <t>DAMIEN</t>
  </si>
  <si>
    <t>NADINE</t>
  </si>
  <si>
    <t>SANDRA</t>
  </si>
  <si>
    <t>LE BLANC</t>
  </si>
  <si>
    <t>BRIENT</t>
  </si>
  <si>
    <t>WALTER</t>
  </si>
  <si>
    <t>34</t>
  </si>
  <si>
    <t>CLAUDEL</t>
  </si>
  <si>
    <t>LAURIANNE</t>
  </si>
  <si>
    <t>CLOTILDE</t>
  </si>
  <si>
    <t>BLANCHARD</t>
  </si>
  <si>
    <t>MARTINE</t>
  </si>
  <si>
    <t>CORINNE</t>
  </si>
  <si>
    <t>BENAYACHE</t>
  </si>
  <si>
    <t>MYRIAM</t>
  </si>
  <si>
    <t>DALILA</t>
  </si>
  <si>
    <t>MORIN</t>
  </si>
  <si>
    <t>SYNDIE</t>
  </si>
  <si>
    <t>ARMAND</t>
  </si>
  <si>
    <t>DELACOTTE</t>
  </si>
  <si>
    <t>CLEMENCE</t>
  </si>
  <si>
    <t>GUILLOU-KEREDAN</t>
  </si>
  <si>
    <t>ROBERT</t>
  </si>
  <si>
    <t>DIANE</t>
  </si>
  <si>
    <t>GENEVIEVE</t>
  </si>
  <si>
    <t>BERTRAND</t>
  </si>
  <si>
    <t>VUICHARD</t>
  </si>
  <si>
    <t>SELINGER</t>
  </si>
  <si>
    <t>MOINIER</t>
  </si>
  <si>
    <t>DUHEM</t>
  </si>
  <si>
    <t>CARMEN</t>
  </si>
  <si>
    <t>LIGIER</t>
  </si>
  <si>
    <t>SAGE</t>
  </si>
  <si>
    <t>SONEGO</t>
  </si>
  <si>
    <t>BARROIS</t>
  </si>
  <si>
    <t>MICHAEL</t>
  </si>
  <si>
    <t>CHEVILLARD</t>
  </si>
  <si>
    <t>N'DIAYE</t>
  </si>
  <si>
    <t>TALA</t>
  </si>
  <si>
    <t>GEORGES</t>
  </si>
  <si>
    <t>GAELLE</t>
  </si>
  <si>
    <t>BOUMGHAR DU PRE DE SAINT MAUR</t>
  </si>
  <si>
    <t>YASMINE</t>
  </si>
  <si>
    <t>AGATHE</t>
  </si>
  <si>
    <t>GOMIZ</t>
  </si>
  <si>
    <t>BEATRICE</t>
  </si>
  <si>
    <t>YANN</t>
  </si>
  <si>
    <t>FREDERIC</t>
  </si>
  <si>
    <t>MORGANE</t>
  </si>
  <si>
    <t>FERY</t>
  </si>
  <si>
    <t>DWEK</t>
  </si>
  <si>
    <t>HABABOU</t>
  </si>
  <si>
    <t>OUANELY</t>
  </si>
  <si>
    <t>HUBERT</t>
  </si>
  <si>
    <t>MANDION</t>
  </si>
  <si>
    <t>CLAUDE</t>
  </si>
  <si>
    <t>FANTIN</t>
  </si>
  <si>
    <t>WENDLING</t>
  </si>
  <si>
    <t>PIERRE-HENRY</t>
  </si>
  <si>
    <t>HADJ ABDERRAHMANE</t>
  </si>
  <si>
    <t>PAULINE</t>
  </si>
  <si>
    <t>ANAIS</t>
  </si>
  <si>
    <t>DAVID</t>
  </si>
  <si>
    <t>HOURS-MATEOS</t>
  </si>
  <si>
    <t>MARIA ROSA</t>
  </si>
  <si>
    <t>RICHARD</t>
  </si>
  <si>
    <t>BILLAUT</t>
  </si>
  <si>
    <t>ALEXIS</t>
  </si>
  <si>
    <t>LAURENE</t>
  </si>
  <si>
    <t>JOUBERT</t>
  </si>
  <si>
    <t>VOYRON</t>
  </si>
  <si>
    <t>CHLOE</t>
  </si>
  <si>
    <t>HUET</t>
  </si>
  <si>
    <t>ROBIN</t>
  </si>
  <si>
    <t>ADRIEN</t>
  </si>
  <si>
    <t>HENGEL</t>
  </si>
  <si>
    <t>DEBIENNE</t>
  </si>
  <si>
    <t>JULIA</t>
  </si>
  <si>
    <t>EGRET</t>
  </si>
  <si>
    <t>LAHLOU</t>
  </si>
  <si>
    <t>BENMANSOUR</t>
  </si>
  <si>
    <t>NADRA</t>
  </si>
  <si>
    <t>PARISOT-MIN</t>
  </si>
  <si>
    <t>NALLET</t>
  </si>
  <si>
    <t>ELENA</t>
  </si>
  <si>
    <t>GENTILINI</t>
  </si>
  <si>
    <t>CUNIAL</t>
  </si>
  <si>
    <t>ZEITOUN</t>
  </si>
  <si>
    <t>GERALDINE</t>
  </si>
  <si>
    <t>FREITAS</t>
  </si>
  <si>
    <t>JORGE</t>
  </si>
  <si>
    <t>SCAMPS</t>
  </si>
  <si>
    <t>VANESA</t>
  </si>
  <si>
    <t>ANTONIN</t>
  </si>
  <si>
    <t>DION</t>
  </si>
  <si>
    <t>DORISON</t>
  </si>
  <si>
    <t>FIONA</t>
  </si>
  <si>
    <t>KACHTOULI</t>
  </si>
  <si>
    <t>BECHIR</t>
  </si>
  <si>
    <t>BEAUMONT</t>
  </si>
  <si>
    <t>SWINFORD-MEYER</t>
  </si>
  <si>
    <t>CAROL</t>
  </si>
  <si>
    <t>SAMIA</t>
  </si>
  <si>
    <t>PLENIER</t>
  </si>
  <si>
    <t>MELISSA</t>
  </si>
  <si>
    <t>LEVACHER</t>
  </si>
  <si>
    <t>AUBERT</t>
  </si>
  <si>
    <t>FANNY</t>
  </si>
  <si>
    <t>LUCILE</t>
  </si>
  <si>
    <t>WILHELM</t>
  </si>
  <si>
    <t>ANNE-LAURE</t>
  </si>
  <si>
    <t>MATHILDE</t>
  </si>
  <si>
    <t>MIRA</t>
  </si>
  <si>
    <t>MATHON</t>
  </si>
  <si>
    <t>LE</t>
  </si>
  <si>
    <t>ELISE</t>
  </si>
  <si>
    <t>HEID</t>
  </si>
  <si>
    <t>LACROIX</t>
  </si>
  <si>
    <t>AGOSTINI</t>
  </si>
  <si>
    <t>BENEDICTE</t>
  </si>
  <si>
    <t>HATOUFI</t>
  </si>
  <si>
    <t>KARIM</t>
  </si>
  <si>
    <t>PONS</t>
  </si>
  <si>
    <t>FAIVRE</t>
  </si>
  <si>
    <t>BONETTO</t>
  </si>
  <si>
    <t>MOYSE</t>
  </si>
  <si>
    <t>KHOURY ABOU SAAB</t>
  </si>
  <si>
    <t>ALIYA</t>
  </si>
  <si>
    <t>BLEDOU</t>
  </si>
  <si>
    <t>FREDERICK</t>
  </si>
  <si>
    <t>DESCARPENTRIES</t>
  </si>
  <si>
    <t>GUESDON</t>
  </si>
  <si>
    <t>LAETITIA</t>
  </si>
  <si>
    <t>PIETRI</t>
  </si>
  <si>
    <t>NDIAYE</t>
  </si>
  <si>
    <t>JOANNA</t>
  </si>
  <si>
    <t>DE LA TAILLE</t>
  </si>
  <si>
    <t>ANISSA</t>
  </si>
  <si>
    <t>LAURINE</t>
  </si>
  <si>
    <t>NOLWENN</t>
  </si>
  <si>
    <t>LAMBERT</t>
  </si>
  <si>
    <t>GIRARD</t>
  </si>
  <si>
    <t>GUISSE</t>
  </si>
  <si>
    <t>MADINA</t>
  </si>
  <si>
    <t>ESTELLE</t>
  </si>
  <si>
    <t>VEZIEN</t>
  </si>
  <si>
    <t>GRESSIER</t>
  </si>
  <si>
    <t>DUPONT</t>
  </si>
  <si>
    <t>AMINE</t>
  </si>
  <si>
    <t>GUYON</t>
  </si>
  <si>
    <t>DUVERNE</t>
  </si>
  <si>
    <t>EVA</t>
  </si>
  <si>
    <t>GAMBIER</t>
  </si>
  <si>
    <t>ARBID</t>
  </si>
  <si>
    <t>CHARLIE MOHAMED</t>
  </si>
  <si>
    <t>REIGOTA</t>
  </si>
  <si>
    <t>DEVILLE</t>
  </si>
  <si>
    <t>MOTTAZ</t>
  </si>
  <si>
    <t>SIMON-EZVAN</t>
  </si>
  <si>
    <t>GATTEPAILLE</t>
  </si>
  <si>
    <t>BERNARDINE</t>
  </si>
  <si>
    <t>GASMI</t>
  </si>
  <si>
    <t>MONIA</t>
  </si>
  <si>
    <t>BROSSET</t>
  </si>
  <si>
    <t>SANCHEZ-RUIZ</t>
  </si>
  <si>
    <t>LHERITIER</t>
  </si>
  <si>
    <t>BELMIR</t>
  </si>
  <si>
    <t>DAOUIA</t>
  </si>
  <si>
    <t>SOKOL</t>
  </si>
  <si>
    <t>SALGADO</t>
  </si>
  <si>
    <t>SERBOURCE-GOGUEL</t>
  </si>
  <si>
    <t>MARLENE</t>
  </si>
  <si>
    <t>POIROUT</t>
  </si>
  <si>
    <t>ISAAC</t>
  </si>
  <si>
    <t>DEGIOANNI</t>
  </si>
  <si>
    <t>FLORINE</t>
  </si>
  <si>
    <t>LANGLOIS</t>
  </si>
  <si>
    <t>DEZARD</t>
  </si>
  <si>
    <t>SERENUS</t>
  </si>
  <si>
    <t>VERONICA</t>
  </si>
  <si>
    <t>BOU</t>
  </si>
  <si>
    <t>JEAN-STEPHANE</t>
  </si>
  <si>
    <t>LHOTE</t>
  </si>
  <si>
    <t>DA CRUZ</t>
  </si>
  <si>
    <t>CARINA</t>
  </si>
  <si>
    <t>LIDIA</t>
  </si>
  <si>
    <t>ANNE-CLAIRE</t>
  </si>
  <si>
    <t>SAIDI KAMOUN</t>
  </si>
  <si>
    <t>ACHILLE</t>
  </si>
  <si>
    <t>JENNIFER</t>
  </si>
  <si>
    <t>ROSEAU</t>
  </si>
  <si>
    <t>GLEVER</t>
  </si>
  <si>
    <t>VEGA</t>
  </si>
  <si>
    <t>ALEXIA</t>
  </si>
  <si>
    <t>MARIAGE</t>
  </si>
  <si>
    <t>MAY-ANNE</t>
  </si>
  <si>
    <t>VEIGNANT</t>
  </si>
  <si>
    <t>QUINTIN</t>
  </si>
  <si>
    <t>EMMANUEL-LUC</t>
  </si>
  <si>
    <t>LE BIHAN</t>
  </si>
  <si>
    <t>ANNAIG</t>
  </si>
  <si>
    <t>SARA</t>
  </si>
  <si>
    <t>FEIGENBAUM</t>
  </si>
  <si>
    <t>JEAN-ROMAIN</t>
  </si>
  <si>
    <t>JESSICA</t>
  </si>
  <si>
    <t>ROBINET</t>
  </si>
  <si>
    <t>NORMAN</t>
  </si>
  <si>
    <t>MEZIANI</t>
  </si>
  <si>
    <t>MOROT</t>
  </si>
  <si>
    <t>PAPY</t>
  </si>
  <si>
    <t>SEGHAIER</t>
  </si>
  <si>
    <t>HAMILIUS</t>
  </si>
  <si>
    <t>BRUINSMA</t>
  </si>
  <si>
    <t>MASTALIER</t>
  </si>
  <si>
    <t>BARJOU</t>
  </si>
  <si>
    <t>FORRESTER</t>
  </si>
  <si>
    <t>ANDREW</t>
  </si>
  <si>
    <t>ROUSSEAU</t>
  </si>
  <si>
    <t>JOACHIM</t>
  </si>
  <si>
    <t>CHALLE</t>
  </si>
  <si>
    <t>LUYEKA</t>
  </si>
  <si>
    <t>JEAN-DIDIER</t>
  </si>
  <si>
    <t>MOUSSA</t>
  </si>
  <si>
    <t>ELISA</t>
  </si>
  <si>
    <t>DELL'ERA</t>
  </si>
  <si>
    <t>SCHREURS</t>
  </si>
  <si>
    <t>D'ANNOUX</t>
  </si>
  <si>
    <t>MEDERIC</t>
  </si>
  <si>
    <t>MEKKI</t>
  </si>
  <si>
    <t>MALIKA</t>
  </si>
  <si>
    <t>GAUQUELIN</t>
  </si>
  <si>
    <t>MARCO</t>
  </si>
  <si>
    <t>MERABET</t>
  </si>
  <si>
    <t>GRUN</t>
  </si>
  <si>
    <t>AYMEN</t>
  </si>
  <si>
    <t>BOUSSON</t>
  </si>
  <si>
    <t>PELLOT</t>
  </si>
  <si>
    <t>COQUANT</t>
  </si>
  <si>
    <t>LADOUL</t>
  </si>
  <si>
    <t>LOHEAC</t>
  </si>
  <si>
    <t>N'KONOU</t>
  </si>
  <si>
    <t>HOLLER</t>
  </si>
  <si>
    <t>GOMES</t>
  </si>
  <si>
    <t>PONTE</t>
  </si>
  <si>
    <t>ERBA</t>
  </si>
  <si>
    <t>SPIETTE</t>
  </si>
  <si>
    <t>DARSON</t>
  </si>
  <si>
    <t>KOPLEWICZ-PINET</t>
  </si>
  <si>
    <t>VANKEERBERGHEN</t>
  </si>
  <si>
    <t>SEMEDO</t>
  </si>
  <si>
    <t>PONCIN</t>
  </si>
  <si>
    <t>DESCOUTS</t>
  </si>
  <si>
    <t>PELLEQUER</t>
  </si>
  <si>
    <t>COMTE</t>
  </si>
  <si>
    <t>ALEXANDRINE</t>
  </si>
  <si>
    <t>FERNANDEZ</t>
  </si>
  <si>
    <t>COUARD</t>
  </si>
  <si>
    <t>BOUKHTAM</t>
  </si>
  <si>
    <t>JAMILA</t>
  </si>
  <si>
    <t>BOUKHRAISS</t>
  </si>
  <si>
    <t>LARCHER</t>
  </si>
  <si>
    <t>HERRY</t>
  </si>
  <si>
    <t>LABROUSSE</t>
  </si>
  <si>
    <t>LONCQ</t>
  </si>
  <si>
    <t>DE LASTEYRIE</t>
  </si>
  <si>
    <t>CAVALLARI</t>
  </si>
  <si>
    <t>OLYMPE</t>
  </si>
  <si>
    <t>VALLA</t>
  </si>
  <si>
    <t>VITRE</t>
  </si>
  <si>
    <t>TEAV</t>
  </si>
  <si>
    <t>YANA</t>
  </si>
  <si>
    <t>THOREL</t>
  </si>
  <si>
    <t>BESCH</t>
  </si>
  <si>
    <t>OUILLON</t>
  </si>
  <si>
    <t>MILLOT</t>
  </si>
  <si>
    <t>CRETIN</t>
  </si>
  <si>
    <t>NAUD</t>
  </si>
  <si>
    <t>HOUTY</t>
  </si>
  <si>
    <t>IRVIN</t>
  </si>
  <si>
    <t>JIMENEZ</t>
  </si>
  <si>
    <t>DANIELA</t>
  </si>
  <si>
    <t>SAMAHA</t>
  </si>
  <si>
    <t>SORAYA</t>
  </si>
  <si>
    <t>CAIRO</t>
  </si>
  <si>
    <t>CAITLINE</t>
  </si>
  <si>
    <t>LEANDRI</t>
  </si>
  <si>
    <t>TROSSERO</t>
  </si>
  <si>
    <t>LAGUILHON-DEBAT</t>
  </si>
  <si>
    <t>REBECCA</t>
  </si>
  <si>
    <t>CHAGHIL</t>
  </si>
  <si>
    <t>KHNATA</t>
  </si>
  <si>
    <t>LAZARDEUX</t>
  </si>
  <si>
    <t>MOREIRA</t>
  </si>
  <si>
    <t>PUCCIO</t>
  </si>
  <si>
    <t>BENZAZA</t>
  </si>
  <si>
    <t>SALIHA</t>
  </si>
  <si>
    <t>RAVOIRE</t>
  </si>
  <si>
    <t>CARTER</t>
  </si>
  <si>
    <t>SERMADIRAS</t>
  </si>
  <si>
    <t>GAUDIMIER</t>
  </si>
  <si>
    <t>MARTHA</t>
  </si>
  <si>
    <t>PERRET</t>
  </si>
  <si>
    <t>MARIEN</t>
  </si>
  <si>
    <t>SAIDANE</t>
  </si>
  <si>
    <t>ROZIER</t>
  </si>
  <si>
    <t>CHATELET</t>
  </si>
  <si>
    <t>POUPARD</t>
  </si>
  <si>
    <t>LARGEAUD-PROUST</t>
  </si>
  <si>
    <t>POISSON</t>
  </si>
  <si>
    <t>BATIOT</t>
  </si>
  <si>
    <t>PISSOCHET</t>
  </si>
  <si>
    <t>DEVILLIERS-BOURDEILLE</t>
  </si>
  <si>
    <t>MARION JEAN</t>
  </si>
  <si>
    <t>BIGORNE</t>
  </si>
  <si>
    <t>WORINGER</t>
  </si>
  <si>
    <t>SCAVONGELLI</t>
  </si>
  <si>
    <t>VIALETTE</t>
  </si>
  <si>
    <t>65</t>
  </si>
  <si>
    <t>LAROCHE</t>
  </si>
  <si>
    <t>HUE</t>
  </si>
  <si>
    <t>SOIZICK</t>
  </si>
  <si>
    <t>BOCART</t>
  </si>
  <si>
    <t>FREUDENREICH</t>
  </si>
  <si>
    <t>DESTOMBES</t>
  </si>
  <si>
    <t>PEYTIER</t>
  </si>
  <si>
    <t>ANGELE</t>
  </si>
  <si>
    <t>GUERTIN</t>
  </si>
  <si>
    <t>SONNERY</t>
  </si>
  <si>
    <t>ZUILI</t>
  </si>
  <si>
    <t>MORHAG</t>
  </si>
  <si>
    <t>CARRACA</t>
  </si>
  <si>
    <t>CORNU</t>
  </si>
  <si>
    <t>VU</t>
  </si>
  <si>
    <t>LIEN KHUONG</t>
  </si>
  <si>
    <t>DELAFOSSE</t>
  </si>
  <si>
    <t>ALBE</t>
  </si>
  <si>
    <t>BLANLEUIL</t>
  </si>
  <si>
    <t>DROUET</t>
  </si>
  <si>
    <t>BENOSA</t>
  </si>
  <si>
    <t>WANDA</t>
  </si>
  <si>
    <t>LADRIERE</t>
  </si>
  <si>
    <t>MARAGON</t>
  </si>
  <si>
    <t>MIGLIERINA-BOCHENEK</t>
  </si>
  <si>
    <t>BERTHELOT</t>
  </si>
  <si>
    <t>SUNDER</t>
  </si>
  <si>
    <t>POLY</t>
  </si>
  <si>
    <t>MAROT</t>
  </si>
  <si>
    <t>CHABALIER</t>
  </si>
  <si>
    <t>CURCIO</t>
  </si>
  <si>
    <t>THERESE</t>
  </si>
  <si>
    <t>FORAY</t>
  </si>
  <si>
    <t>BARDIN</t>
  </si>
  <si>
    <t>HA PHUOC CHI</t>
  </si>
  <si>
    <t>MINH PIERRE</t>
  </si>
  <si>
    <t>MALGOIRE</t>
  </si>
  <si>
    <t>MORAS</t>
  </si>
  <si>
    <t>BRETTE</t>
  </si>
  <si>
    <t>GARELLI</t>
  </si>
  <si>
    <t>DESPLAT</t>
  </si>
  <si>
    <t>MARIE-THERESE</t>
  </si>
  <si>
    <t>SANCHEZ-AVILA</t>
  </si>
  <si>
    <t>EVELYNE</t>
  </si>
  <si>
    <t>DOUBLET</t>
  </si>
  <si>
    <t>DECHENAIS</t>
  </si>
  <si>
    <t>DAUVERGNE</t>
  </si>
  <si>
    <t>DASSE</t>
  </si>
  <si>
    <t>DEHANT</t>
  </si>
  <si>
    <t>ABOULAFIA</t>
  </si>
  <si>
    <t>RONCIN</t>
  </si>
  <si>
    <t>LACHAUX</t>
  </si>
  <si>
    <t>CHEMIN</t>
  </si>
  <si>
    <t>TOUFFIC OTHMAN</t>
  </si>
  <si>
    <t>Conca CR</t>
  </si>
  <si>
    <t xml:space="preserve"> </t>
  </si>
  <si>
    <t>Budget</t>
  </si>
  <si>
    <t>E1</t>
  </si>
  <si>
    <r>
      <t xml:space="preserve">MS Chargée </t>
    </r>
    <r>
      <rPr>
        <b/>
        <sz val="8"/>
        <color theme="0"/>
        <rFont val="Verdana"/>
        <family val="2"/>
      </rPr>
      <t>(K€)</t>
    </r>
  </si>
  <si>
    <t>Conca FG</t>
  </si>
  <si>
    <t>Phase en cours</t>
  </si>
  <si>
    <t>Masse salariale (K€)</t>
  </si>
  <si>
    <t xml:space="preserve">Coût moyen </t>
  </si>
  <si>
    <t>Confirmés externes</t>
  </si>
  <si>
    <t>Expérimentés externes</t>
  </si>
  <si>
    <t>Débutants externes</t>
  </si>
  <si>
    <t xml:space="preserve">Total Externes </t>
  </si>
  <si>
    <t>Total Internes</t>
  </si>
  <si>
    <t>MS Dém Total</t>
  </si>
  <si>
    <t>Nb Dém Total</t>
  </si>
  <si>
    <t>ETP Dém Total</t>
  </si>
  <si>
    <t>MS Dép Total</t>
  </si>
  <si>
    <t>Nb Dép Total</t>
  </si>
  <si>
    <t>ETP Dép Total</t>
  </si>
  <si>
    <t>Mobilités OUT</t>
  </si>
  <si>
    <t xml:space="preserve">MS MOB OUT </t>
  </si>
  <si>
    <t xml:space="preserve">Nb MOB OUT </t>
  </si>
  <si>
    <t xml:space="preserve">ETP MOB OUT </t>
  </si>
  <si>
    <t>Nb Rec ID</t>
  </si>
  <si>
    <t>ETP Rec ID</t>
  </si>
  <si>
    <t>Nb Rec NI</t>
  </si>
  <si>
    <t>ETP Rec NI</t>
  </si>
  <si>
    <t>Nb Rec Total</t>
  </si>
  <si>
    <t>ETP Rec Total</t>
  </si>
  <si>
    <t>Débutants externes (hors stages)</t>
  </si>
  <si>
    <t>Débutants externes (stages)</t>
  </si>
  <si>
    <t>Mobilités IN</t>
  </si>
  <si>
    <t>MS MOB IN</t>
  </si>
  <si>
    <t>Nb MOB IN</t>
  </si>
  <si>
    <t>ETP MOB IN</t>
  </si>
  <si>
    <t>Total Sorties</t>
  </si>
  <si>
    <t>MS FY16</t>
  </si>
  <si>
    <t>Valeur année pleine</t>
  </si>
  <si>
    <t>Mobilités out externes identifiées</t>
  </si>
  <si>
    <t>Total Sorties Externes</t>
  </si>
  <si>
    <t>Mobilités out internes identifiées</t>
  </si>
  <si>
    <t>Total Sorties Internes</t>
  </si>
  <si>
    <t>Total Entrées</t>
  </si>
  <si>
    <t>Valeur année pleine*</t>
  </si>
  <si>
    <t>Total Entrées Externes</t>
  </si>
  <si>
    <t>Total Entrées Internes</t>
  </si>
  <si>
    <t>* hors stagiaires/CDD</t>
  </si>
  <si>
    <t>Nature des coûts</t>
  </si>
  <si>
    <t>Autres coûts</t>
  </si>
  <si>
    <t>Enveloppe de prime</t>
  </si>
  <si>
    <t>Enveloppe CGS</t>
  </si>
  <si>
    <t>Variation Provision congés payés (Externes)</t>
  </si>
  <si>
    <t>Variation Provision congés payés (Internes)</t>
  </si>
  <si>
    <t>Enveloppe Impat / Expat</t>
  </si>
  <si>
    <t>Coûts RH provenant de la compta</t>
  </si>
  <si>
    <t>Poids OP chargé</t>
  </si>
  <si>
    <t>Ecart à expliquer (masse salariale K€)</t>
  </si>
  <si>
    <t>Sorties (inc mobilités)</t>
  </si>
  <si>
    <t>Entrées externes (inc mobilités)</t>
  </si>
  <si>
    <t>Entrées internes (inc mobilités)</t>
  </si>
  <si>
    <t>Alain, ZENTAR</t>
  </si>
  <si>
    <t>Sami, RAHAL</t>
  </si>
  <si>
    <t>Vincent, BATLLE</t>
  </si>
  <si>
    <t>Brice, CHASLES</t>
  </si>
  <si>
    <t>Cyril, STIVALA</t>
  </si>
  <si>
    <t>Gérard, BADIN</t>
  </si>
  <si>
    <t>Emmanuel , GADRET</t>
  </si>
  <si>
    <t>Vincent, GROS</t>
  </si>
  <si>
    <t>Didier , OBRECHT</t>
  </si>
  <si>
    <t>Eric , PIOU</t>
  </si>
  <si>
    <t>Jean-Yves, MORISSET</t>
  </si>
  <si>
    <t>Fabien, SAUVAGE</t>
  </si>
  <si>
    <t>Valérie, FLAMENT</t>
  </si>
  <si>
    <t>Olivier, MAUDUIT</t>
  </si>
  <si>
    <t>Serge, GRUBER</t>
  </si>
  <si>
    <t>Redouane, BELLEFQIH</t>
  </si>
  <si>
    <t>Norbert, FAURE</t>
  </si>
  <si>
    <t>Claude, LEBRUN</t>
  </si>
  <si>
    <t>Magali, TESTARD</t>
  </si>
  <si>
    <t>Thomas, CROISIER</t>
  </si>
  <si>
    <t>Gilles , PEDINI</t>
  </si>
  <si>
    <t>Eric, DELGOVE</t>
  </si>
  <si>
    <t>Alexandre, BUSELLI</t>
  </si>
  <si>
    <t>Didier, TAUPIN</t>
  </si>
  <si>
    <t>Sébastien, ROPARTZ</t>
  </si>
  <si>
    <t>Joël, ELKAIM</t>
  </si>
  <si>
    <t>Philippe, RASSEK</t>
  </si>
  <si>
    <t>Mansour, BELHIBA</t>
  </si>
  <si>
    <t>Marc, VAN-CAENEGHEM</t>
  </si>
  <si>
    <t>Philippe , BURGER</t>
  </si>
  <si>
    <t>Claude, CHASSAIN</t>
  </si>
  <si>
    <t>Marc, AYADI</t>
  </si>
  <si>
    <t>Michel, ELMALEH</t>
  </si>
  <si>
    <t>Florence, NOARO-DIDIER</t>
  </si>
  <si>
    <t>Jean-Paul, SEGURET</t>
  </si>
  <si>
    <t>Albert, AIDAN</t>
  </si>
  <si>
    <t>Frédéric, GOURD</t>
  </si>
  <si>
    <t>Paul, SMITH</t>
  </si>
  <si>
    <t>Jean-Pierre, VERCAMER</t>
  </si>
  <si>
    <t>Jean-Marc, MICKELER</t>
  </si>
  <si>
    <t>Olivier, ROZES</t>
  </si>
  <si>
    <t>Alexis, LEVASSEUR</t>
  </si>
  <si>
    <t>Alain, HUDELLET</t>
  </si>
  <si>
    <t>Mireille, BERTHELOT</t>
  </si>
  <si>
    <t>Aya, VERLEY</t>
  </si>
  <si>
    <t>Alain, PONS</t>
  </si>
  <si>
    <t>Bertrand, BOISSELIER</t>
  </si>
  <si>
    <t>Yves, CHATELET</t>
  </si>
  <si>
    <t>Marc, ZUILI</t>
  </si>
  <si>
    <t>Géraldine, SEGOND</t>
  </si>
  <si>
    <t>Carole, CHABALIER</t>
  </si>
  <si>
    <t>Amaury, DE BEAUVOIR</t>
  </si>
  <si>
    <t>Angèle, PEYTIER</t>
  </si>
  <si>
    <t xml:space="preserve"> Hélène, DELL'ERA</t>
  </si>
  <si>
    <t>Stéphane, BITTAN</t>
  </si>
  <si>
    <t>Jean-Baptiste, DEZARD</t>
  </si>
  <si>
    <t>Frédéric, MOULIN</t>
  </si>
  <si>
    <t>François, DESTOMBES</t>
  </si>
  <si>
    <t>Patrick, VIALETTE</t>
  </si>
  <si>
    <t>Véronique, STAAT</t>
  </si>
  <si>
    <t>Yann, GLEVER</t>
  </si>
  <si>
    <t>201607</t>
  </si>
  <si>
    <t>LEILA</t>
  </si>
  <si>
    <t>ELEONORE</t>
  </si>
  <si>
    <t>LUIJKX</t>
  </si>
  <si>
    <t>IVAN</t>
  </si>
  <si>
    <t>SACKO</t>
  </si>
  <si>
    <t>HABY</t>
  </si>
  <si>
    <t>DODART</t>
  </si>
  <si>
    <t>GUINOT</t>
  </si>
  <si>
    <t>INDJAI</t>
  </si>
  <si>
    <t>MAIMUNA</t>
  </si>
  <si>
    <t>CADET</t>
  </si>
  <si>
    <t>O'BRIAN</t>
  </si>
  <si>
    <t>BODSON</t>
  </si>
  <si>
    <t>MOISE</t>
  </si>
  <si>
    <t>DE LASTOURS</t>
  </si>
  <si>
    <t>BOUTIN</t>
  </si>
  <si>
    <t>110588</t>
  </si>
  <si>
    <t>114439</t>
  </si>
  <si>
    <t>1007037</t>
  </si>
  <si>
    <t>Identifiées</t>
  </si>
  <si>
    <t>Mobilités</t>
  </si>
  <si>
    <t>Non identifiées</t>
  </si>
  <si>
    <t>Absences Diverses*</t>
  </si>
  <si>
    <t>Refacturation</t>
  </si>
  <si>
    <t>Backlog bridge</t>
  </si>
  <si>
    <t>Variations</t>
  </si>
  <si>
    <t>Positions</t>
  </si>
  <si>
    <t>Support</t>
  </si>
  <si>
    <t>Positive Variation</t>
  </si>
  <si>
    <t>Addl positive var. for crossing blocks</t>
  </si>
  <si>
    <t>Negative variation</t>
  </si>
  <si>
    <t>Addl negative var. for crossing blocks</t>
  </si>
  <si>
    <t>Total neg var ending below 0</t>
  </si>
  <si>
    <t>Total pos var ending below 0</t>
  </si>
  <si>
    <t>Total neg var ending above 0</t>
  </si>
  <si>
    <t>Total pos var ending above 0</t>
  </si>
  <si>
    <t>Interim balance</t>
  </si>
  <si>
    <t>zones à renseigner</t>
  </si>
  <si>
    <t>Neutralisation Rému Brosset</t>
  </si>
  <si>
    <t>Régul mutation S CRETIN au 01/06</t>
  </si>
  <si>
    <t>Regul prime Fondation</t>
  </si>
  <si>
    <t>Refact CAHOUCH</t>
  </si>
  <si>
    <t>Reprise provision</t>
  </si>
  <si>
    <t>Reprise PRC</t>
  </si>
  <si>
    <t>Refac 100% Stage Externe Dylan</t>
  </si>
  <si>
    <t>Régul prime fondation</t>
  </si>
  <si>
    <t>Refac 50% KHARKHOUR juillet</t>
  </si>
  <si>
    <t>Reprise PRC GUILLOU</t>
  </si>
  <si>
    <t>Provision Y GLEVER</t>
  </si>
  <si>
    <t>Refac 50% DI PACE</t>
  </si>
  <si>
    <t>PRC N DURY</t>
  </si>
  <si>
    <t>Régul OD Promo</t>
  </si>
  <si>
    <t>Régul Juillet transfert vers audit DELACOTTE</t>
  </si>
  <si>
    <t>PRC</t>
  </si>
  <si>
    <t>Env Complémentaire</t>
  </si>
  <si>
    <t>Complément salaire G DELHAYE jusqu’à fin FY17</t>
  </si>
  <si>
    <t>Régul Juillet transfert vers audit (ZEITOUN/ALMAGRIDA/BALLON)</t>
  </si>
  <si>
    <t>Régul MAMEZ</t>
  </si>
  <si>
    <t>MS Externe J. Ezvan par Int</t>
  </si>
  <si>
    <t xml:space="preserve">Régul JALOUANE </t>
  </si>
  <si>
    <t>MS Interne J. Ezvan vers Ext</t>
  </si>
  <si>
    <t>Régul OD Mut</t>
  </si>
  <si>
    <t>régul prime JEUX</t>
  </si>
  <si>
    <t>PEX modéliser</t>
  </si>
  <si>
    <t>Augmentation LHERITIER/DOS SANTOS</t>
  </si>
  <si>
    <t>Régul prime Dauvergne</t>
  </si>
  <si>
    <t>Refac CAHOUCH</t>
  </si>
  <si>
    <t>Régul prime DEGIOANNI</t>
  </si>
  <si>
    <t>PRC MERABET Partage avec s5710</t>
  </si>
  <si>
    <t>Dépassement de Prime A DE BEAUVOIR</t>
  </si>
  <si>
    <t>Refac Claude(25%) et Myriam (50%)</t>
  </si>
  <si>
    <t>PRC à moitié avec s5610</t>
  </si>
  <si>
    <t>Refac 100% L PONCIN</t>
  </si>
  <si>
    <t>Refact cout impat à Afrique</t>
  </si>
  <si>
    <t>Regul OD Mut</t>
  </si>
  <si>
    <t>Autre régul</t>
  </si>
  <si>
    <t>Regul mut S CRETIN</t>
  </si>
  <si>
    <t>Complément RRh pour forfait 50K</t>
  </si>
  <si>
    <t>Modelisation augmentation DE LA TAILLE + COMTE</t>
  </si>
  <si>
    <t>Regul OD Promo</t>
  </si>
  <si>
    <t>Refac (TC + Quintane+Ben Mansour)</t>
  </si>
  <si>
    <t>Complément rému Steeve</t>
  </si>
  <si>
    <t>Régul paie PV</t>
  </si>
  <si>
    <t>Regul mut Eva DON</t>
  </si>
  <si>
    <t>Refac 50% perdriel</t>
  </si>
  <si>
    <t>Refac Perdriel 50%</t>
  </si>
  <si>
    <t>BATEMAN, Etienne</t>
  </si>
  <si>
    <t>ELARICH, Zina</t>
  </si>
  <si>
    <t>CAHOUCH, Myriam</t>
  </si>
  <si>
    <t>DI PACE, Marie Astrid</t>
  </si>
  <si>
    <t>PONCIN, Laure</t>
  </si>
  <si>
    <t>PERDRIEL, Stephanie</t>
  </si>
  <si>
    <t>par ERS Opé financière à partir du 01/01/2017</t>
  </si>
  <si>
    <t>par A1001 (jusqu'au 31/08)</t>
  </si>
  <si>
    <t>à S5410</t>
  </si>
  <si>
    <t>par A9911</t>
  </si>
  <si>
    <t>à H5511 (juillet 2016)</t>
  </si>
  <si>
    <t>par S2030</t>
  </si>
  <si>
    <t>à S5710</t>
  </si>
  <si>
    <t>à DTTL - Refac 100% Carter Ravoire</t>
  </si>
  <si>
    <t>S2030 - DET</t>
  </si>
  <si>
    <t>DABOUZI Wassima</t>
  </si>
  <si>
    <t>GOT Houda</t>
  </si>
  <si>
    <t>HALLAOUI Ghizlane</t>
  </si>
  <si>
    <t>HARRIZ Abdelkabir</t>
  </si>
  <si>
    <t>SOUKTANI Zineb</t>
  </si>
  <si>
    <t>TAMIMI Hajar</t>
  </si>
  <si>
    <t>FAOUZI El Mehdi</t>
  </si>
  <si>
    <t>DRISSI Asmaa</t>
  </si>
  <si>
    <t>GOURJA Kenza</t>
  </si>
  <si>
    <t>TEJARI Salwa</t>
  </si>
  <si>
    <t>BOUFATMA Sarah</t>
  </si>
  <si>
    <t>BARI Slimane</t>
  </si>
  <si>
    <t>BEN IMLIL Khadija</t>
  </si>
  <si>
    <t>ZAKI Mohamed</t>
  </si>
  <si>
    <t>CHOUKAIRI Zineb</t>
  </si>
  <si>
    <t>KCHIERE Hamza</t>
  </si>
  <si>
    <t>AGUERDOUM EL IDRISSI Imane</t>
  </si>
  <si>
    <t>CHOUAL El Mehdi</t>
  </si>
  <si>
    <t>HCHAM Abdeljalil</t>
  </si>
  <si>
    <t>BEKKALI Salma</t>
  </si>
  <si>
    <t>JABRI Othmane</t>
  </si>
  <si>
    <t>NEMMAOUI Meriem</t>
  </si>
  <si>
    <t>BOURGANA Mohamed Yassine</t>
  </si>
  <si>
    <t>CHAKIR Abdelhakim</t>
  </si>
  <si>
    <t>CHARIF Ouafaa</t>
  </si>
  <si>
    <t>FOUZIR El Mehdi</t>
  </si>
  <si>
    <t>MABROUK Rachid</t>
  </si>
  <si>
    <t>SAIH Abdelhak</t>
  </si>
  <si>
    <t>TMANE Ali</t>
  </si>
  <si>
    <t>Responsable Hotline</t>
  </si>
  <si>
    <t>EL FIAH Yousra</t>
  </si>
  <si>
    <t>EL YOUSSOUFI Ayoub</t>
  </si>
  <si>
    <t>AZARAF Mustapha</t>
  </si>
  <si>
    <t>Support Skype</t>
  </si>
  <si>
    <t>Admin Système</t>
  </si>
  <si>
    <t>Support Applicatif</t>
  </si>
  <si>
    <t>LARAKI Maroua</t>
  </si>
  <si>
    <t>KERDOUD Salma</t>
  </si>
  <si>
    <t>LEFNATSA Dalal</t>
  </si>
  <si>
    <t>SAIDI Sakina</t>
  </si>
  <si>
    <t>RAHMANI Dalila</t>
  </si>
  <si>
    <t>ALAOUI LASMAILI Asma</t>
  </si>
  <si>
    <t>CHAIBI Hicham</t>
  </si>
  <si>
    <t>ABDELMOUMEN Sofya</t>
  </si>
  <si>
    <t>HRIMLA Sana</t>
  </si>
  <si>
    <t>BOUMAJDI Essedik</t>
  </si>
  <si>
    <t>ALAMI Soukaina</t>
  </si>
  <si>
    <t>BENDAHOU Kaouthar</t>
  </si>
  <si>
    <t>OUFASKA Zaineb</t>
  </si>
  <si>
    <t>SANDID Asmaa</t>
  </si>
  <si>
    <t>KTOUB Karim</t>
  </si>
  <si>
    <t>S6310 - Afrique</t>
  </si>
  <si>
    <t>Code + Libellé</t>
  </si>
  <si>
    <t>FA</t>
  </si>
  <si>
    <t>Conseil</t>
  </si>
  <si>
    <t>ERS</t>
  </si>
  <si>
    <t>Jean-Romain FEIGENBAUM</t>
  </si>
  <si>
    <t>Audit</t>
  </si>
  <si>
    <t>Anaïs MARTIN</t>
  </si>
  <si>
    <t>Fonction Groupe</t>
  </si>
  <si>
    <t>Ségolène BOUTIN</t>
  </si>
  <si>
    <t>U1001</t>
  </si>
  <si>
    <t>Equipe centrale</t>
  </si>
  <si>
    <t>1010922</t>
  </si>
  <si>
    <t>1007515</t>
  </si>
  <si>
    <t>Nb In</t>
  </si>
  <si>
    <t>Nb Out</t>
  </si>
  <si>
    <t>Filtre valo</t>
  </si>
  <si>
    <t>Frédérique, SOULIARD</t>
  </si>
  <si>
    <t xml:space="preserve">Variation CP** </t>
  </si>
  <si>
    <t>Alexandre MILLOT</t>
  </si>
  <si>
    <t>Sorties Budget FY17</t>
  </si>
  <si>
    <t>Entrées Budget FY17</t>
  </si>
  <si>
    <t>Sorties Estimé 1 FY17</t>
  </si>
  <si>
    <t>Entrées Estimé 1 FY17</t>
  </si>
  <si>
    <t>MS Phase précédente</t>
  </si>
  <si>
    <t>Var CP Phase précédente</t>
  </si>
  <si>
    <t>Ecart A Phase précédente</t>
  </si>
  <si>
    <t>A</t>
  </si>
  <si>
    <t>B</t>
  </si>
  <si>
    <t>D</t>
  </si>
  <si>
    <t>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</si>
</sst>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_);_(* \(#,##0.00\);_(* &quot;-&quot;??_);_(@_)"/>
    <numFmt numFmtId="165" formatCode="#,##0.0"/>
    <numFmt numFmtId="166" formatCode="0.0"/>
    <numFmt numFmtId="167" formatCode="_(* #,##0.0_);_(* \(#,##0.0\);_(* &quot;-&quot;??_);_(@_)"/>
    <numFmt numFmtId="169" formatCode="#,##0_ ;\-#,##0\ "/>
  </numFmts>
  <fonts count="40" x14ac:knownFonts="1">
    <font>
      <sz val="11"/>
      <color theme="1"/>
      <name val="Verdana"/>
      <family val="2"/>
      <scheme val="minor"/>
    </font>
    <font>
      <sz val="11"/>
      <color theme="1"/>
      <name val="Verdana"/>
      <family val="2"/>
      <scheme val="minor"/>
    </font>
    <font>
      <b/>
      <sz val="11"/>
      <color theme="1"/>
      <name val="Verdana"/>
      <family val="2"/>
      <scheme val="minor"/>
    </font>
    <font>
      <b/>
      <sz val="10"/>
      <color theme="1"/>
      <name val="Verdana"/>
      <family val="2"/>
      <scheme val="minor"/>
    </font>
    <font>
      <sz val="10"/>
      <color theme="1"/>
      <name val="Verdana"/>
      <family val="2"/>
      <scheme val="minor"/>
    </font>
    <font>
      <sz val="10"/>
      <name val="Arial"/>
      <family val="2"/>
    </font>
    <font>
      <sz val="10"/>
      <color theme="0"/>
      <name val="Verdana"/>
      <family val="2"/>
      <scheme val="minor"/>
    </font>
    <font>
      <b/>
      <sz val="11"/>
      <color rgb="FF002060"/>
      <name val="Verdana"/>
      <family val="2"/>
      <scheme val="minor"/>
    </font>
    <font>
      <b/>
      <sz val="9"/>
      <color theme="0"/>
      <name val="Arial"/>
      <family val="2"/>
    </font>
    <font>
      <sz val="9"/>
      <color theme="1"/>
      <name val="Arial"/>
      <family val="2"/>
    </font>
    <font>
      <sz val="10"/>
      <color rgb="FF002060"/>
      <name val="Verdana"/>
      <family val="2"/>
      <scheme val="minor"/>
    </font>
    <font>
      <b/>
      <sz val="10"/>
      <color rgb="FF002060"/>
      <name val="Verdana"/>
      <family val="2"/>
      <scheme val="minor"/>
    </font>
    <font>
      <b/>
      <sz val="10"/>
      <color theme="0"/>
      <name val="Verdana"/>
      <family val="2"/>
      <scheme val="minor"/>
    </font>
    <font>
      <b/>
      <sz val="11"/>
      <name val="Verdana"/>
      <family val="2"/>
      <scheme val="minor"/>
    </font>
    <font>
      <sz val="11"/>
      <color rgb="FF002060"/>
      <name val="Verdana"/>
      <family val="2"/>
      <scheme val="minor"/>
    </font>
    <font>
      <b/>
      <sz val="9"/>
      <color indexed="81"/>
      <name val="Tahoma"/>
      <family val="2"/>
    </font>
    <font>
      <sz val="9"/>
      <color indexed="81"/>
      <name val="Tahoma"/>
      <family val="2"/>
    </font>
    <font>
      <sz val="10"/>
      <color rgb="FF282B2D"/>
      <name val="Verdana"/>
      <family val="2"/>
    </font>
    <font>
      <b/>
      <sz val="10"/>
      <color theme="0"/>
      <name val="Arial"/>
      <family val="2"/>
    </font>
    <font>
      <sz val="10"/>
      <color theme="0"/>
      <name val="Arial"/>
      <family val="2"/>
    </font>
    <font>
      <sz val="9"/>
      <color rgb="FF002776"/>
      <name val="Arial"/>
      <family val="2"/>
    </font>
    <font>
      <sz val="9"/>
      <color theme="0"/>
      <name val="Arial"/>
      <family val="2"/>
    </font>
    <font>
      <b/>
      <sz val="11"/>
      <color theme="0"/>
      <name val="Verdana"/>
      <family val="2"/>
      <scheme val="minor"/>
    </font>
    <font>
      <sz val="11"/>
      <color theme="0"/>
      <name val="Verdana"/>
      <family val="2"/>
      <scheme val="minor"/>
    </font>
    <font>
      <sz val="14"/>
      <color theme="0"/>
      <name val="Verdana"/>
      <family val="2"/>
      <scheme val="minor"/>
    </font>
    <font>
      <sz val="11"/>
      <color rgb="FF000000"/>
      <name val="Verdana"/>
      <family val="2"/>
      <scheme val="minor"/>
    </font>
    <font>
      <b/>
      <sz val="10"/>
      <color rgb="FFFFFFFF"/>
      <name val="Verdana"/>
      <family val="2"/>
      <scheme val="minor"/>
    </font>
    <font>
      <b/>
      <sz val="10"/>
      <color rgb="FFFF0000"/>
      <name val="Verdana"/>
      <family val="2"/>
      <scheme val="minor"/>
    </font>
    <font>
      <sz val="10"/>
      <name val="MS Sans Serif"/>
      <family val="2"/>
    </font>
    <font>
      <b/>
      <sz val="8"/>
      <color theme="0"/>
      <name val="Verdana"/>
      <family val="2"/>
    </font>
    <font>
      <sz val="8"/>
      <color theme="1"/>
      <name val="Arial"/>
      <family val="2"/>
    </font>
    <font>
      <sz val="8"/>
      <color rgb="FF002060"/>
      <name val="Verdana"/>
      <family val="2"/>
      <scheme val="minor"/>
    </font>
    <font>
      <b/>
      <sz val="11"/>
      <color theme="9" tint="-0.499984740745262"/>
      <name val="Verdana"/>
      <family val="2"/>
      <scheme val="minor"/>
    </font>
    <font>
      <sz val="11"/>
      <color theme="9" tint="-0.499984740745262"/>
      <name val="Verdana"/>
      <family val="2"/>
      <scheme val="minor"/>
    </font>
    <font>
      <sz val="9"/>
      <name val="Arial"/>
      <family val="2"/>
    </font>
    <font>
      <b/>
      <sz val="9"/>
      <color indexed="51"/>
      <name val="Arial"/>
      <family val="2"/>
    </font>
    <font>
      <b/>
      <sz val="10"/>
      <name val="Arial"/>
      <family val="2"/>
    </font>
    <font>
      <b/>
      <sz val="10"/>
      <color indexed="54"/>
      <name val="Arial"/>
      <family val="2"/>
    </font>
    <font>
      <b/>
      <sz val="9"/>
      <color indexed="9"/>
      <name val="Arial"/>
      <family val="2"/>
    </font>
    <font>
      <b/>
      <sz val="11"/>
      <color indexed="9"/>
      <name val="Verdana"/>
      <family val="2"/>
      <scheme val="minor"/>
    </font>
  </fonts>
  <fills count="28">
    <fill>
      <patternFill patternType="none"/>
    </fill>
    <fill>
      <patternFill patternType="gray125"/>
    </fill>
    <fill>
      <patternFill patternType="solid">
        <fgColor theme="0" tint="-0.34998626667073579"/>
        <bgColor indexed="64"/>
      </patternFill>
    </fill>
    <fill>
      <patternFill patternType="solid">
        <fgColor rgb="FF00B0F0"/>
        <bgColor indexed="64"/>
      </patternFill>
    </fill>
    <fill>
      <patternFill patternType="solid">
        <fgColor theme="0"/>
        <bgColor indexed="64"/>
      </patternFill>
    </fill>
    <fill>
      <patternFill patternType="solid">
        <fgColor theme="0" tint="-4.9989318521683403E-2"/>
        <bgColor indexed="64"/>
      </patternFill>
    </fill>
    <fill>
      <patternFill patternType="solid">
        <fgColor theme="0" tint="-0.14999847407452621"/>
        <bgColor indexed="64"/>
      </patternFill>
    </fill>
    <fill>
      <patternFill patternType="solid">
        <fgColor theme="4"/>
        <bgColor indexed="64"/>
      </patternFill>
    </fill>
    <fill>
      <patternFill patternType="solid">
        <fgColor theme="8"/>
        <bgColor indexed="64"/>
      </patternFill>
    </fill>
    <fill>
      <patternFill patternType="solid">
        <fgColor rgb="FF002060"/>
        <bgColor indexed="64"/>
      </patternFill>
    </fill>
    <fill>
      <patternFill patternType="solid">
        <fgColor theme="0" tint="-0.249977111117893"/>
        <bgColor indexed="64"/>
      </patternFill>
    </fill>
    <fill>
      <patternFill patternType="solid">
        <fgColor indexed="18"/>
      </patternFill>
    </fill>
    <fill>
      <patternFill patternType="solid">
        <fgColor theme="8" tint="0.59999389629810485"/>
        <bgColor indexed="64"/>
      </patternFill>
    </fill>
    <fill>
      <patternFill patternType="solid">
        <fgColor rgb="FFFFC000"/>
        <bgColor indexed="64"/>
      </patternFill>
    </fill>
    <fill>
      <patternFill patternType="solid">
        <fgColor theme="7" tint="-0.249977111117893"/>
        <bgColor indexed="64"/>
      </patternFill>
    </fill>
    <fill>
      <patternFill patternType="solid">
        <fgColor theme="6" tint="0.59999389629810485"/>
        <bgColor indexed="64"/>
      </patternFill>
    </fill>
    <fill>
      <patternFill patternType="solid">
        <fgColor theme="2" tint="-9.9978637043366805E-2"/>
        <bgColor indexed="64"/>
      </patternFill>
    </fill>
    <fill>
      <patternFill patternType="solid">
        <fgColor theme="9" tint="0.39997558519241921"/>
        <bgColor indexed="64"/>
      </patternFill>
    </fill>
    <fill>
      <patternFill patternType="solid">
        <fgColor rgb="FF000099"/>
        <bgColor rgb="FF000000"/>
      </patternFill>
    </fill>
    <fill>
      <patternFill patternType="solid">
        <fgColor rgb="FF92D050"/>
        <bgColor rgb="FF000000"/>
      </patternFill>
    </fill>
    <fill>
      <patternFill patternType="solid">
        <fgColor rgb="FFFFFF00"/>
        <bgColor indexed="64"/>
      </patternFill>
    </fill>
    <fill>
      <patternFill patternType="solid">
        <fgColor theme="8" tint="-0.249977111117893"/>
        <bgColor indexed="64"/>
      </patternFill>
    </fill>
    <fill>
      <patternFill patternType="solid">
        <fgColor rgb="FF92D050"/>
        <bgColor indexed="64"/>
      </patternFill>
    </fill>
    <fill>
      <patternFill patternType="solid">
        <fgColor indexed="23"/>
        <bgColor indexed="64"/>
      </patternFill>
    </fill>
    <fill>
      <patternFill patternType="solid">
        <fgColor indexed="48"/>
        <bgColor indexed="64"/>
      </patternFill>
    </fill>
    <fill>
      <patternFill patternType="solid">
        <fgColor theme="6" tint="0.39997558519241921"/>
        <bgColor indexed="64"/>
      </patternFill>
    </fill>
    <fill>
      <patternFill patternType="solid">
        <fgColor theme="4" tint="0.79998168889431442"/>
        <bgColor indexed="64"/>
      </patternFill>
    </fill>
    <fill>
      <patternFill patternType="solid">
        <fgColor indexed="32"/>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style="thick">
        <color theme="0"/>
      </left>
      <right/>
      <top style="thin">
        <color theme="0"/>
      </top>
      <bottom style="thin">
        <color theme="0"/>
      </bottom>
      <diagonal/>
    </border>
    <border>
      <left style="thick">
        <color theme="0"/>
      </left>
      <right style="thick">
        <color theme="0"/>
      </right>
      <top/>
      <bottom/>
      <diagonal/>
    </border>
    <border>
      <left style="thick">
        <color theme="0"/>
      </left>
      <right style="thin">
        <color theme="0"/>
      </right>
      <top style="thin">
        <color theme="0"/>
      </top>
      <bottom style="thin">
        <color theme="0"/>
      </bottom>
      <diagonal/>
    </border>
    <border>
      <left style="thin">
        <color theme="0"/>
      </left>
      <right/>
      <top/>
      <bottom/>
      <diagonal/>
    </border>
    <border>
      <left/>
      <right/>
      <top/>
      <bottom style="thin">
        <color theme="0"/>
      </bottom>
      <diagonal/>
    </border>
    <border>
      <left/>
      <right style="thin">
        <color theme="0"/>
      </right>
      <top/>
      <bottom/>
      <diagonal/>
    </border>
    <border>
      <left style="thin">
        <color theme="0"/>
      </left>
      <right style="thin">
        <color theme="0"/>
      </right>
      <top/>
      <bottom/>
      <diagonal/>
    </border>
    <border>
      <left style="medium">
        <color rgb="FF282B2D"/>
      </left>
      <right style="medium">
        <color rgb="FF282B2D"/>
      </right>
      <top style="medium">
        <color rgb="FF282B2D"/>
      </top>
      <bottom style="dotted">
        <color rgb="FF282B2D"/>
      </bottom>
      <diagonal/>
    </border>
    <border>
      <left style="medium">
        <color rgb="FF282B2D"/>
      </left>
      <right style="medium">
        <color rgb="FF282B2D"/>
      </right>
      <top style="dotted">
        <color rgb="FF282B2D"/>
      </top>
      <bottom style="dotted">
        <color rgb="FF282B2D"/>
      </bottom>
      <diagonal/>
    </border>
    <border>
      <left style="thin">
        <color theme="0"/>
      </left>
      <right/>
      <top style="thin">
        <color theme="0"/>
      </top>
      <bottom style="thin">
        <color theme="0"/>
      </bottom>
      <diagonal/>
    </border>
    <border>
      <left style="medium">
        <color rgb="FF002776"/>
      </left>
      <right style="medium">
        <color rgb="FF002776"/>
      </right>
      <top style="medium">
        <color rgb="FF002776"/>
      </top>
      <bottom style="dotted">
        <color rgb="FF002776"/>
      </bottom>
      <diagonal/>
    </border>
    <border>
      <left style="medium">
        <color rgb="FF002776"/>
      </left>
      <right style="thin">
        <color rgb="FF002776"/>
      </right>
      <top style="medium">
        <color rgb="FF002776"/>
      </top>
      <bottom style="dotted">
        <color rgb="FF002776"/>
      </bottom>
      <diagonal/>
    </border>
    <border>
      <left style="thin">
        <color rgb="FF002776"/>
      </left>
      <right style="thin">
        <color rgb="FF002776"/>
      </right>
      <top style="medium">
        <color rgb="FF002776"/>
      </top>
      <bottom style="dotted">
        <color rgb="FF002776"/>
      </bottom>
      <diagonal/>
    </border>
    <border>
      <left style="thin">
        <color rgb="FF002776"/>
      </left>
      <right style="medium">
        <color rgb="FF002776"/>
      </right>
      <top style="medium">
        <color rgb="FF002776"/>
      </top>
      <bottom style="dotted">
        <color rgb="FF002776"/>
      </bottom>
      <diagonal/>
    </border>
    <border>
      <left/>
      <right/>
      <top style="medium">
        <color rgb="FF002776"/>
      </top>
      <bottom style="dotted">
        <color rgb="FF002776"/>
      </bottom>
      <diagonal/>
    </border>
    <border>
      <left/>
      <right style="thin">
        <color rgb="FF002776"/>
      </right>
      <top style="medium">
        <color rgb="FF002776"/>
      </top>
      <bottom style="dotted">
        <color rgb="FF002776"/>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bottom/>
      <diagonal/>
    </border>
    <border>
      <left style="thin">
        <color rgb="FF000000"/>
      </left>
      <right/>
      <top style="thin">
        <color rgb="FF000000"/>
      </top>
      <bottom style="thin">
        <color rgb="FF000000"/>
      </bottom>
      <diagonal/>
    </border>
    <border>
      <left/>
      <right style="thin">
        <color rgb="FF000000"/>
      </right>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right style="thick">
        <color theme="0"/>
      </right>
      <top/>
      <bottom style="thin">
        <color theme="0"/>
      </bottom>
      <diagonal/>
    </border>
    <border>
      <left style="thick">
        <color theme="0"/>
      </left>
      <right/>
      <top/>
      <bottom/>
      <diagonal/>
    </border>
    <border>
      <left/>
      <right style="thick">
        <color theme="0"/>
      </right>
      <top style="thin">
        <color theme="0"/>
      </top>
      <bottom style="thin">
        <color theme="0"/>
      </bottom>
      <diagonal/>
    </border>
    <border>
      <left style="thick">
        <color theme="0"/>
      </left>
      <right/>
      <top/>
      <bottom style="thin">
        <color theme="0"/>
      </bottom>
      <diagonal/>
    </border>
    <border>
      <left style="thick">
        <color theme="0"/>
      </left>
      <right style="thick">
        <color theme="0"/>
      </right>
      <top style="thin">
        <color theme="0"/>
      </top>
      <bottom/>
      <diagonal/>
    </border>
    <border>
      <left style="thick">
        <color theme="0"/>
      </left>
      <right style="thick">
        <color theme="0"/>
      </right>
      <top/>
      <bottom style="thin">
        <color theme="0"/>
      </bottom>
      <diagonal/>
    </border>
    <border>
      <left style="thin">
        <color theme="0"/>
      </left>
      <right style="thick">
        <color theme="0"/>
      </right>
      <top style="thin">
        <color theme="0"/>
      </top>
      <bottom style="thin">
        <color theme="0"/>
      </bottom>
      <diagonal/>
    </border>
    <border>
      <left style="thin">
        <color theme="0"/>
      </left>
      <right style="thick">
        <color theme="0"/>
      </right>
      <top/>
      <bottom style="thin">
        <color theme="0"/>
      </bottom>
      <diagonal/>
    </border>
    <border>
      <left/>
      <right style="thick">
        <color theme="0"/>
      </right>
      <top/>
      <bottom/>
      <diagonal/>
    </border>
    <border>
      <left style="thin">
        <color theme="0"/>
      </left>
      <right style="thick">
        <color theme="0"/>
      </right>
      <top/>
      <bottom/>
      <diagonal/>
    </border>
    <border>
      <left style="thin">
        <color rgb="FF000000"/>
      </left>
      <right style="thin">
        <color rgb="FF000000"/>
      </right>
      <top style="thin">
        <color rgb="FF000000"/>
      </top>
      <bottom/>
      <diagonal/>
    </border>
    <border>
      <left style="thin">
        <color rgb="FF000000"/>
      </left>
      <right style="thin">
        <color rgb="FF000000"/>
      </right>
      <top/>
      <bottom style="thin">
        <color rgb="FF000000"/>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style="medium">
        <color indexed="64"/>
      </top>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medium">
        <color indexed="64"/>
      </top>
      <bottom style="medium">
        <color indexed="64"/>
      </bottom>
      <diagonal/>
    </border>
    <border>
      <left style="thin">
        <color indexed="64"/>
      </left>
      <right style="thin">
        <color indexed="64"/>
      </right>
      <top style="thin">
        <color indexed="64"/>
      </top>
      <bottom/>
      <diagonal/>
    </border>
  </borders>
  <cellStyleXfs count="12">
    <xf numFmtId="0" fontId="0" fillId="0" borderId="0"/>
    <xf numFmtId="0" fontId="5" fillId="0" borderId="0"/>
    <xf numFmtId="164" fontId="1" fillId="0" borderId="0" applyFont="0" applyFill="0" applyBorder="0" applyAlignment="0" applyProtection="0"/>
    <xf numFmtId="0" fontId="1" fillId="0" borderId="0"/>
    <xf numFmtId="9" fontId="1" fillId="0" borderId="0" applyFont="0" applyFill="0" applyBorder="0" applyAlignment="0" applyProtection="0"/>
    <xf numFmtId="0" fontId="25" fillId="0" borderId="0"/>
    <xf numFmtId="0" fontId="28" fillId="0" borderId="0" applyNumberFormat="0" applyFont="0" applyFill="0" applyBorder="0" applyAlignment="0" applyProtection="0">
      <alignment horizontal="left"/>
    </xf>
    <xf numFmtId="15" fontId="28" fillId="0" borderId="0" applyFont="0" applyFill="0" applyBorder="0" applyAlignment="0" applyProtection="0"/>
    <xf numFmtId="4" fontId="28" fillId="0" borderId="0" applyFont="0" applyFill="0" applyBorder="0" applyAlignment="0" applyProtection="0"/>
    <xf numFmtId="164" fontId="1" fillId="0" borderId="0" applyFont="0" applyFill="0" applyBorder="0" applyAlignment="0" applyProtection="0"/>
    <xf numFmtId="0" fontId="34" fillId="0" borderId="0"/>
    <xf numFmtId="0" fontId="38" fillId="24" borderId="0">
      <alignment horizontal="right" vertical="center"/>
    </xf>
  </cellStyleXfs>
  <cellXfs count="214">
    <xf numFmtId="0" fontId="0" fillId="0" borderId="0" xfId="0"/>
    <xf numFmtId="0" fontId="0" fillId="0" borderId="0" xfId="0" applyAlignment="1">
      <alignment horizontal="center" vertical="center" wrapText="1"/>
    </xf>
    <xf numFmtId="0" fontId="0" fillId="0" borderId="0" xfId="0" applyAlignment="1"/>
    <xf numFmtId="3" fontId="0" fillId="0" borderId="0" xfId="0" applyNumberFormat="1"/>
    <xf numFmtId="0" fontId="0" fillId="0" borderId="0" xfId="0" applyAlignment="1">
      <alignment vertical="center"/>
    </xf>
    <xf numFmtId="0" fontId="0" fillId="0" borderId="0" xfId="0" applyBorder="1"/>
    <xf numFmtId="0" fontId="0" fillId="0" borderId="0" xfId="0" applyAlignment="1">
      <alignment horizontal="left" vertical="center" indent="1"/>
    </xf>
    <xf numFmtId="0" fontId="0" fillId="0" borderId="0" xfId="0" applyAlignment="1">
      <alignment horizontal="left"/>
    </xf>
    <xf numFmtId="0" fontId="0" fillId="0" borderId="0" xfId="0" applyFill="1"/>
    <xf numFmtId="0" fontId="0" fillId="0" borderId="0" xfId="0" applyFill="1" applyBorder="1"/>
    <xf numFmtId="3" fontId="11" fillId="6" borderId="4" xfId="3" applyNumberFormat="1" applyFont="1" applyFill="1" applyBorder="1" applyAlignment="1" applyProtection="1">
      <alignment horizontal="center" vertical="center"/>
      <protection locked="0"/>
    </xf>
    <xf numFmtId="167" fontId="0" fillId="0" borderId="0" xfId="2" applyNumberFormat="1" applyFont="1" applyAlignment="1">
      <alignment vertical="center"/>
    </xf>
    <xf numFmtId="167" fontId="0" fillId="0" borderId="0" xfId="2" applyNumberFormat="1" applyFont="1"/>
    <xf numFmtId="0" fontId="2" fillId="0" borderId="0" xfId="0" applyFont="1"/>
    <xf numFmtId="4" fontId="0" fillId="0" borderId="0" xfId="0" applyNumberFormat="1"/>
    <xf numFmtId="0" fontId="0" fillId="0" borderId="0" xfId="0" applyFont="1"/>
    <xf numFmtId="0" fontId="8" fillId="3" borderId="1" xfId="0" applyFont="1" applyFill="1" applyBorder="1" applyAlignment="1">
      <alignment horizontal="left" vertical="center"/>
    </xf>
    <xf numFmtId="0" fontId="0" fillId="0" borderId="1" xfId="0" applyFont="1" applyFill="1" applyBorder="1" applyAlignment="1">
      <alignment horizontal="left" vertical="center"/>
    </xf>
    <xf numFmtId="0" fontId="9" fillId="0" borderId="0" xfId="0" applyFont="1" applyFill="1" applyAlignment="1">
      <alignment horizontal="left" vertical="center"/>
    </xf>
    <xf numFmtId="0" fontId="0" fillId="0" borderId="0" xfId="0" applyFont="1" applyAlignment="1">
      <alignment horizontal="left"/>
    </xf>
    <xf numFmtId="0" fontId="17" fillId="6" borderId="9" xfId="0" applyFont="1" applyFill="1" applyBorder="1"/>
    <xf numFmtId="0" fontId="17" fillId="6" borderId="10" xfId="0" applyFont="1" applyFill="1" applyBorder="1"/>
    <xf numFmtId="0" fontId="0" fillId="0" borderId="0" xfId="0"/>
    <xf numFmtId="0" fontId="0" fillId="0" borderId="0" xfId="0" applyFill="1" applyBorder="1" applyAlignment="1">
      <alignment vertical="center"/>
    </xf>
    <xf numFmtId="0" fontId="0" fillId="0" borderId="0" xfId="0" applyAlignment="1">
      <alignment wrapText="1"/>
    </xf>
    <xf numFmtId="0" fontId="13" fillId="15" borderId="1" xfId="0" applyFont="1" applyFill="1" applyBorder="1" applyAlignment="1">
      <alignment vertical="center" wrapText="1"/>
    </xf>
    <xf numFmtId="0" fontId="23" fillId="0" borderId="0" xfId="0" applyFont="1"/>
    <xf numFmtId="0" fontId="23" fillId="0" borderId="0" xfId="0" applyFont="1" applyAlignment="1">
      <alignment vertical="center"/>
    </xf>
    <xf numFmtId="0" fontId="23" fillId="0" borderId="0" xfId="0" applyFont="1" applyAlignment="1">
      <alignment vertical="center" wrapText="1"/>
    </xf>
    <xf numFmtId="0" fontId="24" fillId="14" borderId="0" xfId="0" applyFont="1" applyFill="1" applyAlignment="1">
      <alignment vertical="center" wrapText="1"/>
    </xf>
    <xf numFmtId="3" fontId="0" fillId="0" borderId="20" xfId="0" applyNumberFormat="1" applyFont="1" applyFill="1" applyBorder="1" applyAlignment="1">
      <alignment horizontal="right" vertical="center" wrapText="1" indent="1"/>
    </xf>
    <xf numFmtId="0" fontId="23" fillId="13" borderId="0" xfId="0" applyFont="1" applyFill="1" applyAlignment="1">
      <alignment wrapText="1"/>
    </xf>
    <xf numFmtId="0" fontId="23" fillId="0" borderId="0" xfId="0" applyFont="1" applyAlignment="1">
      <alignment wrapText="1"/>
    </xf>
    <xf numFmtId="0" fontId="26" fillId="18" borderId="21" xfId="5" applyFont="1" applyFill="1" applyBorder="1" applyAlignment="1">
      <alignment horizontal="center" vertical="center"/>
    </xf>
    <xf numFmtId="0" fontId="26" fillId="18" borderId="22" xfId="5" applyFont="1" applyFill="1" applyBorder="1" applyAlignment="1">
      <alignment horizontal="center" vertical="center"/>
    </xf>
    <xf numFmtId="0" fontId="26" fillId="18" borderId="22" xfId="5" applyFont="1" applyFill="1" applyBorder="1" applyAlignment="1">
      <alignment horizontal="center" vertical="center" wrapText="1"/>
    </xf>
    <xf numFmtId="0" fontId="26" fillId="18" borderId="22" xfId="5" applyFont="1" applyFill="1" applyBorder="1" applyAlignment="1">
      <alignment horizontal="left" vertical="center" wrapText="1"/>
    </xf>
    <xf numFmtId="14" fontId="26" fillId="18" borderId="22" xfId="5" applyNumberFormat="1" applyFont="1" applyFill="1" applyBorder="1" applyAlignment="1">
      <alignment horizontal="center" vertical="center" wrapText="1"/>
    </xf>
    <xf numFmtId="0" fontId="26" fillId="19" borderId="22" xfId="5" applyFont="1" applyFill="1" applyBorder="1" applyAlignment="1">
      <alignment horizontal="center" vertical="center" wrapText="1"/>
    </xf>
    <xf numFmtId="0" fontId="26" fillId="19" borderId="22" xfId="5" applyFont="1" applyFill="1" applyBorder="1" applyAlignment="1">
      <alignment horizontal="center" vertical="center"/>
    </xf>
    <xf numFmtId="0" fontId="3" fillId="16" borderId="23" xfId="0" applyFont="1" applyFill="1" applyBorder="1" applyAlignment="1">
      <alignment horizontal="center" vertical="center"/>
    </xf>
    <xf numFmtId="0" fontId="4" fillId="0" borderId="21" xfId="0" applyFont="1" applyBorder="1" applyAlignment="1">
      <alignment wrapText="1"/>
    </xf>
    <xf numFmtId="0" fontId="4" fillId="0" borderId="24" xfId="0" applyFont="1" applyBorder="1" applyAlignment="1">
      <alignment wrapText="1"/>
    </xf>
    <xf numFmtId="0" fontId="0" fillId="0" borderId="1" xfId="0" applyBorder="1"/>
    <xf numFmtId="0" fontId="4" fillId="0" borderId="21" xfId="0" applyFont="1" applyBorder="1" applyAlignment="1"/>
    <xf numFmtId="14" fontId="4" fillId="0" borderId="21" xfId="0" applyNumberFormat="1" applyFont="1" applyBorder="1" applyAlignment="1">
      <alignment wrapText="1"/>
    </xf>
    <xf numFmtId="14" fontId="0" fillId="0" borderId="0" xfId="0" applyNumberFormat="1"/>
    <xf numFmtId="0" fontId="26" fillId="19" borderId="25" xfId="5" applyFont="1" applyFill="1" applyBorder="1" applyAlignment="1">
      <alignment horizontal="center" vertical="center" wrapText="1"/>
    </xf>
    <xf numFmtId="165" fontId="22" fillId="17" borderId="0" xfId="0" applyNumberFormat="1" applyFont="1" applyFill="1" applyBorder="1" applyAlignment="1">
      <alignment horizontal="center" vertical="center" wrapText="1"/>
    </xf>
    <xf numFmtId="0" fontId="22" fillId="17" borderId="0" xfId="0" applyFont="1" applyFill="1" applyBorder="1" applyAlignment="1">
      <alignment horizontal="left" vertical="center"/>
    </xf>
    <xf numFmtId="3" fontId="22" fillId="17" borderId="0" xfId="0" applyNumberFormat="1" applyFont="1" applyFill="1" applyBorder="1" applyAlignment="1">
      <alignment horizontal="right" vertical="center" indent="1"/>
    </xf>
    <xf numFmtId="3" fontId="0" fillId="0" borderId="29" xfId="0" applyNumberFormat="1" applyFont="1" applyFill="1" applyBorder="1" applyAlignment="1">
      <alignment horizontal="right" vertical="center" wrapText="1" indent="1"/>
    </xf>
    <xf numFmtId="9" fontId="22" fillId="17" borderId="0" xfId="4" applyFont="1" applyFill="1" applyBorder="1" applyAlignment="1">
      <alignment horizontal="center" vertical="center"/>
    </xf>
    <xf numFmtId="0" fontId="22" fillId="17" borderId="0" xfId="0" applyFont="1" applyFill="1" applyBorder="1" applyAlignment="1">
      <alignment horizontal="center" vertical="center"/>
    </xf>
    <xf numFmtId="0" fontId="0" fillId="0" borderId="0" xfId="0"/>
    <xf numFmtId="4" fontId="0" fillId="0" borderId="0" xfId="0" applyNumberFormat="1"/>
    <xf numFmtId="0" fontId="22" fillId="17" borderId="0" xfId="0" applyFont="1" applyFill="1" applyBorder="1" applyAlignment="1">
      <alignment horizontal="center" vertical="center"/>
    </xf>
    <xf numFmtId="0" fontId="12" fillId="17" borderId="0" xfId="0" applyFont="1" applyFill="1" applyBorder="1" applyAlignment="1">
      <alignment horizontal="center" vertical="center" wrapText="1"/>
    </xf>
    <xf numFmtId="3" fontId="22" fillId="8" borderId="0" xfId="0" applyNumberFormat="1" applyFont="1" applyFill="1" applyBorder="1" applyAlignment="1">
      <alignment horizontal="center" vertical="center" wrapText="1"/>
    </xf>
    <xf numFmtId="0" fontId="0" fillId="20" borderId="1" xfId="0" applyFont="1" applyFill="1" applyBorder="1" applyAlignment="1">
      <alignment horizontal="left" vertical="center"/>
    </xf>
    <xf numFmtId="0" fontId="30" fillId="0" borderId="0" xfId="0" applyFont="1" applyBorder="1" applyAlignment="1">
      <alignment horizontal="left" vertical="center"/>
    </xf>
    <xf numFmtId="0" fontId="0" fillId="0" borderId="0" xfId="0" applyFont="1" applyBorder="1" applyAlignment="1">
      <alignment horizontal="left"/>
    </xf>
    <xf numFmtId="0" fontId="10" fillId="6" borderId="37" xfId="3" applyFont="1" applyFill="1" applyBorder="1" applyAlignment="1">
      <alignment horizontal="left" vertical="center" indent="1"/>
    </xf>
    <xf numFmtId="3" fontId="10" fillId="6" borderId="4" xfId="3" applyNumberFormat="1" applyFont="1" applyFill="1" applyBorder="1" applyAlignment="1" applyProtection="1">
      <alignment horizontal="center" vertical="center"/>
      <protection locked="0"/>
    </xf>
    <xf numFmtId="4" fontId="10" fillId="6" borderId="4" xfId="3" applyNumberFormat="1" applyFont="1" applyFill="1" applyBorder="1" applyAlignment="1" applyProtection="1">
      <alignment horizontal="center" vertical="center"/>
      <protection locked="0"/>
    </xf>
    <xf numFmtId="0" fontId="10" fillId="6" borderId="38" xfId="3" applyFont="1" applyFill="1" applyBorder="1" applyAlignment="1">
      <alignment horizontal="left" vertical="center" indent="1"/>
    </xf>
    <xf numFmtId="0" fontId="11" fillId="6" borderId="38" xfId="3" applyFont="1" applyFill="1" applyBorder="1" applyAlignment="1">
      <alignment horizontal="left" vertical="center" indent="1"/>
    </xf>
    <xf numFmtId="3" fontId="6" fillId="21" borderId="4" xfId="3" applyNumberFormat="1" applyFont="1" applyFill="1" applyBorder="1" applyAlignment="1" applyProtection="1">
      <alignment horizontal="center" vertical="center"/>
      <protection locked="0"/>
    </xf>
    <xf numFmtId="4" fontId="11" fillId="6" borderId="4" xfId="3" applyNumberFormat="1" applyFont="1" applyFill="1" applyBorder="1" applyAlignment="1" applyProtection="1">
      <alignment horizontal="center" vertical="center"/>
      <protection locked="0"/>
    </xf>
    <xf numFmtId="3" fontId="12" fillId="21" borderId="4" xfId="3" applyNumberFormat="1" applyFont="1" applyFill="1" applyBorder="1" applyAlignment="1" applyProtection="1">
      <alignment horizontal="center" vertical="center"/>
      <protection locked="0"/>
    </xf>
    <xf numFmtId="0" fontId="6" fillId="0" borderId="0" xfId="3" applyFont="1" applyFill="1" applyBorder="1" applyAlignment="1">
      <alignment horizontal="center" vertical="center" textRotation="90"/>
    </xf>
    <xf numFmtId="0" fontId="10" fillId="0" borderId="0" xfId="3" applyFont="1" applyFill="1" applyBorder="1" applyAlignment="1">
      <alignment horizontal="left" vertical="center" indent="1"/>
    </xf>
    <xf numFmtId="165" fontId="6" fillId="0" borderId="0" xfId="3" applyNumberFormat="1" applyFont="1" applyFill="1" applyBorder="1" applyAlignment="1" applyProtection="1">
      <alignment horizontal="center" vertical="center"/>
      <protection locked="0"/>
    </xf>
    <xf numFmtId="0" fontId="10" fillId="6" borderId="40" xfId="3" applyFont="1" applyFill="1" applyBorder="1" applyAlignment="1">
      <alignment horizontal="left" vertical="center" indent="1"/>
    </xf>
    <xf numFmtId="0" fontId="0" fillId="0" borderId="0" xfId="0" applyFont="1" applyBorder="1" applyAlignment="1">
      <alignment horizontal="left" vertical="center"/>
    </xf>
    <xf numFmtId="0" fontId="6" fillId="22" borderId="35" xfId="3" applyFont="1" applyFill="1" applyBorder="1" applyAlignment="1">
      <alignment horizontal="center" vertical="center" wrapText="1"/>
    </xf>
    <xf numFmtId="3" fontId="10" fillId="6" borderId="4" xfId="3" quotePrefix="1" applyNumberFormat="1" applyFont="1" applyFill="1" applyBorder="1" applyAlignment="1" applyProtection="1">
      <alignment horizontal="center" vertical="center"/>
      <protection locked="0"/>
    </xf>
    <xf numFmtId="4" fontId="10" fillId="6" borderId="4" xfId="3" quotePrefix="1" applyNumberFormat="1" applyFont="1" applyFill="1" applyBorder="1" applyAlignment="1" applyProtection="1">
      <alignment horizontal="center" vertical="center"/>
      <protection locked="0"/>
    </xf>
    <xf numFmtId="0" fontId="12" fillId="9" borderId="0" xfId="3" applyFont="1" applyFill="1" applyBorder="1" applyAlignment="1">
      <alignment horizontal="center" vertical="center" textRotation="90"/>
    </xf>
    <xf numFmtId="0" fontId="6" fillId="9" borderId="3" xfId="3" applyFont="1" applyFill="1" applyBorder="1" applyAlignment="1">
      <alignment horizontal="center" vertical="center"/>
    </xf>
    <xf numFmtId="3" fontId="10" fillId="6" borderId="2" xfId="3" applyNumberFormat="1" applyFont="1" applyFill="1" applyBorder="1" applyAlignment="1" applyProtection="1">
      <alignment horizontal="right" vertical="center"/>
      <protection locked="0"/>
    </xf>
    <xf numFmtId="3" fontId="10" fillId="6" borderId="33" xfId="3" applyNumberFormat="1" applyFont="1" applyFill="1" applyBorder="1" applyAlignment="1" applyProtection="1">
      <alignment horizontal="right" vertical="center"/>
      <protection locked="0"/>
    </xf>
    <xf numFmtId="3" fontId="14" fillId="0" borderId="0" xfId="0" applyNumberFormat="1" applyFont="1"/>
    <xf numFmtId="0" fontId="4" fillId="0" borderId="41" xfId="0" applyFont="1" applyBorder="1" applyAlignment="1">
      <alignment wrapText="1"/>
    </xf>
    <xf numFmtId="0" fontId="4" fillId="0" borderId="42" xfId="0" applyFont="1" applyBorder="1" applyAlignment="1">
      <alignment wrapText="1"/>
    </xf>
    <xf numFmtId="0" fontId="10" fillId="6" borderId="32" xfId="3" applyFont="1" applyFill="1" applyBorder="1" applyAlignment="1">
      <alignment vertical="center"/>
    </xf>
    <xf numFmtId="3" fontId="31" fillId="5" borderId="0" xfId="4" applyNumberFormat="1" applyFont="1" applyFill="1" applyBorder="1" applyAlignment="1" applyProtection="1">
      <alignment horizontal="center" vertical="center"/>
      <protection locked="0"/>
    </xf>
    <xf numFmtId="0" fontId="0" fillId="4" borderId="0" xfId="0" applyFill="1"/>
    <xf numFmtId="0" fontId="23" fillId="4" borderId="0" xfId="3" applyFont="1" applyFill="1" applyBorder="1" applyAlignment="1">
      <alignment vertical="center" wrapText="1"/>
    </xf>
    <xf numFmtId="169" fontId="33" fillId="4" borderId="0" xfId="9" applyNumberFormat="1" applyFont="1" applyFill="1" applyBorder="1" applyAlignment="1"/>
    <xf numFmtId="9" fontId="31" fillId="5" borderId="0" xfId="4" applyFont="1" applyFill="1" applyBorder="1" applyAlignment="1" applyProtection="1">
      <alignment horizontal="center" vertical="center"/>
      <protection locked="0"/>
    </xf>
    <xf numFmtId="0" fontId="0" fillId="0" borderId="1" xfId="0" applyFont="1" applyFill="1" applyBorder="1" applyAlignment="1">
      <alignment horizontal="left" vertical="center" wrapText="1"/>
    </xf>
    <xf numFmtId="0" fontId="10" fillId="6" borderId="5" xfId="3" applyFont="1" applyFill="1" applyBorder="1" applyAlignment="1">
      <alignment vertical="center"/>
    </xf>
    <xf numFmtId="0" fontId="35" fillId="0" borderId="0" xfId="10" applyFont="1"/>
    <xf numFmtId="0" fontId="34" fillId="0" borderId="0" xfId="10"/>
    <xf numFmtId="1" fontId="36" fillId="0" borderId="0" xfId="10" applyNumberFormat="1" applyFont="1"/>
    <xf numFmtId="0" fontId="37" fillId="23" borderId="0" xfId="10" applyFont="1" applyFill="1"/>
    <xf numFmtId="1" fontId="36" fillId="23" borderId="0" xfId="10" applyNumberFormat="1" applyFont="1" applyFill="1"/>
    <xf numFmtId="0" fontId="34" fillId="23" borderId="0" xfId="10" applyFill="1"/>
    <xf numFmtId="0" fontId="38" fillId="10" borderId="0" xfId="11" applyFill="1" applyAlignment="1">
      <alignment horizontal="right" wrapText="1"/>
    </xf>
    <xf numFmtId="0" fontId="34" fillId="0" borderId="43" xfId="10" applyNumberFormat="1" applyBorder="1"/>
    <xf numFmtId="1" fontId="34" fillId="0" borderId="44" xfId="10" applyNumberFormat="1" applyBorder="1" applyAlignment="1">
      <alignment horizontal="center"/>
    </xf>
    <xf numFmtId="1" fontId="34" fillId="25" borderId="45" xfId="10" applyNumberFormat="1" applyFill="1" applyBorder="1"/>
    <xf numFmtId="166" fontId="34" fillId="0" borderId="46" xfId="10" applyNumberFormat="1" applyBorder="1" applyAlignment="1">
      <alignment horizontal="center"/>
    </xf>
    <xf numFmtId="166" fontId="34" fillId="0" borderId="47" xfId="10" applyNumberFormat="1" applyBorder="1" applyAlignment="1">
      <alignment horizontal="center"/>
    </xf>
    <xf numFmtId="166" fontId="34" fillId="0" borderId="48" xfId="10" applyNumberFormat="1" applyBorder="1"/>
    <xf numFmtId="166" fontId="34" fillId="25" borderId="49" xfId="10" applyNumberFormat="1" applyFill="1" applyBorder="1"/>
    <xf numFmtId="1" fontId="34" fillId="0" borderId="50" xfId="10" applyNumberFormat="1" applyFill="1" applyBorder="1"/>
    <xf numFmtId="166" fontId="34" fillId="0" borderId="26" xfId="10" applyNumberFormat="1" applyBorder="1"/>
    <xf numFmtId="166" fontId="34" fillId="0" borderId="1" xfId="10" applyNumberFormat="1" applyBorder="1"/>
    <xf numFmtId="166" fontId="34" fillId="0" borderId="28" xfId="10" applyNumberFormat="1" applyBorder="1"/>
    <xf numFmtId="166" fontId="34" fillId="0" borderId="51" xfId="10" applyNumberFormat="1" applyBorder="1"/>
    <xf numFmtId="166" fontId="34" fillId="0" borderId="52" xfId="10" applyNumberFormat="1" applyBorder="1"/>
    <xf numFmtId="1" fontId="34" fillId="0" borderId="0" xfId="10" applyNumberFormat="1"/>
    <xf numFmtId="0" fontId="34" fillId="25" borderId="0" xfId="10" applyFill="1"/>
    <xf numFmtId="0" fontId="10" fillId="26" borderId="5" xfId="3" applyFont="1" applyFill="1" applyBorder="1" applyAlignment="1">
      <alignment vertical="center"/>
    </xf>
    <xf numFmtId="0" fontId="34" fillId="0" borderId="0" xfId="10" applyFill="1"/>
    <xf numFmtId="0" fontId="0" fillId="0" borderId="1" xfId="0" applyFont="1" applyFill="1" applyBorder="1" applyAlignment="1">
      <alignment wrapText="1"/>
    </xf>
    <xf numFmtId="3" fontId="0" fillId="8" borderId="29" xfId="0" applyNumberFormat="1" applyFont="1" applyFill="1" applyBorder="1" applyAlignment="1">
      <alignment horizontal="right" vertical="center" wrapText="1" indent="1"/>
    </xf>
    <xf numFmtId="3" fontId="0" fillId="7" borderId="29" xfId="0" applyNumberFormat="1" applyFont="1" applyFill="1" applyBorder="1" applyAlignment="1">
      <alignment horizontal="right" vertical="center" wrapText="1" indent="1"/>
    </xf>
    <xf numFmtId="9" fontId="0" fillId="0" borderId="20" xfId="4" applyFont="1" applyFill="1" applyBorder="1" applyAlignment="1">
      <alignment horizontal="center"/>
    </xf>
    <xf numFmtId="9" fontId="0" fillId="0" borderId="27" xfId="4" applyFont="1" applyFill="1" applyBorder="1" applyAlignment="1">
      <alignment horizontal="center"/>
    </xf>
    <xf numFmtId="0" fontId="0" fillId="0" borderId="53" xfId="0" applyFont="1" applyFill="1" applyBorder="1" applyAlignment="1">
      <alignment wrapText="1"/>
    </xf>
    <xf numFmtId="3" fontId="0" fillId="0" borderId="0" xfId="0" applyNumberFormat="1" applyFill="1" applyAlignment="1">
      <alignment horizontal="center" vertical="center"/>
    </xf>
    <xf numFmtId="166" fontId="0" fillId="0" borderId="0" xfId="0" applyNumberFormat="1" applyAlignment="1">
      <alignment horizontal="center" vertical="center"/>
    </xf>
    <xf numFmtId="0" fontId="0" fillId="0" borderId="0" xfId="0" applyFill="1" applyBorder="1" applyAlignment="1">
      <alignment wrapText="1"/>
    </xf>
    <xf numFmtId="9" fontId="0" fillId="0" borderId="20" xfId="4" applyFont="1" applyFill="1" applyBorder="1" applyAlignment="1">
      <alignment horizontal="center" vertical="center"/>
    </xf>
    <xf numFmtId="3" fontId="0" fillId="0" borderId="20" xfId="0" applyNumberFormat="1" applyFont="1" applyFill="1" applyBorder="1" applyAlignment="1">
      <alignment horizontal="center" vertical="center" wrapText="1"/>
    </xf>
    <xf numFmtId="3" fontId="0" fillId="7" borderId="29" xfId="0" applyNumberFormat="1" applyFont="1" applyFill="1" applyBorder="1" applyAlignment="1">
      <alignment horizontal="center" vertical="center" wrapText="1"/>
    </xf>
    <xf numFmtId="3" fontId="22" fillId="7" borderId="0" xfId="0" applyNumberFormat="1" applyFont="1" applyFill="1" applyBorder="1" applyAlignment="1">
      <alignment horizontal="center" vertical="center" wrapText="1"/>
    </xf>
    <xf numFmtId="3" fontId="0" fillId="0" borderId="1" xfId="0" applyNumberFormat="1" applyFont="1" applyFill="1" applyBorder="1" applyAlignment="1">
      <alignment horizontal="center" vertical="center" wrapText="1"/>
    </xf>
    <xf numFmtId="3" fontId="32" fillId="4" borderId="0" xfId="3" applyNumberFormat="1" applyFont="1" applyFill="1" applyBorder="1" applyAlignment="1" applyProtection="1">
      <alignment vertical="center"/>
      <protection locked="0"/>
    </xf>
    <xf numFmtId="169" fontId="32" fillId="4" borderId="0" xfId="9" applyNumberFormat="1" applyFont="1" applyFill="1" applyBorder="1" applyAlignment="1" applyProtection="1">
      <alignment vertical="center"/>
      <protection locked="0"/>
    </xf>
    <xf numFmtId="0" fontId="0" fillId="0" borderId="0" xfId="0"/>
    <xf numFmtId="0" fontId="18" fillId="0" borderId="0" xfId="0" applyFont="1" applyFill="1" applyBorder="1" applyAlignment="1">
      <alignment horizontal="center"/>
    </xf>
    <xf numFmtId="0" fontId="19" fillId="0" borderId="0" xfId="0" applyFont="1" applyFill="1" applyBorder="1"/>
    <xf numFmtId="0" fontId="19" fillId="0" borderId="0" xfId="0" applyFont="1"/>
    <xf numFmtId="0" fontId="18" fillId="0" borderId="0" xfId="0" applyFont="1"/>
    <xf numFmtId="0" fontId="18" fillId="11" borderId="8" xfId="0" applyFont="1" applyFill="1" applyBorder="1" applyAlignment="1">
      <alignment horizontal="center" vertical="center" wrapText="1"/>
    </xf>
    <xf numFmtId="0" fontId="18" fillId="11" borderId="8" xfId="0" applyFont="1" applyFill="1" applyBorder="1" applyAlignment="1">
      <alignment horizontal="center" vertical="center"/>
    </xf>
    <xf numFmtId="0" fontId="19" fillId="0" borderId="0" xfId="0" applyFont="1" applyFill="1" applyBorder="1" applyAlignment="1">
      <alignment horizontal="center"/>
    </xf>
    <xf numFmtId="0" fontId="19" fillId="0" borderId="0" xfId="0" applyFont="1" applyFill="1"/>
    <xf numFmtId="4" fontId="20" fillId="5" borderId="13" xfId="0" applyNumberFormat="1" applyFont="1" applyFill="1" applyBorder="1" applyAlignment="1">
      <alignment horizontal="center"/>
    </xf>
    <xf numFmtId="4" fontId="20" fillId="5" borderId="15" xfId="0" applyNumberFormat="1" applyFont="1" applyFill="1" applyBorder="1" applyAlignment="1">
      <alignment horizontal="center"/>
    </xf>
    <xf numFmtId="0" fontId="19" fillId="0" borderId="0" xfId="0" applyFont="1"/>
    <xf numFmtId="3" fontId="20" fillId="5" borderId="13" xfId="0" applyNumberFormat="1" applyFont="1" applyFill="1" applyBorder="1" applyAlignment="1">
      <alignment horizontal="center"/>
    </xf>
    <xf numFmtId="3" fontId="20" fillId="5" borderId="14" xfId="0" applyNumberFormat="1" applyFont="1" applyFill="1" applyBorder="1" applyAlignment="1">
      <alignment horizontal="center"/>
    </xf>
    <xf numFmtId="3" fontId="20" fillId="5" borderId="14" xfId="0" applyNumberFormat="1" applyFont="1" applyFill="1" applyBorder="1" applyAlignment="1">
      <alignment horizontal="left"/>
    </xf>
    <xf numFmtId="3" fontId="20" fillId="5" borderId="15" xfId="0" applyNumberFormat="1" applyFont="1" applyFill="1" applyBorder="1" applyAlignment="1">
      <alignment horizontal="left"/>
    </xf>
    <xf numFmtId="3" fontId="20" fillId="5" borderId="15" xfId="0" applyNumberFormat="1" applyFont="1" applyFill="1" applyBorder="1" applyAlignment="1">
      <alignment horizontal="center"/>
    </xf>
    <xf numFmtId="4" fontId="20" fillId="5" borderId="17" xfId="0" applyNumberFormat="1" applyFont="1" applyFill="1" applyBorder="1" applyAlignment="1">
      <alignment horizontal="center"/>
    </xf>
    <xf numFmtId="3" fontId="20" fillId="2" borderId="13" xfId="0" applyNumberFormat="1" applyFont="1" applyFill="1" applyBorder="1" applyAlignment="1">
      <alignment horizontal="center"/>
    </xf>
    <xf numFmtId="3" fontId="20" fillId="10" borderId="13" xfId="0" applyNumberFormat="1" applyFont="1" applyFill="1" applyBorder="1" applyAlignment="1">
      <alignment horizontal="center"/>
    </xf>
    <xf numFmtId="4" fontId="20" fillId="6" borderId="13" xfId="0" applyNumberFormat="1" applyFont="1" applyFill="1" applyBorder="1" applyAlignment="1">
      <alignment horizontal="center"/>
    </xf>
    <xf numFmtId="4" fontId="20" fillId="6" borderId="15" xfId="0" applyNumberFormat="1" applyFont="1" applyFill="1" applyBorder="1" applyAlignment="1">
      <alignment horizontal="center"/>
    </xf>
    <xf numFmtId="4" fontId="20" fillId="6" borderId="17" xfId="0" applyNumberFormat="1" applyFont="1" applyFill="1" applyBorder="1" applyAlignment="1">
      <alignment horizontal="center"/>
    </xf>
    <xf numFmtId="3" fontId="20" fillId="6" borderId="13" xfId="0" applyNumberFormat="1" applyFont="1" applyFill="1" applyBorder="1" applyAlignment="1">
      <alignment horizontal="center"/>
    </xf>
    <xf numFmtId="3" fontId="20" fillId="6" borderId="14" xfId="0" applyNumberFormat="1" applyFont="1" applyFill="1" applyBorder="1" applyAlignment="1">
      <alignment horizontal="center"/>
    </xf>
    <xf numFmtId="3" fontId="20" fillId="6" borderId="15" xfId="0" applyNumberFormat="1" applyFont="1" applyFill="1" applyBorder="1" applyAlignment="1">
      <alignment horizontal="center"/>
    </xf>
    <xf numFmtId="3" fontId="20" fillId="6" borderId="14" xfId="0" applyNumberFormat="1" applyFont="1" applyFill="1" applyBorder="1" applyAlignment="1">
      <alignment horizontal="left"/>
    </xf>
    <xf numFmtId="3" fontId="20" fillId="6" borderId="15" xfId="0" applyNumberFormat="1" applyFont="1" applyFill="1" applyBorder="1" applyAlignment="1">
      <alignment horizontal="left"/>
    </xf>
    <xf numFmtId="4" fontId="20" fillId="4" borderId="12" xfId="0" applyNumberFormat="1" applyFont="1" applyFill="1" applyBorder="1" applyAlignment="1" applyProtection="1">
      <alignment horizontal="center"/>
      <protection locked="0"/>
    </xf>
    <xf numFmtId="4" fontId="20" fillId="12" borderId="12" xfId="0" applyNumberFormat="1" applyFont="1" applyFill="1" applyBorder="1" applyAlignment="1" applyProtection="1">
      <alignment horizontal="center"/>
      <protection locked="0"/>
    </xf>
    <xf numFmtId="2" fontId="21" fillId="0" borderId="0" xfId="0" applyNumberFormat="1" applyFont="1" applyFill="1" applyBorder="1" applyAlignment="1">
      <alignment horizontal="center"/>
    </xf>
    <xf numFmtId="4" fontId="21" fillId="0" borderId="0" xfId="0" applyNumberFormat="1" applyFont="1" applyFill="1" applyBorder="1" applyAlignment="1">
      <alignment horizontal="center"/>
    </xf>
    <xf numFmtId="10" fontId="20" fillId="6" borderId="14" xfId="4" applyNumberFormat="1" applyFont="1" applyFill="1" applyBorder="1" applyAlignment="1">
      <alignment horizontal="center"/>
    </xf>
    <xf numFmtId="10" fontId="20" fillId="5" borderId="14" xfId="4" applyNumberFormat="1" applyFont="1" applyFill="1" applyBorder="1" applyAlignment="1">
      <alignment horizontal="center"/>
    </xf>
    <xf numFmtId="4" fontId="20" fillId="6" borderId="16" xfId="0" applyNumberFormat="1" applyFont="1" applyFill="1" applyBorder="1" applyAlignment="1">
      <alignment horizontal="center"/>
    </xf>
    <xf numFmtId="4" fontId="20" fillId="5" borderId="16" xfId="0" applyNumberFormat="1" applyFont="1" applyFill="1" applyBorder="1" applyAlignment="1">
      <alignment horizontal="center"/>
    </xf>
    <xf numFmtId="0" fontId="39" fillId="27" borderId="0" xfId="0" applyFont="1" applyFill="1" applyAlignment="1">
      <alignment horizontal="center" vertical="center" wrapText="1"/>
    </xf>
    <xf numFmtId="0" fontId="0" fillId="0" borderId="0" xfId="0" applyFill="1" applyBorder="1" applyAlignment="1">
      <alignment horizontal="center"/>
    </xf>
    <xf numFmtId="0" fontId="0" fillId="0" borderId="18" xfId="0" applyFont="1" applyFill="1" applyBorder="1" applyAlignment="1">
      <alignment horizontal="left" vertical="center" wrapText="1"/>
    </xf>
    <xf numFmtId="0" fontId="0" fillId="0" borderId="19" xfId="0" applyFont="1" applyFill="1" applyBorder="1" applyAlignment="1">
      <alignment horizontal="left" vertical="center" wrapText="1"/>
    </xf>
    <xf numFmtId="0" fontId="0" fillId="0" borderId="20" xfId="0" applyFont="1" applyFill="1" applyBorder="1" applyAlignment="1">
      <alignment horizontal="left" vertical="center" wrapText="1"/>
    </xf>
    <xf numFmtId="0" fontId="22" fillId="17" borderId="0" xfId="0" applyFont="1" applyFill="1" applyBorder="1" applyAlignment="1">
      <alignment horizontal="center" vertical="center"/>
    </xf>
    <xf numFmtId="0" fontId="0" fillId="0" borderId="18" xfId="0" applyFont="1" applyFill="1" applyBorder="1" applyAlignment="1">
      <alignment horizontal="center" vertical="center"/>
    </xf>
    <xf numFmtId="0" fontId="0" fillId="0" borderId="20" xfId="0" applyFont="1" applyFill="1" applyBorder="1" applyAlignment="1">
      <alignment horizontal="center" vertical="center"/>
    </xf>
    <xf numFmtId="0" fontId="4" fillId="0" borderId="28" xfId="0" applyFont="1" applyFill="1" applyBorder="1" applyAlignment="1">
      <alignment horizontal="left" vertical="center" wrapText="1"/>
    </xf>
    <xf numFmtId="0" fontId="4" fillId="0" borderId="30" xfId="0" applyFont="1" applyFill="1" applyBorder="1" applyAlignment="1">
      <alignment horizontal="left" vertical="center" wrapText="1"/>
    </xf>
    <xf numFmtId="0" fontId="4" fillId="0" borderId="29" xfId="0" applyFont="1" applyFill="1" applyBorder="1" applyAlignment="1">
      <alignment horizontal="left" vertical="center" wrapText="1"/>
    </xf>
    <xf numFmtId="0" fontId="4" fillId="0" borderId="18" xfId="0" applyFont="1" applyFill="1" applyBorder="1" applyAlignment="1">
      <alignment horizontal="left" vertical="center"/>
    </xf>
    <xf numFmtId="0" fontId="4" fillId="0" borderId="19" xfId="0" applyFont="1" applyFill="1" applyBorder="1" applyAlignment="1">
      <alignment horizontal="left" vertical="center"/>
    </xf>
    <xf numFmtId="0" fontId="4" fillId="0" borderId="20" xfId="0" applyFont="1" applyFill="1" applyBorder="1" applyAlignment="1">
      <alignment horizontal="left" vertical="center"/>
    </xf>
    <xf numFmtId="0" fontId="0" fillId="0" borderId="18" xfId="0" applyFont="1" applyFill="1" applyBorder="1" applyAlignment="1">
      <alignment horizontal="center"/>
    </xf>
    <xf numFmtId="0" fontId="0" fillId="0" borderId="20" xfId="0" applyFont="1" applyFill="1" applyBorder="1" applyAlignment="1">
      <alignment horizontal="center"/>
    </xf>
    <xf numFmtId="0" fontId="4" fillId="0" borderId="28" xfId="0" applyFont="1" applyFill="1" applyBorder="1" applyAlignment="1">
      <alignment horizontal="left" wrapText="1"/>
    </xf>
    <xf numFmtId="0" fontId="4" fillId="0" borderId="30" xfId="0" applyFont="1" applyFill="1" applyBorder="1" applyAlignment="1">
      <alignment horizontal="left" wrapText="1"/>
    </xf>
    <xf numFmtId="0" fontId="4" fillId="0" borderId="29" xfId="0" applyFont="1" applyFill="1" applyBorder="1" applyAlignment="1">
      <alignment horizontal="left" wrapText="1"/>
    </xf>
    <xf numFmtId="0" fontId="22" fillId="17" borderId="0" xfId="0" applyFont="1" applyFill="1" applyBorder="1" applyAlignment="1">
      <alignment horizontal="center" vertical="center" wrapText="1"/>
    </xf>
    <xf numFmtId="0" fontId="6" fillId="21" borderId="34" xfId="3" applyFont="1" applyFill="1" applyBorder="1" applyAlignment="1">
      <alignment horizontal="center" vertical="center"/>
    </xf>
    <xf numFmtId="0" fontId="6" fillId="21" borderId="6" xfId="3" applyFont="1" applyFill="1" applyBorder="1" applyAlignment="1">
      <alignment horizontal="center" vertical="center"/>
    </xf>
    <xf numFmtId="0" fontId="6" fillId="21" borderId="31" xfId="3" applyFont="1" applyFill="1" applyBorder="1" applyAlignment="1">
      <alignment horizontal="center" vertical="center"/>
    </xf>
    <xf numFmtId="0" fontId="6" fillId="9" borderId="6" xfId="3" applyFont="1" applyFill="1" applyBorder="1" applyAlignment="1">
      <alignment horizontal="center" vertical="center"/>
    </xf>
    <xf numFmtId="0" fontId="6" fillId="9" borderId="31" xfId="3" applyFont="1" applyFill="1" applyBorder="1" applyAlignment="1">
      <alignment horizontal="center" vertical="center"/>
    </xf>
    <xf numFmtId="0" fontId="6" fillId="9" borderId="32" xfId="3" applyFont="1" applyFill="1" applyBorder="1" applyAlignment="1">
      <alignment horizontal="center" vertical="center"/>
    </xf>
    <xf numFmtId="0" fontId="6" fillId="9" borderId="0" xfId="3" applyFont="1" applyFill="1" applyBorder="1" applyAlignment="1">
      <alignment horizontal="center" vertical="center"/>
    </xf>
    <xf numFmtId="0" fontId="7" fillId="6" borderId="11" xfId="3" applyFont="1" applyFill="1" applyBorder="1" applyAlignment="1">
      <alignment horizontal="center" vertical="center"/>
    </xf>
    <xf numFmtId="0" fontId="7" fillId="6" borderId="33" xfId="3" applyFont="1" applyFill="1" applyBorder="1" applyAlignment="1">
      <alignment horizontal="center" vertical="center"/>
    </xf>
    <xf numFmtId="0" fontId="7" fillId="6" borderId="32" xfId="3" applyFont="1" applyFill="1" applyBorder="1" applyAlignment="1">
      <alignment horizontal="center" vertical="center"/>
    </xf>
    <xf numFmtId="0" fontId="7" fillId="6" borderId="0" xfId="3" applyFont="1" applyFill="1" applyBorder="1" applyAlignment="1">
      <alignment horizontal="center" vertical="center"/>
    </xf>
    <xf numFmtId="0" fontId="6" fillId="9" borderId="0" xfId="3" applyFont="1" applyFill="1" applyBorder="1" applyAlignment="1">
      <alignment horizontal="center" vertical="center" textRotation="90"/>
    </xf>
    <xf numFmtId="0" fontId="6" fillId="9" borderId="3" xfId="3" applyFont="1" applyFill="1" applyBorder="1" applyAlignment="1">
      <alignment horizontal="center" vertical="center"/>
    </xf>
    <xf numFmtId="0" fontId="6" fillId="9" borderId="36" xfId="3" applyFont="1" applyFill="1" applyBorder="1" applyAlignment="1">
      <alignment horizontal="center" vertical="center"/>
    </xf>
    <xf numFmtId="0" fontId="6" fillId="21" borderId="35" xfId="3" applyFont="1" applyFill="1" applyBorder="1" applyAlignment="1">
      <alignment horizontal="center" vertical="center" wrapText="1"/>
    </xf>
    <xf numFmtId="0" fontId="6" fillId="21" borderId="36" xfId="3" applyFont="1" applyFill="1" applyBorder="1" applyAlignment="1">
      <alignment horizontal="center" vertical="center" wrapText="1"/>
    </xf>
    <xf numFmtId="0" fontId="6" fillId="22" borderId="34" xfId="3" applyFont="1" applyFill="1" applyBorder="1" applyAlignment="1">
      <alignment horizontal="center" vertical="center"/>
    </xf>
    <xf numFmtId="0" fontId="6" fillId="22" borderId="6" xfId="3" applyFont="1" applyFill="1" applyBorder="1" applyAlignment="1">
      <alignment horizontal="center" vertical="center"/>
    </xf>
    <xf numFmtId="0" fontId="6" fillId="22" borderId="31" xfId="3" applyFont="1" applyFill="1" applyBorder="1" applyAlignment="1">
      <alignment horizontal="center" vertical="center"/>
    </xf>
    <xf numFmtId="0" fontId="6" fillId="22" borderId="35" xfId="3" applyFont="1" applyFill="1" applyBorder="1" applyAlignment="1">
      <alignment horizontal="center" vertical="center" wrapText="1"/>
    </xf>
    <xf numFmtId="0" fontId="6" fillId="22" borderId="36" xfId="3" applyFont="1" applyFill="1" applyBorder="1" applyAlignment="1">
      <alignment horizontal="center" vertical="center" wrapText="1"/>
    </xf>
    <xf numFmtId="0" fontId="6" fillId="22" borderId="32" xfId="3" applyFont="1" applyFill="1" applyBorder="1" applyAlignment="1">
      <alignment horizontal="center" vertical="center"/>
    </xf>
    <xf numFmtId="0" fontId="6" fillId="22" borderId="0" xfId="3" applyFont="1" applyFill="1" applyBorder="1" applyAlignment="1">
      <alignment horizontal="center" vertical="center"/>
    </xf>
    <xf numFmtId="0" fontId="6" fillId="22" borderId="39" xfId="3" applyFont="1" applyFill="1" applyBorder="1" applyAlignment="1">
      <alignment horizontal="center" vertical="center"/>
    </xf>
    <xf numFmtId="0" fontId="6" fillId="9" borderId="7" xfId="3" applyFont="1" applyFill="1" applyBorder="1" applyAlignment="1">
      <alignment horizontal="center" vertical="center" textRotation="90"/>
    </xf>
  </cellXfs>
  <cellStyles count="12">
    <cellStyle name="Comma" xfId="9" builtinId="3"/>
    <cellStyle name="Comma 2" xfId="2"/>
    <cellStyle name="Normal" xfId="0" builtinId="0"/>
    <cellStyle name="Normal 10" xfId="3"/>
    <cellStyle name="Normal 2" xfId="1"/>
    <cellStyle name="Normal 2 2" xfId="5"/>
    <cellStyle name="Normal 2 2 2" xfId="10"/>
    <cellStyle name="Percent" xfId="4" builtinId="5"/>
    <cellStyle name="PSChar" xfId="6"/>
    <cellStyle name="PSDate" xfId="7"/>
    <cellStyle name="PSDec" xfId="8"/>
    <cellStyle name="Single Cell Column Heading"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26" Type="http://schemas.microsoft.com/office/2006/relationships/vbaProject" Target="vbaProject.bin"/><Relationship Id="rId3" Type="http://schemas.openxmlformats.org/officeDocument/2006/relationships/worksheet" Target="worksheets/sheet3.xml"/><Relationship Id="rId21" Type="http://schemas.openxmlformats.org/officeDocument/2006/relationships/externalLink" Target="externalLinks/externalLink7.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externalLink" Target="externalLinks/externalLink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externalLink" Target="externalLinks/externalLink1.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3.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5483527247979364E-2"/>
          <c:y val="2.5303402986988247E-2"/>
          <c:w val="0.91987879036254372"/>
          <c:h val="0.78992518870374562"/>
        </c:manualLayout>
      </c:layout>
      <c:barChart>
        <c:barDir val="col"/>
        <c:grouping val="stacked"/>
        <c:varyColors val="0"/>
        <c:ser>
          <c:idx val="0"/>
          <c:order val="0"/>
          <c:tx>
            <c:strRef>
              <c:f>Cascade!$B$1</c:f>
              <c:strCache>
                <c:ptCount val="1"/>
                <c:pt idx="0">
                  <c:v>Correction</c:v>
                </c:pt>
              </c:strCache>
            </c:strRef>
          </c:tx>
          <c:spPr>
            <a:noFill/>
            <a:ln>
              <a:noFill/>
            </a:ln>
            <a:effectLst/>
          </c:spPr>
          <c:invertIfNegative val="0"/>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Cascade!$B$2:$B$16</c15:sqref>
                  </c15:fullRef>
                </c:ext>
              </c:extLst>
              <c:f>(Cascade!$B$2:$B$4,Cascade!$B$15:$B$16)</c:f>
              <c:numCache>
                <c:formatCode>#,##0.00</c:formatCode>
                <c:ptCount val="5"/>
                <c:pt idx="1">
                  <c:v>0</c:v>
                </c:pt>
                <c:pt idx="2">
                  <c:v>0</c:v>
                </c:pt>
                <c:pt idx="3">
                  <c:v>0</c:v>
                </c:pt>
              </c:numCache>
            </c:numRef>
          </c:val>
        </c:ser>
        <c:ser>
          <c:idx val="1"/>
          <c:order val="1"/>
          <c:tx>
            <c:strRef>
              <c:f>Cascade!$C$1</c:f>
              <c:strCache>
                <c:ptCount val="1"/>
                <c:pt idx="0">
                  <c:v>Final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Cascade!$C$2:$C$16</c15:sqref>
                  </c15:fullRef>
                </c:ext>
              </c:extLst>
              <c:f>(Cascade!$C$2:$C$4,Cascade!$C$15:$C$16)</c:f>
              <c:numCache>
                <c:formatCode>#,##0</c:formatCode>
                <c:ptCount val="5"/>
                <c:pt idx="4">
                  <c:v>0</c:v>
                </c:pt>
              </c:numCache>
            </c:numRef>
          </c:val>
        </c:ser>
        <c:ser>
          <c:idx val="2"/>
          <c:order val="2"/>
          <c:tx>
            <c:strRef>
              <c:f>Cascade!$D$1</c:f>
              <c:strCache>
                <c:ptCount val="1"/>
                <c:pt idx="0">
                  <c:v>Négatif</c:v>
                </c:pt>
              </c:strCache>
            </c:strRef>
          </c:tx>
          <c:spPr>
            <a:solidFill>
              <a:schemeClr val="accent1"/>
            </a:solidFill>
            <a:ln>
              <a:noFill/>
            </a:ln>
            <a:effectLst/>
          </c:spPr>
          <c:invertIfNegative val="0"/>
          <c:dPt>
            <c:idx val="1"/>
            <c:invertIfNegative val="0"/>
            <c:bubble3D val="0"/>
            <c:spPr>
              <a:solidFill>
                <a:schemeClr val="accent1"/>
              </a:solidFill>
              <a:ln>
                <a:noFill/>
              </a:ln>
              <a:effectLst/>
            </c:spPr>
          </c:dPt>
          <c:dLbls>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Cascade!$D$2:$D$16</c15:sqref>
                  </c15:fullRef>
                </c:ext>
              </c:extLst>
              <c:f>(Cascade!$D$2:$D$4,Cascade!$D$15:$D$16)</c:f>
              <c:numCache>
                <c:formatCode>#,##0.00</c:formatCode>
                <c:ptCount val="5"/>
                <c:pt idx="1">
                  <c:v>0</c:v>
                </c:pt>
                <c:pt idx="2">
                  <c:v>0</c:v>
                </c:pt>
                <c:pt idx="3">
                  <c:v>0</c:v>
                </c:pt>
              </c:numCache>
            </c:numRef>
          </c:val>
          <c:extLst>
            <c:ext xmlns:c15="http://schemas.microsoft.com/office/drawing/2012/chart" uri="{02D57815-91ED-43cb-92C2-25804820EDAC}">
              <c15:categoryFilterExceptions>
                <c15:categoryFilterException>
                  <c15:sqref>Cascade!$D$5</c15:sqref>
                  <c15:dLbl>
                    <c:idx val="2"/>
                    <c:layout>
                      <c:manualLayout>
                        <c:x val="0"/>
                        <c:y val="4.7117020544240412E-2"/>
                      </c:manualLayout>
                    </c:layout>
                    <c:dLblPos val="ctr"/>
                    <c:showLegendKey val="0"/>
                    <c:showVal val="1"/>
                    <c:showCatName val="0"/>
                    <c:showSerName val="0"/>
                    <c:showPercent val="0"/>
                    <c:showBubbleSize val="0"/>
                    <c:extLst>
                      <c:ext uri="{CE6537A1-D6FC-4f65-9D91-7224C49458BB}"/>
                    </c:extLst>
                  </c15:dLbl>
                </c15:categoryFilterException>
              </c15:categoryFilterExceptions>
            </c:ext>
          </c:extLst>
        </c:ser>
        <c:ser>
          <c:idx val="3"/>
          <c:order val="3"/>
          <c:tx>
            <c:strRef>
              <c:f>Cascade!$E$1</c:f>
              <c:strCache>
                <c:ptCount val="1"/>
                <c:pt idx="0">
                  <c:v>Positif</c:v>
                </c:pt>
              </c:strCache>
            </c:strRef>
          </c:tx>
          <c:spPr>
            <a:solidFill>
              <a:schemeClr val="accent5"/>
            </a:solidFill>
            <a:ln>
              <a:noFill/>
            </a:ln>
            <a:effectLst/>
          </c:spPr>
          <c:invertIfNegative val="0"/>
          <c:dPt>
            <c:idx val="2"/>
            <c:invertIfNegative val="0"/>
            <c:bubble3D val="0"/>
            <c:spPr>
              <a:solidFill>
                <a:schemeClr val="accent5"/>
              </a:solidFill>
              <a:ln>
                <a:noFill/>
              </a:ln>
              <a:effectLst/>
            </c:spPr>
          </c:dPt>
          <c:dLbls>
            <c:dLbl>
              <c:idx val="1"/>
              <c:layout>
                <c:manualLayout>
                  <c:x val="1.539855149342306E-3"/>
                  <c:y val="9.2739927756597215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dLbl>
              <c:idx val="2"/>
              <c:layout>
                <c:manualLayout>
                  <c:x val="0"/>
                  <c:y val="4.365783129194907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dLbl>
              <c:idx val="3"/>
              <c:layout>
                <c:manualLayout>
                  <c:x val="0"/>
                  <c:y val="3.8355586588821253E-2"/>
                </c:manualLayout>
              </c:layout>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bg1"/>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Cascade!$E$2:$E$16</c15:sqref>
                  </c15:fullRef>
                </c:ext>
              </c:extLst>
              <c:f>(Cascade!$E$2:$E$4,Cascade!$E$15:$E$16)</c:f>
              <c:numCache>
                <c:formatCode>#,##0.00</c:formatCode>
                <c:ptCount val="5"/>
                <c:pt idx="1">
                  <c:v>0</c:v>
                </c:pt>
                <c:pt idx="2">
                  <c:v>0</c:v>
                </c:pt>
                <c:pt idx="3">
                  <c:v>0</c:v>
                </c:pt>
              </c:numCache>
            </c:numRef>
          </c:val>
          <c:extLst/>
        </c:ser>
        <c:ser>
          <c:idx val="4"/>
          <c:order val="4"/>
          <c:tx>
            <c:strRef>
              <c:f>Cascade!$F$1</c:f>
              <c:strCache>
                <c:ptCount val="1"/>
                <c:pt idx="0">
                  <c:v>Initial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extLst>
                <c:ext xmlns:c15="http://schemas.microsoft.com/office/drawing/2012/chart" uri="{02D57815-91ED-43cb-92C2-25804820EDAC}">
                  <c15:fullRef>
                    <c15:sqref>Cascade!$A$2:$A$16</c15:sqref>
                  </c15:fullRef>
                </c:ext>
              </c:extLst>
              <c:f>(Cascade!$A$2:$A$4,Cascade!$A$15:$A$16)</c:f>
              <c:strCache>
                <c:ptCount val="5"/>
                <c:pt idx="0">
                  <c:v>Budget</c:v>
                </c:pt>
                <c:pt idx="1">
                  <c:v>Entrées</c:v>
                </c:pt>
                <c:pt idx="2">
                  <c:v>Sorties</c:v>
                </c:pt>
                <c:pt idx="3">
                  <c:v>Ajustement MS</c:v>
                </c:pt>
                <c:pt idx="4">
                  <c:v>E1</c:v>
                </c:pt>
              </c:strCache>
            </c:strRef>
          </c:cat>
          <c:val>
            <c:numRef>
              <c:extLst>
                <c:ext xmlns:c15="http://schemas.microsoft.com/office/drawing/2012/chart" uri="{02D57815-91ED-43cb-92C2-25804820EDAC}">
                  <c15:fullRef>
                    <c15:sqref>Cascade!$F$2:$F$16</c15:sqref>
                  </c15:fullRef>
                </c:ext>
              </c:extLst>
              <c:f>(Cascade!$F$2:$F$4,Cascade!$F$15:$F$16)</c:f>
              <c:numCache>
                <c:formatCode>General</c:formatCode>
                <c:ptCount val="5"/>
                <c:pt idx="0" formatCode="#,##0">
                  <c:v>0</c:v>
                </c:pt>
              </c:numCache>
            </c:numRef>
          </c:val>
        </c:ser>
        <c:dLbls>
          <c:showLegendKey val="0"/>
          <c:showVal val="0"/>
          <c:showCatName val="0"/>
          <c:showSerName val="0"/>
          <c:showPercent val="0"/>
          <c:showBubbleSize val="0"/>
        </c:dLbls>
        <c:gapWidth val="0"/>
        <c:overlap val="100"/>
        <c:axId val="502829072"/>
        <c:axId val="502823192"/>
      </c:barChart>
      <c:catAx>
        <c:axId val="502829072"/>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02823192"/>
        <c:crosses val="autoZero"/>
        <c:auto val="1"/>
        <c:lblAlgn val="ctr"/>
        <c:lblOffset val="100"/>
        <c:noMultiLvlLbl val="0"/>
      </c:catAx>
      <c:valAx>
        <c:axId val="502823192"/>
        <c:scaling>
          <c:orientation val="minMax"/>
          <c:max val="4200"/>
          <c:min val="3000"/>
        </c:scaling>
        <c:delete val="1"/>
        <c:axPos val="l"/>
        <c:majorGridlines>
          <c:spPr>
            <a:ln w="9525" cap="flat" cmpd="sng" algn="ctr">
              <a:solidFill>
                <a:schemeClr val="tx1">
                  <a:lumMod val="15000"/>
                  <a:lumOff val="85000"/>
                </a:schemeClr>
              </a:solidFill>
              <a:round/>
            </a:ln>
            <a:effectLst/>
          </c:spPr>
        </c:majorGridlines>
        <c:numFmt formatCode="#,##0" sourceLinked="0"/>
        <c:majorTickMark val="out"/>
        <c:minorTickMark val="none"/>
        <c:tickLblPos val="nextTo"/>
        <c:crossAx val="502829072"/>
        <c:crosses val="autoZero"/>
        <c:crossBetween val="between"/>
      </c:valAx>
      <c:spPr>
        <a:noFill/>
        <a:ln>
          <a:noFill/>
        </a:ln>
        <a:effectLst/>
      </c:spPr>
    </c:plotArea>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orientation="portrait"/>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3.5486338297040093E-2"/>
          <c:y val="4.908780293893357E-2"/>
          <c:w val="0.9475837852318052"/>
          <c:h val="0.78106234017861809"/>
        </c:manualLayout>
      </c:layout>
      <c:barChart>
        <c:barDir val="col"/>
        <c:grouping val="stacked"/>
        <c:varyColors val="0"/>
        <c:ser>
          <c:idx val="0"/>
          <c:order val="0"/>
          <c:spPr>
            <a:solidFill>
              <a:schemeClr val="accent5"/>
            </a:solidFill>
            <a:ln w="3175">
              <a:solidFill>
                <a:srgbClr val="FFFFFF"/>
              </a:solidFill>
              <a:prstDash val="solid"/>
            </a:ln>
          </c:spPr>
          <c:invertIfNegative val="0"/>
          <c:dLbls>
            <c:numFmt formatCode="_(* #,##0_);_(* \(#,##0\);_(* &quot; - &quot;_);_(@_)" sourceLinked="0"/>
            <c:spPr>
              <a:noFill/>
              <a:ln w="25400">
                <a:noFill/>
              </a:ln>
            </c:spPr>
            <c:txPr>
              <a:bodyPr/>
              <a:lstStyle/>
              <a:p>
                <a:pPr>
                  <a:defRPr sz="800" b="1" i="0" u="none" strike="noStrike" baseline="0">
                    <a:solidFill>
                      <a:schemeClr val="bg1"/>
                    </a:solidFill>
                    <a:latin typeface="Arial"/>
                    <a:ea typeface="Arial"/>
                    <a:cs typeface="Arial"/>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Deck'!$D$4:$D$14</c:f>
              <c:numCache>
                <c:formatCode>0</c:formatCode>
                <c:ptCount val="11"/>
                <c:pt idx="0">
                  <c:v>0</c:v>
                </c:pt>
                <c:pt idx="10">
                  <c:v>0</c:v>
                </c:pt>
              </c:numCache>
            </c:numRef>
          </c:val>
        </c:ser>
        <c:ser>
          <c:idx val="1"/>
          <c:order val="1"/>
          <c:spPr>
            <a:noFill/>
            <a:ln w="25400">
              <a:noFill/>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Deck'!$E$4:$E$14</c:f>
              <c:numCache>
                <c:formatCode>0.0</c:formatCode>
                <c:ptCount val="11"/>
                <c:pt idx="1">
                  <c:v>0</c:v>
                </c:pt>
                <c:pt idx="2">
                  <c:v>0</c:v>
                </c:pt>
                <c:pt idx="3">
                  <c:v>0</c:v>
                </c:pt>
                <c:pt idx="4">
                  <c:v>0</c:v>
                </c:pt>
                <c:pt idx="5">
                  <c:v>0</c:v>
                </c:pt>
                <c:pt idx="6">
                  <c:v>0</c:v>
                </c:pt>
                <c:pt idx="7">
                  <c:v>0</c:v>
                </c:pt>
                <c:pt idx="8">
                  <c:v>0</c:v>
                </c:pt>
                <c:pt idx="9">
                  <c:v>0</c:v>
                </c:pt>
              </c:numCache>
            </c:numRef>
          </c:val>
        </c:ser>
        <c:ser>
          <c:idx val="2"/>
          <c:order val="2"/>
          <c:spPr>
            <a:solidFill>
              <a:srgbClr val="92D050"/>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Deck'!$F$4:$F$14</c:f>
              <c:numCache>
                <c:formatCode>0.0</c:formatCode>
                <c:ptCount val="11"/>
                <c:pt idx="1">
                  <c:v>0</c:v>
                </c:pt>
                <c:pt idx="2">
                  <c:v>0</c:v>
                </c:pt>
                <c:pt idx="3">
                  <c:v>0</c:v>
                </c:pt>
                <c:pt idx="4">
                  <c:v>0</c:v>
                </c:pt>
                <c:pt idx="5">
                  <c:v>0</c:v>
                </c:pt>
                <c:pt idx="6">
                  <c:v>0</c:v>
                </c:pt>
                <c:pt idx="7">
                  <c:v>0</c:v>
                </c:pt>
                <c:pt idx="8">
                  <c:v>0</c:v>
                </c:pt>
                <c:pt idx="9">
                  <c:v>0</c:v>
                </c:pt>
              </c:numCache>
            </c:numRef>
          </c:val>
        </c:ser>
        <c:ser>
          <c:idx val="3"/>
          <c:order val="3"/>
          <c:spPr>
            <a:solidFill>
              <a:srgbClr val="C7FF4C"/>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Deck'!$G$4:$G$14</c:f>
              <c:numCache>
                <c:formatCode>0.0</c:formatCode>
                <c:ptCount val="11"/>
                <c:pt idx="1">
                  <c:v>0</c:v>
                </c:pt>
                <c:pt idx="2">
                  <c:v>0</c:v>
                </c:pt>
                <c:pt idx="3">
                  <c:v>0</c:v>
                </c:pt>
                <c:pt idx="4">
                  <c:v>0</c:v>
                </c:pt>
                <c:pt idx="5">
                  <c:v>0</c:v>
                </c:pt>
                <c:pt idx="6">
                  <c:v>0</c:v>
                </c:pt>
                <c:pt idx="7">
                  <c:v>0</c:v>
                </c:pt>
                <c:pt idx="8">
                  <c:v>0</c:v>
                </c:pt>
                <c:pt idx="9">
                  <c:v>0</c:v>
                </c:pt>
              </c:numCache>
            </c:numRef>
          </c:val>
        </c:ser>
        <c:ser>
          <c:idx val="4"/>
          <c:order val="4"/>
          <c:spPr>
            <a:solidFill>
              <a:schemeClr val="accent6"/>
            </a:solidFill>
            <a:ln w="3175">
              <a:solidFill>
                <a:srgbClr val="FFFFFF"/>
              </a:solidFill>
              <a:prstDash val="solid"/>
            </a:ln>
          </c:spPr>
          <c:invertIfNegative val="0"/>
          <c:dLbls>
            <c:dLbl>
              <c:idx val="11"/>
              <c:layout>
                <c:manualLayout>
                  <c:x val="-1.3175230566534915E-3"/>
                  <c:y val="-0.12535612535612536"/>
                </c:manualLayout>
              </c:layout>
              <c:numFmt formatCode="\-0;\+0;&quot;&quot;" sourceLinked="0"/>
              <c:spPr/>
              <c:txPr>
                <a:bodyPr/>
                <a:lstStyle/>
                <a:p>
                  <a:pPr algn="ctr" rtl="0">
                    <a:defRPr sz="700" b="0" i="0" u="none" strike="noStrike" baseline="0">
                      <a:solidFill>
                        <a:srgbClr val="000000"/>
                      </a:solidFill>
                      <a:latin typeface="Arial"/>
                      <a:ea typeface="Arial"/>
                      <a:cs typeface="Arial"/>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spPr>
              <a:noFill/>
              <a:ln>
                <a:noFill/>
              </a:ln>
              <a:effectLst/>
            </c:spPr>
            <c:showLegendKey val="0"/>
            <c:showVal val="0"/>
            <c:showCatName val="0"/>
            <c:showSerName val="0"/>
            <c:showPercent val="0"/>
            <c:showBubbleSize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Deck'!$H$4:$H$14</c:f>
              <c:numCache>
                <c:formatCode>0.0</c:formatCode>
                <c:ptCount val="11"/>
                <c:pt idx="1">
                  <c:v>0</c:v>
                </c:pt>
                <c:pt idx="2">
                  <c:v>0</c:v>
                </c:pt>
                <c:pt idx="3">
                  <c:v>0</c:v>
                </c:pt>
                <c:pt idx="4">
                  <c:v>0</c:v>
                </c:pt>
                <c:pt idx="5">
                  <c:v>0</c:v>
                </c:pt>
                <c:pt idx="6">
                  <c:v>0</c:v>
                </c:pt>
                <c:pt idx="7">
                  <c:v>0</c:v>
                </c:pt>
                <c:pt idx="8">
                  <c:v>0</c:v>
                </c:pt>
                <c:pt idx="9">
                  <c:v>0</c:v>
                </c:pt>
              </c:numCache>
            </c:numRef>
          </c:val>
        </c:ser>
        <c:ser>
          <c:idx val="5"/>
          <c:order val="5"/>
          <c:spPr>
            <a:solidFill>
              <a:srgbClr val="6D9F00"/>
            </a:solidFill>
            <a:ln w="3175">
              <a:solidFill>
                <a:srgbClr val="FFFFFF"/>
              </a:solidFill>
              <a:prstDash val="solid"/>
            </a:ln>
          </c:spPr>
          <c:invertIfNegative val="0"/>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Deck'!$I$4:$I$14</c:f>
              <c:numCache>
                <c:formatCode>0.0</c:formatCode>
                <c:ptCount val="11"/>
                <c:pt idx="1">
                  <c:v>0</c:v>
                </c:pt>
                <c:pt idx="2">
                  <c:v>0</c:v>
                </c:pt>
                <c:pt idx="3">
                  <c:v>0</c:v>
                </c:pt>
                <c:pt idx="4">
                  <c:v>0</c:v>
                </c:pt>
                <c:pt idx="5">
                  <c:v>0</c:v>
                </c:pt>
                <c:pt idx="6">
                  <c:v>0</c:v>
                </c:pt>
                <c:pt idx="7">
                  <c:v>0</c:v>
                </c:pt>
                <c:pt idx="8">
                  <c:v>0</c:v>
                </c:pt>
                <c:pt idx="9">
                  <c:v>0</c:v>
                </c:pt>
              </c:numCache>
            </c:numRef>
          </c:val>
        </c:ser>
        <c:ser>
          <c:idx val="6"/>
          <c:order val="6"/>
          <c:spPr>
            <a:noFill/>
            <a:ln w="25400">
              <a:noFill/>
            </a:ln>
          </c:spPr>
          <c:invertIfNegative val="0"/>
          <c:dLbls>
            <c:numFmt formatCode="\-0.0;\-0.0;&quot;&quot;" sourceLinked="0"/>
            <c:spPr>
              <a:noFill/>
              <a:ln w="25400">
                <a:noFill/>
              </a:ln>
            </c:spPr>
            <c:txPr>
              <a:bodyPr/>
              <a:lstStyle/>
              <a:p>
                <a:pPr>
                  <a:defRPr sz="800" b="0" i="0" u="none" strike="noStrike" baseline="0">
                    <a:solidFill>
                      <a:srgbClr val="000000"/>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Deck'!$J$4:$J$14</c:f>
              <c:numCache>
                <c:formatCode>0.0</c:formatCode>
                <c:ptCount val="11"/>
                <c:pt idx="1">
                  <c:v>0</c:v>
                </c:pt>
                <c:pt idx="2">
                  <c:v>0</c:v>
                </c:pt>
                <c:pt idx="3">
                  <c:v>0</c:v>
                </c:pt>
                <c:pt idx="4">
                  <c:v>0</c:v>
                </c:pt>
                <c:pt idx="5">
                  <c:v>0</c:v>
                </c:pt>
                <c:pt idx="6">
                  <c:v>0</c:v>
                </c:pt>
                <c:pt idx="7">
                  <c:v>0</c:v>
                </c:pt>
                <c:pt idx="8">
                  <c:v>0</c:v>
                </c:pt>
                <c:pt idx="9">
                  <c:v>0</c:v>
                </c:pt>
              </c:numCache>
            </c:numRef>
          </c:val>
        </c:ser>
        <c:ser>
          <c:idx val="7"/>
          <c:order val="7"/>
          <c:spPr>
            <a:noFill/>
            <a:ln w="25400">
              <a:noFill/>
            </a:ln>
          </c:spPr>
          <c:invertIfNegative val="0"/>
          <c:dLbls>
            <c:numFmt formatCode="\+0.0;\+0.0;&quot;&quot;" sourceLinked="0"/>
            <c:spPr>
              <a:noFill/>
              <a:ln w="25400">
                <a:noFill/>
              </a:ln>
            </c:spPr>
            <c:txPr>
              <a:bodyPr/>
              <a:lstStyle/>
              <a:p>
                <a:pPr>
                  <a:defRPr sz="800" b="0" i="0" u="none" strike="noStrike" baseline="0">
                    <a:solidFill>
                      <a:srgbClr val="000000"/>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Deck'!$K$4:$K$14</c:f>
              <c:numCache>
                <c:formatCode>0.0</c:formatCode>
                <c:ptCount val="11"/>
                <c:pt idx="1">
                  <c:v>0</c:v>
                </c:pt>
                <c:pt idx="2">
                  <c:v>0</c:v>
                </c:pt>
                <c:pt idx="3">
                  <c:v>0</c:v>
                </c:pt>
                <c:pt idx="4">
                  <c:v>0</c:v>
                </c:pt>
                <c:pt idx="5">
                  <c:v>0</c:v>
                </c:pt>
                <c:pt idx="6">
                  <c:v>0</c:v>
                </c:pt>
                <c:pt idx="7">
                  <c:v>0</c:v>
                </c:pt>
                <c:pt idx="8">
                  <c:v>0</c:v>
                </c:pt>
                <c:pt idx="9">
                  <c:v>0</c:v>
                </c:pt>
              </c:numCache>
            </c:numRef>
          </c:val>
        </c:ser>
        <c:ser>
          <c:idx val="8"/>
          <c:order val="8"/>
          <c:spPr>
            <a:noFill/>
            <a:ln w="25400">
              <a:noFill/>
            </a:ln>
          </c:spPr>
          <c:invertIfNegative val="0"/>
          <c:dLbls>
            <c:numFmt formatCode="\-0;\+0;&quot;&quot;" sourceLinked="0"/>
            <c:spPr>
              <a:noFill/>
              <a:ln w="25400">
                <a:noFill/>
              </a:ln>
            </c:spPr>
            <c:txPr>
              <a:bodyPr/>
              <a:lstStyle/>
              <a:p>
                <a:pPr>
                  <a:defRPr sz="800" b="0" i="0" u="none" strike="noStrike" baseline="0">
                    <a:solidFill>
                      <a:schemeClr val="accent6">
                        <a:lumMod val="50000"/>
                      </a:schemeClr>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0"/>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Deck'!$L$4:$L$14</c:f>
              <c:numCache>
                <c:formatCode>0.0</c:formatCode>
                <c:ptCount val="11"/>
                <c:pt idx="1">
                  <c:v>0</c:v>
                </c:pt>
                <c:pt idx="2">
                  <c:v>0</c:v>
                </c:pt>
                <c:pt idx="3">
                  <c:v>0</c:v>
                </c:pt>
                <c:pt idx="4">
                  <c:v>0</c:v>
                </c:pt>
                <c:pt idx="5">
                  <c:v>0</c:v>
                </c:pt>
                <c:pt idx="6">
                  <c:v>0</c:v>
                </c:pt>
                <c:pt idx="7">
                  <c:v>0</c:v>
                </c:pt>
                <c:pt idx="8">
                  <c:v>0</c:v>
                </c:pt>
                <c:pt idx="9">
                  <c:v>0</c:v>
                </c:pt>
              </c:numCache>
            </c:numRef>
          </c:val>
        </c:ser>
        <c:ser>
          <c:idx val="9"/>
          <c:order val="9"/>
          <c:spPr>
            <a:noFill/>
            <a:ln w="25400">
              <a:noFill/>
            </a:ln>
          </c:spPr>
          <c:invertIfNegative val="0"/>
          <c:dLbls>
            <c:numFmt formatCode="\+0;\-0;&quot;&quot;" sourceLinked="0"/>
            <c:spPr>
              <a:noFill/>
              <a:ln w="25400">
                <a:noFill/>
              </a:ln>
            </c:spPr>
            <c:txPr>
              <a:bodyPr/>
              <a:lstStyle/>
              <a:p>
                <a:pPr>
                  <a:defRPr sz="800" b="0" i="0" u="none" strike="noStrike" baseline="0">
                    <a:solidFill>
                      <a:schemeClr val="accent6">
                        <a:lumMod val="50000"/>
                      </a:schemeClr>
                    </a:solidFill>
                    <a:latin typeface="Arial"/>
                    <a:ea typeface="Arial"/>
                    <a:cs typeface="Arial"/>
                  </a:defRPr>
                </a:pPr>
                <a:endParaRPr lang="fr-FR"/>
              </a:p>
            </c:txPr>
            <c:dLblPos val="inBase"/>
            <c:showLegendKey val="0"/>
            <c:showVal val="1"/>
            <c:showCatName val="0"/>
            <c:showSerName val="0"/>
            <c:showPercent val="0"/>
            <c:showBubbleSize val="0"/>
            <c:showLeaderLines val="0"/>
            <c:extLst>
              <c:ext xmlns:c15="http://schemas.microsoft.com/office/drawing/2012/chart" uri="{CE6537A1-D6FC-4f65-9D91-7224C49458BB}">
                <c15:showLeaderLines val="1"/>
              </c:ext>
            </c:extLst>
          </c:dLbls>
          <c:cat>
            <c:strRef>
              <c:f>'Base Deck'!$B$4:$B$14</c:f>
              <c:strCache>
                <c:ptCount val="11"/>
                <c:pt idx="0">
                  <c:v>#REF!</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#REF!</c:v>
                </c:pt>
              </c:strCache>
            </c:strRef>
          </c:cat>
          <c:val>
            <c:numRef>
              <c:f>'Base Deck'!$M$4:$M$14</c:f>
              <c:numCache>
                <c:formatCode>0.0</c:formatCode>
                <c:ptCount val="11"/>
                <c:pt idx="1">
                  <c:v>0</c:v>
                </c:pt>
                <c:pt idx="2">
                  <c:v>0</c:v>
                </c:pt>
                <c:pt idx="3">
                  <c:v>0</c:v>
                </c:pt>
                <c:pt idx="4">
                  <c:v>0</c:v>
                </c:pt>
                <c:pt idx="5">
                  <c:v>0</c:v>
                </c:pt>
                <c:pt idx="6">
                  <c:v>0</c:v>
                </c:pt>
                <c:pt idx="7">
                  <c:v>0</c:v>
                </c:pt>
                <c:pt idx="8">
                  <c:v>0</c:v>
                </c:pt>
                <c:pt idx="9">
                  <c:v>0</c:v>
                </c:pt>
              </c:numCache>
            </c:numRef>
          </c:val>
        </c:ser>
        <c:dLbls>
          <c:showLegendKey val="0"/>
          <c:showVal val="0"/>
          <c:showCatName val="0"/>
          <c:showSerName val="0"/>
          <c:showPercent val="0"/>
          <c:showBubbleSize val="0"/>
        </c:dLbls>
        <c:gapWidth val="40"/>
        <c:overlap val="100"/>
        <c:axId val="502828288"/>
        <c:axId val="502828680"/>
      </c:barChart>
      <c:catAx>
        <c:axId val="502828288"/>
        <c:scaling>
          <c:orientation val="minMax"/>
        </c:scaling>
        <c:delete val="0"/>
        <c:axPos val="b"/>
        <c:numFmt formatCode="General" sourceLinked="1"/>
        <c:majorTickMark val="none"/>
        <c:minorTickMark val="none"/>
        <c:tickLblPos val="low"/>
        <c:spPr>
          <a:ln w="12700">
            <a:solidFill>
              <a:srgbClr val="DDDDDD"/>
            </a:solidFill>
            <a:prstDash val="solid"/>
          </a:ln>
        </c:spPr>
        <c:txPr>
          <a:bodyPr rot="-660000" vert="horz" anchor="ctr" anchorCtr="0"/>
          <a:lstStyle/>
          <a:p>
            <a:pPr>
              <a:defRPr sz="600" b="1" i="0" u="none" strike="noStrike" baseline="0">
                <a:solidFill>
                  <a:schemeClr val="accent6">
                    <a:lumMod val="50000"/>
                  </a:schemeClr>
                </a:solidFill>
                <a:latin typeface="+mj-lt"/>
                <a:ea typeface="Arial"/>
                <a:cs typeface="Arial"/>
              </a:defRPr>
            </a:pPr>
            <a:endParaRPr lang="fr-FR"/>
          </a:p>
        </c:txPr>
        <c:crossAx val="502828680"/>
        <c:crosses val="autoZero"/>
        <c:auto val="1"/>
        <c:lblAlgn val="ctr"/>
        <c:lblOffset val="100"/>
        <c:tickLblSkip val="1"/>
        <c:tickMarkSkip val="1"/>
        <c:noMultiLvlLbl val="0"/>
      </c:catAx>
      <c:valAx>
        <c:axId val="502828680"/>
        <c:scaling>
          <c:orientation val="minMax"/>
          <c:max val="4450"/>
          <c:min val="4250"/>
        </c:scaling>
        <c:delete val="0"/>
        <c:axPos val="l"/>
        <c:title>
          <c:tx>
            <c:rich>
              <a:bodyPr/>
              <a:lstStyle/>
              <a:p>
                <a:pPr>
                  <a:defRPr sz="800" b="0" i="0" u="none" strike="noStrike" baseline="0">
                    <a:solidFill>
                      <a:srgbClr val="000000"/>
                    </a:solidFill>
                    <a:latin typeface="Arial"/>
                    <a:ea typeface="Arial"/>
                    <a:cs typeface="Arial"/>
                  </a:defRPr>
                </a:pPr>
                <a:r>
                  <a:rPr lang="fr-FR"/>
                  <a:t>K€</a:t>
                </a:r>
              </a:p>
            </c:rich>
          </c:tx>
          <c:layout>
            <c:manualLayout>
              <c:xMode val="edge"/>
              <c:yMode val="edge"/>
              <c:x val="4.9308836395450563E-3"/>
              <c:y val="0.45479409413445981"/>
            </c:manualLayout>
          </c:layout>
          <c:overlay val="0"/>
          <c:spPr>
            <a:noFill/>
            <a:ln w="25400">
              <a:noFill/>
            </a:ln>
          </c:spPr>
        </c:title>
        <c:numFmt formatCode="_(* #,##0_);_(* \(#,##0\);_(* &quot; - &quot;_);_(@_)" sourceLinked="0"/>
        <c:majorTickMark val="out"/>
        <c:minorTickMark val="none"/>
        <c:tickLblPos val="nextTo"/>
        <c:spPr>
          <a:solidFill>
            <a:schemeClr val="bg1"/>
          </a:solidFill>
          <a:ln>
            <a:solidFill>
              <a:schemeClr val="bg1"/>
            </a:solidFill>
          </a:ln>
        </c:spPr>
        <c:txPr>
          <a:bodyPr/>
          <a:lstStyle/>
          <a:p>
            <a:pPr>
              <a:defRPr sz="200">
                <a:solidFill>
                  <a:schemeClr val="bg1"/>
                </a:solidFill>
              </a:defRPr>
            </a:pPr>
            <a:endParaRPr lang="fr-FR"/>
          </a:p>
        </c:txPr>
        <c:crossAx val="502828288"/>
        <c:crosses val="autoZero"/>
        <c:crossBetween val="between"/>
      </c:valAx>
      <c:spPr>
        <a:solidFill>
          <a:srgbClr val="FFFFFF"/>
        </a:solidFill>
        <a:ln w="25400">
          <a:noFill/>
        </a:ln>
      </c:spPr>
    </c:plotArea>
    <c:plotVisOnly val="1"/>
    <c:dispBlanksAs val="gap"/>
    <c:showDLblsOverMax val="0"/>
  </c:chart>
  <c:spPr>
    <a:noFill/>
    <a:ln w="9525">
      <a:noFill/>
    </a:ln>
  </c:spPr>
  <c:txPr>
    <a:bodyPr/>
    <a:lstStyle/>
    <a:p>
      <a:pPr>
        <a:defRPr sz="800" b="0" i="0" u="none" strike="noStrike" baseline="0">
          <a:solidFill>
            <a:srgbClr val="000000"/>
          </a:solidFill>
          <a:latin typeface="Arial"/>
          <a:ea typeface="Arial"/>
          <a:cs typeface="Arial"/>
        </a:defRPr>
      </a:pPr>
      <a:endParaRPr lang="fr-FR"/>
    </a:p>
  </c:txPr>
  <c:printSettings>
    <c:headerFooter alignWithMargins="0"/>
    <c:pageMargins b="1" l="0.75000000000000211" r="0.75000000000000211" t="1" header="0.492125984500001" footer="0.492125984500001"/>
    <c:pageSetup paperSize="9" orientation="landscape"/>
  </c:printSettings>
</c:chartSpace>
</file>

<file path=xl/charts/chart3.xml><?xml version="1.0" encoding="utf-8"?>
<c:chartSpace xmlns:c="http://schemas.openxmlformats.org/drawingml/2006/chart" xmlns:a="http://schemas.openxmlformats.org/drawingml/2006/main" xmlns:r="http://schemas.openxmlformats.org/officeDocument/2006/relationships">
  <c:date1904 val="0"/>
  <c:lang val="en-U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1"/>
    <c:plotArea>
      <c:layout>
        <c:manualLayout>
          <c:layoutTarget val="inner"/>
          <c:xMode val="edge"/>
          <c:yMode val="edge"/>
          <c:x val="5.5483527247979364E-2"/>
          <c:y val="2.5303402986988247E-2"/>
          <c:w val="0.91987879036254372"/>
          <c:h val="0.78992518870374562"/>
        </c:manualLayout>
      </c:layout>
      <c:barChart>
        <c:barDir val="col"/>
        <c:grouping val="stacked"/>
        <c:varyColors val="0"/>
        <c:ser>
          <c:idx val="0"/>
          <c:order val="0"/>
          <c:tx>
            <c:strRef>
              <c:f>'Cascade (3)'!$B$1</c:f>
              <c:strCache>
                <c:ptCount val="1"/>
                <c:pt idx="0">
                  <c:v>Correction</c:v>
                </c:pt>
              </c:strCache>
            </c:strRef>
          </c:tx>
          <c:spPr>
            <a:noFill/>
            <a:ln>
              <a:noFill/>
            </a:ln>
            <a:effectLst/>
          </c:spPr>
          <c:invertIfNegative val="0"/>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(3)'!$B$2:$B$12</c:f>
              <c:numCache>
                <c:formatCode>#,##0.00</c:formatCode>
                <c:ptCount val="11"/>
                <c:pt idx="1">
                  <c:v>0</c:v>
                </c:pt>
                <c:pt idx="2">
                  <c:v>0</c:v>
                </c:pt>
                <c:pt idx="3">
                  <c:v>0</c:v>
                </c:pt>
                <c:pt idx="4">
                  <c:v>0</c:v>
                </c:pt>
                <c:pt idx="5">
                  <c:v>0</c:v>
                </c:pt>
                <c:pt idx="6">
                  <c:v>0</c:v>
                </c:pt>
                <c:pt idx="7">
                  <c:v>0</c:v>
                </c:pt>
                <c:pt idx="8">
                  <c:v>0</c:v>
                </c:pt>
                <c:pt idx="9">
                  <c:v>0</c:v>
                </c:pt>
              </c:numCache>
            </c:numRef>
          </c:val>
        </c:ser>
        <c:ser>
          <c:idx val="1"/>
          <c:order val="1"/>
          <c:tx>
            <c:strRef>
              <c:f>'Cascade (3)'!$C$1</c:f>
              <c:strCache>
                <c:ptCount val="1"/>
                <c:pt idx="0">
                  <c:v>Final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(3)'!$C$2:$C$12</c:f>
              <c:numCache>
                <c:formatCode>#,##0</c:formatCode>
                <c:ptCount val="11"/>
                <c:pt idx="10">
                  <c:v>0</c:v>
                </c:pt>
              </c:numCache>
            </c:numRef>
          </c:val>
        </c:ser>
        <c:ser>
          <c:idx val="2"/>
          <c:order val="2"/>
          <c:tx>
            <c:strRef>
              <c:f>'Cascade (3)'!$D$1</c:f>
              <c:strCache>
                <c:ptCount val="1"/>
                <c:pt idx="0">
                  <c:v>Négatif</c:v>
                </c:pt>
              </c:strCache>
            </c:strRef>
          </c:tx>
          <c:spPr>
            <a:solidFill>
              <a:schemeClr val="accent1"/>
            </a:solidFill>
            <a:ln>
              <a:noFill/>
            </a:ln>
            <a:effectLst/>
          </c:spPr>
          <c:invertIfNegative val="0"/>
          <c:dPt>
            <c:idx val="1"/>
            <c:invertIfNegative val="0"/>
            <c:bubble3D val="0"/>
            <c:spPr>
              <a:solidFill>
                <a:schemeClr val="accent1"/>
              </a:solidFill>
              <a:ln>
                <a:noFill/>
              </a:ln>
              <a:effectLst/>
            </c:spPr>
          </c:dPt>
          <c:dLbls>
            <c:dLbl>
              <c:idx val="3"/>
              <c:layout>
                <c:manualLayout>
                  <c:x val="0"/>
                  <c:y val="4.7117020544240412E-2"/>
                </c:manualLayout>
              </c:layout>
              <c:dLblPos val="ctr"/>
              <c:showLegendKey val="0"/>
              <c:showVal val="1"/>
              <c:showCatName val="0"/>
              <c:showSerName val="0"/>
              <c:showPercent val="0"/>
              <c:showBubbleSize val="0"/>
              <c:extLst xmlns:c15="http://schemas.microsoft.com/office/drawing/2012/char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(3)'!$D$2:$D$12</c:f>
              <c:numCache>
                <c:formatCode>#,##0.00</c:formatCode>
                <c:ptCount val="11"/>
                <c:pt idx="1">
                  <c:v>0</c:v>
                </c:pt>
                <c:pt idx="2">
                  <c:v>0</c:v>
                </c:pt>
                <c:pt idx="3">
                  <c:v>0</c:v>
                </c:pt>
                <c:pt idx="4">
                  <c:v>0</c:v>
                </c:pt>
                <c:pt idx="5">
                  <c:v>0</c:v>
                </c:pt>
                <c:pt idx="7">
                  <c:v>0</c:v>
                </c:pt>
                <c:pt idx="8">
                  <c:v>0</c:v>
                </c:pt>
                <c:pt idx="9">
                  <c:v>0</c:v>
                </c:pt>
              </c:numCache>
            </c:numRef>
          </c:val>
          <c:extLst/>
        </c:ser>
        <c:ser>
          <c:idx val="3"/>
          <c:order val="3"/>
          <c:tx>
            <c:strRef>
              <c:f>'Cascade (3)'!$E$1</c:f>
              <c:strCache>
                <c:ptCount val="1"/>
                <c:pt idx="0">
                  <c:v>Positif</c:v>
                </c:pt>
              </c:strCache>
            </c:strRef>
          </c:tx>
          <c:spPr>
            <a:solidFill>
              <a:schemeClr val="accent5"/>
            </a:solidFill>
            <a:ln>
              <a:noFill/>
            </a:ln>
            <a:effectLst/>
          </c:spPr>
          <c:invertIfNegative val="0"/>
          <c:dPt>
            <c:idx val="2"/>
            <c:invertIfNegative val="0"/>
            <c:bubble3D val="0"/>
            <c:spPr>
              <a:solidFill>
                <a:schemeClr val="accent5"/>
              </a:solidFill>
              <a:ln>
                <a:noFill/>
              </a:ln>
              <a:effectLst/>
            </c:spPr>
          </c:dPt>
          <c:dLbls>
            <c:dLbl>
              <c:idx val="1"/>
              <c:layout>
                <c:manualLayout>
                  <c:x val="1.539855149342306E-3"/>
                  <c:y val="9.2739927756597215E-2"/>
                </c:manualLayout>
              </c:layout>
              <c:dLblPos val="ctr"/>
              <c:showLegendKey val="0"/>
              <c:showVal val="1"/>
              <c:showCatName val="0"/>
              <c:showSerName val="0"/>
              <c:showPercent val="0"/>
              <c:showBubbleSize val="0"/>
              <c:extLst>
                <c:ext xmlns:c15="http://schemas.microsoft.com/office/drawing/2012/chart" uri="{CE6537A1-D6FC-4f65-9D91-7224C49458BB}"/>
              </c:extLst>
            </c:dLbl>
            <c:dLbl>
              <c:idx val="2"/>
              <c:layout>
                <c:manualLayout>
                  <c:x val="0"/>
                  <c:y val="4.365783129194907E-2"/>
                </c:manualLayout>
              </c:layout>
              <c:dLblPos val="ctr"/>
              <c:showLegendKey val="0"/>
              <c:showVal val="1"/>
              <c:showCatName val="0"/>
              <c:showSerName val="0"/>
              <c:showPercent val="0"/>
              <c:showBubbleSize val="0"/>
              <c:extLst>
                <c:ext xmlns:c15="http://schemas.microsoft.com/office/drawing/2012/chart" uri="{CE6537A1-D6FC-4f65-9D91-7224C49458BB}"/>
              </c:extLst>
            </c:dLbl>
            <c:dLbl>
              <c:idx val="13"/>
              <c:layout>
                <c:manualLayout>
                  <c:x val="0"/>
                  <c:y val="3.8355586588821253E-2"/>
                </c:manualLayout>
              </c:layout>
              <c:dLblPos val="ctr"/>
              <c:showLegendKey val="0"/>
              <c:showVal val="1"/>
              <c:showCatName val="0"/>
              <c:showSerName val="0"/>
              <c:showPercent val="0"/>
              <c:showBubbleSize val="0"/>
              <c:extLst>
                <c:ext xmlns:c15="http://schemas.microsoft.com/office/drawing/2012/chart" uri="{CE6537A1-D6FC-4f65-9D91-7224C49458BB}"/>
              </c:extLst>
            </c:dLbl>
            <c:numFmt formatCode="\+0;\-0;&quot;&quot;" sourceLinked="0"/>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ysClr val="windowText" lastClr="000000"/>
                    </a:solidFill>
                    <a:latin typeface="+mn-lt"/>
                    <a:ea typeface="+mn-ea"/>
                    <a:cs typeface="+mn-cs"/>
                  </a:defRPr>
                </a:pPr>
                <a:endParaRPr lang="fr-FR"/>
              </a:p>
            </c:txPr>
            <c:dLblPos val="inEnd"/>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(3)'!$E$2:$E$12</c:f>
              <c:numCache>
                <c:formatCode>#,##0.00</c:formatCode>
                <c:ptCount val="11"/>
                <c:pt idx="1">
                  <c:v>0</c:v>
                </c:pt>
                <c:pt idx="2">
                  <c:v>0</c:v>
                </c:pt>
                <c:pt idx="3">
                  <c:v>0</c:v>
                </c:pt>
                <c:pt idx="4">
                  <c:v>0</c:v>
                </c:pt>
                <c:pt idx="7">
                  <c:v>0</c:v>
                </c:pt>
                <c:pt idx="8">
                  <c:v>0</c:v>
                </c:pt>
                <c:pt idx="9">
                  <c:v>0</c:v>
                </c:pt>
              </c:numCache>
            </c:numRef>
          </c:val>
          <c:extLst/>
        </c:ser>
        <c:ser>
          <c:idx val="4"/>
          <c:order val="4"/>
          <c:tx>
            <c:strRef>
              <c:f>'Cascade (3)'!$F$1</c:f>
              <c:strCache>
                <c:ptCount val="1"/>
                <c:pt idx="0">
                  <c:v>Initial</c:v>
                </c:pt>
              </c:strCache>
            </c:strRef>
          </c:tx>
          <c:spPr>
            <a:solidFill>
              <a:schemeClr val="bg1">
                <a:lumMod val="75000"/>
              </a:schemeClr>
            </a:solidFill>
            <a:ln>
              <a:solidFill>
                <a:schemeClr val="bg1">
                  <a:lumMod val="75000"/>
                </a:schemeClr>
              </a:solidFill>
            </a:ln>
            <a:effectLst/>
          </c:spPr>
          <c:invertIfNegative val="0"/>
          <c:dLbls>
            <c:spPr>
              <a:noFill/>
              <a:ln>
                <a:noFill/>
              </a:ln>
              <a:effectLst/>
            </c:spPr>
            <c:txPr>
              <a:bodyPr rot="0" spcFirstLastPara="1" vertOverflow="ellipsis" vert="horz" wrap="square" lIns="38100" tIns="19050" rIns="38100" bIns="19050" anchor="ctr" anchorCtr="1">
                <a:spAutoFit/>
              </a:bodyPr>
              <a:lstStyle/>
              <a:p>
                <a:pPr>
                  <a:defRPr sz="900" b="0" i="0" u="none" strike="noStrike" kern="1200" baseline="0">
                    <a:solidFill>
                      <a:schemeClr val="tx1">
                        <a:lumMod val="75000"/>
                        <a:lumOff val="25000"/>
                      </a:schemeClr>
                    </a:solidFill>
                    <a:latin typeface="+mn-lt"/>
                    <a:ea typeface="+mn-ea"/>
                    <a:cs typeface="+mn-cs"/>
                  </a:defRPr>
                </a:pPr>
                <a:endParaRPr lang="fr-FR"/>
              </a:p>
            </c:txPr>
            <c:dLblPos val="ctr"/>
            <c:showLegendKey val="0"/>
            <c:showVal val="1"/>
            <c:showCatName val="0"/>
            <c:showSerName val="0"/>
            <c:showPercent val="0"/>
            <c:showBubbleSize val="0"/>
            <c:showLeaderLines val="0"/>
            <c:extLst>
              <c:ext xmlns:c15="http://schemas.microsoft.com/office/drawing/2012/chart" uri="{CE6537A1-D6FC-4f65-9D91-7224C49458BB}">
                <c15:showLeaderLines val="1"/>
                <c15:leaderLines>
                  <c:spPr>
                    <a:ln w="9525" cap="flat" cmpd="sng" algn="ctr">
                      <a:solidFill>
                        <a:schemeClr val="tx1">
                          <a:lumMod val="35000"/>
                          <a:lumOff val="65000"/>
                        </a:schemeClr>
                      </a:solidFill>
                      <a:round/>
                    </a:ln>
                    <a:effectLst/>
                  </c:spPr>
                </c15:leaderLines>
              </c:ext>
            </c:extLst>
          </c:dLbls>
          <c:cat>
            <c:strRef>
              <c:f>'Cascade (3)'!$A$2:$A$12</c:f>
              <c:strCache>
                <c:ptCount val="11"/>
                <c:pt idx="0">
                  <c:v>Budget</c:v>
                </c:pt>
                <c:pt idx="1">
                  <c:v>Entrées</c:v>
                </c:pt>
                <c:pt idx="2">
                  <c:v>Sorties</c:v>
                </c:pt>
                <c:pt idx="3">
                  <c:v>Augmentations</c:v>
                </c:pt>
                <c:pt idx="4">
                  <c:v>Primes finales</c:v>
                </c:pt>
                <c:pt idx="5">
                  <c:v>Absences Diverses*</c:v>
                </c:pt>
                <c:pt idx="6">
                  <c:v>Refacturation</c:v>
                </c:pt>
                <c:pt idx="7">
                  <c:v>Coûts internationaux</c:v>
                </c:pt>
                <c:pt idx="8">
                  <c:v>Variation CP </c:v>
                </c:pt>
                <c:pt idx="9">
                  <c:v>Autres motifs</c:v>
                </c:pt>
                <c:pt idx="10">
                  <c:v>E1</c:v>
                </c:pt>
              </c:strCache>
            </c:strRef>
          </c:cat>
          <c:val>
            <c:numRef>
              <c:f>'Cascade (3)'!$F$2:$F$12</c:f>
              <c:numCache>
                <c:formatCode>General</c:formatCode>
                <c:ptCount val="11"/>
                <c:pt idx="0" formatCode="#,##0">
                  <c:v>0</c:v>
                </c:pt>
              </c:numCache>
            </c:numRef>
          </c:val>
        </c:ser>
        <c:dLbls>
          <c:showLegendKey val="0"/>
          <c:showVal val="0"/>
          <c:showCatName val="0"/>
          <c:showSerName val="0"/>
          <c:showPercent val="0"/>
          <c:showBubbleSize val="0"/>
        </c:dLbls>
        <c:gapWidth val="0"/>
        <c:overlap val="100"/>
        <c:axId val="502822408"/>
        <c:axId val="502823584"/>
      </c:barChart>
      <c:catAx>
        <c:axId val="502822408"/>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02823584"/>
        <c:crosses val="autoZero"/>
        <c:auto val="1"/>
        <c:lblAlgn val="ctr"/>
        <c:lblOffset val="100"/>
        <c:noMultiLvlLbl val="0"/>
      </c:catAx>
      <c:valAx>
        <c:axId val="502823584"/>
        <c:scaling>
          <c:orientation val="minMax"/>
          <c:max val="3950"/>
          <c:min val="3400"/>
        </c:scaling>
        <c:delete val="0"/>
        <c:axPos val="l"/>
        <c:majorGridlines>
          <c:spPr>
            <a:ln w="9525" cap="flat" cmpd="sng" algn="ctr">
              <a:solidFill>
                <a:schemeClr val="tx1">
                  <a:lumMod val="15000"/>
                  <a:lumOff val="85000"/>
                </a:schemeClr>
              </a:solidFill>
              <a:round/>
            </a:ln>
            <a:effectLst/>
          </c:spPr>
        </c:majorGridlines>
        <c:numFmt formatCode="#,##0" sourceLinked="0"/>
        <c:majorTickMark val="out"/>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fr-FR"/>
          </a:p>
        </c:txPr>
        <c:crossAx val="502822408"/>
        <c:crosses val="autoZero"/>
        <c:crossBetween val="between"/>
      </c:valAx>
      <c:spPr>
        <a:noFill/>
        <a:ln>
          <a:noFill/>
        </a:ln>
        <a:effectLst/>
      </c:spPr>
    </c:plotArea>
    <c:plotVisOnly val="1"/>
    <c:dispBlanksAs val="gap"/>
    <c:showDLblsOverMax val="0"/>
  </c:chart>
  <c:spPr>
    <a:solidFill>
      <a:schemeClr val="bg1"/>
    </a:solidFill>
    <a:ln w="9525" cap="flat" cmpd="sng" algn="ctr">
      <a:noFill/>
      <a:round/>
    </a:ln>
    <a:effectLst/>
  </c:spPr>
  <c:txPr>
    <a:bodyPr/>
    <a:lstStyle/>
    <a:p>
      <a:pPr>
        <a:defRPr/>
      </a:pPr>
      <a:endParaRPr lang="fr-FR"/>
    </a:p>
  </c:txPr>
  <c:printSettings>
    <c:headerFooter/>
    <c:pageMargins b="0.75" l="0.7" r="0.7" t="0.75" header="0.3" footer="0.3"/>
    <c:pageSetup orientation="portrait"/>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97">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tx1"/>
    </cs:fontRef>
    <cs:spPr>
      <a:solidFill>
        <a:schemeClr val="dk1">
          <a:lumMod val="75000"/>
          <a:lumOff val="25000"/>
        </a:schemeClr>
      </a:solidFill>
      <a:ln w="9525" cap="flat" cmpd="sng" algn="ctr">
        <a:solidFill>
          <a:schemeClr val="tx1">
            <a:lumMod val="65000"/>
            <a:lumOff val="35000"/>
          </a:schemeClr>
        </a:solidFill>
        <a:round/>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50000"/>
            <a:lumOff val="50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tx1"/>
    </cs:fontRef>
    <cs:spPr>
      <a:solidFill>
        <a:schemeClr val="lt1"/>
      </a:solidFill>
      <a:ln w="9525" cap="flat" cmpd="sng" algn="ctr">
        <a:solidFill>
          <a:schemeClr val="tx1">
            <a:lumMod val="65000"/>
            <a:lumOff val="35000"/>
          </a:schemeClr>
        </a:solidFill>
        <a:round/>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chart" Target="../charts/chart1.xml"/></Relationships>
</file>

<file path=xl/drawings/_rels/drawing4.xml.rels><?xml version="1.0" encoding="UTF-8" standalone="yes"?>
<Relationships xmlns="http://schemas.openxmlformats.org/package/2006/relationships"><Relationship Id="rId1" Type="http://schemas.openxmlformats.org/officeDocument/2006/relationships/chart" Target="../charts/chart2.xml"/></Relationships>
</file>

<file path=xl/drawings/_rels/drawing5.xml.rels><?xml version="1.0" encoding="UTF-8" standalone="yes"?>
<Relationships xmlns="http://schemas.openxmlformats.org/package/2006/relationships"><Relationship Id="rId1" Type="http://schemas.openxmlformats.org/officeDocument/2006/relationships/chart" Target="../charts/chart3.xml"/></Relationships>
</file>

<file path=xl/drawings/drawing1.xml><?xml version="1.0" encoding="utf-8"?>
<xdr:wsDr xmlns:xdr="http://schemas.openxmlformats.org/drawingml/2006/spreadsheetDrawing" xmlns:a="http://schemas.openxmlformats.org/drawingml/2006/main">
  <xdr:twoCellAnchor>
    <xdr:from>
      <xdr:col>2</xdr:col>
      <xdr:colOff>872596</xdr:colOff>
      <xdr:row>2</xdr:row>
      <xdr:rowOff>56027</xdr:rowOff>
    </xdr:from>
    <xdr:to>
      <xdr:col>5</xdr:col>
      <xdr:colOff>1033802</xdr:colOff>
      <xdr:row>2</xdr:row>
      <xdr:rowOff>272027</xdr:rowOff>
    </xdr:to>
    <xdr:sp macro="" textlink="">
      <xdr:nvSpPr>
        <xdr:cNvPr id="13" name="Round Diagonal Corner Rectangle 12"/>
        <xdr:cNvSpPr/>
      </xdr:nvSpPr>
      <xdr:spPr>
        <a:xfrm>
          <a:off x="2694770" y="379049"/>
          <a:ext cx="3979489" cy="216000"/>
        </a:xfrm>
        <a:prstGeom prst="round2DiagRect">
          <a:avLst/>
        </a:prstGeom>
        <a:solidFill>
          <a:schemeClr val="accent3"/>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t>FOCUS : ENVELOPPES</a:t>
          </a:r>
        </a:p>
      </xdr:txBody>
    </xdr:sp>
    <xdr:clientData/>
  </xdr:twoCellAnchor>
  <xdr:twoCellAnchor>
    <xdr:from>
      <xdr:col>2</xdr:col>
      <xdr:colOff>11205</xdr:colOff>
      <xdr:row>129</xdr:row>
      <xdr:rowOff>44822</xdr:rowOff>
    </xdr:from>
    <xdr:to>
      <xdr:col>5</xdr:col>
      <xdr:colOff>172411</xdr:colOff>
      <xdr:row>129</xdr:row>
      <xdr:rowOff>260822</xdr:rowOff>
    </xdr:to>
    <xdr:sp macro="" textlink="">
      <xdr:nvSpPr>
        <xdr:cNvPr id="14" name="Round Diagonal Corner Rectangle 13"/>
        <xdr:cNvSpPr/>
      </xdr:nvSpPr>
      <xdr:spPr>
        <a:xfrm>
          <a:off x="1848970" y="3395381"/>
          <a:ext cx="3960000" cy="216000"/>
        </a:xfrm>
        <a:prstGeom prst="round2DiagRect">
          <a:avLst/>
        </a:prstGeom>
        <a:noFill/>
        <a:ln w="9525">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solidFill>
                <a:schemeClr val="accent4"/>
              </a:solidFill>
            </a:rPr>
            <a:t>Détail Refacturations</a:t>
          </a:r>
        </a:p>
        <a:p>
          <a:pPr algn="ctr"/>
          <a:endParaRPr lang="fr-FR" sz="1100" baseline="0">
            <a:solidFill>
              <a:schemeClr val="accent4"/>
            </a:solidFill>
          </a:endParaRPr>
        </a:p>
      </xdr:txBody>
    </xdr:sp>
    <xdr:clientData/>
  </xdr:twoCellAnchor>
  <xdr:twoCellAnchor>
    <xdr:from>
      <xdr:col>2</xdr:col>
      <xdr:colOff>11207</xdr:colOff>
      <xdr:row>209</xdr:row>
      <xdr:rowOff>11206</xdr:rowOff>
    </xdr:from>
    <xdr:to>
      <xdr:col>5</xdr:col>
      <xdr:colOff>172413</xdr:colOff>
      <xdr:row>210</xdr:row>
      <xdr:rowOff>47912</xdr:rowOff>
    </xdr:to>
    <xdr:sp macro="" textlink="">
      <xdr:nvSpPr>
        <xdr:cNvPr id="15" name="Round Diagonal Corner Rectangle 14"/>
        <xdr:cNvSpPr/>
      </xdr:nvSpPr>
      <xdr:spPr>
        <a:xfrm>
          <a:off x="1848972" y="6499412"/>
          <a:ext cx="3960000" cy="216000"/>
        </a:xfrm>
        <a:prstGeom prst="round2DiagRect">
          <a:avLst/>
        </a:prstGeom>
        <a:noFill/>
        <a:ln w="9525">
          <a:solidFill>
            <a:schemeClr val="accent4"/>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100" baseline="0">
              <a:solidFill>
                <a:schemeClr val="accent4"/>
              </a:solidFill>
            </a:rPr>
            <a:t>Détail Deloitte Nearshore</a:t>
          </a:r>
        </a:p>
        <a:p>
          <a:pPr algn="ctr"/>
          <a:endParaRPr lang="fr-FR" sz="1100" baseline="0">
            <a:solidFill>
              <a:schemeClr val="accent4"/>
            </a:solidFill>
          </a:endParaRPr>
        </a:p>
        <a:p>
          <a:pPr algn="ctr"/>
          <a:endParaRPr lang="fr-FR" sz="1100" baseline="0">
            <a:solidFill>
              <a:schemeClr val="accent4"/>
            </a:solidFill>
          </a:endParaRPr>
        </a:p>
      </xdr:txBody>
    </xdr:sp>
    <xdr:clientData/>
  </xdr:twoCellAnchor>
  <xdr:twoCellAnchor>
    <xdr:from>
      <xdr:col>2</xdr:col>
      <xdr:colOff>330065</xdr:colOff>
      <xdr:row>2</xdr:row>
      <xdr:rowOff>37275</xdr:rowOff>
    </xdr:from>
    <xdr:to>
      <xdr:col>2</xdr:col>
      <xdr:colOff>616008</xdr:colOff>
      <xdr:row>2</xdr:row>
      <xdr:rowOff>321421</xdr:rowOff>
    </xdr:to>
    <xdr:sp macro="" textlink="">
      <xdr:nvSpPr>
        <xdr:cNvPr id="6" name="Freeform 5"/>
        <xdr:cNvSpPr>
          <a:spLocks noChangeAspect="1" noEditPoints="1"/>
        </xdr:cNvSpPr>
      </xdr:nvSpPr>
      <xdr:spPr bwMode="auto">
        <a:xfrm>
          <a:off x="2158865" y="361125"/>
          <a:ext cx="285943" cy="284146"/>
        </a:xfrm>
        <a:custGeom>
          <a:avLst/>
          <a:gdLst>
            <a:gd name="T0" fmla="*/ 202 w 512"/>
            <a:gd name="T1" fmla="*/ 117 h 512"/>
            <a:gd name="T2" fmla="*/ 117 w 512"/>
            <a:gd name="T3" fmla="*/ 202 h 512"/>
            <a:gd name="T4" fmla="*/ 202 w 512"/>
            <a:gd name="T5" fmla="*/ 288 h 512"/>
            <a:gd name="T6" fmla="*/ 288 w 512"/>
            <a:gd name="T7" fmla="*/ 202 h 512"/>
            <a:gd name="T8" fmla="*/ 202 w 512"/>
            <a:gd name="T9" fmla="*/ 117 h 512"/>
            <a:gd name="T10" fmla="*/ 245 w 512"/>
            <a:gd name="T11" fmla="*/ 213 h 512"/>
            <a:gd name="T12" fmla="*/ 213 w 512"/>
            <a:gd name="T13" fmla="*/ 213 h 512"/>
            <a:gd name="T14" fmla="*/ 213 w 512"/>
            <a:gd name="T15" fmla="*/ 245 h 512"/>
            <a:gd name="T16" fmla="*/ 202 w 512"/>
            <a:gd name="T17" fmla="*/ 256 h 512"/>
            <a:gd name="T18" fmla="*/ 192 w 512"/>
            <a:gd name="T19" fmla="*/ 245 h 512"/>
            <a:gd name="T20" fmla="*/ 192 w 512"/>
            <a:gd name="T21" fmla="*/ 213 h 512"/>
            <a:gd name="T22" fmla="*/ 160 w 512"/>
            <a:gd name="T23" fmla="*/ 213 h 512"/>
            <a:gd name="T24" fmla="*/ 149 w 512"/>
            <a:gd name="T25" fmla="*/ 202 h 512"/>
            <a:gd name="T26" fmla="*/ 160 w 512"/>
            <a:gd name="T27" fmla="*/ 192 h 512"/>
            <a:gd name="T28" fmla="*/ 192 w 512"/>
            <a:gd name="T29" fmla="*/ 192 h 512"/>
            <a:gd name="T30" fmla="*/ 192 w 512"/>
            <a:gd name="T31" fmla="*/ 160 h 512"/>
            <a:gd name="T32" fmla="*/ 202 w 512"/>
            <a:gd name="T33" fmla="*/ 149 h 512"/>
            <a:gd name="T34" fmla="*/ 213 w 512"/>
            <a:gd name="T35" fmla="*/ 160 h 512"/>
            <a:gd name="T36" fmla="*/ 213 w 512"/>
            <a:gd name="T37" fmla="*/ 192 h 512"/>
            <a:gd name="T38" fmla="*/ 245 w 512"/>
            <a:gd name="T39" fmla="*/ 192 h 512"/>
            <a:gd name="T40" fmla="*/ 256 w 512"/>
            <a:gd name="T41" fmla="*/ 202 h 512"/>
            <a:gd name="T42" fmla="*/ 245 w 512"/>
            <a:gd name="T43" fmla="*/ 213 h 512"/>
            <a:gd name="T44" fmla="*/ 256 w 512"/>
            <a:gd name="T45" fmla="*/ 0 h 512"/>
            <a:gd name="T46" fmla="*/ 0 w 512"/>
            <a:gd name="T47" fmla="*/ 256 h 512"/>
            <a:gd name="T48" fmla="*/ 256 w 512"/>
            <a:gd name="T49" fmla="*/ 512 h 512"/>
            <a:gd name="T50" fmla="*/ 512 w 512"/>
            <a:gd name="T51" fmla="*/ 256 h 512"/>
            <a:gd name="T52" fmla="*/ 256 w 512"/>
            <a:gd name="T53" fmla="*/ 0 h 512"/>
            <a:gd name="T54" fmla="*/ 381 w 512"/>
            <a:gd name="T55" fmla="*/ 381 h 512"/>
            <a:gd name="T56" fmla="*/ 373 w 512"/>
            <a:gd name="T57" fmla="*/ 384 h 512"/>
            <a:gd name="T58" fmla="*/ 365 w 512"/>
            <a:gd name="T59" fmla="*/ 381 h 512"/>
            <a:gd name="T60" fmla="*/ 270 w 512"/>
            <a:gd name="T61" fmla="*/ 285 h 512"/>
            <a:gd name="T62" fmla="*/ 202 w 512"/>
            <a:gd name="T63" fmla="*/ 309 h 512"/>
            <a:gd name="T64" fmla="*/ 96 w 512"/>
            <a:gd name="T65" fmla="*/ 202 h 512"/>
            <a:gd name="T66" fmla="*/ 202 w 512"/>
            <a:gd name="T67" fmla="*/ 96 h 512"/>
            <a:gd name="T68" fmla="*/ 309 w 512"/>
            <a:gd name="T69" fmla="*/ 202 h 512"/>
            <a:gd name="T70" fmla="*/ 285 w 512"/>
            <a:gd name="T71" fmla="*/ 270 h 512"/>
            <a:gd name="T72" fmla="*/ 381 w 512"/>
            <a:gd name="T73" fmla="*/ 365 h 512"/>
            <a:gd name="T74" fmla="*/ 381 w 512"/>
            <a:gd name="T75" fmla="*/ 381 h 512"/>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Lst>
          <a:rect l="0" t="0" r="r" b="b"/>
          <a:pathLst>
            <a:path w="512" h="512">
              <a:moveTo>
                <a:pt x="202" y="117"/>
              </a:moveTo>
              <a:cubicBezTo>
                <a:pt x="155" y="117"/>
                <a:pt x="117" y="155"/>
                <a:pt x="117" y="202"/>
              </a:cubicBezTo>
              <a:cubicBezTo>
                <a:pt x="117" y="249"/>
                <a:pt x="155" y="288"/>
                <a:pt x="202" y="288"/>
              </a:cubicBezTo>
              <a:cubicBezTo>
                <a:pt x="249" y="288"/>
                <a:pt x="288" y="249"/>
                <a:pt x="288" y="202"/>
              </a:cubicBezTo>
              <a:cubicBezTo>
                <a:pt x="288" y="155"/>
                <a:pt x="249" y="117"/>
                <a:pt x="202" y="117"/>
              </a:cubicBezTo>
              <a:close/>
              <a:moveTo>
                <a:pt x="245" y="213"/>
              </a:moveTo>
              <a:cubicBezTo>
                <a:pt x="213" y="213"/>
                <a:pt x="213" y="213"/>
                <a:pt x="213" y="213"/>
              </a:cubicBezTo>
              <a:cubicBezTo>
                <a:pt x="213" y="245"/>
                <a:pt x="213" y="245"/>
                <a:pt x="213" y="245"/>
              </a:cubicBezTo>
              <a:cubicBezTo>
                <a:pt x="213" y="251"/>
                <a:pt x="208" y="256"/>
                <a:pt x="202" y="256"/>
              </a:cubicBezTo>
              <a:cubicBezTo>
                <a:pt x="196" y="256"/>
                <a:pt x="192" y="251"/>
                <a:pt x="192" y="245"/>
              </a:cubicBezTo>
              <a:cubicBezTo>
                <a:pt x="192" y="213"/>
                <a:pt x="192" y="213"/>
                <a:pt x="192" y="213"/>
              </a:cubicBezTo>
              <a:cubicBezTo>
                <a:pt x="160" y="213"/>
                <a:pt x="160" y="213"/>
                <a:pt x="160" y="213"/>
              </a:cubicBezTo>
              <a:cubicBezTo>
                <a:pt x="154" y="213"/>
                <a:pt x="149" y="208"/>
                <a:pt x="149" y="202"/>
              </a:cubicBezTo>
              <a:cubicBezTo>
                <a:pt x="149" y="196"/>
                <a:pt x="154" y="192"/>
                <a:pt x="160" y="192"/>
              </a:cubicBezTo>
              <a:cubicBezTo>
                <a:pt x="192" y="192"/>
                <a:pt x="192" y="192"/>
                <a:pt x="192" y="192"/>
              </a:cubicBezTo>
              <a:cubicBezTo>
                <a:pt x="192" y="160"/>
                <a:pt x="192" y="160"/>
                <a:pt x="192" y="160"/>
              </a:cubicBezTo>
              <a:cubicBezTo>
                <a:pt x="192" y="154"/>
                <a:pt x="196" y="149"/>
                <a:pt x="202" y="149"/>
              </a:cubicBezTo>
              <a:cubicBezTo>
                <a:pt x="208" y="149"/>
                <a:pt x="213" y="154"/>
                <a:pt x="213" y="160"/>
              </a:cubicBezTo>
              <a:cubicBezTo>
                <a:pt x="213" y="192"/>
                <a:pt x="213" y="192"/>
                <a:pt x="213" y="192"/>
              </a:cubicBezTo>
              <a:cubicBezTo>
                <a:pt x="245" y="192"/>
                <a:pt x="245" y="192"/>
                <a:pt x="245" y="192"/>
              </a:cubicBezTo>
              <a:cubicBezTo>
                <a:pt x="251" y="192"/>
                <a:pt x="256" y="196"/>
                <a:pt x="256" y="202"/>
              </a:cubicBezTo>
              <a:cubicBezTo>
                <a:pt x="256" y="208"/>
                <a:pt x="251" y="213"/>
                <a:pt x="245" y="213"/>
              </a:cubicBezTo>
              <a:close/>
              <a:moveTo>
                <a:pt x="256" y="0"/>
              </a:moveTo>
              <a:cubicBezTo>
                <a:pt x="114" y="0"/>
                <a:pt x="0" y="114"/>
                <a:pt x="0" y="256"/>
              </a:cubicBezTo>
              <a:cubicBezTo>
                <a:pt x="0" y="397"/>
                <a:pt x="114" y="512"/>
                <a:pt x="256" y="512"/>
              </a:cubicBezTo>
              <a:cubicBezTo>
                <a:pt x="397" y="512"/>
                <a:pt x="512" y="397"/>
                <a:pt x="512" y="256"/>
              </a:cubicBezTo>
              <a:cubicBezTo>
                <a:pt x="512" y="114"/>
                <a:pt x="397" y="0"/>
                <a:pt x="256" y="0"/>
              </a:cubicBezTo>
              <a:close/>
              <a:moveTo>
                <a:pt x="381" y="381"/>
              </a:moveTo>
              <a:cubicBezTo>
                <a:pt x="378" y="383"/>
                <a:pt x="376" y="384"/>
                <a:pt x="373" y="384"/>
              </a:cubicBezTo>
              <a:cubicBezTo>
                <a:pt x="370" y="384"/>
                <a:pt x="368" y="383"/>
                <a:pt x="365" y="381"/>
              </a:cubicBezTo>
              <a:cubicBezTo>
                <a:pt x="270" y="285"/>
                <a:pt x="270" y="285"/>
                <a:pt x="270" y="285"/>
              </a:cubicBezTo>
              <a:cubicBezTo>
                <a:pt x="251" y="300"/>
                <a:pt x="228" y="309"/>
                <a:pt x="202" y="309"/>
              </a:cubicBezTo>
              <a:cubicBezTo>
                <a:pt x="144" y="309"/>
                <a:pt x="96" y="261"/>
                <a:pt x="96" y="202"/>
              </a:cubicBezTo>
              <a:cubicBezTo>
                <a:pt x="96" y="144"/>
                <a:pt x="144" y="96"/>
                <a:pt x="202" y="96"/>
              </a:cubicBezTo>
              <a:cubicBezTo>
                <a:pt x="261" y="96"/>
                <a:pt x="309" y="144"/>
                <a:pt x="309" y="202"/>
              </a:cubicBezTo>
              <a:cubicBezTo>
                <a:pt x="309" y="228"/>
                <a:pt x="300" y="251"/>
                <a:pt x="285" y="270"/>
              </a:cubicBezTo>
              <a:cubicBezTo>
                <a:pt x="381" y="365"/>
                <a:pt x="381" y="365"/>
                <a:pt x="381" y="365"/>
              </a:cubicBezTo>
              <a:cubicBezTo>
                <a:pt x="385" y="370"/>
                <a:pt x="385" y="376"/>
                <a:pt x="381" y="381"/>
              </a:cubicBezTo>
              <a:close/>
            </a:path>
          </a:pathLst>
        </a:custGeom>
        <a:solidFill>
          <a:schemeClr val="accent3"/>
        </a:solidFill>
        <a:ln>
          <a:noFill/>
        </a:ln>
        <a:extLst/>
      </xdr:spPr>
      <xdr:txBody>
        <a:bodyPr vert="horz" wrap="square" lIns="91440" tIns="45720" rIns="91440" bIns="45720" numCol="1" anchor="t" anchorCtr="0" compatLnSpc="1">
          <a:prstTxWarp prst="textNoShape">
            <a:avLst/>
          </a:prstTxWarp>
        </a:bodyPr>
        <a:lstStyle>
          <a:defPPr>
            <a:defRPr lang="en-US"/>
          </a:defPPr>
          <a:lvl1pPr marL="0" algn="l" defTabSz="787481" rtl="0" eaLnBrk="1" latinLnBrk="0" hangingPunct="1">
            <a:defRPr sz="1550" kern="1200">
              <a:solidFill>
                <a:schemeClr val="tx1"/>
              </a:solidFill>
              <a:latin typeface="+mn-lt"/>
              <a:ea typeface="+mn-ea"/>
              <a:cs typeface="+mn-cs"/>
            </a:defRPr>
          </a:lvl1pPr>
          <a:lvl2pPr marL="393741" algn="l" defTabSz="787481" rtl="0" eaLnBrk="1" latinLnBrk="0" hangingPunct="1">
            <a:defRPr sz="1550" kern="1200">
              <a:solidFill>
                <a:schemeClr val="tx1"/>
              </a:solidFill>
              <a:latin typeface="+mn-lt"/>
              <a:ea typeface="+mn-ea"/>
              <a:cs typeface="+mn-cs"/>
            </a:defRPr>
          </a:lvl2pPr>
          <a:lvl3pPr marL="787481" algn="l" defTabSz="787481" rtl="0" eaLnBrk="1" latinLnBrk="0" hangingPunct="1">
            <a:defRPr sz="1550" kern="1200">
              <a:solidFill>
                <a:schemeClr val="tx1"/>
              </a:solidFill>
              <a:latin typeface="+mn-lt"/>
              <a:ea typeface="+mn-ea"/>
              <a:cs typeface="+mn-cs"/>
            </a:defRPr>
          </a:lvl3pPr>
          <a:lvl4pPr marL="1181222" algn="l" defTabSz="787481" rtl="0" eaLnBrk="1" latinLnBrk="0" hangingPunct="1">
            <a:defRPr sz="1550" kern="1200">
              <a:solidFill>
                <a:schemeClr val="tx1"/>
              </a:solidFill>
              <a:latin typeface="+mn-lt"/>
              <a:ea typeface="+mn-ea"/>
              <a:cs typeface="+mn-cs"/>
            </a:defRPr>
          </a:lvl4pPr>
          <a:lvl5pPr marL="1574963" algn="l" defTabSz="787481" rtl="0" eaLnBrk="1" latinLnBrk="0" hangingPunct="1">
            <a:defRPr sz="1550" kern="1200">
              <a:solidFill>
                <a:schemeClr val="tx1"/>
              </a:solidFill>
              <a:latin typeface="+mn-lt"/>
              <a:ea typeface="+mn-ea"/>
              <a:cs typeface="+mn-cs"/>
            </a:defRPr>
          </a:lvl5pPr>
          <a:lvl6pPr marL="1968703" algn="l" defTabSz="787481" rtl="0" eaLnBrk="1" latinLnBrk="0" hangingPunct="1">
            <a:defRPr sz="1550" kern="1200">
              <a:solidFill>
                <a:schemeClr val="tx1"/>
              </a:solidFill>
              <a:latin typeface="+mn-lt"/>
              <a:ea typeface="+mn-ea"/>
              <a:cs typeface="+mn-cs"/>
            </a:defRPr>
          </a:lvl6pPr>
          <a:lvl7pPr marL="2362444" algn="l" defTabSz="787481" rtl="0" eaLnBrk="1" latinLnBrk="0" hangingPunct="1">
            <a:defRPr sz="1550" kern="1200">
              <a:solidFill>
                <a:schemeClr val="tx1"/>
              </a:solidFill>
              <a:latin typeface="+mn-lt"/>
              <a:ea typeface="+mn-ea"/>
              <a:cs typeface="+mn-cs"/>
            </a:defRPr>
          </a:lvl7pPr>
          <a:lvl8pPr marL="2756184" algn="l" defTabSz="787481" rtl="0" eaLnBrk="1" latinLnBrk="0" hangingPunct="1">
            <a:defRPr sz="1550" kern="1200">
              <a:solidFill>
                <a:schemeClr val="tx1"/>
              </a:solidFill>
              <a:latin typeface="+mn-lt"/>
              <a:ea typeface="+mn-ea"/>
              <a:cs typeface="+mn-cs"/>
            </a:defRPr>
          </a:lvl8pPr>
          <a:lvl9pPr marL="3149925" algn="l" defTabSz="787481" rtl="0" eaLnBrk="1" latinLnBrk="0" hangingPunct="1">
            <a:defRPr sz="1550" kern="1200">
              <a:solidFill>
                <a:schemeClr val="tx1"/>
              </a:solidFill>
              <a:latin typeface="+mn-lt"/>
              <a:ea typeface="+mn-ea"/>
              <a:cs typeface="+mn-cs"/>
            </a:defRPr>
          </a:lvl9pPr>
        </a:lstStyle>
        <a:p>
          <a:endParaRPr lang="en-GB"/>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1</xdr:col>
      <xdr:colOff>92686</xdr:colOff>
      <xdr:row>57</xdr:row>
      <xdr:rowOff>98864</xdr:rowOff>
    </xdr:from>
    <xdr:to>
      <xdr:col>9</xdr:col>
      <xdr:colOff>329214</xdr:colOff>
      <xdr:row>68</xdr:row>
      <xdr:rowOff>160365</xdr:rowOff>
    </xdr:to>
    <xdr:sp macro="" textlink="">
      <xdr:nvSpPr>
        <xdr:cNvPr id="3" name="Rectangle 2"/>
        <xdr:cNvSpPr/>
      </xdr:nvSpPr>
      <xdr:spPr>
        <a:xfrm>
          <a:off x="702286" y="10957364"/>
          <a:ext cx="5113328" cy="2157001"/>
        </a:xfrm>
        <a:prstGeom prst="rect">
          <a:avLst/>
        </a:prstGeom>
      </xdr:spPr>
      <xdr:txBody>
        <a:bodyPr wrap="square">
          <a:spAutoFit/>
        </a:bodyPr>
        <a:lstStyle>
          <a:defPPr>
            <a:defRPr lang="en-US"/>
          </a:defPPr>
          <a:lvl1pPr algn="l" rtl="0" fontAlgn="base">
            <a:spcBef>
              <a:spcPct val="0"/>
            </a:spcBef>
            <a:spcAft>
              <a:spcPct val="0"/>
            </a:spcAft>
            <a:defRPr sz="1800" kern="1200">
              <a:solidFill>
                <a:schemeClr val="tx1"/>
              </a:solidFill>
              <a:latin typeface="Arial" charset="0"/>
              <a:ea typeface="+mn-ea"/>
              <a:cs typeface="Arial" charset="0"/>
            </a:defRPr>
          </a:lvl1pPr>
          <a:lvl2pPr marL="410200" algn="l" rtl="0" fontAlgn="base">
            <a:spcBef>
              <a:spcPct val="0"/>
            </a:spcBef>
            <a:spcAft>
              <a:spcPct val="0"/>
            </a:spcAft>
            <a:defRPr sz="1800" kern="1200">
              <a:solidFill>
                <a:schemeClr val="tx1"/>
              </a:solidFill>
              <a:latin typeface="Arial" charset="0"/>
              <a:ea typeface="+mn-ea"/>
              <a:cs typeface="Arial" charset="0"/>
            </a:defRPr>
          </a:lvl2pPr>
          <a:lvl3pPr marL="820400" algn="l" rtl="0" fontAlgn="base">
            <a:spcBef>
              <a:spcPct val="0"/>
            </a:spcBef>
            <a:spcAft>
              <a:spcPct val="0"/>
            </a:spcAft>
            <a:defRPr sz="1800" kern="1200">
              <a:solidFill>
                <a:schemeClr val="tx1"/>
              </a:solidFill>
              <a:latin typeface="Arial" charset="0"/>
              <a:ea typeface="+mn-ea"/>
              <a:cs typeface="Arial" charset="0"/>
            </a:defRPr>
          </a:lvl3pPr>
          <a:lvl4pPr marL="1230600" algn="l" rtl="0" fontAlgn="base">
            <a:spcBef>
              <a:spcPct val="0"/>
            </a:spcBef>
            <a:spcAft>
              <a:spcPct val="0"/>
            </a:spcAft>
            <a:defRPr sz="1800" kern="1200">
              <a:solidFill>
                <a:schemeClr val="tx1"/>
              </a:solidFill>
              <a:latin typeface="Arial" charset="0"/>
              <a:ea typeface="+mn-ea"/>
              <a:cs typeface="Arial" charset="0"/>
            </a:defRPr>
          </a:lvl4pPr>
          <a:lvl5pPr marL="1640799" algn="l" rtl="0" fontAlgn="base">
            <a:spcBef>
              <a:spcPct val="0"/>
            </a:spcBef>
            <a:spcAft>
              <a:spcPct val="0"/>
            </a:spcAft>
            <a:defRPr sz="1800" kern="1200">
              <a:solidFill>
                <a:schemeClr val="tx1"/>
              </a:solidFill>
              <a:latin typeface="Arial" charset="0"/>
              <a:ea typeface="+mn-ea"/>
              <a:cs typeface="Arial" charset="0"/>
            </a:defRPr>
          </a:lvl5pPr>
          <a:lvl6pPr marL="2050999" algn="l" defTabSz="820400" rtl="0" eaLnBrk="1" latinLnBrk="0" hangingPunct="1">
            <a:defRPr sz="1800" kern="1200">
              <a:solidFill>
                <a:schemeClr val="tx1"/>
              </a:solidFill>
              <a:latin typeface="Arial" charset="0"/>
              <a:ea typeface="+mn-ea"/>
              <a:cs typeface="Arial" charset="0"/>
            </a:defRPr>
          </a:lvl6pPr>
          <a:lvl7pPr marL="2461199" algn="l" defTabSz="820400" rtl="0" eaLnBrk="1" latinLnBrk="0" hangingPunct="1">
            <a:defRPr sz="1800" kern="1200">
              <a:solidFill>
                <a:schemeClr val="tx1"/>
              </a:solidFill>
              <a:latin typeface="Arial" charset="0"/>
              <a:ea typeface="+mn-ea"/>
              <a:cs typeface="Arial" charset="0"/>
            </a:defRPr>
          </a:lvl7pPr>
          <a:lvl8pPr marL="2871399" algn="l" defTabSz="820400" rtl="0" eaLnBrk="1" latinLnBrk="0" hangingPunct="1">
            <a:defRPr sz="1800" kern="1200">
              <a:solidFill>
                <a:schemeClr val="tx1"/>
              </a:solidFill>
              <a:latin typeface="Arial" charset="0"/>
              <a:ea typeface="+mn-ea"/>
              <a:cs typeface="Arial" charset="0"/>
            </a:defRPr>
          </a:lvl8pPr>
          <a:lvl9pPr marL="3281599" algn="l" defTabSz="820400" rtl="0" eaLnBrk="1" latinLnBrk="0" hangingPunct="1">
            <a:defRPr sz="1800" kern="1200">
              <a:solidFill>
                <a:schemeClr val="tx1"/>
              </a:solidFill>
              <a:latin typeface="Arial" charset="0"/>
              <a:ea typeface="+mn-ea"/>
              <a:cs typeface="Arial" charset="0"/>
            </a:defRPr>
          </a:lvl9pPr>
        </a:lstStyle>
        <a:p>
          <a:r>
            <a:rPr lang="fr-FR" sz="700">
              <a:solidFill>
                <a:schemeClr val="tx2"/>
              </a:solidFill>
            </a:rPr>
            <a:t>Deloitte fait référence à un ou plusieurs cabinets membres de Deloitte Touche Tohmatsu Limited, société de droit anglais (« private company limited by guarantee »), </a:t>
          </a:r>
          <a:br>
            <a:rPr lang="fr-FR" sz="700">
              <a:solidFill>
                <a:schemeClr val="tx2"/>
              </a:solidFill>
            </a:rPr>
          </a:br>
          <a:r>
            <a:rPr lang="fr-FR" sz="700">
              <a:solidFill>
                <a:schemeClr val="tx2"/>
              </a:solidFill>
            </a:rPr>
            <a:t>et à son réseau de cabinets membres constitués en entités indépendantes et juridiquement distinctes. Pour en savoir plus sur la structure légale de Deloitte Touche Tohmatsu Limited et de ses cabinets membres, consulter www.deloitte.com/about. En France, Deloitte SA est le cabinet membre de Deloitte Touche Tohmatsu Limited, et les services professionnels sont rendus par ses filiales et ses affiliés.</a:t>
          </a:r>
        </a:p>
        <a:p>
          <a:r>
            <a:rPr lang="fr-FR" sz="700">
              <a:solidFill>
                <a:schemeClr val="tx2"/>
              </a:solidFill>
            </a:rPr>
            <a:t> </a:t>
          </a:r>
        </a:p>
        <a:p>
          <a:r>
            <a:rPr lang="fr-FR" sz="700">
              <a:solidFill>
                <a:schemeClr val="tx2"/>
              </a:solidFill>
            </a:rPr>
            <a:t>Deloitte fournit des services professionnels dans les domaines de l’audit, de la fiscalité, du consulting et du financial advisory à ses clients des secteurs public et privé, quel que soit leur domaine d’activité. Fort d’un réseau de firmes membres dans plus de 150 pays, Deloitte allie des compétences de niveau international à un service de grande qualité afin d’aider ses clients à répondre à leurs enjeux les plus complexes. Nos 182 000 professionnels sont animés par un même objectif, faire de Deloitte la référence en matière d’excellence de service.</a:t>
          </a:r>
        </a:p>
        <a:p>
          <a:r>
            <a:rPr lang="fr-FR" sz="700">
              <a:solidFill>
                <a:schemeClr val="tx2"/>
              </a:solidFill>
            </a:rPr>
            <a:t> </a:t>
          </a:r>
        </a:p>
        <a:p>
          <a:r>
            <a:rPr lang="fr-FR" sz="700">
              <a:solidFill>
                <a:schemeClr val="tx2"/>
              </a:solidFill>
            </a:rPr>
            <a:t>En France, Deloitte mobilise un ensemble de compétences diversifiées pour répondre aux enjeux de ses clients, de toutes tailles et de tous secteurs – des grandes entreprises multinationales aux microentreprises locales, en passant par les entreprises moyennes. Fort de l’expertise de ses 6 500 collaborateurs et associés, Deloitte en France est un acteur de référence en audit et risk services, consulting, financial advisory, juridique &amp; fiscal et expertise comptable, dans le cadre d’une offre pluridisciplinaire et de principes d’action en phase avec les exigences de notre environnement.</a:t>
          </a:r>
        </a:p>
        <a:p>
          <a:endParaRPr lang="fr-FR" sz="700">
            <a:solidFill>
              <a:schemeClr val="tx2"/>
            </a:solidFill>
          </a:endParaRPr>
        </a:p>
        <a:p>
          <a:r>
            <a:rPr lang="en-US" sz="700">
              <a:solidFill>
                <a:schemeClr val="tx2"/>
              </a:solidFill>
            </a:rPr>
            <a:t>© 2014 Deloitte SA. </a:t>
          </a:r>
          <a:r>
            <a:rPr lang="fr-FR" sz="700">
              <a:solidFill>
                <a:schemeClr val="tx2"/>
              </a:solidFill>
            </a:rPr>
            <a:t>Member of Deloitte Touche Tohmatsu Limited</a:t>
          </a:r>
        </a:p>
      </xdr:txBody>
    </xdr:sp>
    <xdr:clientData/>
  </xdr:twoCellAnchor>
  <xdr:twoCellAnchor>
    <xdr:from>
      <xdr:col>1</xdr:col>
      <xdr:colOff>242454</xdr:colOff>
      <xdr:row>54</xdr:row>
      <xdr:rowOff>69273</xdr:rowOff>
    </xdr:from>
    <xdr:to>
      <xdr:col>3</xdr:col>
      <xdr:colOff>199902</xdr:colOff>
      <xdr:row>56</xdr:row>
      <xdr:rowOff>30885</xdr:rowOff>
    </xdr:to>
    <xdr:grpSp>
      <xdr:nvGrpSpPr>
        <xdr:cNvPr id="41" name="Group 40"/>
        <xdr:cNvGrpSpPr/>
      </xdr:nvGrpSpPr>
      <xdr:grpSpPr>
        <a:xfrm>
          <a:off x="979054" y="9670473"/>
          <a:ext cx="1430648" cy="317212"/>
          <a:chOff x="398463" y="404813"/>
          <a:chExt cx="1627187" cy="307976"/>
        </a:xfrm>
        <a:solidFill>
          <a:schemeClr val="tx1"/>
        </a:solidFill>
      </xdr:grpSpPr>
      <xdr:sp macro="" textlink="">
        <xdr:nvSpPr>
          <xdr:cNvPr id="42" name="Oval 41"/>
          <xdr:cNvSpPr>
            <a:spLocks noChangeArrowheads="1"/>
          </xdr:cNvSpPr>
        </xdr:nvSpPr>
        <xdr:spPr bwMode="auto">
          <a:xfrm>
            <a:off x="1938338" y="625476"/>
            <a:ext cx="87312" cy="87313"/>
          </a:xfrm>
          <a:prstGeom prst="ellipse">
            <a:avLst/>
          </a:prstGeom>
          <a:solidFill>
            <a:schemeClr val="accent1"/>
          </a:solid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3" name="Freeform 42"/>
          <xdr:cNvSpPr>
            <a:spLocks noEditPoints="1"/>
          </xdr:cNvSpPr>
        </xdr:nvSpPr>
        <xdr:spPr bwMode="auto">
          <a:xfrm>
            <a:off x="398463" y="406401"/>
            <a:ext cx="247650" cy="301625"/>
          </a:xfrm>
          <a:custGeom>
            <a:avLst/>
            <a:gdLst>
              <a:gd name="T0" fmla="*/ 287 w 287"/>
              <a:gd name="T1" fmla="*/ 166 h 347"/>
              <a:gd name="T2" fmla="*/ 240 w 287"/>
              <a:gd name="T3" fmla="*/ 300 h 347"/>
              <a:gd name="T4" fmla="*/ 109 w 287"/>
              <a:gd name="T5" fmla="*/ 347 h 347"/>
              <a:gd name="T6" fmla="*/ 0 w 287"/>
              <a:gd name="T7" fmla="*/ 347 h 347"/>
              <a:gd name="T8" fmla="*/ 0 w 287"/>
              <a:gd name="T9" fmla="*/ 0 h 347"/>
              <a:gd name="T10" fmla="*/ 117 w 287"/>
              <a:gd name="T11" fmla="*/ 0 h 347"/>
              <a:gd name="T12" fmla="*/ 243 w 287"/>
              <a:gd name="T13" fmla="*/ 43 h 347"/>
              <a:gd name="T14" fmla="*/ 287 w 287"/>
              <a:gd name="T15" fmla="*/ 166 h 347"/>
              <a:gd name="T16" fmla="*/ 192 w 287"/>
              <a:gd name="T17" fmla="*/ 170 h 347"/>
              <a:gd name="T18" fmla="*/ 174 w 287"/>
              <a:gd name="T19" fmla="*/ 99 h 347"/>
              <a:gd name="T20" fmla="*/ 118 w 287"/>
              <a:gd name="T21" fmla="*/ 76 h 347"/>
              <a:gd name="T22" fmla="*/ 91 w 287"/>
              <a:gd name="T23" fmla="*/ 76 h 347"/>
              <a:gd name="T24" fmla="*/ 91 w 287"/>
              <a:gd name="T25" fmla="*/ 270 h 347"/>
              <a:gd name="T26" fmla="*/ 111 w 287"/>
              <a:gd name="T27" fmla="*/ 270 h 347"/>
              <a:gd name="T28" fmla="*/ 173 w 287"/>
              <a:gd name="T29" fmla="*/ 245 h 347"/>
              <a:gd name="T30" fmla="*/ 192 w 287"/>
              <a:gd name="T31" fmla="*/ 170 h 34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Lst>
            <a:rect l="0" t="0" r="r" b="b"/>
            <a:pathLst>
              <a:path w="287" h="347">
                <a:moveTo>
                  <a:pt x="287" y="166"/>
                </a:moveTo>
                <a:cubicBezTo>
                  <a:pt x="287" y="224"/>
                  <a:pt x="271" y="269"/>
                  <a:pt x="240" y="300"/>
                </a:cubicBezTo>
                <a:cubicBezTo>
                  <a:pt x="209" y="331"/>
                  <a:pt x="165" y="347"/>
                  <a:pt x="109" y="347"/>
                </a:cubicBezTo>
                <a:cubicBezTo>
                  <a:pt x="0" y="347"/>
                  <a:pt x="0" y="347"/>
                  <a:pt x="0" y="347"/>
                </a:cubicBezTo>
                <a:cubicBezTo>
                  <a:pt x="0" y="0"/>
                  <a:pt x="0" y="0"/>
                  <a:pt x="0" y="0"/>
                </a:cubicBezTo>
                <a:cubicBezTo>
                  <a:pt x="117" y="0"/>
                  <a:pt x="117" y="0"/>
                  <a:pt x="117" y="0"/>
                </a:cubicBezTo>
                <a:cubicBezTo>
                  <a:pt x="171" y="0"/>
                  <a:pt x="213" y="15"/>
                  <a:pt x="243" y="43"/>
                </a:cubicBezTo>
                <a:cubicBezTo>
                  <a:pt x="272" y="72"/>
                  <a:pt x="287" y="113"/>
                  <a:pt x="287" y="166"/>
                </a:cubicBezTo>
                <a:moveTo>
                  <a:pt x="192" y="170"/>
                </a:moveTo>
                <a:cubicBezTo>
                  <a:pt x="192" y="138"/>
                  <a:pt x="186" y="114"/>
                  <a:pt x="174" y="99"/>
                </a:cubicBezTo>
                <a:cubicBezTo>
                  <a:pt x="161" y="84"/>
                  <a:pt x="143" y="76"/>
                  <a:pt x="118" y="76"/>
                </a:cubicBezTo>
                <a:cubicBezTo>
                  <a:pt x="91" y="76"/>
                  <a:pt x="91" y="76"/>
                  <a:pt x="91" y="76"/>
                </a:cubicBezTo>
                <a:cubicBezTo>
                  <a:pt x="91" y="270"/>
                  <a:pt x="91" y="270"/>
                  <a:pt x="91" y="270"/>
                </a:cubicBezTo>
                <a:cubicBezTo>
                  <a:pt x="111" y="270"/>
                  <a:pt x="111" y="270"/>
                  <a:pt x="111" y="270"/>
                </a:cubicBezTo>
                <a:cubicBezTo>
                  <a:pt x="139" y="270"/>
                  <a:pt x="160" y="262"/>
                  <a:pt x="173" y="245"/>
                </a:cubicBezTo>
                <a:cubicBezTo>
                  <a:pt x="186" y="229"/>
                  <a:pt x="192" y="204"/>
                  <a:pt x="192" y="170"/>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4" name="Rectangle 43"/>
          <xdr:cNvSpPr>
            <a:spLocks noChangeArrowheads="1"/>
          </xdr:cNvSpPr>
        </xdr:nvSpPr>
        <xdr:spPr bwMode="auto">
          <a:xfrm>
            <a:off x="906463" y="404813"/>
            <a:ext cx="74612" cy="303213"/>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5" name="Freeform 44"/>
          <xdr:cNvSpPr>
            <a:spLocks noEditPoints="1"/>
          </xdr:cNvSpPr>
        </xdr:nvSpPr>
        <xdr:spPr bwMode="auto">
          <a:xfrm>
            <a:off x="1011238" y="479426"/>
            <a:ext cx="215900" cy="231775"/>
          </a:xfrm>
          <a:custGeom>
            <a:avLst/>
            <a:gdLst>
              <a:gd name="T0" fmla="*/ 252 w 252"/>
              <a:gd name="T1" fmla="*/ 133 h 267"/>
              <a:gd name="T2" fmla="*/ 218 w 252"/>
              <a:gd name="T3" fmla="*/ 232 h 267"/>
              <a:gd name="T4" fmla="*/ 125 w 252"/>
              <a:gd name="T5" fmla="*/ 267 h 267"/>
              <a:gd name="T6" fmla="*/ 34 w 252"/>
              <a:gd name="T7" fmla="*/ 231 h 267"/>
              <a:gd name="T8" fmla="*/ 0 w 252"/>
              <a:gd name="T9" fmla="*/ 133 h 267"/>
              <a:gd name="T10" fmla="*/ 33 w 252"/>
              <a:gd name="T11" fmla="*/ 35 h 267"/>
              <a:gd name="T12" fmla="*/ 127 w 252"/>
              <a:gd name="T13" fmla="*/ 0 h 267"/>
              <a:gd name="T14" fmla="*/ 192 w 252"/>
              <a:gd name="T15" fmla="*/ 16 h 267"/>
              <a:gd name="T16" fmla="*/ 236 w 252"/>
              <a:gd name="T17" fmla="*/ 63 h 267"/>
              <a:gd name="T18" fmla="*/ 252 w 252"/>
              <a:gd name="T19" fmla="*/ 133 h 267"/>
              <a:gd name="T20" fmla="*/ 88 w 252"/>
              <a:gd name="T21" fmla="*/ 133 h 267"/>
              <a:gd name="T22" fmla="*/ 97 w 252"/>
              <a:gd name="T23" fmla="*/ 184 h 267"/>
              <a:gd name="T24" fmla="*/ 126 w 252"/>
              <a:gd name="T25" fmla="*/ 201 h 267"/>
              <a:gd name="T26" fmla="*/ 155 w 252"/>
              <a:gd name="T27" fmla="*/ 184 h 267"/>
              <a:gd name="T28" fmla="*/ 163 w 252"/>
              <a:gd name="T29" fmla="*/ 133 h 267"/>
              <a:gd name="T30" fmla="*/ 155 w 252"/>
              <a:gd name="T31" fmla="*/ 83 h 267"/>
              <a:gd name="T32" fmla="*/ 126 w 252"/>
              <a:gd name="T33" fmla="*/ 66 h 267"/>
              <a:gd name="T34" fmla="*/ 97 w 252"/>
              <a:gd name="T35" fmla="*/ 83 h 267"/>
              <a:gd name="T36" fmla="*/ 88 w 252"/>
              <a:gd name="T37" fmla="*/ 133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252" h="267">
                <a:moveTo>
                  <a:pt x="252" y="133"/>
                </a:moveTo>
                <a:cubicBezTo>
                  <a:pt x="252" y="175"/>
                  <a:pt x="241" y="208"/>
                  <a:pt x="218" y="232"/>
                </a:cubicBezTo>
                <a:cubicBezTo>
                  <a:pt x="196" y="256"/>
                  <a:pt x="165" y="267"/>
                  <a:pt x="125" y="267"/>
                </a:cubicBezTo>
                <a:cubicBezTo>
                  <a:pt x="87" y="267"/>
                  <a:pt x="56" y="255"/>
                  <a:pt x="34" y="231"/>
                </a:cubicBezTo>
                <a:cubicBezTo>
                  <a:pt x="11" y="207"/>
                  <a:pt x="0" y="174"/>
                  <a:pt x="0" y="133"/>
                </a:cubicBezTo>
                <a:cubicBezTo>
                  <a:pt x="0" y="91"/>
                  <a:pt x="11" y="58"/>
                  <a:pt x="33" y="35"/>
                </a:cubicBezTo>
                <a:cubicBezTo>
                  <a:pt x="55" y="12"/>
                  <a:pt x="86" y="0"/>
                  <a:pt x="127" y="0"/>
                </a:cubicBezTo>
                <a:cubicBezTo>
                  <a:pt x="151" y="0"/>
                  <a:pt x="173" y="5"/>
                  <a:pt x="192" y="16"/>
                </a:cubicBezTo>
                <a:cubicBezTo>
                  <a:pt x="211" y="27"/>
                  <a:pt x="226" y="42"/>
                  <a:pt x="236" y="63"/>
                </a:cubicBezTo>
                <a:cubicBezTo>
                  <a:pt x="247" y="83"/>
                  <a:pt x="252" y="106"/>
                  <a:pt x="252" y="133"/>
                </a:cubicBezTo>
                <a:moveTo>
                  <a:pt x="88" y="133"/>
                </a:moveTo>
                <a:cubicBezTo>
                  <a:pt x="88" y="155"/>
                  <a:pt x="91" y="172"/>
                  <a:pt x="97" y="184"/>
                </a:cubicBezTo>
                <a:cubicBezTo>
                  <a:pt x="103" y="195"/>
                  <a:pt x="112" y="201"/>
                  <a:pt x="126" y="201"/>
                </a:cubicBezTo>
                <a:cubicBezTo>
                  <a:pt x="140" y="201"/>
                  <a:pt x="149" y="195"/>
                  <a:pt x="155" y="184"/>
                </a:cubicBezTo>
                <a:cubicBezTo>
                  <a:pt x="160" y="172"/>
                  <a:pt x="163" y="155"/>
                  <a:pt x="163" y="133"/>
                </a:cubicBezTo>
                <a:cubicBezTo>
                  <a:pt x="163" y="111"/>
                  <a:pt x="160" y="94"/>
                  <a:pt x="155" y="83"/>
                </a:cubicBezTo>
                <a:cubicBezTo>
                  <a:pt x="149" y="72"/>
                  <a:pt x="139" y="66"/>
                  <a:pt x="126" y="66"/>
                </a:cubicBezTo>
                <a:cubicBezTo>
                  <a:pt x="112" y="66"/>
                  <a:pt x="103" y="72"/>
                  <a:pt x="97" y="83"/>
                </a:cubicBezTo>
                <a:cubicBezTo>
                  <a:pt x="91" y="94"/>
                  <a:pt x="88" y="111"/>
                  <a:pt x="88" y="133"/>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6" name="Rectangle 45"/>
          <xdr:cNvSpPr>
            <a:spLocks noChangeArrowheads="1"/>
          </xdr:cNvSpPr>
        </xdr:nvSpPr>
        <xdr:spPr bwMode="auto">
          <a:xfrm>
            <a:off x="1257300" y="482601"/>
            <a:ext cx="74612" cy="225425"/>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7" name="Rectangle 46"/>
          <xdr:cNvSpPr>
            <a:spLocks noChangeArrowheads="1"/>
          </xdr:cNvSpPr>
        </xdr:nvSpPr>
        <xdr:spPr bwMode="auto">
          <a:xfrm>
            <a:off x="1257300" y="404813"/>
            <a:ext cx="74612" cy="50800"/>
          </a:xfrm>
          <a:prstGeom prst="rect">
            <a:avLst/>
          </a:prstGeom>
          <a:grpFill/>
          <a:ln>
            <a:noFill/>
          </a:ln>
          <a:extLst>
            <a:ext uri="{91240B29-F687-4F45-9708-019B960494DF}">
              <a14:hiddenLine xmlns:a14="http://schemas.microsoft.com/office/drawing/2010/main" w="9525">
                <a:solidFill>
                  <a:srgbClr val="000000"/>
                </a:solidFill>
                <a:miter lim="800000"/>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8" name="Freeform 47"/>
          <xdr:cNvSpPr>
            <a:spLocks/>
          </xdr:cNvSpPr>
        </xdr:nvSpPr>
        <xdr:spPr bwMode="auto">
          <a:xfrm>
            <a:off x="1362075" y="411163"/>
            <a:ext cx="158750" cy="300038"/>
          </a:xfrm>
          <a:custGeom>
            <a:avLst/>
            <a:gdLst>
              <a:gd name="T0" fmla="*/ 142 w 184"/>
              <a:gd name="T1" fmla="*/ 274 h 344"/>
              <a:gd name="T2" fmla="*/ 184 w 184"/>
              <a:gd name="T3" fmla="*/ 265 h 344"/>
              <a:gd name="T4" fmla="*/ 184 w 184"/>
              <a:gd name="T5" fmla="*/ 330 h 344"/>
              <a:gd name="T6" fmla="*/ 150 w 184"/>
              <a:gd name="T7" fmla="*/ 341 h 344"/>
              <a:gd name="T8" fmla="*/ 113 w 184"/>
              <a:gd name="T9" fmla="*/ 344 h 344"/>
              <a:gd name="T10" fmla="*/ 50 w 184"/>
              <a:gd name="T11" fmla="*/ 322 h 344"/>
              <a:gd name="T12" fmla="*/ 30 w 184"/>
              <a:gd name="T13" fmla="*/ 255 h 344"/>
              <a:gd name="T14" fmla="*/ 30 w 184"/>
              <a:gd name="T15" fmla="*/ 148 h 344"/>
              <a:gd name="T16" fmla="*/ 0 w 184"/>
              <a:gd name="T17" fmla="*/ 148 h 344"/>
              <a:gd name="T18" fmla="*/ 0 w 184"/>
              <a:gd name="T19" fmla="*/ 81 h 344"/>
              <a:gd name="T20" fmla="*/ 30 w 184"/>
              <a:gd name="T21" fmla="*/ 81 h 344"/>
              <a:gd name="T22" fmla="*/ 30 w 184"/>
              <a:gd name="T23" fmla="*/ 16 h 344"/>
              <a:gd name="T24" fmla="*/ 118 w 184"/>
              <a:gd name="T25" fmla="*/ 0 h 344"/>
              <a:gd name="T26" fmla="*/ 118 w 184"/>
              <a:gd name="T27" fmla="*/ 81 h 344"/>
              <a:gd name="T28" fmla="*/ 174 w 184"/>
              <a:gd name="T29" fmla="*/ 81 h 344"/>
              <a:gd name="T30" fmla="*/ 174 w 184"/>
              <a:gd name="T31" fmla="*/ 148 h 344"/>
              <a:gd name="T32" fmla="*/ 118 w 184"/>
              <a:gd name="T33" fmla="*/ 148 h 344"/>
              <a:gd name="T34" fmla="*/ 118 w 184"/>
              <a:gd name="T35" fmla="*/ 249 h 344"/>
              <a:gd name="T36" fmla="*/ 142 w 184"/>
              <a:gd name="T37" fmla="*/ 274 h 34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184" h="344">
                <a:moveTo>
                  <a:pt x="142" y="274"/>
                </a:moveTo>
                <a:cubicBezTo>
                  <a:pt x="153" y="274"/>
                  <a:pt x="167" y="271"/>
                  <a:pt x="184" y="265"/>
                </a:cubicBezTo>
                <a:cubicBezTo>
                  <a:pt x="184" y="330"/>
                  <a:pt x="184" y="330"/>
                  <a:pt x="184" y="330"/>
                </a:cubicBezTo>
                <a:cubicBezTo>
                  <a:pt x="172" y="335"/>
                  <a:pt x="161" y="339"/>
                  <a:pt x="150" y="341"/>
                </a:cubicBezTo>
                <a:cubicBezTo>
                  <a:pt x="140" y="343"/>
                  <a:pt x="127" y="344"/>
                  <a:pt x="113" y="344"/>
                </a:cubicBezTo>
                <a:cubicBezTo>
                  <a:pt x="84" y="344"/>
                  <a:pt x="63" y="337"/>
                  <a:pt x="50" y="322"/>
                </a:cubicBezTo>
                <a:cubicBezTo>
                  <a:pt x="37" y="308"/>
                  <a:pt x="30" y="285"/>
                  <a:pt x="30" y="255"/>
                </a:cubicBezTo>
                <a:cubicBezTo>
                  <a:pt x="30" y="148"/>
                  <a:pt x="30" y="148"/>
                  <a:pt x="30" y="148"/>
                </a:cubicBezTo>
                <a:cubicBezTo>
                  <a:pt x="0" y="148"/>
                  <a:pt x="0" y="148"/>
                  <a:pt x="0" y="148"/>
                </a:cubicBezTo>
                <a:cubicBezTo>
                  <a:pt x="0" y="81"/>
                  <a:pt x="0" y="81"/>
                  <a:pt x="0" y="81"/>
                </a:cubicBezTo>
                <a:cubicBezTo>
                  <a:pt x="30" y="81"/>
                  <a:pt x="30" y="81"/>
                  <a:pt x="30" y="81"/>
                </a:cubicBezTo>
                <a:cubicBezTo>
                  <a:pt x="30" y="16"/>
                  <a:pt x="30" y="16"/>
                  <a:pt x="30" y="16"/>
                </a:cubicBezTo>
                <a:cubicBezTo>
                  <a:pt x="118" y="0"/>
                  <a:pt x="118" y="0"/>
                  <a:pt x="118" y="0"/>
                </a:cubicBezTo>
                <a:cubicBezTo>
                  <a:pt x="118" y="81"/>
                  <a:pt x="118" y="81"/>
                  <a:pt x="118" y="81"/>
                </a:cubicBezTo>
                <a:cubicBezTo>
                  <a:pt x="174" y="81"/>
                  <a:pt x="174" y="81"/>
                  <a:pt x="174" y="81"/>
                </a:cubicBezTo>
                <a:cubicBezTo>
                  <a:pt x="174" y="148"/>
                  <a:pt x="174" y="148"/>
                  <a:pt x="174" y="148"/>
                </a:cubicBezTo>
                <a:cubicBezTo>
                  <a:pt x="118" y="148"/>
                  <a:pt x="118" y="148"/>
                  <a:pt x="118" y="148"/>
                </a:cubicBezTo>
                <a:cubicBezTo>
                  <a:pt x="118" y="249"/>
                  <a:pt x="118" y="249"/>
                  <a:pt x="118" y="249"/>
                </a:cubicBezTo>
                <a:cubicBezTo>
                  <a:pt x="118" y="266"/>
                  <a:pt x="126" y="274"/>
                  <a:pt x="142" y="274"/>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49" name="Freeform 48"/>
          <xdr:cNvSpPr>
            <a:spLocks/>
          </xdr:cNvSpPr>
        </xdr:nvSpPr>
        <xdr:spPr bwMode="auto">
          <a:xfrm>
            <a:off x="1535113" y="411163"/>
            <a:ext cx="158750" cy="300038"/>
          </a:xfrm>
          <a:custGeom>
            <a:avLst/>
            <a:gdLst>
              <a:gd name="T0" fmla="*/ 142 w 184"/>
              <a:gd name="T1" fmla="*/ 274 h 344"/>
              <a:gd name="T2" fmla="*/ 184 w 184"/>
              <a:gd name="T3" fmla="*/ 265 h 344"/>
              <a:gd name="T4" fmla="*/ 184 w 184"/>
              <a:gd name="T5" fmla="*/ 330 h 344"/>
              <a:gd name="T6" fmla="*/ 151 w 184"/>
              <a:gd name="T7" fmla="*/ 341 h 344"/>
              <a:gd name="T8" fmla="*/ 114 w 184"/>
              <a:gd name="T9" fmla="*/ 344 h 344"/>
              <a:gd name="T10" fmla="*/ 50 w 184"/>
              <a:gd name="T11" fmla="*/ 322 h 344"/>
              <a:gd name="T12" fmla="*/ 31 w 184"/>
              <a:gd name="T13" fmla="*/ 255 h 344"/>
              <a:gd name="T14" fmla="*/ 31 w 184"/>
              <a:gd name="T15" fmla="*/ 148 h 344"/>
              <a:gd name="T16" fmla="*/ 0 w 184"/>
              <a:gd name="T17" fmla="*/ 148 h 344"/>
              <a:gd name="T18" fmla="*/ 0 w 184"/>
              <a:gd name="T19" fmla="*/ 81 h 344"/>
              <a:gd name="T20" fmla="*/ 31 w 184"/>
              <a:gd name="T21" fmla="*/ 81 h 344"/>
              <a:gd name="T22" fmla="*/ 31 w 184"/>
              <a:gd name="T23" fmla="*/ 15 h 344"/>
              <a:gd name="T24" fmla="*/ 119 w 184"/>
              <a:gd name="T25" fmla="*/ 0 h 344"/>
              <a:gd name="T26" fmla="*/ 119 w 184"/>
              <a:gd name="T27" fmla="*/ 81 h 344"/>
              <a:gd name="T28" fmla="*/ 174 w 184"/>
              <a:gd name="T29" fmla="*/ 81 h 344"/>
              <a:gd name="T30" fmla="*/ 174 w 184"/>
              <a:gd name="T31" fmla="*/ 148 h 344"/>
              <a:gd name="T32" fmla="*/ 119 w 184"/>
              <a:gd name="T33" fmla="*/ 148 h 344"/>
              <a:gd name="T34" fmla="*/ 119 w 184"/>
              <a:gd name="T35" fmla="*/ 249 h 344"/>
              <a:gd name="T36" fmla="*/ 142 w 184"/>
              <a:gd name="T37" fmla="*/ 274 h 34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Lst>
            <a:rect l="0" t="0" r="r" b="b"/>
            <a:pathLst>
              <a:path w="184" h="344">
                <a:moveTo>
                  <a:pt x="142" y="274"/>
                </a:moveTo>
                <a:cubicBezTo>
                  <a:pt x="154" y="274"/>
                  <a:pt x="168" y="271"/>
                  <a:pt x="184" y="265"/>
                </a:cubicBezTo>
                <a:cubicBezTo>
                  <a:pt x="184" y="330"/>
                  <a:pt x="184" y="330"/>
                  <a:pt x="184" y="330"/>
                </a:cubicBezTo>
                <a:cubicBezTo>
                  <a:pt x="173" y="335"/>
                  <a:pt x="161" y="339"/>
                  <a:pt x="151" y="341"/>
                </a:cubicBezTo>
                <a:cubicBezTo>
                  <a:pt x="140" y="343"/>
                  <a:pt x="128" y="344"/>
                  <a:pt x="114" y="344"/>
                </a:cubicBezTo>
                <a:cubicBezTo>
                  <a:pt x="84" y="344"/>
                  <a:pt x="63" y="337"/>
                  <a:pt x="50" y="322"/>
                </a:cubicBezTo>
                <a:cubicBezTo>
                  <a:pt x="37" y="308"/>
                  <a:pt x="31" y="285"/>
                  <a:pt x="31" y="255"/>
                </a:cubicBezTo>
                <a:cubicBezTo>
                  <a:pt x="31" y="148"/>
                  <a:pt x="31" y="148"/>
                  <a:pt x="31" y="148"/>
                </a:cubicBezTo>
                <a:cubicBezTo>
                  <a:pt x="0" y="148"/>
                  <a:pt x="0" y="148"/>
                  <a:pt x="0" y="148"/>
                </a:cubicBezTo>
                <a:cubicBezTo>
                  <a:pt x="0" y="81"/>
                  <a:pt x="0" y="81"/>
                  <a:pt x="0" y="81"/>
                </a:cubicBezTo>
                <a:cubicBezTo>
                  <a:pt x="31" y="81"/>
                  <a:pt x="31" y="81"/>
                  <a:pt x="31" y="81"/>
                </a:cubicBezTo>
                <a:cubicBezTo>
                  <a:pt x="31" y="15"/>
                  <a:pt x="31" y="15"/>
                  <a:pt x="31" y="15"/>
                </a:cubicBezTo>
                <a:cubicBezTo>
                  <a:pt x="119" y="0"/>
                  <a:pt x="119" y="0"/>
                  <a:pt x="119" y="0"/>
                </a:cubicBezTo>
                <a:cubicBezTo>
                  <a:pt x="119" y="81"/>
                  <a:pt x="119" y="81"/>
                  <a:pt x="119" y="81"/>
                </a:cubicBezTo>
                <a:cubicBezTo>
                  <a:pt x="174" y="81"/>
                  <a:pt x="174" y="81"/>
                  <a:pt x="174" y="81"/>
                </a:cubicBezTo>
                <a:cubicBezTo>
                  <a:pt x="174" y="148"/>
                  <a:pt x="174" y="148"/>
                  <a:pt x="174" y="148"/>
                </a:cubicBezTo>
                <a:cubicBezTo>
                  <a:pt x="119" y="148"/>
                  <a:pt x="119" y="148"/>
                  <a:pt x="119" y="148"/>
                </a:cubicBezTo>
                <a:cubicBezTo>
                  <a:pt x="119" y="249"/>
                  <a:pt x="119" y="249"/>
                  <a:pt x="119" y="249"/>
                </a:cubicBezTo>
                <a:cubicBezTo>
                  <a:pt x="119" y="266"/>
                  <a:pt x="127" y="274"/>
                  <a:pt x="142" y="274"/>
                </a:cubicBezTo>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50" name="Freeform 49"/>
          <xdr:cNvSpPr>
            <a:spLocks noEditPoints="1"/>
          </xdr:cNvSpPr>
        </xdr:nvSpPr>
        <xdr:spPr bwMode="auto">
          <a:xfrm>
            <a:off x="1709738" y="479426"/>
            <a:ext cx="211137" cy="231775"/>
          </a:xfrm>
          <a:custGeom>
            <a:avLst/>
            <a:gdLst>
              <a:gd name="T0" fmla="*/ 213 w 244"/>
              <a:gd name="T1" fmla="*/ 30 h 267"/>
              <a:gd name="T2" fmla="*/ 125 w 244"/>
              <a:gd name="T3" fmla="*/ 0 h 267"/>
              <a:gd name="T4" fmla="*/ 33 w 244"/>
              <a:gd name="T5" fmla="*/ 35 h 267"/>
              <a:gd name="T6" fmla="*/ 0 w 244"/>
              <a:gd name="T7" fmla="*/ 135 h 267"/>
              <a:gd name="T8" fmla="*/ 35 w 244"/>
              <a:gd name="T9" fmla="*/ 233 h 267"/>
              <a:gd name="T10" fmla="*/ 133 w 244"/>
              <a:gd name="T11" fmla="*/ 267 h 267"/>
              <a:gd name="T12" fmla="*/ 185 w 244"/>
              <a:gd name="T13" fmla="*/ 263 h 267"/>
              <a:gd name="T14" fmla="*/ 227 w 244"/>
              <a:gd name="T15" fmla="*/ 249 h 267"/>
              <a:gd name="T16" fmla="*/ 214 w 244"/>
              <a:gd name="T17" fmla="*/ 190 h 267"/>
              <a:gd name="T18" fmla="*/ 186 w 244"/>
              <a:gd name="T19" fmla="*/ 200 h 267"/>
              <a:gd name="T20" fmla="*/ 144 w 244"/>
              <a:gd name="T21" fmla="*/ 204 h 267"/>
              <a:gd name="T22" fmla="*/ 104 w 244"/>
              <a:gd name="T23" fmla="*/ 192 h 267"/>
              <a:gd name="T24" fmla="*/ 88 w 244"/>
              <a:gd name="T25" fmla="*/ 158 h 267"/>
              <a:gd name="T26" fmla="*/ 244 w 244"/>
              <a:gd name="T27" fmla="*/ 158 h 267"/>
              <a:gd name="T28" fmla="*/ 244 w 244"/>
              <a:gd name="T29" fmla="*/ 118 h 267"/>
              <a:gd name="T30" fmla="*/ 213 w 244"/>
              <a:gd name="T31" fmla="*/ 30 h 267"/>
              <a:gd name="T32" fmla="*/ 90 w 244"/>
              <a:gd name="T33" fmla="*/ 102 h 267"/>
              <a:gd name="T34" fmla="*/ 102 w 244"/>
              <a:gd name="T35" fmla="*/ 70 h 267"/>
              <a:gd name="T36" fmla="*/ 128 w 244"/>
              <a:gd name="T37" fmla="*/ 61 h 267"/>
              <a:gd name="T38" fmla="*/ 155 w 244"/>
              <a:gd name="T39" fmla="*/ 72 h 267"/>
              <a:gd name="T40" fmla="*/ 165 w 244"/>
              <a:gd name="T41" fmla="*/ 102 h 267"/>
              <a:gd name="T42" fmla="*/ 90 w 244"/>
              <a:gd name="T43" fmla="*/ 102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Lst>
            <a:rect l="0" t="0" r="r" b="b"/>
            <a:pathLst>
              <a:path w="244" h="267">
                <a:moveTo>
                  <a:pt x="213" y="30"/>
                </a:moveTo>
                <a:cubicBezTo>
                  <a:pt x="192" y="10"/>
                  <a:pt x="163" y="0"/>
                  <a:pt x="125" y="0"/>
                </a:cubicBezTo>
                <a:cubicBezTo>
                  <a:pt x="85" y="0"/>
                  <a:pt x="54" y="12"/>
                  <a:pt x="33" y="35"/>
                </a:cubicBezTo>
                <a:cubicBezTo>
                  <a:pt x="11" y="58"/>
                  <a:pt x="0" y="92"/>
                  <a:pt x="0" y="135"/>
                </a:cubicBezTo>
                <a:cubicBezTo>
                  <a:pt x="0" y="178"/>
                  <a:pt x="12" y="210"/>
                  <a:pt x="35" y="233"/>
                </a:cubicBezTo>
                <a:cubicBezTo>
                  <a:pt x="59" y="256"/>
                  <a:pt x="91" y="267"/>
                  <a:pt x="133" y="267"/>
                </a:cubicBezTo>
                <a:cubicBezTo>
                  <a:pt x="153" y="267"/>
                  <a:pt x="171" y="266"/>
                  <a:pt x="185" y="263"/>
                </a:cubicBezTo>
                <a:cubicBezTo>
                  <a:pt x="200" y="261"/>
                  <a:pt x="214" y="256"/>
                  <a:pt x="227" y="249"/>
                </a:cubicBezTo>
                <a:cubicBezTo>
                  <a:pt x="214" y="190"/>
                  <a:pt x="214" y="190"/>
                  <a:pt x="214" y="190"/>
                </a:cubicBezTo>
                <a:cubicBezTo>
                  <a:pt x="204" y="194"/>
                  <a:pt x="195" y="197"/>
                  <a:pt x="186" y="200"/>
                </a:cubicBezTo>
                <a:cubicBezTo>
                  <a:pt x="173" y="202"/>
                  <a:pt x="159" y="204"/>
                  <a:pt x="144" y="204"/>
                </a:cubicBezTo>
                <a:cubicBezTo>
                  <a:pt x="127" y="204"/>
                  <a:pt x="114" y="200"/>
                  <a:pt x="104" y="192"/>
                </a:cubicBezTo>
                <a:cubicBezTo>
                  <a:pt x="94" y="183"/>
                  <a:pt x="89" y="172"/>
                  <a:pt x="88" y="158"/>
                </a:cubicBezTo>
                <a:cubicBezTo>
                  <a:pt x="244" y="158"/>
                  <a:pt x="244" y="158"/>
                  <a:pt x="244" y="158"/>
                </a:cubicBezTo>
                <a:cubicBezTo>
                  <a:pt x="244" y="118"/>
                  <a:pt x="244" y="118"/>
                  <a:pt x="244" y="118"/>
                </a:cubicBezTo>
                <a:cubicBezTo>
                  <a:pt x="244" y="80"/>
                  <a:pt x="234" y="51"/>
                  <a:pt x="213" y="30"/>
                </a:cubicBezTo>
                <a:moveTo>
                  <a:pt x="90" y="102"/>
                </a:moveTo>
                <a:cubicBezTo>
                  <a:pt x="91" y="87"/>
                  <a:pt x="95" y="77"/>
                  <a:pt x="102" y="70"/>
                </a:cubicBezTo>
                <a:cubicBezTo>
                  <a:pt x="109" y="64"/>
                  <a:pt x="118" y="61"/>
                  <a:pt x="128" y="61"/>
                </a:cubicBezTo>
                <a:cubicBezTo>
                  <a:pt x="139" y="61"/>
                  <a:pt x="148" y="64"/>
                  <a:pt x="155" y="72"/>
                </a:cubicBezTo>
                <a:cubicBezTo>
                  <a:pt x="161" y="79"/>
                  <a:pt x="165" y="89"/>
                  <a:pt x="165" y="102"/>
                </a:cubicBezTo>
                <a:lnTo>
                  <a:pt x="90" y="102"/>
                </a:lnTo>
                <a:close/>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sp macro="" textlink="">
        <xdr:nvSpPr>
          <xdr:cNvPr id="51" name="Freeform 50"/>
          <xdr:cNvSpPr>
            <a:spLocks noEditPoints="1"/>
          </xdr:cNvSpPr>
        </xdr:nvSpPr>
        <xdr:spPr bwMode="auto">
          <a:xfrm>
            <a:off x="668338" y="479426"/>
            <a:ext cx="209550" cy="231775"/>
          </a:xfrm>
          <a:custGeom>
            <a:avLst/>
            <a:gdLst>
              <a:gd name="T0" fmla="*/ 212 w 243"/>
              <a:gd name="T1" fmla="*/ 30 h 267"/>
              <a:gd name="T2" fmla="*/ 124 w 243"/>
              <a:gd name="T3" fmla="*/ 0 h 267"/>
              <a:gd name="T4" fmla="*/ 32 w 243"/>
              <a:gd name="T5" fmla="*/ 35 h 267"/>
              <a:gd name="T6" fmla="*/ 0 w 243"/>
              <a:gd name="T7" fmla="*/ 135 h 267"/>
              <a:gd name="T8" fmla="*/ 35 w 243"/>
              <a:gd name="T9" fmla="*/ 233 h 267"/>
              <a:gd name="T10" fmla="*/ 132 w 243"/>
              <a:gd name="T11" fmla="*/ 267 h 267"/>
              <a:gd name="T12" fmla="*/ 184 w 243"/>
              <a:gd name="T13" fmla="*/ 263 h 267"/>
              <a:gd name="T14" fmla="*/ 227 w 243"/>
              <a:gd name="T15" fmla="*/ 249 h 267"/>
              <a:gd name="T16" fmla="*/ 213 w 243"/>
              <a:gd name="T17" fmla="*/ 190 h 267"/>
              <a:gd name="T18" fmla="*/ 185 w 243"/>
              <a:gd name="T19" fmla="*/ 200 h 267"/>
              <a:gd name="T20" fmla="*/ 143 w 243"/>
              <a:gd name="T21" fmla="*/ 204 h 267"/>
              <a:gd name="T22" fmla="*/ 103 w 243"/>
              <a:gd name="T23" fmla="*/ 192 h 267"/>
              <a:gd name="T24" fmla="*/ 88 w 243"/>
              <a:gd name="T25" fmla="*/ 158 h 267"/>
              <a:gd name="T26" fmla="*/ 243 w 243"/>
              <a:gd name="T27" fmla="*/ 158 h 267"/>
              <a:gd name="T28" fmla="*/ 243 w 243"/>
              <a:gd name="T29" fmla="*/ 118 h 267"/>
              <a:gd name="T30" fmla="*/ 212 w 243"/>
              <a:gd name="T31" fmla="*/ 30 h 267"/>
              <a:gd name="T32" fmla="*/ 89 w 243"/>
              <a:gd name="T33" fmla="*/ 102 h 267"/>
              <a:gd name="T34" fmla="*/ 102 w 243"/>
              <a:gd name="T35" fmla="*/ 70 h 267"/>
              <a:gd name="T36" fmla="*/ 127 w 243"/>
              <a:gd name="T37" fmla="*/ 61 h 267"/>
              <a:gd name="T38" fmla="*/ 154 w 243"/>
              <a:gd name="T39" fmla="*/ 72 h 267"/>
              <a:gd name="T40" fmla="*/ 164 w 243"/>
              <a:gd name="T41" fmla="*/ 102 h 267"/>
              <a:gd name="T42" fmla="*/ 89 w 243"/>
              <a:gd name="T43" fmla="*/ 102 h 26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Lst>
            <a:rect l="0" t="0" r="r" b="b"/>
            <a:pathLst>
              <a:path w="243" h="267">
                <a:moveTo>
                  <a:pt x="212" y="30"/>
                </a:moveTo>
                <a:cubicBezTo>
                  <a:pt x="191" y="10"/>
                  <a:pt x="162" y="0"/>
                  <a:pt x="124" y="0"/>
                </a:cubicBezTo>
                <a:cubicBezTo>
                  <a:pt x="84" y="0"/>
                  <a:pt x="53" y="12"/>
                  <a:pt x="32" y="35"/>
                </a:cubicBezTo>
                <a:cubicBezTo>
                  <a:pt x="10" y="58"/>
                  <a:pt x="0" y="92"/>
                  <a:pt x="0" y="135"/>
                </a:cubicBezTo>
                <a:cubicBezTo>
                  <a:pt x="0" y="178"/>
                  <a:pt x="11" y="210"/>
                  <a:pt x="35" y="233"/>
                </a:cubicBezTo>
                <a:cubicBezTo>
                  <a:pt x="58" y="256"/>
                  <a:pt x="90" y="267"/>
                  <a:pt x="132" y="267"/>
                </a:cubicBezTo>
                <a:cubicBezTo>
                  <a:pt x="153" y="267"/>
                  <a:pt x="170" y="266"/>
                  <a:pt x="184" y="263"/>
                </a:cubicBezTo>
                <a:cubicBezTo>
                  <a:pt x="199" y="261"/>
                  <a:pt x="213" y="256"/>
                  <a:pt x="227" y="249"/>
                </a:cubicBezTo>
                <a:cubicBezTo>
                  <a:pt x="213" y="190"/>
                  <a:pt x="213" y="190"/>
                  <a:pt x="213" y="190"/>
                </a:cubicBezTo>
                <a:cubicBezTo>
                  <a:pt x="203" y="194"/>
                  <a:pt x="194" y="197"/>
                  <a:pt x="185" y="200"/>
                </a:cubicBezTo>
                <a:cubicBezTo>
                  <a:pt x="172" y="202"/>
                  <a:pt x="158" y="204"/>
                  <a:pt x="143" y="204"/>
                </a:cubicBezTo>
                <a:cubicBezTo>
                  <a:pt x="126" y="204"/>
                  <a:pt x="113" y="200"/>
                  <a:pt x="103" y="192"/>
                </a:cubicBezTo>
                <a:cubicBezTo>
                  <a:pt x="93" y="183"/>
                  <a:pt x="88" y="172"/>
                  <a:pt x="88" y="158"/>
                </a:cubicBezTo>
                <a:cubicBezTo>
                  <a:pt x="243" y="158"/>
                  <a:pt x="243" y="158"/>
                  <a:pt x="243" y="158"/>
                </a:cubicBezTo>
                <a:cubicBezTo>
                  <a:pt x="243" y="118"/>
                  <a:pt x="243" y="118"/>
                  <a:pt x="243" y="118"/>
                </a:cubicBezTo>
                <a:cubicBezTo>
                  <a:pt x="243" y="80"/>
                  <a:pt x="233" y="51"/>
                  <a:pt x="212" y="30"/>
                </a:cubicBezTo>
                <a:moveTo>
                  <a:pt x="89" y="102"/>
                </a:moveTo>
                <a:cubicBezTo>
                  <a:pt x="91" y="87"/>
                  <a:pt x="95" y="77"/>
                  <a:pt x="102" y="70"/>
                </a:cubicBezTo>
                <a:cubicBezTo>
                  <a:pt x="108" y="64"/>
                  <a:pt x="117" y="61"/>
                  <a:pt x="127" y="61"/>
                </a:cubicBezTo>
                <a:cubicBezTo>
                  <a:pt x="138" y="61"/>
                  <a:pt x="147" y="64"/>
                  <a:pt x="154" y="72"/>
                </a:cubicBezTo>
                <a:cubicBezTo>
                  <a:pt x="160" y="79"/>
                  <a:pt x="164" y="89"/>
                  <a:pt x="164" y="102"/>
                </a:cubicBezTo>
                <a:lnTo>
                  <a:pt x="89" y="102"/>
                </a:lnTo>
                <a:close/>
              </a:path>
            </a:pathLst>
          </a:custGeom>
          <a:grpFill/>
          <a:ln>
            <a:noFill/>
          </a:ln>
          <a:extLst>
            <a:ext uri="{91240B29-F687-4F45-9708-019B960494DF}">
              <a14:hiddenLine xmlns:a14="http://schemas.microsoft.com/office/drawing/2010/main" w="9525">
                <a:solidFill>
                  <a:srgbClr val="000000"/>
                </a:solidFill>
                <a:round/>
                <a:headEnd/>
                <a:tailEnd/>
              </a14:hiddenLine>
            </a:ext>
          </a:extLst>
        </xdr:spPr>
        <xdr:txBody>
          <a:bodyPr vert="horz" wrap="square" lIns="91440" tIns="45720" rIns="91440" bIns="45720" numCol="1" anchor="t" anchorCtr="0" compatLnSpc="1">
            <a:prstTxWarp prst="textNoShape">
              <a:avLst/>
            </a:prstTxWarp>
          </a:bodyPr>
          <a:lstStyle>
            <a:defPPr>
              <a:defRPr lang="en-US"/>
            </a:defPPr>
            <a:lvl1pPr marL="0" algn="l" defTabSz="914400" rtl="0" eaLnBrk="1" latinLnBrk="0" hangingPunct="1">
              <a:defRPr sz="1800" kern="1200">
                <a:solidFill>
                  <a:schemeClr val="tx1"/>
                </a:solidFill>
                <a:latin typeface="+mn-lt"/>
                <a:ea typeface="+mn-ea"/>
                <a:cs typeface="+mn-cs"/>
              </a:defRPr>
            </a:lvl1pPr>
            <a:lvl2pPr marL="457200" algn="l" defTabSz="914400" rtl="0" eaLnBrk="1" latinLnBrk="0" hangingPunct="1">
              <a:defRPr sz="1800" kern="1200">
                <a:solidFill>
                  <a:schemeClr val="tx1"/>
                </a:solidFill>
                <a:latin typeface="+mn-lt"/>
                <a:ea typeface="+mn-ea"/>
                <a:cs typeface="+mn-cs"/>
              </a:defRPr>
            </a:lvl2pPr>
            <a:lvl3pPr marL="914400" algn="l" defTabSz="914400" rtl="0" eaLnBrk="1" latinLnBrk="0" hangingPunct="1">
              <a:defRPr sz="1800" kern="1200">
                <a:solidFill>
                  <a:schemeClr val="tx1"/>
                </a:solidFill>
                <a:latin typeface="+mn-lt"/>
                <a:ea typeface="+mn-ea"/>
                <a:cs typeface="+mn-cs"/>
              </a:defRPr>
            </a:lvl3pPr>
            <a:lvl4pPr marL="1371600" algn="l" defTabSz="914400" rtl="0" eaLnBrk="1" latinLnBrk="0" hangingPunct="1">
              <a:defRPr sz="1800" kern="1200">
                <a:solidFill>
                  <a:schemeClr val="tx1"/>
                </a:solidFill>
                <a:latin typeface="+mn-lt"/>
                <a:ea typeface="+mn-ea"/>
                <a:cs typeface="+mn-cs"/>
              </a:defRPr>
            </a:lvl4pPr>
            <a:lvl5pPr marL="1828800" algn="l" defTabSz="914400" rtl="0" eaLnBrk="1" latinLnBrk="0" hangingPunct="1">
              <a:defRPr sz="1800" kern="1200">
                <a:solidFill>
                  <a:schemeClr val="tx1"/>
                </a:solidFill>
                <a:latin typeface="+mn-lt"/>
                <a:ea typeface="+mn-ea"/>
                <a:cs typeface="+mn-cs"/>
              </a:defRPr>
            </a:lvl5pPr>
            <a:lvl6pPr marL="2286000" algn="l" defTabSz="914400" rtl="0" eaLnBrk="1" latinLnBrk="0" hangingPunct="1">
              <a:defRPr sz="1800" kern="1200">
                <a:solidFill>
                  <a:schemeClr val="tx1"/>
                </a:solidFill>
                <a:latin typeface="+mn-lt"/>
                <a:ea typeface="+mn-ea"/>
                <a:cs typeface="+mn-cs"/>
              </a:defRPr>
            </a:lvl6pPr>
            <a:lvl7pPr marL="2743200" algn="l" defTabSz="914400" rtl="0" eaLnBrk="1" latinLnBrk="0" hangingPunct="1">
              <a:defRPr sz="1800" kern="1200">
                <a:solidFill>
                  <a:schemeClr val="tx1"/>
                </a:solidFill>
                <a:latin typeface="+mn-lt"/>
                <a:ea typeface="+mn-ea"/>
                <a:cs typeface="+mn-cs"/>
              </a:defRPr>
            </a:lvl7pPr>
            <a:lvl8pPr marL="3200400" algn="l" defTabSz="914400" rtl="0" eaLnBrk="1" latinLnBrk="0" hangingPunct="1">
              <a:defRPr sz="1800" kern="1200">
                <a:solidFill>
                  <a:schemeClr val="tx1"/>
                </a:solidFill>
                <a:latin typeface="+mn-lt"/>
                <a:ea typeface="+mn-ea"/>
                <a:cs typeface="+mn-cs"/>
              </a:defRPr>
            </a:lvl8pPr>
            <a:lvl9pPr marL="3657600" algn="l" defTabSz="914400" rtl="0" eaLnBrk="1" latinLnBrk="0" hangingPunct="1">
              <a:defRPr sz="1800" kern="1200">
                <a:solidFill>
                  <a:schemeClr val="tx1"/>
                </a:solidFill>
                <a:latin typeface="+mn-lt"/>
                <a:ea typeface="+mn-ea"/>
                <a:cs typeface="+mn-cs"/>
              </a:defRPr>
            </a:lvl9pPr>
          </a:lstStyle>
          <a:p>
            <a:endParaRPr lang="en-US" sz="1800">
              <a:solidFill>
                <a:schemeClr val="bg1"/>
              </a:solidFill>
            </a:endParaRPr>
          </a:p>
        </xdr:txBody>
      </xdr:sp>
    </xdr:grpSp>
    <xdr:clientData/>
  </xdr:twoCellAnchor>
  <xdr:twoCellAnchor>
    <xdr:from>
      <xdr:col>1</xdr:col>
      <xdr:colOff>225136</xdr:colOff>
      <xdr:row>63</xdr:row>
      <xdr:rowOff>1021772</xdr:rowOff>
    </xdr:from>
    <xdr:to>
      <xdr:col>3</xdr:col>
      <xdr:colOff>730663</xdr:colOff>
      <xdr:row>64</xdr:row>
      <xdr:rowOff>113062</xdr:rowOff>
    </xdr:to>
    <xdr:pic>
      <xdr:nvPicPr>
        <xdr:cNvPr id="14" name="Picture 25"/>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56409" y="11932227"/>
          <a:ext cx="2168072" cy="37283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7</xdr:col>
      <xdr:colOff>488740</xdr:colOff>
      <xdr:row>1</xdr:row>
      <xdr:rowOff>90447</xdr:rowOff>
    </xdr:from>
    <xdr:to>
      <xdr:col>16</xdr:col>
      <xdr:colOff>828676</xdr:colOff>
      <xdr:row>13</xdr:row>
      <xdr:rowOff>180415</xdr:rowOff>
    </xdr:to>
    <xdr:graphicFrame macro="">
      <xdr:nvGraphicFramePr>
        <xdr:cNvPr id="2" name="Chart 20"/>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editAs="oneCell">
    <xdr:from>
      <xdr:col>6</xdr:col>
      <xdr:colOff>26895</xdr:colOff>
      <xdr:row>16</xdr:row>
      <xdr:rowOff>26894</xdr:rowOff>
    </xdr:from>
    <xdr:to>
      <xdr:col>19</xdr:col>
      <xdr:colOff>372594</xdr:colOff>
      <xdr:row>31</xdr:row>
      <xdr:rowOff>86925</xdr:rowOff>
    </xdr:to>
    <xdr:graphicFrame macro="">
      <xdr:nvGraphicFramePr>
        <xdr:cNvPr id="2" name="Chart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5.xml><?xml version="1.0" encoding="utf-8"?>
<xdr:wsDr xmlns:xdr="http://schemas.openxmlformats.org/drawingml/2006/spreadsheetDrawing" xmlns:a="http://schemas.openxmlformats.org/drawingml/2006/main">
  <xdr:twoCellAnchor>
    <xdr:from>
      <xdr:col>3</xdr:col>
      <xdr:colOff>34290</xdr:colOff>
      <xdr:row>14</xdr:row>
      <xdr:rowOff>102870</xdr:rowOff>
    </xdr:from>
    <xdr:to>
      <xdr:col>12</xdr:col>
      <xdr:colOff>82761</xdr:colOff>
      <xdr:row>27</xdr:row>
      <xdr:rowOff>11863</xdr:rowOff>
    </xdr:to>
    <xdr:graphicFrame macro="">
      <xdr:nvGraphicFramePr>
        <xdr:cNvPr id="2" name="Chart 2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rfiler001\FCInt_Commun\Users\CMathon\Documents\Remun&#233;rations%20%20FY13\Fichier%20Moyenne%20rem%20cible_widad.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SI%20CGS\CGS\01%20-%20BUDGET-ESTIMES\2016%20-%202017\01%20-%20BUDGET\05%20-%20Analyses\06%20-%20FCINT\Fichiers%20utiles\Pyramides\save1506Bud%20FY17%20-%20Pyramide%20Recrutements%20FCINT.VT.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rfiler001\Commun_ERS\MBeaumont-MDosSantos\RECRUTEMENT\Pyramides\Pyramides%20FY11\Conseil.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JRousseau/Desktop/Book1.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frfiler001\Commun_ERS\RECRUTEMENT\Pyramides\Pyramides%20FY14\Pyramide%20Conseil%20FY14.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P:\SI%20CGS\CGS\01%20-%20BUDGET-ESTIMES\2016%20-%202017\01%20-%20BUDGET\05%20-%20Analyses\06%20-%20FCINT\Fichiers%20utiles\Pyramides\save1506Bud%20FY17%20-%20Pyramide%20D&#233;parts%20FCINT.VT.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frfiler001\FCInt_Commun\DOCUME~1\COZ~1.ALS\LOCALS~1\Temp\QUALITE\CEREZO\TB\RPPM\QOS%20RPPM\QOS%20-%20RPPM%20-%20msnc%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rile rem par ecole et position"/>
      <sheetName val="Advisory"/>
      <sheetName val="mediane augmentation par gr ADV"/>
      <sheetName val="Ecart vs mediane par positi ADV"/>
      <sheetName val="Audit"/>
      <sheetName val="mediane augmentation par grade"/>
      <sheetName val="Ecart vs mediane par positionnt"/>
      <sheetName val="Grille pos. &amp; Ecoles"/>
      <sheetName val="Sheet3"/>
      <sheetName val="Advisory (2)"/>
      <sheetName val="Audit (2)"/>
      <sheetName val="suivi coll 13012012"/>
      <sheetName val="Ne pas supprimer CGS"/>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row r="2">
          <cell r="E2" t="str">
            <v>FSI Audit EPARFI</v>
          </cell>
          <cell r="Z2" t="str">
            <v>Associé</v>
          </cell>
          <cell r="AQ2">
            <v>0.12</v>
          </cell>
        </row>
        <row r="3">
          <cell r="E3" t="str">
            <v>FSI Audit EPARFI</v>
          </cell>
          <cell r="Z3" t="str">
            <v>Associé</v>
          </cell>
          <cell r="AQ3">
            <v>0</v>
          </cell>
        </row>
        <row r="4">
          <cell r="E4" t="str">
            <v>FSI Audit EPARFI</v>
          </cell>
          <cell r="Z4" t="str">
            <v>Associé</v>
          </cell>
          <cell r="AQ4">
            <v>0</v>
          </cell>
        </row>
        <row r="5">
          <cell r="E5" t="str">
            <v>FSI Audit EPARFI</v>
          </cell>
          <cell r="Z5" t="str">
            <v>Associé</v>
          </cell>
          <cell r="AQ5">
            <v>0</v>
          </cell>
        </row>
        <row r="6">
          <cell r="E6" t="str">
            <v>FSI Audit EPARFI</v>
          </cell>
          <cell r="Z6" t="str">
            <v>Dir</v>
          </cell>
          <cell r="AQ6">
            <v>128674</v>
          </cell>
        </row>
        <row r="7">
          <cell r="E7" t="str">
            <v>FSI Audit EPARFI</v>
          </cell>
          <cell r="Z7" t="str">
            <v>SM</v>
          </cell>
          <cell r="AQ7">
            <v>75350</v>
          </cell>
        </row>
        <row r="8">
          <cell r="E8" t="str">
            <v>FSI Audit EPARFI</v>
          </cell>
          <cell r="Z8" t="str">
            <v>SM</v>
          </cell>
          <cell r="AQ8">
            <v>82740</v>
          </cell>
        </row>
        <row r="9">
          <cell r="E9" t="str">
            <v>FSI Audit EPARFI</v>
          </cell>
          <cell r="Z9" t="str">
            <v>SM</v>
          </cell>
          <cell r="AQ9">
            <v>77390</v>
          </cell>
        </row>
        <row r="10">
          <cell r="E10" t="str">
            <v>FSI Audit EPARFI</v>
          </cell>
          <cell r="Z10" t="str">
            <v>SM</v>
          </cell>
          <cell r="AQ10">
            <v>82850</v>
          </cell>
        </row>
        <row r="11">
          <cell r="E11" t="str">
            <v>FSI Audit EPARFI</v>
          </cell>
          <cell r="Z11" t="str">
            <v>SM</v>
          </cell>
          <cell r="AQ11">
            <v>74520</v>
          </cell>
        </row>
        <row r="12">
          <cell r="E12" t="str">
            <v>FSI Audit EPARFI</v>
          </cell>
          <cell r="Z12" t="str">
            <v>SM</v>
          </cell>
          <cell r="AQ12">
            <v>83890</v>
          </cell>
        </row>
        <row r="13">
          <cell r="E13" t="str">
            <v>FSI Audit EPARFI</v>
          </cell>
          <cell r="Z13" t="str">
            <v>SM</v>
          </cell>
          <cell r="AQ13">
            <v>83310</v>
          </cell>
        </row>
        <row r="14">
          <cell r="E14" t="str">
            <v>FSI Audit EPARFI</v>
          </cell>
          <cell r="Z14" t="str">
            <v>SM</v>
          </cell>
          <cell r="AQ14">
            <v>94880</v>
          </cell>
        </row>
        <row r="15">
          <cell r="E15" t="str">
            <v>FSI Audit EPARFI</v>
          </cell>
          <cell r="Z15" t="str">
            <v>M2</v>
          </cell>
          <cell r="AQ15">
            <v>63000</v>
          </cell>
        </row>
        <row r="16">
          <cell r="E16" t="str">
            <v>FSI Audit EPARFI</v>
          </cell>
          <cell r="Z16" t="str">
            <v>M2</v>
          </cell>
          <cell r="AQ16">
            <v>65720</v>
          </cell>
        </row>
        <row r="17">
          <cell r="E17" t="str">
            <v>FSI Audit EPARFI</v>
          </cell>
          <cell r="Z17" t="str">
            <v>M1</v>
          </cell>
          <cell r="AQ17">
            <v>59040</v>
          </cell>
        </row>
        <row r="18">
          <cell r="E18" t="str">
            <v>FSI Audit EPARFI</v>
          </cell>
          <cell r="Z18" t="str">
            <v>M1</v>
          </cell>
          <cell r="AQ18">
            <v>55640</v>
          </cell>
        </row>
        <row r="19">
          <cell r="E19" t="str">
            <v>FSI Audit EPARFI</v>
          </cell>
          <cell r="Z19" t="str">
            <v>M1</v>
          </cell>
          <cell r="AQ19">
            <v>54900</v>
          </cell>
        </row>
        <row r="20">
          <cell r="E20" t="str">
            <v>FSI Audit EPARFI</v>
          </cell>
          <cell r="Z20" t="str">
            <v>M1</v>
          </cell>
          <cell r="AQ20">
            <v>55960</v>
          </cell>
        </row>
        <row r="21">
          <cell r="E21" t="str">
            <v>FSI Audit EPARFI</v>
          </cell>
          <cell r="Z21" t="str">
            <v>Sup</v>
          </cell>
          <cell r="AQ21">
            <v>50080</v>
          </cell>
        </row>
        <row r="22">
          <cell r="E22" t="str">
            <v>FSI Audit EPARFI</v>
          </cell>
          <cell r="Z22" t="str">
            <v>Sup</v>
          </cell>
          <cell r="AQ22">
            <v>49880</v>
          </cell>
        </row>
        <row r="23">
          <cell r="E23" t="str">
            <v>FSI Audit EPARFI</v>
          </cell>
          <cell r="Z23" t="str">
            <v>S2</v>
          </cell>
          <cell r="AQ23">
            <v>50000</v>
          </cell>
        </row>
        <row r="24">
          <cell r="E24" t="str">
            <v>FSI Audit EPARFI</v>
          </cell>
          <cell r="Z24" t="str">
            <v>S2</v>
          </cell>
          <cell r="AQ24">
            <v>44000</v>
          </cell>
        </row>
        <row r="25">
          <cell r="E25" t="str">
            <v>FSI Audit EPARFI</v>
          </cell>
          <cell r="Z25" t="str">
            <v>S1</v>
          </cell>
          <cell r="AQ25">
            <v>39000</v>
          </cell>
        </row>
        <row r="26">
          <cell r="E26" t="str">
            <v>FSI Audit EPARFI</v>
          </cell>
          <cell r="Z26" t="str">
            <v>S1</v>
          </cell>
          <cell r="AQ26">
            <v>41730</v>
          </cell>
        </row>
        <row r="27">
          <cell r="E27" t="str">
            <v>FSI Audit EPARFI</v>
          </cell>
          <cell r="Z27" t="str">
            <v>S1</v>
          </cell>
          <cell r="AQ27">
            <v>43760</v>
          </cell>
        </row>
        <row r="28">
          <cell r="E28" t="str">
            <v>FSI Audit EPARFI</v>
          </cell>
          <cell r="Z28" t="str">
            <v>S1</v>
          </cell>
          <cell r="AQ28">
            <v>37000</v>
          </cell>
        </row>
        <row r="29">
          <cell r="E29" t="str">
            <v>FSI Audit EPARFI</v>
          </cell>
          <cell r="Z29" t="str">
            <v>S1</v>
          </cell>
          <cell r="AQ29">
            <v>42000</v>
          </cell>
        </row>
        <row r="30">
          <cell r="E30" t="str">
            <v>FSI Audit EPARFI</v>
          </cell>
          <cell r="Z30" t="str">
            <v>S1</v>
          </cell>
          <cell r="AQ30">
            <v>40000</v>
          </cell>
        </row>
        <row r="31">
          <cell r="E31" t="str">
            <v>FSI Audit EPARFI</v>
          </cell>
          <cell r="Z31" t="str">
            <v>S1</v>
          </cell>
          <cell r="AQ31">
            <v>40000</v>
          </cell>
        </row>
        <row r="32">
          <cell r="E32" t="str">
            <v>FSI Audit EPARFI</v>
          </cell>
          <cell r="Z32" t="str">
            <v>A2</v>
          </cell>
          <cell r="AQ32">
            <v>36000</v>
          </cell>
        </row>
        <row r="33">
          <cell r="E33" t="str">
            <v>FSI Audit EPARFI</v>
          </cell>
          <cell r="Z33" t="str">
            <v>A2</v>
          </cell>
          <cell r="AQ33">
            <v>35340</v>
          </cell>
        </row>
        <row r="34">
          <cell r="E34" t="str">
            <v>FSI Audit EPARFI</v>
          </cell>
          <cell r="Z34" t="str">
            <v>A2</v>
          </cell>
          <cell r="AQ34">
            <v>39874</v>
          </cell>
        </row>
        <row r="35">
          <cell r="E35" t="str">
            <v>FSI Audit EPARFI</v>
          </cell>
          <cell r="Z35" t="str">
            <v>A2</v>
          </cell>
          <cell r="AQ35">
            <v>32550</v>
          </cell>
        </row>
        <row r="36">
          <cell r="E36" t="str">
            <v>FSI Audit EPARFI</v>
          </cell>
          <cell r="Z36" t="str">
            <v>A2</v>
          </cell>
          <cell r="AQ36">
            <v>36040</v>
          </cell>
        </row>
        <row r="37">
          <cell r="E37" t="str">
            <v>FSI Audit EPARFI</v>
          </cell>
          <cell r="Z37" t="str">
            <v>A2</v>
          </cell>
          <cell r="AQ37">
            <v>37000</v>
          </cell>
        </row>
        <row r="38">
          <cell r="E38" t="str">
            <v>FSI Audit EPARFI</v>
          </cell>
          <cell r="Z38" t="str">
            <v>A2</v>
          </cell>
          <cell r="AQ38">
            <v>37400</v>
          </cell>
        </row>
        <row r="39">
          <cell r="E39" t="str">
            <v>FSI Audit EPARFI</v>
          </cell>
          <cell r="Z39" t="str">
            <v>A2</v>
          </cell>
          <cell r="AQ39">
            <v>32550</v>
          </cell>
        </row>
        <row r="40">
          <cell r="E40" t="str">
            <v>FSI Audit EPARFI</v>
          </cell>
          <cell r="Z40" t="str">
            <v>A2</v>
          </cell>
          <cell r="AQ40">
            <v>37400</v>
          </cell>
        </row>
        <row r="41">
          <cell r="E41" t="str">
            <v>FSI Audit EPARFI</v>
          </cell>
          <cell r="Z41" t="str">
            <v>A2</v>
          </cell>
          <cell r="AQ41">
            <v>43173.5</v>
          </cell>
        </row>
        <row r="42">
          <cell r="E42" t="str">
            <v>FSI Audit EPARFI</v>
          </cell>
          <cell r="Z42" t="str">
            <v>A2</v>
          </cell>
          <cell r="AQ42">
            <v>35340</v>
          </cell>
        </row>
        <row r="43">
          <cell r="E43" t="str">
            <v>FSI Audit EPARFI</v>
          </cell>
          <cell r="Z43" t="str">
            <v>A2</v>
          </cell>
          <cell r="AQ43">
            <v>34320</v>
          </cell>
        </row>
        <row r="44">
          <cell r="E44" t="str">
            <v>FSI Audit EPARFI</v>
          </cell>
          <cell r="Z44" t="str">
            <v>A2</v>
          </cell>
          <cell r="AQ44">
            <v>37400</v>
          </cell>
        </row>
        <row r="45">
          <cell r="E45" t="str">
            <v>FSI Audit EPARFI</v>
          </cell>
          <cell r="Z45" t="str">
            <v>A1</v>
          </cell>
          <cell r="AQ45">
            <v>31590</v>
          </cell>
        </row>
        <row r="46">
          <cell r="E46" t="str">
            <v>FSI Audit EPARFI</v>
          </cell>
          <cell r="Z46" t="str">
            <v>A1</v>
          </cell>
          <cell r="AQ46">
            <v>18179</v>
          </cell>
        </row>
        <row r="47">
          <cell r="E47" t="str">
            <v>FSI Audit EPARFI</v>
          </cell>
          <cell r="Z47" t="str">
            <v>A1</v>
          </cell>
          <cell r="AQ47">
            <v>18179</v>
          </cell>
        </row>
        <row r="48">
          <cell r="E48" t="str">
            <v>FSI Audit EPARFI</v>
          </cell>
          <cell r="Z48" t="str">
            <v>A1</v>
          </cell>
          <cell r="AQ48">
            <v>18179</v>
          </cell>
        </row>
        <row r="49">
          <cell r="E49" t="str">
            <v>FSI Audit EPARFI</v>
          </cell>
          <cell r="Z49" t="str">
            <v>A1</v>
          </cell>
          <cell r="AQ49">
            <v>33590</v>
          </cell>
        </row>
        <row r="50">
          <cell r="E50" t="str">
            <v>FSI Audit EPARFI</v>
          </cell>
          <cell r="Z50" t="str">
            <v>A1</v>
          </cell>
          <cell r="AQ50">
            <v>18179</v>
          </cell>
        </row>
        <row r="51">
          <cell r="E51" t="str">
            <v>FSI Audit EPARFI</v>
          </cell>
          <cell r="Z51" t="str">
            <v>A1</v>
          </cell>
          <cell r="AQ51">
            <v>18179</v>
          </cell>
        </row>
        <row r="52">
          <cell r="E52" t="str">
            <v>FSI Audit EPARFI</v>
          </cell>
          <cell r="Z52" t="str">
            <v>A1</v>
          </cell>
          <cell r="AQ52">
            <v>32650</v>
          </cell>
        </row>
        <row r="53">
          <cell r="E53" t="str">
            <v>FSI Audit EPARFI</v>
          </cell>
          <cell r="Z53" t="str">
            <v>A1</v>
          </cell>
          <cell r="AQ53">
            <v>18179</v>
          </cell>
        </row>
        <row r="54">
          <cell r="E54" t="str">
            <v>FSI Audit EPARFI</v>
          </cell>
          <cell r="Z54" t="str">
            <v>A1</v>
          </cell>
          <cell r="AQ54">
            <v>31590</v>
          </cell>
        </row>
        <row r="55">
          <cell r="E55" t="str">
            <v>FSI Audit EPARFI</v>
          </cell>
          <cell r="Z55" t="str">
            <v>A1</v>
          </cell>
          <cell r="AQ55">
            <v>18179</v>
          </cell>
        </row>
        <row r="56">
          <cell r="E56" t="str">
            <v>FSI Audit EPARFI</v>
          </cell>
          <cell r="Z56" t="str">
            <v>A1</v>
          </cell>
          <cell r="AQ56">
            <v>31590</v>
          </cell>
        </row>
        <row r="57">
          <cell r="E57" t="str">
            <v>FSI Audit EPARFI</v>
          </cell>
          <cell r="Z57" t="str">
            <v>A1</v>
          </cell>
          <cell r="AQ57">
            <v>34450</v>
          </cell>
        </row>
        <row r="58">
          <cell r="E58" t="str">
            <v>FSI Audit EPARFI</v>
          </cell>
          <cell r="Z58" t="str">
            <v>A1</v>
          </cell>
          <cell r="AQ58">
            <v>36400</v>
          </cell>
        </row>
        <row r="59">
          <cell r="E59" t="str">
            <v>FSI Audit EPARFI</v>
          </cell>
          <cell r="Z59" t="str">
            <v>A1</v>
          </cell>
          <cell r="AQ59">
            <v>31590</v>
          </cell>
        </row>
        <row r="60">
          <cell r="E60" t="str">
            <v>FSI Audit EPARFI</v>
          </cell>
          <cell r="Z60" t="str">
            <v>A1</v>
          </cell>
          <cell r="AQ60">
            <v>18179</v>
          </cell>
        </row>
        <row r="61">
          <cell r="E61" t="str">
            <v>FSI Audit EPARFI</v>
          </cell>
          <cell r="Z61" t="str">
            <v>A1</v>
          </cell>
          <cell r="AQ61">
            <v>34450</v>
          </cell>
        </row>
        <row r="62">
          <cell r="E62" t="str">
            <v>FSI Audit EPARFI</v>
          </cell>
          <cell r="Z62" t="str">
            <v>A1</v>
          </cell>
          <cell r="AQ62">
            <v>33590</v>
          </cell>
        </row>
        <row r="63">
          <cell r="E63" t="str">
            <v>FSI Audit EPARFI</v>
          </cell>
          <cell r="Z63" t="str">
            <v>A1</v>
          </cell>
          <cell r="AQ63">
            <v>18179</v>
          </cell>
        </row>
        <row r="64">
          <cell r="E64" t="str">
            <v>FSI Audit EPARFI</v>
          </cell>
          <cell r="Z64" t="str">
            <v>A1</v>
          </cell>
          <cell r="AQ64">
            <v>36450</v>
          </cell>
        </row>
        <row r="65">
          <cell r="E65" t="str">
            <v>FSI Audit EPARFI</v>
          </cell>
          <cell r="Z65" t="str">
            <v>A1</v>
          </cell>
          <cell r="AQ65">
            <v>31590</v>
          </cell>
        </row>
        <row r="66">
          <cell r="E66" t="str">
            <v>FSI Audit EPARFI</v>
          </cell>
          <cell r="Z66" t="str">
            <v>A1</v>
          </cell>
          <cell r="AQ66">
            <v>31590</v>
          </cell>
        </row>
        <row r="67">
          <cell r="E67" t="str">
            <v>FSI Audit EPARFI</v>
          </cell>
          <cell r="Z67" t="str">
            <v>A1</v>
          </cell>
          <cell r="AQ67">
            <v>32590</v>
          </cell>
        </row>
        <row r="68">
          <cell r="E68" t="str">
            <v>FSI Audit EPARFI</v>
          </cell>
          <cell r="Z68" t="str">
            <v>A1</v>
          </cell>
          <cell r="AQ68">
            <v>18179</v>
          </cell>
        </row>
        <row r="69">
          <cell r="E69" t="str">
            <v>FSI Audit EPARFI</v>
          </cell>
          <cell r="Z69" t="str">
            <v>A1</v>
          </cell>
          <cell r="AQ69">
            <v>31590</v>
          </cell>
        </row>
        <row r="70">
          <cell r="E70" t="str">
            <v>FSI Audit EPARFI</v>
          </cell>
          <cell r="Z70" t="str">
            <v>A1</v>
          </cell>
          <cell r="AQ70">
            <v>32590</v>
          </cell>
        </row>
        <row r="71">
          <cell r="E71" t="str">
            <v>FSI Audit EPARFI</v>
          </cell>
          <cell r="Z71" t="str">
            <v>A1</v>
          </cell>
          <cell r="AQ71">
            <v>18179</v>
          </cell>
        </row>
        <row r="72">
          <cell r="E72" t="str">
            <v>FSI Audit EPARFI</v>
          </cell>
          <cell r="Z72" t="str">
            <v>A1</v>
          </cell>
          <cell r="AQ72">
            <v>31590</v>
          </cell>
        </row>
        <row r="73">
          <cell r="E73" t="str">
            <v>FSI Audit EPARFI</v>
          </cell>
          <cell r="Z73" t="str">
            <v>A1</v>
          </cell>
          <cell r="AQ73">
            <v>34450</v>
          </cell>
        </row>
        <row r="74">
          <cell r="E74" t="str">
            <v>FSI Audit EPARFI</v>
          </cell>
          <cell r="Z74" t="str">
            <v>A1</v>
          </cell>
          <cell r="AQ74">
            <v>31590</v>
          </cell>
        </row>
        <row r="75">
          <cell r="E75" t="str">
            <v>FSI Audit EPARFI</v>
          </cell>
          <cell r="Z75" t="str">
            <v>A1</v>
          </cell>
          <cell r="AQ75">
            <v>18179</v>
          </cell>
        </row>
        <row r="76">
          <cell r="E76" t="str">
            <v>FSI Audit EPARFI</v>
          </cell>
          <cell r="Z76" t="str">
            <v>A1</v>
          </cell>
          <cell r="AQ76">
            <v>34450</v>
          </cell>
        </row>
        <row r="77">
          <cell r="E77" t="str">
            <v>FSI Audit EPARFI</v>
          </cell>
          <cell r="Z77" t="str">
            <v>A1</v>
          </cell>
          <cell r="AQ77">
            <v>18179</v>
          </cell>
        </row>
        <row r="78">
          <cell r="E78" t="str">
            <v>FSI Audit EPARFI</v>
          </cell>
          <cell r="Z78" t="str">
            <v>SCD</v>
          </cell>
          <cell r="AQ78">
            <v>19800</v>
          </cell>
        </row>
        <row r="79">
          <cell r="E79" t="str">
            <v>FSI Audit EPARFI</v>
          </cell>
          <cell r="Z79" t="str">
            <v>SLD</v>
          </cell>
          <cell r="AQ79">
            <v>16200</v>
          </cell>
        </row>
        <row r="80">
          <cell r="E80" t="str">
            <v>FSI Audit EPARFI</v>
          </cell>
          <cell r="Z80" t="str">
            <v>SLD</v>
          </cell>
          <cell r="AQ80">
            <v>19800</v>
          </cell>
        </row>
        <row r="81">
          <cell r="E81" t="str">
            <v>FSI Audit EPARFI</v>
          </cell>
          <cell r="Z81" t="str">
            <v>SecrDir</v>
          </cell>
          <cell r="AQ81">
            <v>32000</v>
          </cell>
        </row>
        <row r="82">
          <cell r="E82" t="str">
            <v>FSI Audit EPARFI</v>
          </cell>
          <cell r="Z82" t="str">
            <v>SecrDir</v>
          </cell>
          <cell r="AQ82">
            <v>30500</v>
          </cell>
        </row>
        <row r="83">
          <cell r="E83" t="str">
            <v>FSI Audit EPARFI</v>
          </cell>
          <cell r="Z83" t="str">
            <v>SecrDir</v>
          </cell>
          <cell r="AQ83">
            <v>26000</v>
          </cell>
        </row>
        <row r="84">
          <cell r="E84" t="str">
            <v>FSI Audit EPARFI</v>
          </cell>
          <cell r="Z84" t="str">
            <v>Secrétaire</v>
          </cell>
          <cell r="AQ84">
            <v>26000</v>
          </cell>
        </row>
        <row r="85">
          <cell r="E85" t="str">
            <v>FSI Audit EPARFI</v>
          </cell>
          <cell r="Z85" t="str">
            <v>Secrétaire</v>
          </cell>
          <cell r="AQ85">
            <v>26000</v>
          </cell>
        </row>
        <row r="86">
          <cell r="E86" t="str">
            <v>AERSAccountingAdvisoryServices</v>
          </cell>
          <cell r="Z86" t="str">
            <v>Associé</v>
          </cell>
          <cell r="AQ86">
            <v>0</v>
          </cell>
        </row>
        <row r="87">
          <cell r="E87" t="str">
            <v>AERSAccountingAdvisoryServices</v>
          </cell>
          <cell r="Z87" t="str">
            <v>Associé</v>
          </cell>
          <cell r="AQ87">
            <v>12</v>
          </cell>
        </row>
        <row r="88">
          <cell r="E88" t="str">
            <v>AERSAccountingAdvisoryServices</v>
          </cell>
          <cell r="Z88" t="str">
            <v>Associé</v>
          </cell>
          <cell r="AQ88">
            <v>0.12</v>
          </cell>
        </row>
        <row r="89">
          <cell r="E89" t="str">
            <v>AERSAccountingAdvisoryServices</v>
          </cell>
          <cell r="Z89" t="str">
            <v>Dir</v>
          </cell>
          <cell r="AQ89">
            <v>98455</v>
          </cell>
        </row>
        <row r="90">
          <cell r="E90" t="str">
            <v>AERSAccountingAdvisoryServices</v>
          </cell>
          <cell r="Z90" t="str">
            <v>Dir</v>
          </cell>
          <cell r="AQ90">
            <v>97950</v>
          </cell>
        </row>
        <row r="91">
          <cell r="E91" t="str">
            <v>AERSAccountingAdvisoryServices</v>
          </cell>
          <cell r="Z91" t="str">
            <v>Dir</v>
          </cell>
          <cell r="AQ91">
            <v>94640</v>
          </cell>
        </row>
        <row r="92">
          <cell r="E92" t="str">
            <v>AERSAccountingAdvisoryServices</v>
          </cell>
          <cell r="Z92" t="str">
            <v>SM</v>
          </cell>
          <cell r="AQ92">
            <v>100818.5</v>
          </cell>
        </row>
        <row r="93">
          <cell r="E93" t="str">
            <v>AERSAccountingAdvisoryServices</v>
          </cell>
          <cell r="Z93" t="str">
            <v>SM</v>
          </cell>
          <cell r="AQ93">
            <v>78000</v>
          </cell>
        </row>
        <row r="94">
          <cell r="E94" t="str">
            <v>AERSAccountingAdvisoryServices</v>
          </cell>
          <cell r="Z94" t="str">
            <v>SM</v>
          </cell>
          <cell r="AQ94">
            <v>79030</v>
          </cell>
        </row>
        <row r="95">
          <cell r="E95" t="str">
            <v>AERSAccountingAdvisoryServices</v>
          </cell>
          <cell r="Z95" t="str">
            <v>SM</v>
          </cell>
          <cell r="AQ95">
            <v>98000</v>
          </cell>
        </row>
        <row r="96">
          <cell r="E96" t="str">
            <v>AERSAccountingAdvisoryServices</v>
          </cell>
          <cell r="Z96" t="str">
            <v>M1</v>
          </cell>
          <cell r="AQ96">
            <v>58360</v>
          </cell>
        </row>
        <row r="97">
          <cell r="E97" t="str">
            <v>AERSAccountingAdvisoryServices</v>
          </cell>
          <cell r="Z97" t="str">
            <v>M1</v>
          </cell>
          <cell r="AQ97">
            <v>65957</v>
          </cell>
        </row>
        <row r="98">
          <cell r="E98" t="str">
            <v>AERSAccountingAdvisoryServices</v>
          </cell>
          <cell r="Z98" t="str">
            <v>Sup</v>
          </cell>
          <cell r="AQ98">
            <v>59430</v>
          </cell>
        </row>
        <row r="99">
          <cell r="E99" t="str">
            <v>AERSAccountingAdvisoryServices</v>
          </cell>
          <cell r="Z99" t="str">
            <v>Sup</v>
          </cell>
          <cell r="AQ99">
            <v>54050</v>
          </cell>
        </row>
        <row r="100">
          <cell r="E100" t="str">
            <v>AERSAccountingAdvisoryServices</v>
          </cell>
          <cell r="Z100" t="str">
            <v>Sup</v>
          </cell>
          <cell r="AQ100">
            <v>55130</v>
          </cell>
        </row>
        <row r="101">
          <cell r="E101" t="str">
            <v>AERSAccountingAdvisoryServices</v>
          </cell>
          <cell r="Z101" t="str">
            <v>AssistDir</v>
          </cell>
          <cell r="AQ101">
            <v>35000</v>
          </cell>
        </row>
        <row r="102">
          <cell r="E102" t="str">
            <v>MNC</v>
          </cell>
          <cell r="Z102" t="str">
            <v>Associé</v>
          </cell>
          <cell r="AQ102">
            <v>1</v>
          </cell>
        </row>
        <row r="103">
          <cell r="E103" t="str">
            <v>MNC</v>
          </cell>
          <cell r="Z103" t="str">
            <v>Associé</v>
          </cell>
          <cell r="AQ103">
            <v>12</v>
          </cell>
        </row>
        <row r="104">
          <cell r="E104" t="str">
            <v>MNC</v>
          </cell>
          <cell r="Z104" t="str">
            <v>Associé</v>
          </cell>
          <cell r="AQ104">
            <v>0.12</v>
          </cell>
        </row>
        <row r="105">
          <cell r="E105" t="str">
            <v>MNC</v>
          </cell>
          <cell r="Z105" t="str">
            <v>Associé</v>
          </cell>
          <cell r="AQ105">
            <v>1</v>
          </cell>
        </row>
        <row r="106">
          <cell r="E106" t="str">
            <v>MNC</v>
          </cell>
          <cell r="Z106" t="str">
            <v>Associé</v>
          </cell>
          <cell r="AQ106">
            <v>12</v>
          </cell>
        </row>
        <row r="107">
          <cell r="E107" t="str">
            <v>MNC</v>
          </cell>
          <cell r="Z107" t="str">
            <v>Associé</v>
          </cell>
          <cell r="AQ107">
            <v>0.12</v>
          </cell>
        </row>
        <row r="108">
          <cell r="E108" t="str">
            <v>MNC</v>
          </cell>
          <cell r="Z108" t="str">
            <v>Associé</v>
          </cell>
          <cell r="AQ108">
            <v>0</v>
          </cell>
        </row>
        <row r="109">
          <cell r="E109" t="str">
            <v>MNC</v>
          </cell>
          <cell r="Z109" t="str">
            <v>Associé</v>
          </cell>
          <cell r="AQ109">
            <v>12</v>
          </cell>
        </row>
        <row r="110">
          <cell r="E110" t="str">
            <v>MNC</v>
          </cell>
          <cell r="Z110" t="str">
            <v>Associé</v>
          </cell>
          <cell r="AQ110">
            <v>1</v>
          </cell>
        </row>
        <row r="111">
          <cell r="E111" t="str">
            <v>MNC</v>
          </cell>
          <cell r="Z111" t="str">
            <v>Associé</v>
          </cell>
          <cell r="AQ111">
            <v>0</v>
          </cell>
        </row>
        <row r="112">
          <cell r="E112" t="str">
            <v>MNC</v>
          </cell>
          <cell r="Z112" t="str">
            <v>Associé</v>
          </cell>
          <cell r="AQ112">
            <v>12</v>
          </cell>
        </row>
        <row r="113">
          <cell r="E113" t="str">
            <v>MNC</v>
          </cell>
          <cell r="Z113" t="str">
            <v>Dir</v>
          </cell>
          <cell r="AQ113">
            <v>95950</v>
          </cell>
        </row>
        <row r="114">
          <cell r="E114" t="str">
            <v>MNC</v>
          </cell>
          <cell r="Z114" t="str">
            <v>Dir</v>
          </cell>
          <cell r="AQ114">
            <v>99802</v>
          </cell>
        </row>
        <row r="115">
          <cell r="E115" t="str">
            <v>MNC</v>
          </cell>
          <cell r="Z115" t="str">
            <v>Dir</v>
          </cell>
          <cell r="AQ115">
            <v>97760</v>
          </cell>
        </row>
        <row r="116">
          <cell r="E116" t="str">
            <v>MNC</v>
          </cell>
          <cell r="Z116" t="str">
            <v>Dir</v>
          </cell>
          <cell r="AQ116">
            <v>89250</v>
          </cell>
        </row>
        <row r="117">
          <cell r="E117" t="str">
            <v>MNC</v>
          </cell>
          <cell r="Z117" t="str">
            <v>Dir</v>
          </cell>
          <cell r="AQ117">
            <v>96516.25</v>
          </cell>
        </row>
        <row r="118">
          <cell r="E118" t="str">
            <v>MNC</v>
          </cell>
          <cell r="Z118" t="str">
            <v>SM</v>
          </cell>
          <cell r="AQ118">
            <v>91492</v>
          </cell>
        </row>
        <row r="119">
          <cell r="E119" t="str">
            <v>MNC</v>
          </cell>
          <cell r="Z119" t="str">
            <v>SM</v>
          </cell>
          <cell r="AQ119">
            <v>76510</v>
          </cell>
        </row>
        <row r="120">
          <cell r="E120" t="str">
            <v>MNC</v>
          </cell>
          <cell r="Z120" t="str">
            <v>SM</v>
          </cell>
          <cell r="AQ120">
            <v>63616.5</v>
          </cell>
        </row>
        <row r="121">
          <cell r="E121" t="str">
            <v>MNC</v>
          </cell>
          <cell r="Z121" t="str">
            <v>SM</v>
          </cell>
          <cell r="AQ121">
            <v>66721.75</v>
          </cell>
        </row>
        <row r="122">
          <cell r="E122" t="str">
            <v>MNC</v>
          </cell>
          <cell r="Z122" t="str">
            <v>SM</v>
          </cell>
          <cell r="AQ122">
            <v>97016.25</v>
          </cell>
        </row>
        <row r="123">
          <cell r="E123" t="str">
            <v>MNC</v>
          </cell>
          <cell r="Z123" t="str">
            <v>SM</v>
          </cell>
          <cell r="AQ123">
            <v>74790</v>
          </cell>
        </row>
        <row r="124">
          <cell r="E124" t="str">
            <v>MNC</v>
          </cell>
          <cell r="Z124" t="str">
            <v>SM</v>
          </cell>
          <cell r="AQ124">
            <v>79125</v>
          </cell>
        </row>
        <row r="125">
          <cell r="E125" t="str">
            <v>MNC</v>
          </cell>
          <cell r="Z125" t="str">
            <v>M3</v>
          </cell>
          <cell r="AQ125">
            <v>62130</v>
          </cell>
        </row>
        <row r="126">
          <cell r="E126" t="str">
            <v>MNC</v>
          </cell>
          <cell r="Z126" t="str">
            <v>M3</v>
          </cell>
          <cell r="AQ126">
            <v>68000</v>
          </cell>
        </row>
        <row r="127">
          <cell r="E127" t="str">
            <v>MNC</v>
          </cell>
          <cell r="Z127" t="str">
            <v>M3</v>
          </cell>
          <cell r="AQ127">
            <v>68000</v>
          </cell>
        </row>
        <row r="128">
          <cell r="E128" t="str">
            <v>MNC</v>
          </cell>
          <cell r="Z128" t="str">
            <v>M2</v>
          </cell>
          <cell r="AQ128">
            <v>60610</v>
          </cell>
        </row>
        <row r="129">
          <cell r="E129" t="str">
            <v>MNC</v>
          </cell>
          <cell r="Z129" t="str">
            <v>M2</v>
          </cell>
          <cell r="AQ129">
            <v>64000</v>
          </cell>
        </row>
        <row r="130">
          <cell r="E130" t="str">
            <v>MNC</v>
          </cell>
          <cell r="Z130" t="str">
            <v>M1</v>
          </cell>
          <cell r="AQ130">
            <v>62500</v>
          </cell>
        </row>
        <row r="131">
          <cell r="E131" t="str">
            <v>MNC</v>
          </cell>
          <cell r="Z131" t="str">
            <v>M1</v>
          </cell>
          <cell r="AQ131">
            <v>55500</v>
          </cell>
        </row>
        <row r="132">
          <cell r="E132" t="str">
            <v>MNC</v>
          </cell>
          <cell r="Z132" t="str">
            <v>M1</v>
          </cell>
          <cell r="AQ132">
            <v>55020</v>
          </cell>
        </row>
        <row r="133">
          <cell r="E133" t="str">
            <v>MNC</v>
          </cell>
          <cell r="Z133" t="str">
            <v>M1</v>
          </cell>
          <cell r="AQ133">
            <v>55510</v>
          </cell>
        </row>
        <row r="134">
          <cell r="E134" t="str">
            <v>MNC</v>
          </cell>
          <cell r="Z134" t="str">
            <v>M1</v>
          </cell>
          <cell r="AQ134">
            <v>50127</v>
          </cell>
        </row>
        <row r="135">
          <cell r="E135" t="str">
            <v>MNC</v>
          </cell>
          <cell r="Z135" t="str">
            <v>Sup</v>
          </cell>
          <cell r="AQ135">
            <v>52680</v>
          </cell>
        </row>
        <row r="136">
          <cell r="E136" t="str">
            <v>MNC</v>
          </cell>
          <cell r="Z136" t="str">
            <v>Sup</v>
          </cell>
          <cell r="AQ136">
            <v>53330</v>
          </cell>
        </row>
        <row r="137">
          <cell r="E137" t="str">
            <v>MNC</v>
          </cell>
          <cell r="Z137" t="str">
            <v>Sup</v>
          </cell>
          <cell r="AQ137">
            <v>51750</v>
          </cell>
        </row>
        <row r="138">
          <cell r="E138" t="str">
            <v>MNC</v>
          </cell>
          <cell r="Z138" t="str">
            <v>Sup</v>
          </cell>
          <cell r="AQ138">
            <v>55200</v>
          </cell>
        </row>
        <row r="139">
          <cell r="E139" t="str">
            <v>MNC</v>
          </cell>
          <cell r="Z139" t="str">
            <v>Sup</v>
          </cell>
          <cell r="AQ139">
            <v>46200</v>
          </cell>
        </row>
        <row r="140">
          <cell r="E140" t="str">
            <v>MNC</v>
          </cell>
          <cell r="Z140" t="str">
            <v>Sup</v>
          </cell>
          <cell r="AQ140">
            <v>58940</v>
          </cell>
        </row>
        <row r="141">
          <cell r="E141" t="str">
            <v>MNC</v>
          </cell>
          <cell r="Z141" t="str">
            <v>S2</v>
          </cell>
          <cell r="AQ141">
            <v>42360</v>
          </cell>
        </row>
        <row r="142">
          <cell r="E142" t="str">
            <v>MNC</v>
          </cell>
          <cell r="Z142" t="str">
            <v>S2</v>
          </cell>
          <cell r="AQ142">
            <v>50210</v>
          </cell>
        </row>
        <row r="143">
          <cell r="E143" t="str">
            <v>MNC</v>
          </cell>
          <cell r="Z143" t="str">
            <v>S2</v>
          </cell>
          <cell r="AQ143">
            <v>49830</v>
          </cell>
        </row>
        <row r="144">
          <cell r="E144" t="str">
            <v>MNC</v>
          </cell>
          <cell r="Z144" t="str">
            <v>S2</v>
          </cell>
          <cell r="AQ144">
            <v>47035</v>
          </cell>
        </row>
        <row r="145">
          <cell r="E145" t="str">
            <v>MNC</v>
          </cell>
          <cell r="Z145" t="str">
            <v>S2</v>
          </cell>
          <cell r="AQ145">
            <v>48680</v>
          </cell>
        </row>
        <row r="146">
          <cell r="E146" t="str">
            <v>MNC</v>
          </cell>
          <cell r="Z146" t="str">
            <v>S2</v>
          </cell>
          <cell r="AQ146">
            <v>48250</v>
          </cell>
        </row>
        <row r="147">
          <cell r="E147" t="str">
            <v>MNC</v>
          </cell>
          <cell r="Z147" t="str">
            <v>S2</v>
          </cell>
          <cell r="AQ147">
            <v>51890</v>
          </cell>
        </row>
        <row r="148">
          <cell r="E148" t="str">
            <v>MNC</v>
          </cell>
          <cell r="Z148" t="str">
            <v>S2</v>
          </cell>
          <cell r="AQ148">
            <v>48970</v>
          </cell>
        </row>
        <row r="149">
          <cell r="E149" t="str">
            <v>MNC</v>
          </cell>
          <cell r="Z149" t="str">
            <v>S1</v>
          </cell>
          <cell r="AQ149">
            <v>42639</v>
          </cell>
        </row>
        <row r="150">
          <cell r="E150" t="str">
            <v>MNC</v>
          </cell>
          <cell r="Z150" t="str">
            <v>S1</v>
          </cell>
          <cell r="AQ150">
            <v>44000</v>
          </cell>
        </row>
        <row r="151">
          <cell r="E151" t="str">
            <v>MNC</v>
          </cell>
          <cell r="Z151" t="str">
            <v>S1</v>
          </cell>
          <cell r="AQ151">
            <v>40850</v>
          </cell>
        </row>
        <row r="152">
          <cell r="E152" t="str">
            <v>MNC</v>
          </cell>
          <cell r="Z152" t="str">
            <v>S1</v>
          </cell>
          <cell r="AQ152">
            <v>48000</v>
          </cell>
        </row>
        <row r="153">
          <cell r="E153" t="str">
            <v>MNC</v>
          </cell>
          <cell r="Z153" t="str">
            <v>S1</v>
          </cell>
          <cell r="AQ153">
            <v>40130</v>
          </cell>
        </row>
        <row r="154">
          <cell r="E154" t="str">
            <v>MNC</v>
          </cell>
          <cell r="Z154" t="str">
            <v>S1</v>
          </cell>
          <cell r="AQ154">
            <v>50140</v>
          </cell>
        </row>
        <row r="155">
          <cell r="E155" t="str">
            <v>MNC</v>
          </cell>
          <cell r="Z155" t="str">
            <v>S1</v>
          </cell>
          <cell r="AQ155">
            <v>40140</v>
          </cell>
        </row>
        <row r="156">
          <cell r="E156" t="str">
            <v>MNC</v>
          </cell>
          <cell r="Z156" t="str">
            <v>S1</v>
          </cell>
          <cell r="AQ156">
            <v>41900</v>
          </cell>
        </row>
        <row r="157">
          <cell r="E157" t="str">
            <v>MNC</v>
          </cell>
          <cell r="Z157" t="str">
            <v>S1</v>
          </cell>
          <cell r="AQ157">
            <v>49710</v>
          </cell>
        </row>
        <row r="158">
          <cell r="E158" t="str">
            <v>MNC</v>
          </cell>
          <cell r="Z158" t="str">
            <v>S1</v>
          </cell>
          <cell r="AQ158">
            <v>48700</v>
          </cell>
        </row>
        <row r="159">
          <cell r="E159" t="str">
            <v>MNC</v>
          </cell>
          <cell r="Z159" t="str">
            <v>S1</v>
          </cell>
          <cell r="AQ159">
            <v>42910</v>
          </cell>
        </row>
        <row r="160">
          <cell r="E160" t="str">
            <v>MNC</v>
          </cell>
          <cell r="Z160" t="str">
            <v>S1</v>
          </cell>
          <cell r="AQ160">
            <v>41510</v>
          </cell>
        </row>
        <row r="161">
          <cell r="E161" t="str">
            <v>MNC</v>
          </cell>
          <cell r="Z161" t="str">
            <v>S1</v>
          </cell>
          <cell r="AQ161">
            <v>40100</v>
          </cell>
        </row>
        <row r="162">
          <cell r="E162" t="str">
            <v>MNC</v>
          </cell>
          <cell r="Z162" t="str">
            <v>A2</v>
          </cell>
          <cell r="AQ162">
            <v>40320</v>
          </cell>
        </row>
        <row r="163">
          <cell r="E163" t="str">
            <v>MNC</v>
          </cell>
          <cell r="Z163" t="str">
            <v>A2</v>
          </cell>
          <cell r="AQ163">
            <v>39548</v>
          </cell>
        </row>
        <row r="164">
          <cell r="E164" t="str">
            <v>MNC</v>
          </cell>
          <cell r="Z164" t="str">
            <v>A2</v>
          </cell>
          <cell r="AQ164">
            <v>33480</v>
          </cell>
        </row>
        <row r="165">
          <cell r="E165" t="str">
            <v>MNC</v>
          </cell>
          <cell r="Z165" t="str">
            <v>A2</v>
          </cell>
          <cell r="AQ165">
            <v>38880</v>
          </cell>
        </row>
        <row r="166">
          <cell r="E166" t="str">
            <v>MNC</v>
          </cell>
          <cell r="Z166" t="str">
            <v>A2</v>
          </cell>
          <cell r="AQ166">
            <v>39720</v>
          </cell>
        </row>
        <row r="167">
          <cell r="E167" t="str">
            <v>MNC</v>
          </cell>
          <cell r="Z167" t="str">
            <v>A2</v>
          </cell>
          <cell r="AQ167">
            <v>37910</v>
          </cell>
        </row>
        <row r="168">
          <cell r="E168" t="str">
            <v>MNC</v>
          </cell>
          <cell r="Z168" t="str">
            <v>A2</v>
          </cell>
          <cell r="AQ168">
            <v>39655</v>
          </cell>
        </row>
        <row r="169">
          <cell r="E169" t="str">
            <v>MNC</v>
          </cell>
          <cell r="Z169" t="str">
            <v>A2</v>
          </cell>
          <cell r="AQ169">
            <v>43870</v>
          </cell>
        </row>
        <row r="170">
          <cell r="E170" t="str">
            <v>MNC</v>
          </cell>
          <cell r="Z170" t="str">
            <v>A2</v>
          </cell>
          <cell r="AQ170">
            <v>38510</v>
          </cell>
        </row>
        <row r="171">
          <cell r="E171" t="str">
            <v>MNC</v>
          </cell>
          <cell r="Z171" t="str">
            <v>A2</v>
          </cell>
          <cell r="AQ171">
            <v>37910</v>
          </cell>
        </row>
        <row r="172">
          <cell r="E172" t="str">
            <v>MNC</v>
          </cell>
          <cell r="Z172" t="str">
            <v>A2</v>
          </cell>
          <cell r="AQ172">
            <v>37400</v>
          </cell>
        </row>
        <row r="173">
          <cell r="E173" t="str">
            <v>MNC</v>
          </cell>
          <cell r="Z173" t="str">
            <v>A2</v>
          </cell>
          <cell r="AQ173">
            <v>38760</v>
          </cell>
        </row>
        <row r="174">
          <cell r="E174" t="str">
            <v>MNC</v>
          </cell>
          <cell r="Z174" t="str">
            <v>A2</v>
          </cell>
          <cell r="AQ174">
            <v>33480</v>
          </cell>
        </row>
        <row r="175">
          <cell r="E175" t="str">
            <v>MNC</v>
          </cell>
          <cell r="Z175" t="str">
            <v>A2</v>
          </cell>
          <cell r="AQ175">
            <v>35340</v>
          </cell>
        </row>
        <row r="176">
          <cell r="E176" t="str">
            <v>MNC</v>
          </cell>
          <cell r="Z176" t="str">
            <v>A2</v>
          </cell>
          <cell r="AQ176">
            <v>40320</v>
          </cell>
        </row>
        <row r="177">
          <cell r="E177" t="str">
            <v>MNC</v>
          </cell>
          <cell r="Z177" t="str">
            <v>A2</v>
          </cell>
          <cell r="AQ177">
            <v>37900</v>
          </cell>
        </row>
        <row r="178">
          <cell r="E178" t="str">
            <v>MNC</v>
          </cell>
          <cell r="Z178" t="str">
            <v>A2</v>
          </cell>
          <cell r="AQ178">
            <v>35960</v>
          </cell>
        </row>
        <row r="179">
          <cell r="E179" t="str">
            <v>MNC</v>
          </cell>
          <cell r="Z179" t="str">
            <v>A2</v>
          </cell>
          <cell r="AQ179">
            <v>40824</v>
          </cell>
        </row>
        <row r="180">
          <cell r="E180" t="str">
            <v>MNC</v>
          </cell>
          <cell r="Z180" t="str">
            <v>A2</v>
          </cell>
          <cell r="AQ180">
            <v>38080</v>
          </cell>
        </row>
        <row r="181">
          <cell r="E181" t="str">
            <v>MNC</v>
          </cell>
          <cell r="Z181" t="str">
            <v>A2</v>
          </cell>
          <cell r="AQ181">
            <v>41472</v>
          </cell>
        </row>
        <row r="182">
          <cell r="E182" t="str">
            <v>MNC</v>
          </cell>
          <cell r="Z182" t="str">
            <v>A2</v>
          </cell>
          <cell r="AQ182">
            <v>35030</v>
          </cell>
        </row>
        <row r="183">
          <cell r="E183" t="str">
            <v>MNC</v>
          </cell>
          <cell r="Z183" t="str">
            <v>A2</v>
          </cell>
          <cell r="AQ183">
            <v>42180</v>
          </cell>
        </row>
        <row r="184">
          <cell r="E184" t="str">
            <v>MNC</v>
          </cell>
          <cell r="Z184" t="str">
            <v>A1</v>
          </cell>
          <cell r="AQ184">
            <v>34450</v>
          </cell>
        </row>
        <row r="185">
          <cell r="E185" t="str">
            <v>MNC</v>
          </cell>
          <cell r="Z185" t="str">
            <v>A1</v>
          </cell>
          <cell r="AQ185">
            <v>36000</v>
          </cell>
        </row>
        <row r="186">
          <cell r="E186" t="str">
            <v>MNC</v>
          </cell>
          <cell r="Z186" t="str">
            <v>A1</v>
          </cell>
          <cell r="AQ186">
            <v>31590</v>
          </cell>
        </row>
        <row r="187">
          <cell r="E187" t="str">
            <v>MNC</v>
          </cell>
          <cell r="Z187" t="str">
            <v>A1</v>
          </cell>
          <cell r="AQ187">
            <v>31590</v>
          </cell>
        </row>
        <row r="188">
          <cell r="E188" t="str">
            <v>MNC</v>
          </cell>
          <cell r="Z188" t="str">
            <v>A1</v>
          </cell>
          <cell r="AQ188">
            <v>34450</v>
          </cell>
        </row>
        <row r="189">
          <cell r="E189" t="str">
            <v>MNC</v>
          </cell>
          <cell r="Z189" t="str">
            <v>A1</v>
          </cell>
          <cell r="AQ189">
            <v>34450</v>
          </cell>
        </row>
        <row r="190">
          <cell r="E190" t="str">
            <v>MNC</v>
          </cell>
          <cell r="Z190" t="str">
            <v>A1</v>
          </cell>
          <cell r="AQ190">
            <v>34450</v>
          </cell>
        </row>
        <row r="191">
          <cell r="E191" t="str">
            <v>MNC</v>
          </cell>
          <cell r="Z191" t="str">
            <v>A1</v>
          </cell>
          <cell r="AQ191">
            <v>36400</v>
          </cell>
        </row>
        <row r="192">
          <cell r="E192" t="str">
            <v>MNC</v>
          </cell>
          <cell r="Z192" t="str">
            <v>A1</v>
          </cell>
          <cell r="AQ192">
            <v>34450</v>
          </cell>
        </row>
        <row r="193">
          <cell r="E193" t="str">
            <v>MNC</v>
          </cell>
          <cell r="Z193" t="str">
            <v>A1</v>
          </cell>
          <cell r="AQ193">
            <v>31590</v>
          </cell>
        </row>
        <row r="194">
          <cell r="E194" t="str">
            <v>MNC</v>
          </cell>
          <cell r="Z194" t="str">
            <v>A1</v>
          </cell>
          <cell r="AQ194">
            <v>41210</v>
          </cell>
        </row>
        <row r="195">
          <cell r="E195" t="str">
            <v>MNC</v>
          </cell>
          <cell r="Z195" t="str">
            <v>A1</v>
          </cell>
          <cell r="AQ195">
            <v>31590</v>
          </cell>
        </row>
        <row r="196">
          <cell r="E196" t="str">
            <v>MNC</v>
          </cell>
          <cell r="Z196" t="str">
            <v>A1</v>
          </cell>
          <cell r="AQ196">
            <v>39340</v>
          </cell>
        </row>
        <row r="197">
          <cell r="E197" t="str">
            <v>MNC</v>
          </cell>
          <cell r="Z197" t="str">
            <v>A1</v>
          </cell>
          <cell r="AQ197">
            <v>34450</v>
          </cell>
        </row>
        <row r="198">
          <cell r="E198" t="str">
            <v>MNC</v>
          </cell>
          <cell r="Z198" t="str">
            <v>A1</v>
          </cell>
          <cell r="AQ198">
            <v>38450</v>
          </cell>
        </row>
        <row r="199">
          <cell r="E199" t="str">
            <v>MNC</v>
          </cell>
          <cell r="Z199" t="str">
            <v>A1</v>
          </cell>
          <cell r="AQ199">
            <v>34450</v>
          </cell>
        </row>
        <row r="200">
          <cell r="E200" t="str">
            <v>MNC</v>
          </cell>
          <cell r="Z200" t="str">
            <v>A1</v>
          </cell>
          <cell r="AQ200">
            <v>34450</v>
          </cell>
        </row>
        <row r="201">
          <cell r="E201" t="str">
            <v>MNC</v>
          </cell>
          <cell r="Z201" t="str">
            <v>A1</v>
          </cell>
          <cell r="AQ201">
            <v>36450</v>
          </cell>
        </row>
        <row r="202">
          <cell r="E202" t="str">
            <v>MNC</v>
          </cell>
          <cell r="Z202" t="str">
            <v>A1</v>
          </cell>
          <cell r="AQ202">
            <v>34000</v>
          </cell>
        </row>
        <row r="203">
          <cell r="E203" t="str">
            <v>MNC</v>
          </cell>
          <cell r="Z203" t="str">
            <v>A1</v>
          </cell>
          <cell r="AQ203">
            <v>40040</v>
          </cell>
        </row>
        <row r="204">
          <cell r="E204" t="str">
            <v>MNC</v>
          </cell>
          <cell r="Z204" t="str">
            <v>A1</v>
          </cell>
          <cell r="AQ204">
            <v>31590</v>
          </cell>
        </row>
        <row r="205">
          <cell r="E205" t="str">
            <v>MNC</v>
          </cell>
          <cell r="Z205" t="str">
            <v>A1</v>
          </cell>
          <cell r="AQ205">
            <v>36400</v>
          </cell>
        </row>
        <row r="206">
          <cell r="E206" t="str">
            <v>MNC</v>
          </cell>
          <cell r="Z206" t="str">
            <v>A1</v>
          </cell>
          <cell r="AQ206">
            <v>38400</v>
          </cell>
        </row>
        <row r="207">
          <cell r="E207" t="str">
            <v>MNC</v>
          </cell>
          <cell r="Z207" t="str">
            <v>A1</v>
          </cell>
          <cell r="AQ207">
            <v>33590</v>
          </cell>
        </row>
        <row r="208">
          <cell r="E208" t="str">
            <v>MNC</v>
          </cell>
          <cell r="Z208" t="str">
            <v>A1</v>
          </cell>
          <cell r="AQ208">
            <v>31590</v>
          </cell>
        </row>
        <row r="209">
          <cell r="E209" t="str">
            <v>MNC</v>
          </cell>
          <cell r="Z209" t="str">
            <v>A1</v>
          </cell>
          <cell r="AQ209">
            <v>33590</v>
          </cell>
        </row>
        <row r="210">
          <cell r="E210" t="str">
            <v>MNC</v>
          </cell>
          <cell r="Z210" t="str">
            <v>SCD</v>
          </cell>
          <cell r="AQ210">
            <v>16200</v>
          </cell>
        </row>
        <row r="211">
          <cell r="E211" t="str">
            <v>MNC</v>
          </cell>
          <cell r="Z211" t="str">
            <v>SCD</v>
          </cell>
          <cell r="AQ211">
            <v>19800</v>
          </cell>
        </row>
        <row r="212">
          <cell r="E212" t="str">
            <v>MNC</v>
          </cell>
          <cell r="Z212" t="str">
            <v>SCD</v>
          </cell>
          <cell r="AQ212">
            <v>17400</v>
          </cell>
        </row>
        <row r="213">
          <cell r="E213" t="str">
            <v>MNC</v>
          </cell>
          <cell r="Z213" t="str">
            <v>SCD</v>
          </cell>
          <cell r="AQ213">
            <v>16200</v>
          </cell>
        </row>
        <row r="214">
          <cell r="E214" t="str">
            <v>MNC</v>
          </cell>
          <cell r="Z214" t="str">
            <v>SCD</v>
          </cell>
          <cell r="AQ214">
            <v>16200</v>
          </cell>
        </row>
        <row r="215">
          <cell r="E215" t="str">
            <v>MNC</v>
          </cell>
          <cell r="Z215" t="str">
            <v>SLD</v>
          </cell>
          <cell r="AQ215">
            <v>21000</v>
          </cell>
        </row>
        <row r="216">
          <cell r="E216" t="str">
            <v>MNC</v>
          </cell>
          <cell r="Z216" t="str">
            <v>SLD</v>
          </cell>
          <cell r="AQ216">
            <v>19800</v>
          </cell>
        </row>
        <row r="217">
          <cell r="E217" t="str">
            <v>MNC</v>
          </cell>
          <cell r="Z217" t="str">
            <v>SLD</v>
          </cell>
          <cell r="AQ217">
            <v>21000</v>
          </cell>
        </row>
        <row r="218">
          <cell r="E218" t="str">
            <v>MNC</v>
          </cell>
          <cell r="Z218" t="str">
            <v>SLD</v>
          </cell>
          <cell r="AQ218">
            <v>19800</v>
          </cell>
        </row>
        <row r="219">
          <cell r="E219" t="str">
            <v>MNC</v>
          </cell>
          <cell r="Z219" t="str">
            <v>SLD</v>
          </cell>
          <cell r="AQ219">
            <v>19800</v>
          </cell>
        </row>
        <row r="220">
          <cell r="E220" t="str">
            <v>MNC</v>
          </cell>
          <cell r="Z220" t="str">
            <v>SLD</v>
          </cell>
          <cell r="AQ220">
            <v>16200</v>
          </cell>
        </row>
        <row r="221">
          <cell r="E221" t="str">
            <v>MNC</v>
          </cell>
          <cell r="Z221" t="str">
            <v>SLD</v>
          </cell>
          <cell r="AQ221">
            <v>14300</v>
          </cell>
        </row>
        <row r="222">
          <cell r="E222" t="str">
            <v>MNC</v>
          </cell>
          <cell r="Z222" t="str">
            <v>SLD</v>
          </cell>
          <cell r="AQ222">
            <v>16200</v>
          </cell>
        </row>
        <row r="223">
          <cell r="E223" t="str">
            <v>MNC</v>
          </cell>
          <cell r="Z223" t="str">
            <v>SLD</v>
          </cell>
          <cell r="AQ223">
            <v>19800</v>
          </cell>
        </row>
        <row r="224">
          <cell r="E224" t="str">
            <v>MNC</v>
          </cell>
          <cell r="Z224" t="str">
            <v>SLD</v>
          </cell>
          <cell r="AQ224">
            <v>19800</v>
          </cell>
        </row>
        <row r="225">
          <cell r="E225" t="str">
            <v>MNC</v>
          </cell>
          <cell r="Z225" t="str">
            <v>SLD</v>
          </cell>
          <cell r="AQ225">
            <v>16200</v>
          </cell>
        </row>
        <row r="226">
          <cell r="E226" t="str">
            <v>MNC</v>
          </cell>
          <cell r="Z226" t="str">
            <v>SLD</v>
          </cell>
          <cell r="AQ226">
            <v>16200</v>
          </cell>
        </row>
        <row r="227">
          <cell r="E227" t="str">
            <v>MNC</v>
          </cell>
          <cell r="Z227" t="str">
            <v>SLD</v>
          </cell>
          <cell r="AQ227">
            <v>21000</v>
          </cell>
        </row>
        <row r="228">
          <cell r="E228" t="str">
            <v>MNC</v>
          </cell>
          <cell r="Z228" t="str">
            <v>AssistDir</v>
          </cell>
          <cell r="AQ228">
            <v>36500</v>
          </cell>
        </row>
        <row r="229">
          <cell r="E229" t="str">
            <v>MNC</v>
          </cell>
          <cell r="Z229" t="str">
            <v>AssistDir</v>
          </cell>
          <cell r="AQ229">
            <v>35000</v>
          </cell>
        </row>
        <row r="230">
          <cell r="E230" t="str">
            <v>MNC</v>
          </cell>
          <cell r="Z230" t="str">
            <v>AssistDir</v>
          </cell>
          <cell r="AQ230">
            <v>39200</v>
          </cell>
        </row>
        <row r="231">
          <cell r="E231" t="str">
            <v>MNC</v>
          </cell>
          <cell r="Z231" t="str">
            <v>AssistDir</v>
          </cell>
          <cell r="AQ231">
            <v>38500</v>
          </cell>
        </row>
        <row r="232">
          <cell r="E232" t="str">
            <v>MNC</v>
          </cell>
          <cell r="Z232" t="str">
            <v>AssistDir</v>
          </cell>
          <cell r="AQ232">
            <v>35900</v>
          </cell>
        </row>
        <row r="233">
          <cell r="E233" t="str">
            <v>MNC</v>
          </cell>
          <cell r="Z233" t="str">
            <v>AssistDir</v>
          </cell>
          <cell r="AQ233">
            <v>37800</v>
          </cell>
        </row>
        <row r="234">
          <cell r="E234" t="str">
            <v>MNC</v>
          </cell>
          <cell r="Z234" t="str">
            <v>SecrDir</v>
          </cell>
          <cell r="AQ234">
            <v>35400</v>
          </cell>
        </row>
        <row r="235">
          <cell r="E235" t="str">
            <v>MNC</v>
          </cell>
          <cell r="Z235" t="str">
            <v>SecrDir</v>
          </cell>
          <cell r="AQ235">
            <v>35800</v>
          </cell>
        </row>
        <row r="236">
          <cell r="E236" t="str">
            <v>MNC</v>
          </cell>
          <cell r="Z236" t="str">
            <v>SecrDir</v>
          </cell>
          <cell r="AQ236">
            <v>30325</v>
          </cell>
        </row>
        <row r="237">
          <cell r="E237" t="str">
            <v>FSI Consulting</v>
          </cell>
          <cell r="Z237" t="str">
            <v>Associé</v>
          </cell>
          <cell r="AQ237">
            <v>12</v>
          </cell>
        </row>
        <row r="238">
          <cell r="E238" t="str">
            <v>FSI Consulting</v>
          </cell>
          <cell r="Z238" t="str">
            <v>Associé</v>
          </cell>
          <cell r="AQ238">
            <v>12</v>
          </cell>
        </row>
        <row r="239">
          <cell r="E239" t="str">
            <v>FSI Consulting</v>
          </cell>
          <cell r="Z239" t="str">
            <v>Associé</v>
          </cell>
          <cell r="AQ239">
            <v>12</v>
          </cell>
        </row>
        <row r="240">
          <cell r="E240" t="str">
            <v>FSI Consulting</v>
          </cell>
          <cell r="Z240" t="str">
            <v>Associé</v>
          </cell>
          <cell r="AQ240">
            <v>12</v>
          </cell>
        </row>
        <row r="241">
          <cell r="E241" t="str">
            <v>FSI Consulting</v>
          </cell>
          <cell r="Z241" t="str">
            <v>Associé</v>
          </cell>
          <cell r="AQ241">
            <v>12</v>
          </cell>
        </row>
        <row r="242">
          <cell r="E242" t="str">
            <v>FSI Consulting</v>
          </cell>
          <cell r="Z242" t="str">
            <v>Associé</v>
          </cell>
          <cell r="AQ242">
            <v>0.12</v>
          </cell>
        </row>
        <row r="243">
          <cell r="E243" t="str">
            <v>FSI Consulting</v>
          </cell>
          <cell r="Z243" t="str">
            <v>Associé</v>
          </cell>
          <cell r="AQ243">
            <v>12</v>
          </cell>
        </row>
        <row r="244">
          <cell r="E244" t="str">
            <v>FSI Consulting</v>
          </cell>
          <cell r="Z244" t="str">
            <v>Dir</v>
          </cell>
          <cell r="AQ244">
            <v>100325</v>
          </cell>
        </row>
        <row r="245">
          <cell r="E245" t="str">
            <v>FSI Consulting</v>
          </cell>
          <cell r="Z245" t="str">
            <v>Dir</v>
          </cell>
          <cell r="AQ245">
            <v>120000</v>
          </cell>
        </row>
        <row r="246">
          <cell r="E246" t="str">
            <v>FSI Consulting</v>
          </cell>
          <cell r="Z246" t="str">
            <v>Dir</v>
          </cell>
          <cell r="AQ246">
            <v>120000</v>
          </cell>
        </row>
        <row r="247">
          <cell r="E247" t="str">
            <v>FSI Consulting</v>
          </cell>
          <cell r="Z247" t="str">
            <v>SM</v>
          </cell>
          <cell r="AQ247">
            <v>97000</v>
          </cell>
        </row>
        <row r="248">
          <cell r="E248" t="str">
            <v>FSI Consulting</v>
          </cell>
          <cell r="Z248" t="str">
            <v>SM</v>
          </cell>
          <cell r="AQ248">
            <v>95000</v>
          </cell>
        </row>
        <row r="249">
          <cell r="E249" t="str">
            <v>FSI Consulting</v>
          </cell>
          <cell r="Z249" t="str">
            <v>SM</v>
          </cell>
          <cell r="AQ249">
            <v>86000</v>
          </cell>
        </row>
        <row r="250">
          <cell r="E250" t="str">
            <v>FSI Consulting</v>
          </cell>
          <cell r="Z250" t="str">
            <v>SM</v>
          </cell>
          <cell r="AQ250">
            <v>76900</v>
          </cell>
        </row>
        <row r="251">
          <cell r="E251" t="str">
            <v>FSI Consulting</v>
          </cell>
          <cell r="Z251" t="str">
            <v>SM</v>
          </cell>
          <cell r="AQ251">
            <v>100331.5</v>
          </cell>
        </row>
        <row r="252">
          <cell r="E252" t="str">
            <v>FSI Consulting</v>
          </cell>
          <cell r="Z252" t="str">
            <v>SM</v>
          </cell>
          <cell r="AQ252">
            <v>92000</v>
          </cell>
        </row>
        <row r="253">
          <cell r="E253" t="str">
            <v>FSI Consulting</v>
          </cell>
          <cell r="Z253" t="str">
            <v>SM</v>
          </cell>
          <cell r="AQ253">
            <v>110000</v>
          </cell>
        </row>
        <row r="254">
          <cell r="E254" t="str">
            <v>FSI Consulting</v>
          </cell>
          <cell r="Z254" t="str">
            <v>SM</v>
          </cell>
          <cell r="AQ254">
            <v>84000</v>
          </cell>
        </row>
        <row r="255">
          <cell r="E255" t="str">
            <v>FSI Consulting</v>
          </cell>
          <cell r="Z255" t="str">
            <v>SM</v>
          </cell>
          <cell r="AQ255">
            <v>75550</v>
          </cell>
        </row>
        <row r="256">
          <cell r="E256" t="str">
            <v>FSI Consulting</v>
          </cell>
          <cell r="Z256" t="str">
            <v>SM</v>
          </cell>
          <cell r="AQ256">
            <v>108500</v>
          </cell>
        </row>
        <row r="257">
          <cell r="E257" t="str">
            <v>FSI Consulting</v>
          </cell>
          <cell r="Z257" t="str">
            <v>SM</v>
          </cell>
          <cell r="AQ257">
            <v>78600</v>
          </cell>
        </row>
        <row r="258">
          <cell r="E258" t="str">
            <v>FSI Consulting</v>
          </cell>
          <cell r="Z258" t="str">
            <v>SM</v>
          </cell>
          <cell r="AQ258">
            <v>102725</v>
          </cell>
        </row>
        <row r="259">
          <cell r="E259" t="str">
            <v>FSI Consulting</v>
          </cell>
          <cell r="Z259" t="str">
            <v>SM</v>
          </cell>
          <cell r="AQ259">
            <v>79800</v>
          </cell>
        </row>
        <row r="260">
          <cell r="E260" t="str">
            <v>FSI Consulting</v>
          </cell>
          <cell r="Z260" t="str">
            <v>SM</v>
          </cell>
          <cell r="AQ260">
            <v>78550</v>
          </cell>
        </row>
        <row r="261">
          <cell r="E261" t="str">
            <v>FSI Consulting</v>
          </cell>
          <cell r="Z261" t="str">
            <v>SM</v>
          </cell>
          <cell r="AQ261">
            <v>87000</v>
          </cell>
        </row>
        <row r="262">
          <cell r="E262" t="str">
            <v>FSI Consulting</v>
          </cell>
          <cell r="Z262" t="str">
            <v>SM</v>
          </cell>
          <cell r="AQ262">
            <v>75000</v>
          </cell>
        </row>
        <row r="263">
          <cell r="E263" t="str">
            <v>FSI Consulting</v>
          </cell>
          <cell r="Z263" t="str">
            <v>SM</v>
          </cell>
          <cell r="AQ263">
            <v>94000</v>
          </cell>
        </row>
        <row r="264">
          <cell r="E264" t="str">
            <v>FSI Consulting</v>
          </cell>
          <cell r="Z264" t="str">
            <v>SM</v>
          </cell>
          <cell r="AQ264">
            <v>94000</v>
          </cell>
        </row>
        <row r="265">
          <cell r="E265" t="str">
            <v>FSI Consulting</v>
          </cell>
          <cell r="Z265" t="str">
            <v>SM</v>
          </cell>
          <cell r="AQ265">
            <v>112200</v>
          </cell>
        </row>
        <row r="266">
          <cell r="E266" t="str">
            <v>FSI Consulting</v>
          </cell>
          <cell r="Z266" t="str">
            <v>SM</v>
          </cell>
          <cell r="AQ266">
            <v>85000</v>
          </cell>
        </row>
        <row r="267">
          <cell r="E267" t="str">
            <v>FSI Consulting</v>
          </cell>
          <cell r="Z267" t="str">
            <v>M3</v>
          </cell>
          <cell r="AQ267">
            <v>72500</v>
          </cell>
        </row>
        <row r="268">
          <cell r="E268" t="str">
            <v>FSI Consulting</v>
          </cell>
          <cell r="Z268" t="str">
            <v>M3</v>
          </cell>
          <cell r="AQ268">
            <v>73700</v>
          </cell>
        </row>
        <row r="269">
          <cell r="E269" t="str">
            <v>FSI Consulting</v>
          </cell>
          <cell r="Z269" t="str">
            <v>M3</v>
          </cell>
          <cell r="AQ269">
            <v>73700</v>
          </cell>
        </row>
        <row r="270">
          <cell r="E270" t="str">
            <v>FSI Consulting</v>
          </cell>
          <cell r="Z270" t="str">
            <v>M3</v>
          </cell>
          <cell r="AQ270">
            <v>70000</v>
          </cell>
        </row>
        <row r="271">
          <cell r="E271" t="str">
            <v>FSI Consulting</v>
          </cell>
          <cell r="Z271" t="str">
            <v>M3</v>
          </cell>
          <cell r="AQ271">
            <v>74800</v>
          </cell>
        </row>
        <row r="272">
          <cell r="E272" t="str">
            <v>FSI Consulting</v>
          </cell>
          <cell r="Z272" t="str">
            <v>M3</v>
          </cell>
          <cell r="AQ272">
            <v>72000</v>
          </cell>
        </row>
        <row r="273">
          <cell r="E273" t="str">
            <v>FSI Consulting</v>
          </cell>
          <cell r="Z273" t="str">
            <v>M2</v>
          </cell>
          <cell r="AQ273">
            <v>64000</v>
          </cell>
        </row>
        <row r="274">
          <cell r="E274" t="str">
            <v>FSI Consulting</v>
          </cell>
          <cell r="Z274" t="str">
            <v>M2</v>
          </cell>
          <cell r="AQ274">
            <v>63000</v>
          </cell>
        </row>
        <row r="275">
          <cell r="E275" t="str">
            <v>FSI Consulting</v>
          </cell>
          <cell r="Z275" t="str">
            <v>M2</v>
          </cell>
          <cell r="AQ275">
            <v>68250</v>
          </cell>
        </row>
        <row r="276">
          <cell r="E276" t="str">
            <v>FSI Consulting</v>
          </cell>
          <cell r="Z276" t="str">
            <v>M2</v>
          </cell>
          <cell r="AQ276">
            <v>67000</v>
          </cell>
        </row>
        <row r="277">
          <cell r="E277" t="str">
            <v>FSI Consulting</v>
          </cell>
          <cell r="Z277" t="str">
            <v>M2</v>
          </cell>
          <cell r="AQ277">
            <v>71500</v>
          </cell>
        </row>
        <row r="278">
          <cell r="E278" t="str">
            <v>FSI Consulting</v>
          </cell>
          <cell r="Z278" t="str">
            <v>M2</v>
          </cell>
          <cell r="AQ278">
            <v>65000</v>
          </cell>
        </row>
        <row r="279">
          <cell r="E279" t="str">
            <v>FSI Consulting</v>
          </cell>
          <cell r="Z279" t="str">
            <v>M2</v>
          </cell>
          <cell r="AQ279">
            <v>63500</v>
          </cell>
        </row>
        <row r="280">
          <cell r="E280" t="str">
            <v>FSI Consulting</v>
          </cell>
          <cell r="Z280" t="str">
            <v>M2</v>
          </cell>
          <cell r="AQ280">
            <v>68000</v>
          </cell>
        </row>
        <row r="281">
          <cell r="E281" t="str">
            <v>FSI Consulting</v>
          </cell>
          <cell r="Z281" t="str">
            <v>M1</v>
          </cell>
          <cell r="AQ281">
            <v>58000</v>
          </cell>
        </row>
        <row r="282">
          <cell r="E282" t="str">
            <v>FSI Consulting</v>
          </cell>
          <cell r="Z282" t="str">
            <v>M1</v>
          </cell>
          <cell r="AQ282">
            <v>65000</v>
          </cell>
        </row>
        <row r="283">
          <cell r="E283" t="str">
            <v>FSI Consulting</v>
          </cell>
          <cell r="Z283" t="str">
            <v>M1</v>
          </cell>
          <cell r="AQ283">
            <v>62000</v>
          </cell>
        </row>
        <row r="284">
          <cell r="E284" t="str">
            <v>FSI Consulting</v>
          </cell>
          <cell r="Z284" t="str">
            <v>M1</v>
          </cell>
          <cell r="AQ284">
            <v>62500</v>
          </cell>
        </row>
        <row r="285">
          <cell r="E285" t="str">
            <v>FSI Consulting</v>
          </cell>
          <cell r="Z285" t="str">
            <v>M1</v>
          </cell>
          <cell r="AQ285">
            <v>59500</v>
          </cell>
        </row>
        <row r="286">
          <cell r="E286" t="str">
            <v>FSI Consulting</v>
          </cell>
          <cell r="Z286" t="str">
            <v>M1</v>
          </cell>
          <cell r="AQ286">
            <v>63000</v>
          </cell>
        </row>
        <row r="287">
          <cell r="E287" t="str">
            <v>FSI Consulting</v>
          </cell>
          <cell r="Z287" t="str">
            <v>SCslt3</v>
          </cell>
          <cell r="AQ287">
            <v>54500</v>
          </cell>
        </row>
        <row r="288">
          <cell r="E288" t="str">
            <v>FSI Consulting</v>
          </cell>
          <cell r="Z288" t="str">
            <v>SCslt3</v>
          </cell>
          <cell r="AQ288">
            <v>56500</v>
          </cell>
        </row>
        <row r="289">
          <cell r="E289" t="str">
            <v>FSI Consulting</v>
          </cell>
          <cell r="Z289" t="str">
            <v>SCslt3</v>
          </cell>
          <cell r="AQ289">
            <v>55500</v>
          </cell>
        </row>
        <row r="290">
          <cell r="E290" t="str">
            <v>FSI Consulting</v>
          </cell>
          <cell r="Z290" t="str">
            <v>SCslt3</v>
          </cell>
          <cell r="AQ290">
            <v>56000</v>
          </cell>
        </row>
        <row r="291">
          <cell r="E291" t="str">
            <v>FSI Consulting</v>
          </cell>
          <cell r="Z291" t="str">
            <v>SCslt3</v>
          </cell>
          <cell r="AQ291">
            <v>59000</v>
          </cell>
        </row>
        <row r="292">
          <cell r="E292" t="str">
            <v>FSI Consulting</v>
          </cell>
          <cell r="Z292" t="str">
            <v>SCslt3</v>
          </cell>
          <cell r="AQ292">
            <v>54500</v>
          </cell>
        </row>
        <row r="293">
          <cell r="E293" t="str">
            <v>FSI Consulting</v>
          </cell>
          <cell r="Z293" t="str">
            <v>SCslt3</v>
          </cell>
          <cell r="AQ293">
            <v>54500</v>
          </cell>
        </row>
        <row r="294">
          <cell r="E294" t="str">
            <v>FSI Consulting</v>
          </cell>
          <cell r="Z294" t="str">
            <v>SCslt3</v>
          </cell>
          <cell r="AQ294">
            <v>57000</v>
          </cell>
        </row>
        <row r="295">
          <cell r="E295" t="str">
            <v>FSI Consulting</v>
          </cell>
          <cell r="Z295" t="str">
            <v>SCslt3</v>
          </cell>
          <cell r="AQ295">
            <v>58000</v>
          </cell>
        </row>
        <row r="296">
          <cell r="E296" t="str">
            <v>FSI Consulting</v>
          </cell>
          <cell r="Z296" t="str">
            <v>SCslt2</v>
          </cell>
          <cell r="AQ296">
            <v>50500</v>
          </cell>
        </row>
        <row r="297">
          <cell r="E297" t="str">
            <v>FSI Consulting</v>
          </cell>
          <cell r="Z297" t="str">
            <v>SCslt2</v>
          </cell>
          <cell r="AQ297">
            <v>48800</v>
          </cell>
        </row>
        <row r="298">
          <cell r="E298" t="str">
            <v>FSI Consulting</v>
          </cell>
          <cell r="Z298" t="str">
            <v>SCslt2</v>
          </cell>
          <cell r="AQ298">
            <v>50000</v>
          </cell>
        </row>
        <row r="299">
          <cell r="E299" t="str">
            <v>FSI Consulting</v>
          </cell>
          <cell r="Z299" t="str">
            <v>SCslt2</v>
          </cell>
          <cell r="AQ299">
            <v>46000</v>
          </cell>
        </row>
        <row r="300">
          <cell r="E300" t="str">
            <v>FSI Consulting</v>
          </cell>
          <cell r="Z300" t="str">
            <v>SCslt1</v>
          </cell>
          <cell r="AQ300">
            <v>45000</v>
          </cell>
        </row>
        <row r="301">
          <cell r="E301" t="str">
            <v>FSI Consulting</v>
          </cell>
          <cell r="Z301" t="str">
            <v>SCslt1</v>
          </cell>
          <cell r="AQ301">
            <v>50000</v>
          </cell>
        </row>
        <row r="302">
          <cell r="E302" t="str">
            <v>FSI Consulting</v>
          </cell>
          <cell r="Z302" t="str">
            <v>SCslt1</v>
          </cell>
          <cell r="AQ302">
            <v>44500</v>
          </cell>
        </row>
        <row r="303">
          <cell r="E303" t="str">
            <v>FSI Consulting</v>
          </cell>
          <cell r="Z303" t="str">
            <v>SCslt1</v>
          </cell>
          <cell r="AQ303">
            <v>44500</v>
          </cell>
        </row>
        <row r="304">
          <cell r="E304" t="str">
            <v>FSI Consulting</v>
          </cell>
          <cell r="Z304" t="str">
            <v>SCslt1</v>
          </cell>
          <cell r="AQ304">
            <v>45320</v>
          </cell>
        </row>
        <row r="305">
          <cell r="E305" t="str">
            <v>FSI Consulting</v>
          </cell>
          <cell r="Z305" t="str">
            <v>SCslt1</v>
          </cell>
          <cell r="AQ305">
            <v>50000</v>
          </cell>
        </row>
        <row r="306">
          <cell r="E306" t="str">
            <v>FSI Consulting</v>
          </cell>
          <cell r="Z306" t="str">
            <v>SCslt1</v>
          </cell>
          <cell r="AQ306">
            <v>47170</v>
          </cell>
        </row>
        <row r="307">
          <cell r="E307" t="str">
            <v>FSI Consulting</v>
          </cell>
          <cell r="Z307" t="str">
            <v>SCslt1</v>
          </cell>
          <cell r="AQ307">
            <v>44500</v>
          </cell>
        </row>
        <row r="308">
          <cell r="E308" t="str">
            <v>FSI Consulting</v>
          </cell>
          <cell r="Z308" t="str">
            <v>SCslt1</v>
          </cell>
          <cell r="AQ308">
            <v>47000</v>
          </cell>
        </row>
        <row r="309">
          <cell r="E309" t="str">
            <v>FSI Consulting</v>
          </cell>
          <cell r="Z309" t="str">
            <v>SCslt1</v>
          </cell>
          <cell r="AQ309">
            <v>49000</v>
          </cell>
        </row>
        <row r="310">
          <cell r="E310" t="str">
            <v>FSI Consulting</v>
          </cell>
          <cell r="Z310" t="str">
            <v>SCslt1</v>
          </cell>
          <cell r="AQ310">
            <v>47000</v>
          </cell>
        </row>
        <row r="311">
          <cell r="E311" t="str">
            <v>FSI Consulting</v>
          </cell>
          <cell r="Z311" t="str">
            <v>SCslt1</v>
          </cell>
          <cell r="AQ311">
            <v>48000</v>
          </cell>
        </row>
        <row r="312">
          <cell r="E312" t="str">
            <v>FSI Consulting</v>
          </cell>
          <cell r="Z312" t="str">
            <v>SCslt1</v>
          </cell>
          <cell r="AQ312">
            <v>54000</v>
          </cell>
        </row>
        <row r="313">
          <cell r="E313" t="str">
            <v>FSI Consulting</v>
          </cell>
          <cell r="Z313" t="str">
            <v>SCslt1</v>
          </cell>
          <cell r="AQ313">
            <v>50000</v>
          </cell>
        </row>
        <row r="314">
          <cell r="E314" t="str">
            <v>FSI Consulting</v>
          </cell>
          <cell r="Z314" t="str">
            <v>SCslt1</v>
          </cell>
          <cell r="AQ314">
            <v>50000</v>
          </cell>
        </row>
        <row r="315">
          <cell r="E315" t="str">
            <v>FSI Consulting</v>
          </cell>
          <cell r="Z315" t="str">
            <v>SCslt1</v>
          </cell>
          <cell r="AQ315">
            <v>46320</v>
          </cell>
        </row>
        <row r="316">
          <cell r="E316" t="str">
            <v>FSI Consulting</v>
          </cell>
          <cell r="Z316" t="str">
            <v>SCslt1</v>
          </cell>
          <cell r="AQ316">
            <v>47000</v>
          </cell>
        </row>
        <row r="317">
          <cell r="E317" t="str">
            <v>FSI Consulting</v>
          </cell>
          <cell r="Z317" t="str">
            <v>SCslt1</v>
          </cell>
          <cell r="AQ317">
            <v>47000</v>
          </cell>
        </row>
        <row r="318">
          <cell r="E318" t="str">
            <v>FSI Consulting</v>
          </cell>
          <cell r="Z318" t="str">
            <v>Cslt2</v>
          </cell>
          <cell r="AQ318">
            <v>44200</v>
          </cell>
        </row>
        <row r="319">
          <cell r="E319" t="str">
            <v>FSI Consulting</v>
          </cell>
          <cell r="Z319" t="str">
            <v>Cslt2</v>
          </cell>
          <cell r="AQ319">
            <v>46000</v>
          </cell>
        </row>
        <row r="320">
          <cell r="E320" t="str">
            <v>FSI Consulting</v>
          </cell>
          <cell r="Z320" t="str">
            <v>Cslt2</v>
          </cell>
          <cell r="AQ320">
            <v>48000</v>
          </cell>
        </row>
        <row r="321">
          <cell r="E321" t="str">
            <v>FSI Consulting</v>
          </cell>
          <cell r="Z321" t="str">
            <v>Cslt2</v>
          </cell>
          <cell r="AQ321">
            <v>45000</v>
          </cell>
        </row>
        <row r="322">
          <cell r="E322" t="str">
            <v>FSI Consulting</v>
          </cell>
          <cell r="Z322" t="str">
            <v>Cslt2</v>
          </cell>
          <cell r="AQ322">
            <v>42900</v>
          </cell>
        </row>
        <row r="323">
          <cell r="E323" t="str">
            <v>FSI Consulting</v>
          </cell>
          <cell r="Z323" t="str">
            <v>Cslt2</v>
          </cell>
          <cell r="AQ323">
            <v>43000</v>
          </cell>
        </row>
        <row r="324">
          <cell r="E324" t="str">
            <v>FSI Consulting</v>
          </cell>
          <cell r="Z324" t="str">
            <v>Cslt2</v>
          </cell>
          <cell r="AQ324">
            <v>45500</v>
          </cell>
        </row>
        <row r="325">
          <cell r="E325" t="str">
            <v>FSI Consulting</v>
          </cell>
          <cell r="Z325" t="str">
            <v>Cslt2</v>
          </cell>
          <cell r="AQ325">
            <v>44500</v>
          </cell>
        </row>
        <row r="326">
          <cell r="E326" t="str">
            <v>FSI Consulting</v>
          </cell>
          <cell r="Z326" t="str">
            <v>Cslt1</v>
          </cell>
          <cell r="AQ326">
            <v>41900</v>
          </cell>
        </row>
        <row r="327">
          <cell r="E327" t="str">
            <v>FSI Consulting</v>
          </cell>
          <cell r="Z327" t="str">
            <v>Cslt1</v>
          </cell>
          <cell r="AQ327">
            <v>38000</v>
          </cell>
        </row>
        <row r="328">
          <cell r="E328" t="str">
            <v>FSI Consulting</v>
          </cell>
          <cell r="Z328" t="str">
            <v>Cslt1</v>
          </cell>
          <cell r="AQ328">
            <v>38700</v>
          </cell>
        </row>
        <row r="329">
          <cell r="E329" t="str">
            <v>FSI Consulting</v>
          </cell>
          <cell r="Z329" t="str">
            <v>Cslt1</v>
          </cell>
          <cell r="AQ329">
            <v>40000</v>
          </cell>
        </row>
        <row r="330">
          <cell r="E330" t="str">
            <v>FSI Consulting</v>
          </cell>
          <cell r="Z330" t="str">
            <v>Cslt1</v>
          </cell>
          <cell r="AQ330">
            <v>36000</v>
          </cell>
        </row>
        <row r="331">
          <cell r="E331" t="str">
            <v>FSI Consulting</v>
          </cell>
          <cell r="Z331" t="str">
            <v>Cslt1</v>
          </cell>
          <cell r="AQ331">
            <v>40000</v>
          </cell>
        </row>
        <row r="332">
          <cell r="E332" t="str">
            <v>FSI Consulting</v>
          </cell>
          <cell r="Z332" t="str">
            <v>Cslt1</v>
          </cell>
          <cell r="AQ332">
            <v>39000</v>
          </cell>
        </row>
        <row r="333">
          <cell r="E333" t="str">
            <v>FSI Consulting</v>
          </cell>
          <cell r="Z333" t="str">
            <v>Cslt1</v>
          </cell>
          <cell r="AQ333">
            <v>40000</v>
          </cell>
        </row>
        <row r="334">
          <cell r="E334" t="str">
            <v>FSI Consulting</v>
          </cell>
          <cell r="Z334" t="str">
            <v>Cslt1</v>
          </cell>
          <cell r="AQ334">
            <v>36700</v>
          </cell>
        </row>
        <row r="335">
          <cell r="E335" t="str">
            <v>FSI Consulting</v>
          </cell>
          <cell r="Z335" t="str">
            <v>Cslt1</v>
          </cell>
          <cell r="AQ335">
            <v>44200</v>
          </cell>
        </row>
        <row r="336">
          <cell r="E336" t="str">
            <v>FSI Consulting</v>
          </cell>
          <cell r="Z336" t="str">
            <v>Cslt1</v>
          </cell>
          <cell r="AQ336">
            <v>42000</v>
          </cell>
        </row>
        <row r="337">
          <cell r="E337" t="str">
            <v>FSI Consulting</v>
          </cell>
          <cell r="Z337" t="str">
            <v>Cslt1</v>
          </cell>
          <cell r="AQ337">
            <v>42700</v>
          </cell>
        </row>
        <row r="338">
          <cell r="E338" t="str">
            <v>FSI Consulting</v>
          </cell>
          <cell r="Z338" t="str">
            <v>Cslt1</v>
          </cell>
          <cell r="AQ338">
            <v>37000</v>
          </cell>
        </row>
        <row r="339">
          <cell r="E339" t="str">
            <v>FSI Consulting</v>
          </cell>
          <cell r="Z339" t="str">
            <v>Cslt Jun</v>
          </cell>
          <cell r="AQ339">
            <v>34450</v>
          </cell>
        </row>
        <row r="340">
          <cell r="E340" t="str">
            <v>FSI Consulting</v>
          </cell>
          <cell r="Z340" t="str">
            <v>Cslt Jun</v>
          </cell>
          <cell r="AQ340">
            <v>38400</v>
          </cell>
        </row>
        <row r="341">
          <cell r="E341" t="str">
            <v>FSI Consulting</v>
          </cell>
          <cell r="Z341" t="str">
            <v>Cslt Jun</v>
          </cell>
          <cell r="AQ341">
            <v>40000</v>
          </cell>
        </row>
        <row r="342">
          <cell r="E342" t="str">
            <v>FSI Consulting</v>
          </cell>
          <cell r="Z342" t="str">
            <v>Cslt Jun</v>
          </cell>
          <cell r="AQ342">
            <v>34450</v>
          </cell>
        </row>
        <row r="343">
          <cell r="E343" t="str">
            <v>FSI Consulting</v>
          </cell>
          <cell r="Z343" t="str">
            <v>Cslt Jun</v>
          </cell>
          <cell r="AQ343">
            <v>31590</v>
          </cell>
        </row>
        <row r="344">
          <cell r="E344" t="str">
            <v>FSI Consulting</v>
          </cell>
          <cell r="Z344" t="str">
            <v>Cslt Jun</v>
          </cell>
          <cell r="AQ344">
            <v>38400</v>
          </cell>
        </row>
        <row r="345">
          <cell r="E345" t="str">
            <v>FSI Consulting</v>
          </cell>
          <cell r="Z345" t="str">
            <v>SecrDir</v>
          </cell>
          <cell r="AQ345">
            <v>33000</v>
          </cell>
        </row>
        <row r="346">
          <cell r="E346" t="str">
            <v>FSI Consulting</v>
          </cell>
          <cell r="Z346" t="str">
            <v>SecrDir</v>
          </cell>
          <cell r="AQ346">
            <v>36100</v>
          </cell>
        </row>
        <row r="347">
          <cell r="E347" t="str">
            <v>FSI Consulting</v>
          </cell>
          <cell r="Z347" t="str">
            <v>SecrDir</v>
          </cell>
          <cell r="AQ347">
            <v>36450</v>
          </cell>
        </row>
        <row r="348">
          <cell r="E348" t="str">
            <v>FSI Consulting</v>
          </cell>
          <cell r="Z348" t="str">
            <v>SecrDir</v>
          </cell>
          <cell r="AQ348">
            <v>33500</v>
          </cell>
        </row>
        <row r="349">
          <cell r="E349" t="str">
            <v>FSI Consulting</v>
          </cell>
          <cell r="Z349" t="str">
            <v>SecrDir</v>
          </cell>
          <cell r="AQ349">
            <v>34000</v>
          </cell>
        </row>
        <row r="350">
          <cell r="E350" t="str">
            <v>Deloitte Nearshore</v>
          </cell>
          <cell r="Z350" t="str">
            <v>Associé</v>
          </cell>
          <cell r="AQ350">
            <v>12</v>
          </cell>
        </row>
        <row r="351">
          <cell r="E351" t="str">
            <v>Deloitte Nearshore</v>
          </cell>
          <cell r="Z351" t="str">
            <v>SM</v>
          </cell>
          <cell r="AQ351">
            <v>81000</v>
          </cell>
        </row>
        <row r="352">
          <cell r="E352" t="str">
            <v>Deloitte Nearshore</v>
          </cell>
          <cell r="Z352" t="str">
            <v>SCslt3</v>
          </cell>
          <cell r="AQ352">
            <v>31766.39</v>
          </cell>
        </row>
        <row r="353">
          <cell r="E353" t="str">
            <v>Deloitte Nearshore</v>
          </cell>
          <cell r="Z353" t="str">
            <v>SCslt2</v>
          </cell>
          <cell r="AQ353">
            <v>27494.92</v>
          </cell>
        </row>
        <row r="354">
          <cell r="E354" t="str">
            <v>Deloitte Nearshore</v>
          </cell>
          <cell r="Z354" t="str">
            <v>SCslt1</v>
          </cell>
          <cell r="AQ354">
            <v>21789.22</v>
          </cell>
        </row>
        <row r="355">
          <cell r="E355" t="str">
            <v>Deloitte Nearshore</v>
          </cell>
          <cell r="Z355" t="str">
            <v>SCslt1</v>
          </cell>
          <cell r="AQ355">
            <v>22989.89</v>
          </cell>
        </row>
        <row r="356">
          <cell r="E356" t="str">
            <v>Deloitte Nearshore</v>
          </cell>
          <cell r="Z356" t="str">
            <v>SCslt1</v>
          </cell>
          <cell r="AQ356">
            <v>18608.580000000002</v>
          </cell>
        </row>
        <row r="357">
          <cell r="E357" t="str">
            <v>Deloitte Nearshore</v>
          </cell>
          <cell r="Z357" t="str">
            <v>Cslt2</v>
          </cell>
          <cell r="AQ357">
            <v>11879.37</v>
          </cell>
        </row>
        <row r="358">
          <cell r="E358" t="str">
            <v>Deloitte Nearshore</v>
          </cell>
          <cell r="Z358" t="str">
            <v>Cslt2</v>
          </cell>
          <cell r="AQ358">
            <v>17331.93</v>
          </cell>
        </row>
        <row r="359">
          <cell r="E359" t="str">
            <v>Deloitte Nearshore</v>
          </cell>
          <cell r="Z359" t="str">
            <v>Cslt1</v>
          </cell>
          <cell r="AQ359">
            <v>17292.02</v>
          </cell>
        </row>
        <row r="360">
          <cell r="E360" t="str">
            <v>Deloitte Nearshore</v>
          </cell>
          <cell r="Z360" t="str">
            <v>Cslt1</v>
          </cell>
          <cell r="AQ360">
            <v>13678.86</v>
          </cell>
        </row>
        <row r="361">
          <cell r="E361" t="str">
            <v>Deloitte Nearshore</v>
          </cell>
          <cell r="Z361" t="str">
            <v>Cslt1</v>
          </cell>
          <cell r="AQ361">
            <v>16049.36</v>
          </cell>
        </row>
        <row r="362">
          <cell r="E362" t="str">
            <v>Deloitte Nearshore</v>
          </cell>
          <cell r="Z362" t="str">
            <v>Cslt1</v>
          </cell>
          <cell r="AQ362">
            <v>14389.94</v>
          </cell>
        </row>
        <row r="363">
          <cell r="E363" t="str">
            <v>Deloitte Nearshore</v>
          </cell>
          <cell r="Z363" t="str">
            <v>Cslt Jun</v>
          </cell>
          <cell r="AQ363">
            <v>0</v>
          </cell>
        </row>
        <row r="364">
          <cell r="E364" t="str">
            <v>Deloitte Nearshore</v>
          </cell>
          <cell r="Z364" t="str">
            <v>Cslt Jun</v>
          </cell>
          <cell r="AQ364">
            <v>10586.01</v>
          </cell>
        </row>
        <row r="365">
          <cell r="E365" t="str">
            <v>Deloitte Nearshore</v>
          </cell>
          <cell r="Z365" t="str">
            <v>Cslt Jun</v>
          </cell>
          <cell r="AQ365">
            <v>9750</v>
          </cell>
        </row>
        <row r="366">
          <cell r="E366" t="str">
            <v>Deloitte Nearshore</v>
          </cell>
          <cell r="Z366" t="str">
            <v>Cslt Jun</v>
          </cell>
          <cell r="AQ366">
            <v>9750</v>
          </cell>
        </row>
        <row r="367">
          <cell r="E367" t="str">
            <v>Deloitte Nearshore</v>
          </cell>
          <cell r="Z367" t="str">
            <v>Cslt Jun</v>
          </cell>
          <cell r="AQ367">
            <v>10055</v>
          </cell>
        </row>
        <row r="368">
          <cell r="E368" t="str">
            <v>Deloitte Nearshore</v>
          </cell>
          <cell r="Z368" t="str">
            <v>Cslt Jun</v>
          </cell>
          <cell r="AQ368">
            <v>12109.68</v>
          </cell>
        </row>
        <row r="369">
          <cell r="E369" t="str">
            <v>Deloitte Nearshore</v>
          </cell>
          <cell r="Z369" t="str">
            <v>Cslt Jun</v>
          </cell>
          <cell r="AQ369">
            <v>10508.68</v>
          </cell>
        </row>
        <row r="370">
          <cell r="E370" t="str">
            <v>Deloitte Nearshore</v>
          </cell>
          <cell r="Z370" t="str">
            <v>Cslt Jun</v>
          </cell>
          <cell r="AQ370">
            <v>7814.56</v>
          </cell>
        </row>
        <row r="371">
          <cell r="E371" t="str">
            <v>Deloitte Nearshore</v>
          </cell>
          <cell r="Z371" t="str">
            <v>Employé</v>
          </cell>
          <cell r="AQ371">
            <v>17696.48</v>
          </cell>
        </row>
        <row r="372">
          <cell r="E372" t="str">
            <v>Deloitte Nearshore</v>
          </cell>
          <cell r="Z372" t="str">
            <v>Employé</v>
          </cell>
          <cell r="AQ372">
            <v>9293.27</v>
          </cell>
        </row>
        <row r="373">
          <cell r="E373" t="str">
            <v>Deloitte Nearshore</v>
          </cell>
          <cell r="Z373" t="str">
            <v>Employé</v>
          </cell>
          <cell r="AQ373">
            <v>7100.99</v>
          </cell>
        </row>
        <row r="374">
          <cell r="E374" t="str">
            <v>MM1</v>
          </cell>
          <cell r="Z374" t="str">
            <v>Associé</v>
          </cell>
          <cell r="AQ374">
            <v>0.12</v>
          </cell>
        </row>
        <row r="375">
          <cell r="E375" t="str">
            <v>MM1</v>
          </cell>
          <cell r="Z375" t="str">
            <v>Associé</v>
          </cell>
          <cell r="AQ375">
            <v>12</v>
          </cell>
        </row>
        <row r="376">
          <cell r="E376" t="str">
            <v>MM1</v>
          </cell>
          <cell r="Z376" t="str">
            <v>Associé</v>
          </cell>
          <cell r="AQ376">
            <v>0.12</v>
          </cell>
        </row>
        <row r="377">
          <cell r="E377" t="str">
            <v>MM1</v>
          </cell>
          <cell r="Z377" t="str">
            <v>Associé</v>
          </cell>
          <cell r="AQ377">
            <v>12</v>
          </cell>
        </row>
        <row r="378">
          <cell r="E378" t="str">
            <v>MM1</v>
          </cell>
          <cell r="Z378" t="str">
            <v>Associé</v>
          </cell>
          <cell r="AQ378">
            <v>12</v>
          </cell>
        </row>
        <row r="379">
          <cell r="E379" t="str">
            <v>MM1</v>
          </cell>
          <cell r="Z379" t="str">
            <v>Associé</v>
          </cell>
          <cell r="AQ379">
            <v>0.12</v>
          </cell>
        </row>
        <row r="380">
          <cell r="E380" t="str">
            <v>MM1</v>
          </cell>
          <cell r="Z380" t="str">
            <v>Associé</v>
          </cell>
          <cell r="AQ380">
            <v>0.12</v>
          </cell>
        </row>
        <row r="381">
          <cell r="E381" t="str">
            <v>MM1</v>
          </cell>
          <cell r="Z381" t="str">
            <v>Associé</v>
          </cell>
          <cell r="AQ381">
            <v>12</v>
          </cell>
        </row>
        <row r="382">
          <cell r="E382" t="str">
            <v>MM1</v>
          </cell>
          <cell r="Z382" t="str">
            <v>Associé</v>
          </cell>
          <cell r="AQ382">
            <v>12</v>
          </cell>
        </row>
        <row r="383">
          <cell r="E383" t="str">
            <v>MM1</v>
          </cell>
          <cell r="Z383" t="str">
            <v>Associé</v>
          </cell>
          <cell r="AQ383">
            <v>12</v>
          </cell>
        </row>
        <row r="384">
          <cell r="E384" t="str">
            <v>MM1</v>
          </cell>
          <cell r="Z384" t="str">
            <v>Associé</v>
          </cell>
          <cell r="AQ384">
            <v>0.12</v>
          </cell>
        </row>
        <row r="385">
          <cell r="E385" t="str">
            <v>MM1</v>
          </cell>
          <cell r="Z385" t="str">
            <v>Associé</v>
          </cell>
          <cell r="AQ385">
            <v>12</v>
          </cell>
        </row>
        <row r="386">
          <cell r="E386" t="str">
            <v>MM1</v>
          </cell>
          <cell r="Z386" t="str">
            <v>Associé</v>
          </cell>
          <cell r="AQ386">
            <v>0.12</v>
          </cell>
        </row>
        <row r="387">
          <cell r="E387" t="str">
            <v>MM1</v>
          </cell>
          <cell r="Z387" t="str">
            <v>Associé</v>
          </cell>
          <cell r="AQ387">
            <v>0.12</v>
          </cell>
        </row>
        <row r="388">
          <cell r="E388" t="str">
            <v>MM1</v>
          </cell>
          <cell r="Z388" t="str">
            <v>Associé</v>
          </cell>
          <cell r="AQ388">
            <v>12</v>
          </cell>
        </row>
        <row r="389">
          <cell r="E389" t="str">
            <v>MM1</v>
          </cell>
          <cell r="Z389" t="str">
            <v>Ppal</v>
          </cell>
          <cell r="AQ389">
            <v>117555</v>
          </cell>
        </row>
        <row r="390">
          <cell r="E390" t="str">
            <v>MM1</v>
          </cell>
          <cell r="Z390" t="str">
            <v>Ppal</v>
          </cell>
          <cell r="AQ390">
            <v>136132</v>
          </cell>
        </row>
        <row r="391">
          <cell r="E391" t="str">
            <v>MM1</v>
          </cell>
          <cell r="Z391" t="str">
            <v>Ppal</v>
          </cell>
          <cell r="AQ391">
            <v>126813</v>
          </cell>
        </row>
        <row r="392">
          <cell r="E392" t="str">
            <v>MM1</v>
          </cell>
          <cell r="Z392" t="str">
            <v>Dir</v>
          </cell>
          <cell r="AQ392">
            <v>108531</v>
          </cell>
        </row>
        <row r="393">
          <cell r="E393" t="str">
            <v>MM1</v>
          </cell>
          <cell r="Z393" t="str">
            <v>Dir</v>
          </cell>
          <cell r="AQ393">
            <v>101517</v>
          </cell>
        </row>
        <row r="394">
          <cell r="E394" t="str">
            <v>MM1</v>
          </cell>
          <cell r="Z394" t="str">
            <v>Dir</v>
          </cell>
          <cell r="AQ394">
            <v>120543</v>
          </cell>
        </row>
        <row r="395">
          <cell r="E395" t="str">
            <v>MM1</v>
          </cell>
          <cell r="Z395" t="str">
            <v>Dir</v>
          </cell>
          <cell r="AQ395">
            <v>113224</v>
          </cell>
        </row>
        <row r="396">
          <cell r="E396" t="str">
            <v>MM1</v>
          </cell>
          <cell r="Z396" t="str">
            <v>Dir</v>
          </cell>
          <cell r="AQ396">
            <v>145568</v>
          </cell>
        </row>
        <row r="397">
          <cell r="E397" t="str">
            <v>MM1</v>
          </cell>
          <cell r="Z397" t="str">
            <v>SM</v>
          </cell>
          <cell r="AQ397">
            <v>66600</v>
          </cell>
        </row>
        <row r="398">
          <cell r="E398" t="str">
            <v>MM1</v>
          </cell>
          <cell r="Z398" t="str">
            <v>SM</v>
          </cell>
          <cell r="AQ398">
            <v>74093.5</v>
          </cell>
        </row>
        <row r="399">
          <cell r="E399" t="str">
            <v>MM1</v>
          </cell>
          <cell r="Z399" t="str">
            <v>SM</v>
          </cell>
          <cell r="AQ399">
            <v>66610</v>
          </cell>
        </row>
        <row r="400">
          <cell r="E400" t="str">
            <v>MM1</v>
          </cell>
          <cell r="Z400" t="str">
            <v>SM</v>
          </cell>
          <cell r="AQ400">
            <v>82791</v>
          </cell>
        </row>
        <row r="401">
          <cell r="E401" t="str">
            <v>MM1</v>
          </cell>
          <cell r="Z401" t="str">
            <v>SM</v>
          </cell>
          <cell r="AQ401">
            <v>74178</v>
          </cell>
        </row>
        <row r="402">
          <cell r="E402" t="str">
            <v>MM1</v>
          </cell>
          <cell r="Z402" t="str">
            <v>SM</v>
          </cell>
          <cell r="AQ402">
            <v>70950</v>
          </cell>
        </row>
        <row r="403">
          <cell r="E403" t="str">
            <v>MM1</v>
          </cell>
          <cell r="Z403" t="str">
            <v>SM</v>
          </cell>
          <cell r="AQ403">
            <v>88306</v>
          </cell>
        </row>
        <row r="404">
          <cell r="E404" t="str">
            <v>MM1</v>
          </cell>
          <cell r="Z404" t="str">
            <v>SM</v>
          </cell>
          <cell r="AQ404">
            <v>67490</v>
          </cell>
        </row>
        <row r="405">
          <cell r="E405" t="str">
            <v>MM1</v>
          </cell>
          <cell r="Z405" t="str">
            <v>SM</v>
          </cell>
          <cell r="AQ405">
            <v>74524</v>
          </cell>
        </row>
        <row r="406">
          <cell r="E406" t="str">
            <v>MM1</v>
          </cell>
          <cell r="Z406" t="str">
            <v>SM</v>
          </cell>
          <cell r="AQ406">
            <v>75560</v>
          </cell>
        </row>
        <row r="407">
          <cell r="E407" t="str">
            <v>MM1</v>
          </cell>
          <cell r="Z407" t="str">
            <v>SM</v>
          </cell>
          <cell r="AQ407">
            <v>74810</v>
          </cell>
        </row>
        <row r="408">
          <cell r="E408" t="str">
            <v>MM1</v>
          </cell>
          <cell r="Z408" t="str">
            <v>SM</v>
          </cell>
          <cell r="AQ408">
            <v>75127</v>
          </cell>
        </row>
        <row r="409">
          <cell r="E409" t="str">
            <v>MM1</v>
          </cell>
          <cell r="Z409" t="str">
            <v>SM</v>
          </cell>
          <cell r="AQ409">
            <v>91780</v>
          </cell>
        </row>
        <row r="410">
          <cell r="E410" t="str">
            <v>MM1</v>
          </cell>
          <cell r="Z410" t="str">
            <v>SM</v>
          </cell>
          <cell r="AQ410">
            <v>82914</v>
          </cell>
        </row>
        <row r="411">
          <cell r="E411" t="str">
            <v>MM1</v>
          </cell>
          <cell r="Z411" t="str">
            <v>SM</v>
          </cell>
          <cell r="AQ411">
            <v>83440.5</v>
          </cell>
        </row>
        <row r="412">
          <cell r="E412" t="str">
            <v>MM1</v>
          </cell>
          <cell r="Z412" t="str">
            <v>SM</v>
          </cell>
          <cell r="AQ412">
            <v>70900</v>
          </cell>
        </row>
        <row r="413">
          <cell r="E413" t="str">
            <v>MM1</v>
          </cell>
          <cell r="Z413" t="str">
            <v>SM</v>
          </cell>
          <cell r="AQ413">
            <v>84470</v>
          </cell>
        </row>
        <row r="414">
          <cell r="E414" t="str">
            <v>MM1</v>
          </cell>
          <cell r="Z414" t="str">
            <v>SM</v>
          </cell>
          <cell r="AQ414">
            <v>92832.48</v>
          </cell>
        </row>
        <row r="415">
          <cell r="E415" t="str">
            <v>MM1</v>
          </cell>
          <cell r="Z415" t="str">
            <v>SM</v>
          </cell>
          <cell r="AQ415">
            <v>80268.5</v>
          </cell>
        </row>
        <row r="416">
          <cell r="E416" t="str">
            <v>MM1</v>
          </cell>
          <cell r="Z416" t="str">
            <v>SM</v>
          </cell>
          <cell r="AQ416">
            <v>72980</v>
          </cell>
        </row>
        <row r="417">
          <cell r="E417" t="str">
            <v>MM1</v>
          </cell>
          <cell r="Z417" t="str">
            <v>SM</v>
          </cell>
          <cell r="AQ417">
            <v>82024</v>
          </cell>
        </row>
        <row r="418">
          <cell r="E418" t="str">
            <v>MM1</v>
          </cell>
          <cell r="Z418" t="str">
            <v>SM</v>
          </cell>
          <cell r="AQ418">
            <v>74810</v>
          </cell>
        </row>
        <row r="419">
          <cell r="E419" t="str">
            <v>MM1</v>
          </cell>
          <cell r="Z419" t="str">
            <v>SM</v>
          </cell>
          <cell r="AQ419">
            <v>66780</v>
          </cell>
        </row>
        <row r="420">
          <cell r="E420" t="str">
            <v>MM1</v>
          </cell>
          <cell r="Z420" t="str">
            <v>SM</v>
          </cell>
          <cell r="AQ420">
            <v>96923</v>
          </cell>
        </row>
        <row r="421">
          <cell r="E421" t="str">
            <v>MM1</v>
          </cell>
          <cell r="Z421" t="str">
            <v>SM</v>
          </cell>
          <cell r="AQ421">
            <v>79605.5</v>
          </cell>
        </row>
        <row r="422">
          <cell r="E422" t="str">
            <v>MM1</v>
          </cell>
          <cell r="Z422" t="str">
            <v>SM</v>
          </cell>
          <cell r="AQ422">
            <v>69980</v>
          </cell>
        </row>
        <row r="423">
          <cell r="E423" t="str">
            <v>MM1</v>
          </cell>
          <cell r="Z423" t="str">
            <v>SM</v>
          </cell>
          <cell r="AQ423">
            <v>84474</v>
          </cell>
        </row>
        <row r="424">
          <cell r="E424" t="str">
            <v>MM1</v>
          </cell>
          <cell r="Z424" t="str">
            <v>SM</v>
          </cell>
          <cell r="AQ424">
            <v>89193</v>
          </cell>
        </row>
        <row r="425">
          <cell r="E425" t="str">
            <v>MM1</v>
          </cell>
          <cell r="Z425" t="str">
            <v>SM</v>
          </cell>
          <cell r="AQ425">
            <v>83830</v>
          </cell>
        </row>
        <row r="426">
          <cell r="E426" t="str">
            <v>MM1</v>
          </cell>
          <cell r="Z426" t="str">
            <v>M3</v>
          </cell>
          <cell r="AQ426">
            <v>61030</v>
          </cell>
        </row>
        <row r="427">
          <cell r="E427" t="str">
            <v>MM1</v>
          </cell>
          <cell r="Z427" t="str">
            <v>M3</v>
          </cell>
          <cell r="AQ427">
            <v>62840</v>
          </cell>
        </row>
        <row r="428">
          <cell r="E428" t="str">
            <v>MM1</v>
          </cell>
          <cell r="Z428" t="str">
            <v>M3</v>
          </cell>
          <cell r="AQ428">
            <v>58690</v>
          </cell>
        </row>
        <row r="429">
          <cell r="E429" t="str">
            <v>MM1</v>
          </cell>
          <cell r="Z429" t="str">
            <v>M3</v>
          </cell>
          <cell r="AQ429">
            <v>69478.5</v>
          </cell>
        </row>
        <row r="430">
          <cell r="E430" t="str">
            <v>MM1</v>
          </cell>
          <cell r="Z430" t="str">
            <v>M3</v>
          </cell>
          <cell r="AQ430">
            <v>67528.5</v>
          </cell>
        </row>
        <row r="431">
          <cell r="E431" t="str">
            <v>MM1</v>
          </cell>
          <cell r="Z431" t="str">
            <v>M2</v>
          </cell>
          <cell r="AQ431">
            <v>63080</v>
          </cell>
        </row>
        <row r="432">
          <cell r="E432" t="str">
            <v>MM1</v>
          </cell>
          <cell r="Z432" t="str">
            <v>M2</v>
          </cell>
          <cell r="AQ432">
            <v>57140</v>
          </cell>
        </row>
        <row r="433">
          <cell r="E433" t="str">
            <v>MM1</v>
          </cell>
          <cell r="Z433" t="str">
            <v>M2</v>
          </cell>
          <cell r="AQ433">
            <v>55900</v>
          </cell>
        </row>
        <row r="434">
          <cell r="E434" t="str">
            <v>MM1</v>
          </cell>
          <cell r="Z434" t="str">
            <v>M2</v>
          </cell>
          <cell r="AQ434">
            <v>56400</v>
          </cell>
        </row>
        <row r="435">
          <cell r="E435" t="str">
            <v>MM1</v>
          </cell>
          <cell r="Z435" t="str">
            <v>M2</v>
          </cell>
          <cell r="AQ435">
            <v>58830</v>
          </cell>
        </row>
        <row r="436">
          <cell r="E436" t="str">
            <v>MM1</v>
          </cell>
          <cell r="Z436" t="str">
            <v>M2</v>
          </cell>
          <cell r="AQ436">
            <v>56410</v>
          </cell>
        </row>
        <row r="437">
          <cell r="E437" t="str">
            <v>MM1</v>
          </cell>
          <cell r="Z437" t="str">
            <v>M2</v>
          </cell>
          <cell r="AQ437">
            <v>57140</v>
          </cell>
        </row>
        <row r="438">
          <cell r="E438" t="str">
            <v>MM1</v>
          </cell>
          <cell r="Z438" t="str">
            <v>M1</v>
          </cell>
          <cell r="AQ438">
            <v>57413.2</v>
          </cell>
        </row>
        <row r="439">
          <cell r="E439" t="str">
            <v>MM1</v>
          </cell>
          <cell r="Z439" t="str">
            <v>M1</v>
          </cell>
          <cell r="AQ439">
            <v>55250</v>
          </cell>
        </row>
        <row r="440">
          <cell r="E440" t="str">
            <v>MM1</v>
          </cell>
          <cell r="Z440" t="str">
            <v>M1</v>
          </cell>
          <cell r="AQ440">
            <v>53206.400000000001</v>
          </cell>
        </row>
        <row r="441">
          <cell r="E441" t="str">
            <v>MM1</v>
          </cell>
          <cell r="Z441" t="str">
            <v>M1</v>
          </cell>
          <cell r="AQ441">
            <v>53206.400000000001</v>
          </cell>
        </row>
        <row r="442">
          <cell r="E442" t="str">
            <v>MM1</v>
          </cell>
          <cell r="Z442" t="str">
            <v>M1</v>
          </cell>
          <cell r="AQ442">
            <v>55309</v>
          </cell>
        </row>
        <row r="443">
          <cell r="E443" t="str">
            <v>MM1</v>
          </cell>
          <cell r="Z443" t="str">
            <v>M1</v>
          </cell>
          <cell r="AQ443">
            <v>58692.2</v>
          </cell>
        </row>
        <row r="444">
          <cell r="E444" t="str">
            <v>MM1</v>
          </cell>
          <cell r="Z444" t="str">
            <v>M1</v>
          </cell>
          <cell r="AQ444">
            <v>57865.4</v>
          </cell>
        </row>
        <row r="445">
          <cell r="E445" t="str">
            <v>MM1</v>
          </cell>
          <cell r="Z445" t="str">
            <v>M1</v>
          </cell>
          <cell r="AQ445">
            <v>51160</v>
          </cell>
        </row>
        <row r="446">
          <cell r="E446" t="str">
            <v>MM1</v>
          </cell>
          <cell r="Z446" t="str">
            <v>M1</v>
          </cell>
          <cell r="AQ446">
            <v>51160</v>
          </cell>
        </row>
        <row r="447">
          <cell r="E447" t="str">
            <v>MM1</v>
          </cell>
          <cell r="Z447" t="str">
            <v>M1</v>
          </cell>
          <cell r="AQ447">
            <v>53206.400000000001</v>
          </cell>
        </row>
        <row r="448">
          <cell r="E448" t="str">
            <v>MM1</v>
          </cell>
          <cell r="Z448" t="str">
            <v>M1</v>
          </cell>
          <cell r="AQ448">
            <v>55252.800000000003</v>
          </cell>
        </row>
        <row r="449">
          <cell r="E449" t="str">
            <v>MM1</v>
          </cell>
          <cell r="Z449" t="str">
            <v>M1</v>
          </cell>
          <cell r="AQ449">
            <v>53206.400000000001</v>
          </cell>
        </row>
        <row r="450">
          <cell r="E450" t="str">
            <v>MM1</v>
          </cell>
          <cell r="Z450" t="str">
            <v>Sup</v>
          </cell>
          <cell r="AQ450">
            <v>55090</v>
          </cell>
        </row>
        <row r="451">
          <cell r="E451" t="str">
            <v>MM1</v>
          </cell>
          <cell r="Z451" t="str">
            <v>Sup</v>
          </cell>
          <cell r="AQ451">
            <v>52183.199999999997</v>
          </cell>
        </row>
        <row r="452">
          <cell r="E452" t="str">
            <v>MM1</v>
          </cell>
          <cell r="Z452" t="str">
            <v>Sup</v>
          </cell>
          <cell r="AQ452">
            <v>52183.199999999997</v>
          </cell>
        </row>
        <row r="453">
          <cell r="E453" t="str">
            <v>MM1</v>
          </cell>
          <cell r="Z453" t="str">
            <v>Sup</v>
          </cell>
          <cell r="AQ453">
            <v>54323.28</v>
          </cell>
        </row>
        <row r="454">
          <cell r="E454" t="str">
            <v>MM1</v>
          </cell>
          <cell r="Z454" t="str">
            <v>Sup</v>
          </cell>
          <cell r="AQ454">
            <v>55090</v>
          </cell>
        </row>
        <row r="455">
          <cell r="E455" t="str">
            <v>MM1</v>
          </cell>
          <cell r="Z455" t="str">
            <v>Sup</v>
          </cell>
          <cell r="AQ455">
            <v>51842</v>
          </cell>
        </row>
        <row r="456">
          <cell r="E456" t="str">
            <v>MM1</v>
          </cell>
          <cell r="Z456" t="str">
            <v>Sup</v>
          </cell>
          <cell r="AQ456">
            <v>52759.7</v>
          </cell>
        </row>
        <row r="457">
          <cell r="E457" t="str">
            <v>MM1</v>
          </cell>
          <cell r="Z457" t="str">
            <v>Sup</v>
          </cell>
          <cell r="AQ457">
            <v>55094.2</v>
          </cell>
        </row>
        <row r="458">
          <cell r="E458" t="str">
            <v>MM1</v>
          </cell>
          <cell r="Z458" t="str">
            <v>Sup</v>
          </cell>
          <cell r="AQ458">
            <v>53926.95</v>
          </cell>
        </row>
        <row r="459">
          <cell r="E459" t="str">
            <v>MM1</v>
          </cell>
          <cell r="Z459" t="str">
            <v>Sup</v>
          </cell>
          <cell r="AQ459">
            <v>51000</v>
          </cell>
        </row>
        <row r="460">
          <cell r="E460" t="str">
            <v>MM1</v>
          </cell>
          <cell r="Z460" t="str">
            <v>Sup</v>
          </cell>
          <cell r="AQ460">
            <v>53930</v>
          </cell>
        </row>
        <row r="461">
          <cell r="E461" t="str">
            <v>MM1</v>
          </cell>
          <cell r="Z461" t="str">
            <v>Sup</v>
          </cell>
          <cell r="AQ461">
            <v>53926.95</v>
          </cell>
        </row>
        <row r="462">
          <cell r="E462" t="str">
            <v>MM1</v>
          </cell>
          <cell r="Z462" t="str">
            <v>Sup</v>
          </cell>
          <cell r="AQ462">
            <v>52150</v>
          </cell>
        </row>
        <row r="463">
          <cell r="E463" t="str">
            <v>MM1</v>
          </cell>
          <cell r="Z463" t="str">
            <v>Sup</v>
          </cell>
          <cell r="AQ463">
            <v>57430</v>
          </cell>
        </row>
        <row r="464">
          <cell r="E464" t="str">
            <v>MM1</v>
          </cell>
          <cell r="Z464" t="str">
            <v>Sup</v>
          </cell>
          <cell r="AQ464">
            <v>53926.95</v>
          </cell>
        </row>
        <row r="465">
          <cell r="E465" t="str">
            <v>MM1</v>
          </cell>
          <cell r="Z465" t="str">
            <v>Sup</v>
          </cell>
          <cell r="AQ465">
            <v>53926.95</v>
          </cell>
        </row>
        <row r="466">
          <cell r="E466" t="str">
            <v>MM1</v>
          </cell>
          <cell r="Z466" t="str">
            <v>Sup</v>
          </cell>
          <cell r="AQ466">
            <v>51799</v>
          </cell>
        </row>
        <row r="467">
          <cell r="E467" t="str">
            <v>MM1</v>
          </cell>
          <cell r="Z467" t="str">
            <v>Sup</v>
          </cell>
          <cell r="AQ467">
            <v>53930</v>
          </cell>
        </row>
        <row r="468">
          <cell r="E468" t="str">
            <v>MM1</v>
          </cell>
          <cell r="Z468" t="str">
            <v>Sup</v>
          </cell>
          <cell r="AQ468">
            <v>52694.8</v>
          </cell>
        </row>
        <row r="469">
          <cell r="E469" t="str">
            <v>MM1</v>
          </cell>
          <cell r="Z469" t="str">
            <v>Sup</v>
          </cell>
          <cell r="AQ469">
            <v>52759.7</v>
          </cell>
        </row>
        <row r="470">
          <cell r="E470" t="str">
            <v>MM1</v>
          </cell>
          <cell r="Z470" t="str">
            <v>S2</v>
          </cell>
          <cell r="AQ470">
            <v>47970</v>
          </cell>
        </row>
        <row r="471">
          <cell r="E471" t="str">
            <v>MM1</v>
          </cell>
          <cell r="Z471" t="str">
            <v>S2</v>
          </cell>
          <cell r="AQ471">
            <v>49720</v>
          </cell>
        </row>
        <row r="472">
          <cell r="E472" t="str">
            <v>MM1</v>
          </cell>
          <cell r="Z472" t="str">
            <v>S2</v>
          </cell>
          <cell r="AQ472">
            <v>47500</v>
          </cell>
        </row>
        <row r="473">
          <cell r="E473" t="str">
            <v>MM1</v>
          </cell>
          <cell r="Z473" t="str">
            <v>S2</v>
          </cell>
          <cell r="AQ473">
            <v>43050</v>
          </cell>
        </row>
        <row r="474">
          <cell r="E474" t="str">
            <v>MM1</v>
          </cell>
          <cell r="Z474" t="str">
            <v>S2</v>
          </cell>
          <cell r="AQ474">
            <v>41840</v>
          </cell>
        </row>
        <row r="475">
          <cell r="E475" t="str">
            <v>MM1</v>
          </cell>
          <cell r="Z475" t="str">
            <v>S2</v>
          </cell>
          <cell r="AQ475">
            <v>46690</v>
          </cell>
        </row>
        <row r="476">
          <cell r="E476" t="str">
            <v>MM1</v>
          </cell>
          <cell r="Z476" t="str">
            <v>S2</v>
          </cell>
          <cell r="AQ476">
            <v>50160</v>
          </cell>
        </row>
        <row r="477">
          <cell r="E477" t="str">
            <v>MM1</v>
          </cell>
          <cell r="Z477" t="str">
            <v>S2</v>
          </cell>
          <cell r="AQ477">
            <v>48240</v>
          </cell>
        </row>
        <row r="478">
          <cell r="E478" t="str">
            <v>MM1</v>
          </cell>
          <cell r="Z478" t="str">
            <v>S2</v>
          </cell>
          <cell r="AQ478">
            <v>46740</v>
          </cell>
        </row>
        <row r="479">
          <cell r="E479" t="str">
            <v>MM1</v>
          </cell>
          <cell r="Z479" t="str">
            <v>S2</v>
          </cell>
          <cell r="AQ479">
            <v>44920</v>
          </cell>
        </row>
        <row r="480">
          <cell r="E480" t="str">
            <v>MM1</v>
          </cell>
          <cell r="Z480" t="str">
            <v>S2</v>
          </cell>
          <cell r="AQ480">
            <v>49508.55</v>
          </cell>
        </row>
        <row r="481">
          <cell r="E481" t="str">
            <v>MM1</v>
          </cell>
          <cell r="Z481" t="str">
            <v>S2</v>
          </cell>
          <cell r="AQ481">
            <v>46740</v>
          </cell>
        </row>
        <row r="482">
          <cell r="E482" t="str">
            <v>MM1</v>
          </cell>
          <cell r="Z482" t="str">
            <v>S2</v>
          </cell>
          <cell r="AQ482">
            <v>50812</v>
          </cell>
        </row>
        <row r="483">
          <cell r="E483" t="str">
            <v>MM1</v>
          </cell>
          <cell r="Z483" t="str">
            <v>S2</v>
          </cell>
          <cell r="AQ483">
            <v>51250</v>
          </cell>
        </row>
        <row r="484">
          <cell r="E484" t="str">
            <v>MM1</v>
          </cell>
          <cell r="Z484" t="str">
            <v>S2</v>
          </cell>
          <cell r="AQ484">
            <v>51380</v>
          </cell>
        </row>
        <row r="485">
          <cell r="E485" t="str">
            <v>MM1</v>
          </cell>
          <cell r="Z485" t="str">
            <v>S2</v>
          </cell>
          <cell r="AQ485">
            <v>51200</v>
          </cell>
        </row>
        <row r="486">
          <cell r="E486" t="str">
            <v>MM1</v>
          </cell>
          <cell r="Z486" t="str">
            <v>S2</v>
          </cell>
          <cell r="AQ486">
            <v>46740</v>
          </cell>
        </row>
        <row r="487">
          <cell r="E487" t="str">
            <v>MM1</v>
          </cell>
          <cell r="Z487" t="str">
            <v>S2</v>
          </cell>
          <cell r="AQ487">
            <v>47500</v>
          </cell>
        </row>
        <row r="488">
          <cell r="E488" t="str">
            <v>MM1</v>
          </cell>
          <cell r="Z488" t="str">
            <v>S2</v>
          </cell>
          <cell r="AQ488">
            <v>51660</v>
          </cell>
        </row>
        <row r="489">
          <cell r="E489" t="str">
            <v>MM1</v>
          </cell>
          <cell r="Z489" t="str">
            <v>S2</v>
          </cell>
          <cell r="AQ489">
            <v>49720</v>
          </cell>
        </row>
        <row r="490">
          <cell r="E490" t="str">
            <v>MM1</v>
          </cell>
          <cell r="Z490" t="str">
            <v>S2</v>
          </cell>
          <cell r="AQ490">
            <v>49510</v>
          </cell>
        </row>
        <row r="491">
          <cell r="E491" t="str">
            <v>MM1</v>
          </cell>
          <cell r="Z491" t="str">
            <v>S2</v>
          </cell>
          <cell r="AQ491">
            <v>47970</v>
          </cell>
        </row>
        <row r="492">
          <cell r="E492" t="str">
            <v>MM1</v>
          </cell>
          <cell r="Z492" t="str">
            <v>S2</v>
          </cell>
          <cell r="AQ492">
            <v>47970</v>
          </cell>
        </row>
        <row r="493">
          <cell r="E493" t="str">
            <v>MM1</v>
          </cell>
          <cell r="Z493" t="str">
            <v>S2</v>
          </cell>
          <cell r="AQ493">
            <v>47970</v>
          </cell>
        </row>
        <row r="494">
          <cell r="E494" t="str">
            <v>MM1</v>
          </cell>
          <cell r="Z494" t="str">
            <v>S2</v>
          </cell>
          <cell r="AQ494">
            <v>42050</v>
          </cell>
        </row>
        <row r="495">
          <cell r="E495" t="str">
            <v>MM1</v>
          </cell>
          <cell r="Z495" t="str">
            <v>S2</v>
          </cell>
          <cell r="AQ495">
            <v>45000</v>
          </cell>
        </row>
        <row r="496">
          <cell r="E496" t="str">
            <v>MM1</v>
          </cell>
          <cell r="Z496" t="str">
            <v>S2</v>
          </cell>
          <cell r="AQ496">
            <v>43750</v>
          </cell>
        </row>
        <row r="497">
          <cell r="E497" t="str">
            <v>MM1</v>
          </cell>
          <cell r="Z497" t="str">
            <v>S2</v>
          </cell>
          <cell r="AQ497">
            <v>51740</v>
          </cell>
        </row>
        <row r="498">
          <cell r="E498" t="str">
            <v>MM1</v>
          </cell>
          <cell r="Z498" t="str">
            <v>S2</v>
          </cell>
          <cell r="AQ498">
            <v>46740</v>
          </cell>
        </row>
        <row r="499">
          <cell r="E499" t="str">
            <v>MM1</v>
          </cell>
          <cell r="Z499" t="str">
            <v>S2</v>
          </cell>
          <cell r="AQ499">
            <v>49510</v>
          </cell>
        </row>
        <row r="500">
          <cell r="E500" t="str">
            <v>MM1</v>
          </cell>
          <cell r="Z500" t="str">
            <v>S2</v>
          </cell>
          <cell r="AQ500">
            <v>50000</v>
          </cell>
        </row>
        <row r="501">
          <cell r="E501" t="str">
            <v>MM1</v>
          </cell>
          <cell r="Z501" t="str">
            <v>S2</v>
          </cell>
          <cell r="AQ501">
            <v>49190</v>
          </cell>
        </row>
        <row r="502">
          <cell r="E502" t="str">
            <v>MM1</v>
          </cell>
          <cell r="Z502" t="str">
            <v>S1</v>
          </cell>
          <cell r="AQ502">
            <v>42315</v>
          </cell>
        </row>
        <row r="503">
          <cell r="E503" t="str">
            <v>MM1</v>
          </cell>
          <cell r="Z503" t="str">
            <v>S1</v>
          </cell>
          <cell r="AQ503">
            <v>43240</v>
          </cell>
        </row>
        <row r="504">
          <cell r="E504" t="str">
            <v>MM1</v>
          </cell>
          <cell r="Z504" t="str">
            <v>S1</v>
          </cell>
          <cell r="AQ504">
            <v>45070</v>
          </cell>
        </row>
        <row r="505">
          <cell r="E505" t="str">
            <v>MM1</v>
          </cell>
          <cell r="Z505" t="str">
            <v>S1</v>
          </cell>
          <cell r="AQ505">
            <v>44090</v>
          </cell>
        </row>
        <row r="506">
          <cell r="E506" t="str">
            <v>MM1</v>
          </cell>
          <cell r="Z506" t="str">
            <v>S1</v>
          </cell>
          <cell r="AQ506">
            <v>39435</v>
          </cell>
        </row>
        <row r="507">
          <cell r="E507" t="str">
            <v>MM1</v>
          </cell>
          <cell r="Z507" t="str">
            <v>S1</v>
          </cell>
          <cell r="AQ507">
            <v>43510</v>
          </cell>
        </row>
        <row r="508">
          <cell r="E508" t="str">
            <v>MM1</v>
          </cell>
          <cell r="Z508" t="str">
            <v>S1</v>
          </cell>
          <cell r="AQ508">
            <v>45040</v>
          </cell>
        </row>
        <row r="509">
          <cell r="E509" t="str">
            <v>MM1</v>
          </cell>
          <cell r="Z509" t="str">
            <v>S1</v>
          </cell>
          <cell r="AQ509">
            <v>38909</v>
          </cell>
        </row>
        <row r="510">
          <cell r="E510" t="str">
            <v>MM1</v>
          </cell>
          <cell r="Z510" t="str">
            <v>S1</v>
          </cell>
          <cell r="AQ510">
            <v>43580</v>
          </cell>
        </row>
        <row r="511">
          <cell r="E511" t="str">
            <v>MM1</v>
          </cell>
          <cell r="Z511" t="str">
            <v>S1</v>
          </cell>
          <cell r="AQ511">
            <v>44570</v>
          </cell>
        </row>
        <row r="512">
          <cell r="E512" t="str">
            <v>MM1</v>
          </cell>
          <cell r="Z512" t="str">
            <v>S1</v>
          </cell>
          <cell r="AQ512">
            <v>43510</v>
          </cell>
        </row>
        <row r="513">
          <cell r="E513" t="str">
            <v>MM1</v>
          </cell>
          <cell r="Z513" t="str">
            <v>S1</v>
          </cell>
          <cell r="AQ513">
            <v>45040</v>
          </cell>
        </row>
        <row r="514">
          <cell r="E514" t="str">
            <v>MM1</v>
          </cell>
          <cell r="Z514" t="str">
            <v>S1</v>
          </cell>
          <cell r="AQ514">
            <v>45000</v>
          </cell>
        </row>
        <row r="515">
          <cell r="E515" t="str">
            <v>MM1</v>
          </cell>
          <cell r="Z515" t="str">
            <v>S1</v>
          </cell>
          <cell r="AQ515">
            <v>42197</v>
          </cell>
        </row>
        <row r="516">
          <cell r="E516" t="str">
            <v>MM1</v>
          </cell>
          <cell r="Z516" t="str">
            <v>S1</v>
          </cell>
          <cell r="AQ516">
            <v>43510</v>
          </cell>
        </row>
        <row r="517">
          <cell r="E517" t="str">
            <v>MM1</v>
          </cell>
          <cell r="Z517" t="str">
            <v>S1</v>
          </cell>
          <cell r="AQ517">
            <v>43130</v>
          </cell>
        </row>
        <row r="518">
          <cell r="E518" t="str">
            <v>MM1</v>
          </cell>
          <cell r="Z518" t="str">
            <v>S1</v>
          </cell>
          <cell r="AQ518">
            <v>43510</v>
          </cell>
        </row>
        <row r="519">
          <cell r="E519" t="str">
            <v>MM1</v>
          </cell>
          <cell r="Z519" t="str">
            <v>S1</v>
          </cell>
          <cell r="AQ519">
            <v>44090</v>
          </cell>
        </row>
        <row r="520">
          <cell r="E520" t="str">
            <v>MM1</v>
          </cell>
          <cell r="Z520" t="str">
            <v>S1</v>
          </cell>
          <cell r="AQ520">
            <v>41392.449999999997</v>
          </cell>
        </row>
        <row r="521">
          <cell r="E521" t="str">
            <v>MM1</v>
          </cell>
          <cell r="Z521" t="str">
            <v>S1</v>
          </cell>
          <cell r="AQ521">
            <v>40864.6</v>
          </cell>
        </row>
        <row r="522">
          <cell r="E522" t="str">
            <v>MM1</v>
          </cell>
          <cell r="Z522" t="str">
            <v>S1</v>
          </cell>
          <cell r="AQ522">
            <v>43510</v>
          </cell>
        </row>
        <row r="523">
          <cell r="E523" t="str">
            <v>MM1</v>
          </cell>
          <cell r="Z523" t="str">
            <v>S1</v>
          </cell>
          <cell r="AQ523">
            <v>43000</v>
          </cell>
        </row>
        <row r="524">
          <cell r="E524" t="str">
            <v>MM1</v>
          </cell>
          <cell r="Z524" t="str">
            <v>S1</v>
          </cell>
          <cell r="AQ524">
            <v>49040</v>
          </cell>
        </row>
        <row r="525">
          <cell r="E525" t="str">
            <v>MM1</v>
          </cell>
          <cell r="Z525" t="str">
            <v>S1</v>
          </cell>
          <cell r="AQ525">
            <v>41352.5</v>
          </cell>
        </row>
        <row r="526">
          <cell r="E526" t="str">
            <v>MM1</v>
          </cell>
          <cell r="Z526" t="str">
            <v>S1</v>
          </cell>
          <cell r="AQ526">
            <v>51250</v>
          </cell>
        </row>
        <row r="527">
          <cell r="E527" t="str">
            <v>MM1</v>
          </cell>
          <cell r="Z527" t="str">
            <v>S1</v>
          </cell>
          <cell r="AQ527">
            <v>40069.58</v>
          </cell>
        </row>
        <row r="528">
          <cell r="E528" t="str">
            <v>MM1</v>
          </cell>
          <cell r="Z528" t="str">
            <v>S1</v>
          </cell>
          <cell r="AQ528">
            <v>44090</v>
          </cell>
        </row>
        <row r="529">
          <cell r="E529" t="str">
            <v>MM1</v>
          </cell>
          <cell r="Z529" t="str">
            <v>S1</v>
          </cell>
          <cell r="AQ529">
            <v>43130</v>
          </cell>
        </row>
        <row r="530">
          <cell r="E530" t="str">
            <v>MM1</v>
          </cell>
          <cell r="Z530" t="str">
            <v>S1</v>
          </cell>
          <cell r="AQ530">
            <v>43580</v>
          </cell>
        </row>
        <row r="531">
          <cell r="E531" t="str">
            <v>MM1</v>
          </cell>
          <cell r="Z531" t="str">
            <v>S1</v>
          </cell>
          <cell r="AQ531">
            <v>41392.449999999997</v>
          </cell>
        </row>
        <row r="532">
          <cell r="E532" t="str">
            <v>MM1</v>
          </cell>
          <cell r="Z532" t="str">
            <v>S1</v>
          </cell>
          <cell r="AQ532">
            <v>43600</v>
          </cell>
        </row>
        <row r="533">
          <cell r="E533" t="str">
            <v>MM1</v>
          </cell>
          <cell r="Z533" t="str">
            <v>A2</v>
          </cell>
          <cell r="AQ533">
            <v>35970</v>
          </cell>
        </row>
        <row r="534">
          <cell r="E534" t="str">
            <v>MM1</v>
          </cell>
          <cell r="Z534" t="str">
            <v>A2</v>
          </cell>
          <cell r="AQ534">
            <v>37740</v>
          </cell>
        </row>
        <row r="535">
          <cell r="E535" t="str">
            <v>MM1</v>
          </cell>
          <cell r="Z535" t="str">
            <v>A2</v>
          </cell>
          <cell r="AQ535">
            <v>37060</v>
          </cell>
        </row>
        <row r="536">
          <cell r="E536" t="str">
            <v>MM1</v>
          </cell>
          <cell r="Z536" t="str">
            <v>A2</v>
          </cell>
          <cell r="AQ536">
            <v>35000</v>
          </cell>
        </row>
        <row r="537">
          <cell r="E537" t="str">
            <v>MM1</v>
          </cell>
          <cell r="Z537" t="str">
            <v>A2</v>
          </cell>
          <cell r="AQ537">
            <v>35970</v>
          </cell>
        </row>
        <row r="538">
          <cell r="E538" t="str">
            <v>MM1</v>
          </cell>
          <cell r="Z538" t="str">
            <v>A2</v>
          </cell>
          <cell r="AQ538">
            <v>37740</v>
          </cell>
        </row>
        <row r="539">
          <cell r="E539" t="str">
            <v>MM1</v>
          </cell>
          <cell r="Z539" t="str">
            <v>A2</v>
          </cell>
          <cell r="AQ539">
            <v>33790</v>
          </cell>
        </row>
        <row r="540">
          <cell r="E540" t="str">
            <v>MM1</v>
          </cell>
          <cell r="Z540" t="str">
            <v>A2</v>
          </cell>
          <cell r="AQ540">
            <v>35276</v>
          </cell>
        </row>
        <row r="541">
          <cell r="E541" t="str">
            <v>MM1</v>
          </cell>
          <cell r="Z541" t="str">
            <v>A2</v>
          </cell>
          <cell r="AQ541">
            <v>36870</v>
          </cell>
        </row>
        <row r="542">
          <cell r="E542" t="str">
            <v>MM1</v>
          </cell>
          <cell r="Z542" t="str">
            <v>A2</v>
          </cell>
          <cell r="AQ542">
            <v>34640</v>
          </cell>
        </row>
        <row r="543">
          <cell r="E543" t="str">
            <v>MM1</v>
          </cell>
          <cell r="Z543" t="str">
            <v>A2</v>
          </cell>
          <cell r="AQ543">
            <v>35020</v>
          </cell>
        </row>
        <row r="544">
          <cell r="E544" t="str">
            <v>MM1</v>
          </cell>
          <cell r="Z544" t="str">
            <v>A2</v>
          </cell>
          <cell r="AQ544">
            <v>40090</v>
          </cell>
        </row>
        <row r="545">
          <cell r="E545" t="str">
            <v>MM1</v>
          </cell>
          <cell r="Z545" t="str">
            <v>A2</v>
          </cell>
          <cell r="AQ545">
            <v>33790</v>
          </cell>
        </row>
        <row r="546">
          <cell r="E546" t="str">
            <v>MM1</v>
          </cell>
          <cell r="Z546" t="str">
            <v>A2</v>
          </cell>
          <cell r="AQ546">
            <v>34000</v>
          </cell>
        </row>
        <row r="547">
          <cell r="E547" t="str">
            <v>MM1</v>
          </cell>
          <cell r="Z547" t="str">
            <v>A2</v>
          </cell>
          <cell r="AQ547">
            <v>41040</v>
          </cell>
        </row>
        <row r="548">
          <cell r="E548" t="str">
            <v>MM1</v>
          </cell>
          <cell r="Z548" t="str">
            <v>A2</v>
          </cell>
          <cell r="AQ548">
            <v>36870</v>
          </cell>
        </row>
        <row r="549">
          <cell r="E549" t="str">
            <v>MM1</v>
          </cell>
          <cell r="Z549" t="str">
            <v>A2</v>
          </cell>
          <cell r="AQ549">
            <v>40000</v>
          </cell>
        </row>
        <row r="550">
          <cell r="E550" t="str">
            <v>MM1</v>
          </cell>
          <cell r="Z550" t="str">
            <v>A2</v>
          </cell>
          <cell r="AQ550">
            <v>39500</v>
          </cell>
        </row>
        <row r="551">
          <cell r="E551" t="str">
            <v>MM1</v>
          </cell>
          <cell r="Z551" t="str">
            <v>A2</v>
          </cell>
          <cell r="AQ551">
            <v>35280</v>
          </cell>
        </row>
        <row r="552">
          <cell r="E552" t="str">
            <v>MM1</v>
          </cell>
          <cell r="Z552" t="str">
            <v>A2</v>
          </cell>
          <cell r="AQ552">
            <v>36613.1</v>
          </cell>
        </row>
        <row r="553">
          <cell r="E553" t="str">
            <v>MM1</v>
          </cell>
          <cell r="Z553" t="str">
            <v>A2</v>
          </cell>
          <cell r="AQ553">
            <v>40095</v>
          </cell>
        </row>
        <row r="554">
          <cell r="E554" t="str">
            <v>MM1</v>
          </cell>
          <cell r="Z554" t="str">
            <v>A2</v>
          </cell>
          <cell r="AQ554">
            <v>33790</v>
          </cell>
        </row>
        <row r="555">
          <cell r="E555" t="str">
            <v>MM1</v>
          </cell>
          <cell r="Z555" t="str">
            <v>A2</v>
          </cell>
          <cell r="AQ555">
            <v>34000</v>
          </cell>
        </row>
        <row r="556">
          <cell r="E556" t="str">
            <v>MM1</v>
          </cell>
          <cell r="Z556" t="str">
            <v>A2</v>
          </cell>
          <cell r="AQ556">
            <v>40000</v>
          </cell>
        </row>
        <row r="557">
          <cell r="E557" t="str">
            <v>MM1</v>
          </cell>
          <cell r="Z557" t="str">
            <v>A2</v>
          </cell>
          <cell r="AQ557">
            <v>33790</v>
          </cell>
        </row>
        <row r="558">
          <cell r="E558" t="str">
            <v>MM1</v>
          </cell>
          <cell r="Z558" t="str">
            <v>A2</v>
          </cell>
          <cell r="AQ558">
            <v>37830</v>
          </cell>
        </row>
        <row r="559">
          <cell r="E559" t="str">
            <v>MM1</v>
          </cell>
          <cell r="Z559" t="str">
            <v>A2</v>
          </cell>
          <cell r="AQ559">
            <v>35000</v>
          </cell>
        </row>
        <row r="560">
          <cell r="E560" t="str">
            <v>MM1</v>
          </cell>
          <cell r="Z560" t="str">
            <v>A2</v>
          </cell>
          <cell r="AQ560">
            <v>43680</v>
          </cell>
        </row>
        <row r="561">
          <cell r="E561" t="str">
            <v>MM1</v>
          </cell>
          <cell r="Z561" t="str">
            <v>A2</v>
          </cell>
          <cell r="AQ561">
            <v>35280</v>
          </cell>
        </row>
        <row r="562">
          <cell r="E562" t="str">
            <v>MM1</v>
          </cell>
          <cell r="Z562" t="str">
            <v>A2</v>
          </cell>
          <cell r="AQ562">
            <v>35276</v>
          </cell>
        </row>
        <row r="563">
          <cell r="E563" t="str">
            <v>MM1</v>
          </cell>
          <cell r="Z563" t="str">
            <v>A2</v>
          </cell>
          <cell r="AQ563">
            <v>39000</v>
          </cell>
        </row>
        <row r="564">
          <cell r="E564" t="str">
            <v>MM1</v>
          </cell>
          <cell r="Z564" t="str">
            <v>A2</v>
          </cell>
          <cell r="AQ564">
            <v>37740</v>
          </cell>
        </row>
        <row r="565">
          <cell r="E565" t="str">
            <v>MM1</v>
          </cell>
          <cell r="Z565" t="str">
            <v>A2</v>
          </cell>
          <cell r="AQ565">
            <v>34640</v>
          </cell>
        </row>
        <row r="566">
          <cell r="E566" t="str">
            <v>MM1</v>
          </cell>
          <cell r="Z566" t="str">
            <v>A2</v>
          </cell>
          <cell r="AQ566">
            <v>40830</v>
          </cell>
        </row>
        <row r="567">
          <cell r="E567" t="str">
            <v>MM1</v>
          </cell>
          <cell r="Z567" t="str">
            <v>A2</v>
          </cell>
          <cell r="AQ567">
            <v>38160</v>
          </cell>
        </row>
        <row r="568">
          <cell r="E568" t="str">
            <v>MM1</v>
          </cell>
          <cell r="Z568" t="str">
            <v>A2</v>
          </cell>
          <cell r="AQ568">
            <v>45823.6</v>
          </cell>
        </row>
        <row r="569">
          <cell r="E569" t="str">
            <v>MM1</v>
          </cell>
          <cell r="Z569" t="str">
            <v>A2</v>
          </cell>
          <cell r="AQ569">
            <v>40000</v>
          </cell>
        </row>
        <row r="570">
          <cell r="E570" t="str">
            <v>MM1</v>
          </cell>
          <cell r="Z570" t="str">
            <v>A2</v>
          </cell>
          <cell r="AQ570">
            <v>37060</v>
          </cell>
        </row>
        <row r="571">
          <cell r="E571" t="str">
            <v>MM1</v>
          </cell>
          <cell r="Z571" t="str">
            <v>A2</v>
          </cell>
          <cell r="AQ571">
            <v>42490</v>
          </cell>
        </row>
        <row r="572">
          <cell r="E572" t="str">
            <v>MM1</v>
          </cell>
          <cell r="Z572" t="str">
            <v>A2</v>
          </cell>
          <cell r="AQ572">
            <v>37200</v>
          </cell>
        </row>
        <row r="573">
          <cell r="E573" t="str">
            <v>MM1</v>
          </cell>
          <cell r="Z573" t="str">
            <v>A2</v>
          </cell>
          <cell r="AQ573">
            <v>38610</v>
          </cell>
        </row>
        <row r="574">
          <cell r="E574" t="str">
            <v>MM1</v>
          </cell>
          <cell r="Z574" t="str">
            <v>A2</v>
          </cell>
          <cell r="AQ574">
            <v>35030</v>
          </cell>
        </row>
        <row r="575">
          <cell r="E575" t="str">
            <v>MM1</v>
          </cell>
          <cell r="Z575" t="str">
            <v>A2</v>
          </cell>
          <cell r="AQ575">
            <v>38160</v>
          </cell>
        </row>
        <row r="576">
          <cell r="E576" t="str">
            <v>MM1</v>
          </cell>
          <cell r="Z576" t="str">
            <v>A2</v>
          </cell>
          <cell r="AQ576">
            <v>34000</v>
          </cell>
        </row>
        <row r="577">
          <cell r="E577" t="str">
            <v>MM1</v>
          </cell>
          <cell r="Z577" t="str">
            <v>A2</v>
          </cell>
          <cell r="AQ577">
            <v>37284.9</v>
          </cell>
        </row>
        <row r="578">
          <cell r="E578" t="str">
            <v>MM1</v>
          </cell>
          <cell r="Z578" t="str">
            <v>A2</v>
          </cell>
          <cell r="AQ578">
            <v>37060</v>
          </cell>
        </row>
        <row r="579">
          <cell r="E579" t="str">
            <v>MM1</v>
          </cell>
          <cell r="Z579" t="str">
            <v>A2</v>
          </cell>
          <cell r="AQ579">
            <v>35030</v>
          </cell>
        </row>
        <row r="580">
          <cell r="E580" t="str">
            <v>MM1</v>
          </cell>
          <cell r="Z580" t="str">
            <v>A2</v>
          </cell>
          <cell r="AQ580">
            <v>33170</v>
          </cell>
        </row>
        <row r="581">
          <cell r="E581" t="str">
            <v>MM1</v>
          </cell>
          <cell r="Z581" t="str">
            <v>A2</v>
          </cell>
          <cell r="AQ581">
            <v>39960</v>
          </cell>
        </row>
        <row r="582">
          <cell r="E582" t="str">
            <v>MM1</v>
          </cell>
          <cell r="Z582" t="str">
            <v>A2</v>
          </cell>
          <cell r="AQ582">
            <v>38500</v>
          </cell>
        </row>
        <row r="583">
          <cell r="E583" t="str">
            <v>MM1</v>
          </cell>
          <cell r="Z583" t="str">
            <v>A1</v>
          </cell>
          <cell r="AQ583">
            <v>31590</v>
          </cell>
        </row>
        <row r="584">
          <cell r="E584" t="str">
            <v>MM1</v>
          </cell>
          <cell r="Z584" t="str">
            <v>A1</v>
          </cell>
          <cell r="AQ584">
            <v>31590</v>
          </cell>
        </row>
        <row r="585">
          <cell r="E585" t="str">
            <v>MM1</v>
          </cell>
          <cell r="Z585" t="str">
            <v>A1</v>
          </cell>
          <cell r="AQ585">
            <v>31590</v>
          </cell>
        </row>
        <row r="586">
          <cell r="E586" t="str">
            <v>MM1</v>
          </cell>
          <cell r="Z586" t="str">
            <v>A1</v>
          </cell>
          <cell r="AQ586">
            <v>33590</v>
          </cell>
        </row>
        <row r="587">
          <cell r="E587" t="str">
            <v>MM1</v>
          </cell>
          <cell r="Z587" t="str">
            <v>A1</v>
          </cell>
          <cell r="AQ587">
            <v>31590</v>
          </cell>
        </row>
        <row r="588">
          <cell r="E588" t="str">
            <v>MM1</v>
          </cell>
          <cell r="Z588" t="str">
            <v>A1</v>
          </cell>
          <cell r="AQ588">
            <v>36400</v>
          </cell>
        </row>
        <row r="589">
          <cell r="E589" t="str">
            <v>MM1</v>
          </cell>
          <cell r="Z589" t="str">
            <v>A1</v>
          </cell>
          <cell r="AQ589">
            <v>34450</v>
          </cell>
        </row>
        <row r="590">
          <cell r="E590" t="str">
            <v>MM1</v>
          </cell>
          <cell r="Z590" t="str">
            <v>A1</v>
          </cell>
          <cell r="AQ590">
            <v>33590</v>
          </cell>
        </row>
        <row r="591">
          <cell r="E591" t="str">
            <v>MM1</v>
          </cell>
          <cell r="Z591" t="str">
            <v>A1</v>
          </cell>
          <cell r="AQ591">
            <v>34450</v>
          </cell>
        </row>
        <row r="592">
          <cell r="E592" t="str">
            <v>MM1</v>
          </cell>
          <cell r="Z592" t="str">
            <v>A1</v>
          </cell>
          <cell r="AQ592">
            <v>31590</v>
          </cell>
        </row>
        <row r="593">
          <cell r="E593" t="str">
            <v>MM1</v>
          </cell>
          <cell r="Z593" t="str">
            <v>A1</v>
          </cell>
          <cell r="AQ593">
            <v>33590</v>
          </cell>
        </row>
        <row r="594">
          <cell r="E594" t="str">
            <v>MM1</v>
          </cell>
          <cell r="Z594" t="str">
            <v>A1</v>
          </cell>
          <cell r="AQ594">
            <v>36450</v>
          </cell>
        </row>
        <row r="595">
          <cell r="E595" t="str">
            <v>MM1</v>
          </cell>
          <cell r="Z595" t="str">
            <v>A1</v>
          </cell>
          <cell r="AQ595">
            <v>31590</v>
          </cell>
        </row>
        <row r="596">
          <cell r="E596" t="str">
            <v>MM1</v>
          </cell>
          <cell r="Z596" t="str">
            <v>A1</v>
          </cell>
          <cell r="AQ596">
            <v>31590</v>
          </cell>
        </row>
        <row r="597">
          <cell r="E597" t="str">
            <v>MM1</v>
          </cell>
          <cell r="Z597" t="str">
            <v>A1</v>
          </cell>
          <cell r="AQ597">
            <v>33590</v>
          </cell>
        </row>
        <row r="598">
          <cell r="E598" t="str">
            <v>MM1</v>
          </cell>
          <cell r="Z598" t="str">
            <v>A1</v>
          </cell>
          <cell r="AQ598">
            <v>33000</v>
          </cell>
        </row>
        <row r="599">
          <cell r="E599" t="str">
            <v>MM1</v>
          </cell>
          <cell r="Z599" t="str">
            <v>A1</v>
          </cell>
          <cell r="AQ599">
            <v>31590</v>
          </cell>
        </row>
        <row r="600">
          <cell r="E600" t="str">
            <v>MM1</v>
          </cell>
          <cell r="Z600" t="str">
            <v>A1</v>
          </cell>
          <cell r="AQ600">
            <v>33590</v>
          </cell>
        </row>
        <row r="601">
          <cell r="E601" t="str">
            <v>MM1</v>
          </cell>
          <cell r="Z601" t="str">
            <v>A1</v>
          </cell>
          <cell r="AQ601">
            <v>36450</v>
          </cell>
        </row>
        <row r="602">
          <cell r="E602" t="str">
            <v>MM1</v>
          </cell>
          <cell r="Z602" t="str">
            <v>A1</v>
          </cell>
          <cell r="AQ602">
            <v>31590</v>
          </cell>
        </row>
        <row r="603">
          <cell r="E603" t="str">
            <v>MM1</v>
          </cell>
          <cell r="Z603" t="str">
            <v>A1</v>
          </cell>
          <cell r="AQ603">
            <v>34000</v>
          </cell>
        </row>
        <row r="604">
          <cell r="E604" t="str">
            <v>MM1</v>
          </cell>
          <cell r="Z604" t="str">
            <v>A1</v>
          </cell>
          <cell r="AQ604">
            <v>33590</v>
          </cell>
        </row>
        <row r="605">
          <cell r="E605" t="str">
            <v>MM1</v>
          </cell>
          <cell r="Z605" t="str">
            <v>A1</v>
          </cell>
          <cell r="AQ605">
            <v>31590</v>
          </cell>
        </row>
        <row r="606">
          <cell r="E606" t="str">
            <v>MM1</v>
          </cell>
          <cell r="Z606" t="str">
            <v>A1</v>
          </cell>
          <cell r="AQ606">
            <v>36400</v>
          </cell>
        </row>
        <row r="607">
          <cell r="E607" t="str">
            <v>MM1</v>
          </cell>
          <cell r="Z607" t="str">
            <v>A1</v>
          </cell>
          <cell r="AQ607">
            <v>31590</v>
          </cell>
        </row>
        <row r="608">
          <cell r="E608" t="str">
            <v>MM1</v>
          </cell>
          <cell r="Z608" t="str">
            <v>A1</v>
          </cell>
          <cell r="AQ608">
            <v>40040</v>
          </cell>
        </row>
        <row r="609">
          <cell r="E609" t="str">
            <v>MM1</v>
          </cell>
          <cell r="Z609" t="str">
            <v>A1</v>
          </cell>
          <cell r="AQ609">
            <v>33590</v>
          </cell>
        </row>
        <row r="610">
          <cell r="E610" t="str">
            <v>MM1</v>
          </cell>
          <cell r="Z610" t="str">
            <v>A1</v>
          </cell>
          <cell r="AQ610">
            <v>33590</v>
          </cell>
        </row>
        <row r="611">
          <cell r="E611" t="str">
            <v>MM1</v>
          </cell>
          <cell r="Z611" t="str">
            <v>A1</v>
          </cell>
          <cell r="AQ611">
            <v>36400</v>
          </cell>
        </row>
        <row r="612">
          <cell r="E612" t="str">
            <v>MM1</v>
          </cell>
          <cell r="Z612" t="str">
            <v>A1</v>
          </cell>
          <cell r="AQ612">
            <v>33590</v>
          </cell>
        </row>
        <row r="613">
          <cell r="E613" t="str">
            <v>MM1</v>
          </cell>
          <cell r="Z613" t="str">
            <v>A1</v>
          </cell>
          <cell r="AQ613">
            <v>31590</v>
          </cell>
        </row>
        <row r="614">
          <cell r="E614" t="str">
            <v>MM1</v>
          </cell>
          <cell r="Z614" t="str">
            <v>A1</v>
          </cell>
          <cell r="AQ614">
            <v>34450</v>
          </cell>
        </row>
        <row r="615">
          <cell r="E615" t="str">
            <v>MM1</v>
          </cell>
          <cell r="Z615" t="str">
            <v>A1</v>
          </cell>
          <cell r="AQ615">
            <v>34450</v>
          </cell>
        </row>
        <row r="616">
          <cell r="E616" t="str">
            <v>MM1</v>
          </cell>
          <cell r="Z616" t="str">
            <v>A1</v>
          </cell>
          <cell r="AQ616">
            <v>34450</v>
          </cell>
        </row>
        <row r="617">
          <cell r="E617" t="str">
            <v>MM1</v>
          </cell>
          <cell r="Z617" t="str">
            <v>A1</v>
          </cell>
          <cell r="AQ617">
            <v>31590</v>
          </cell>
        </row>
        <row r="618">
          <cell r="E618" t="str">
            <v>MM1</v>
          </cell>
          <cell r="Z618" t="str">
            <v>A1</v>
          </cell>
          <cell r="AQ618">
            <v>31590</v>
          </cell>
        </row>
        <row r="619">
          <cell r="E619" t="str">
            <v>MM1</v>
          </cell>
          <cell r="Z619" t="str">
            <v>A1</v>
          </cell>
          <cell r="AQ619">
            <v>31590</v>
          </cell>
        </row>
        <row r="620">
          <cell r="E620" t="str">
            <v>MM1</v>
          </cell>
          <cell r="Z620" t="str">
            <v>A1</v>
          </cell>
          <cell r="AQ620">
            <v>34450</v>
          </cell>
        </row>
        <row r="621">
          <cell r="E621" t="str">
            <v>MM1</v>
          </cell>
          <cell r="Z621" t="str">
            <v>A1</v>
          </cell>
          <cell r="AQ621">
            <v>31590</v>
          </cell>
        </row>
        <row r="622">
          <cell r="E622" t="str">
            <v>MM1</v>
          </cell>
          <cell r="Z622" t="str">
            <v>A1</v>
          </cell>
          <cell r="AQ622">
            <v>36400</v>
          </cell>
        </row>
        <row r="623">
          <cell r="E623" t="str">
            <v>MM1</v>
          </cell>
          <cell r="Z623" t="str">
            <v>A1</v>
          </cell>
          <cell r="AQ623">
            <v>31590</v>
          </cell>
        </row>
        <row r="624">
          <cell r="E624" t="str">
            <v>MM1</v>
          </cell>
          <cell r="Z624" t="str">
            <v>A1</v>
          </cell>
          <cell r="AQ624">
            <v>34450</v>
          </cell>
        </row>
        <row r="625">
          <cell r="E625" t="str">
            <v>MM1</v>
          </cell>
          <cell r="Z625" t="str">
            <v>A1</v>
          </cell>
          <cell r="AQ625">
            <v>33590</v>
          </cell>
        </row>
        <row r="626">
          <cell r="E626" t="str">
            <v>MM1</v>
          </cell>
          <cell r="Z626" t="str">
            <v>A1</v>
          </cell>
          <cell r="AQ626">
            <v>31590</v>
          </cell>
        </row>
        <row r="627">
          <cell r="E627" t="str">
            <v>MM1</v>
          </cell>
          <cell r="Z627" t="str">
            <v>A1</v>
          </cell>
          <cell r="AQ627">
            <v>33590</v>
          </cell>
        </row>
        <row r="628">
          <cell r="E628" t="str">
            <v>MM1</v>
          </cell>
          <cell r="Z628" t="str">
            <v>A1</v>
          </cell>
          <cell r="AQ628">
            <v>31590</v>
          </cell>
        </row>
        <row r="629">
          <cell r="E629" t="str">
            <v>MM1</v>
          </cell>
          <cell r="Z629" t="str">
            <v>A1</v>
          </cell>
          <cell r="AQ629">
            <v>31590</v>
          </cell>
        </row>
        <row r="630">
          <cell r="E630" t="str">
            <v>MM1</v>
          </cell>
          <cell r="Z630" t="str">
            <v>A1</v>
          </cell>
          <cell r="AQ630">
            <v>31590</v>
          </cell>
        </row>
        <row r="631">
          <cell r="E631" t="str">
            <v>MM1</v>
          </cell>
          <cell r="Z631" t="str">
            <v>A1</v>
          </cell>
          <cell r="AQ631">
            <v>31590</v>
          </cell>
        </row>
        <row r="632">
          <cell r="E632" t="str">
            <v>MM1</v>
          </cell>
          <cell r="Z632" t="str">
            <v>A1</v>
          </cell>
          <cell r="AQ632">
            <v>38000</v>
          </cell>
        </row>
        <row r="633">
          <cell r="E633" t="str">
            <v>MM1</v>
          </cell>
          <cell r="Z633" t="str">
            <v>A1</v>
          </cell>
          <cell r="AQ633">
            <v>36400</v>
          </cell>
        </row>
        <row r="634">
          <cell r="E634" t="str">
            <v>MM1</v>
          </cell>
          <cell r="Z634" t="str">
            <v>A1</v>
          </cell>
          <cell r="AQ634">
            <v>34450</v>
          </cell>
        </row>
        <row r="635">
          <cell r="E635" t="str">
            <v>MM1</v>
          </cell>
          <cell r="Z635" t="str">
            <v>SCD</v>
          </cell>
          <cell r="AQ635">
            <v>16200</v>
          </cell>
        </row>
        <row r="636">
          <cell r="E636" t="str">
            <v>MM1</v>
          </cell>
          <cell r="Z636" t="str">
            <v>SCD</v>
          </cell>
          <cell r="AQ636">
            <v>17400</v>
          </cell>
        </row>
        <row r="637">
          <cell r="E637" t="str">
            <v>MM1</v>
          </cell>
          <cell r="Z637" t="str">
            <v>SCD</v>
          </cell>
          <cell r="AQ637">
            <v>19800</v>
          </cell>
        </row>
        <row r="638">
          <cell r="E638" t="str">
            <v>MM1</v>
          </cell>
          <cell r="Z638" t="str">
            <v>SCD</v>
          </cell>
          <cell r="AQ638">
            <v>16200</v>
          </cell>
        </row>
        <row r="639">
          <cell r="E639" t="str">
            <v>MM1</v>
          </cell>
          <cell r="Z639" t="str">
            <v>SCD</v>
          </cell>
          <cell r="AQ639">
            <v>16200</v>
          </cell>
        </row>
        <row r="640">
          <cell r="E640" t="str">
            <v>MM1</v>
          </cell>
          <cell r="Z640" t="str">
            <v>SCD</v>
          </cell>
          <cell r="AQ640">
            <v>16200</v>
          </cell>
        </row>
        <row r="641">
          <cell r="E641" t="str">
            <v>MM1</v>
          </cell>
          <cell r="Z641" t="str">
            <v>SCD</v>
          </cell>
          <cell r="AQ641">
            <v>16200</v>
          </cell>
        </row>
        <row r="642">
          <cell r="E642" t="str">
            <v>MM1</v>
          </cell>
          <cell r="Z642" t="str">
            <v>SCD</v>
          </cell>
          <cell r="AQ642">
            <v>16200</v>
          </cell>
        </row>
        <row r="643">
          <cell r="E643" t="str">
            <v>MM1</v>
          </cell>
          <cell r="Z643" t="str">
            <v>SCD</v>
          </cell>
          <cell r="AQ643">
            <v>17400</v>
          </cell>
        </row>
        <row r="644">
          <cell r="E644" t="str">
            <v>MM1</v>
          </cell>
          <cell r="Z644" t="str">
            <v>SCD</v>
          </cell>
          <cell r="AQ644">
            <v>17400</v>
          </cell>
        </row>
        <row r="645">
          <cell r="E645" t="str">
            <v>MM1</v>
          </cell>
          <cell r="Z645" t="str">
            <v>SCD</v>
          </cell>
          <cell r="AQ645">
            <v>16200</v>
          </cell>
        </row>
        <row r="646">
          <cell r="E646" t="str">
            <v>MM1</v>
          </cell>
          <cell r="Z646" t="str">
            <v>SCD</v>
          </cell>
          <cell r="AQ646">
            <v>16200</v>
          </cell>
        </row>
        <row r="647">
          <cell r="E647" t="str">
            <v>MM1</v>
          </cell>
          <cell r="Z647" t="str">
            <v>SCD</v>
          </cell>
          <cell r="AQ647">
            <v>17400</v>
          </cell>
        </row>
        <row r="648">
          <cell r="E648" t="str">
            <v>MM1</v>
          </cell>
          <cell r="Z648" t="str">
            <v>SCD</v>
          </cell>
          <cell r="AQ648">
            <v>17400</v>
          </cell>
        </row>
        <row r="649">
          <cell r="E649" t="str">
            <v>MM1</v>
          </cell>
          <cell r="Z649" t="str">
            <v>SCD</v>
          </cell>
          <cell r="AQ649">
            <v>16200</v>
          </cell>
        </row>
        <row r="650">
          <cell r="E650" t="str">
            <v>MM1</v>
          </cell>
          <cell r="Z650" t="str">
            <v>SCD</v>
          </cell>
          <cell r="AQ650">
            <v>21000</v>
          </cell>
        </row>
        <row r="651">
          <cell r="E651" t="str">
            <v>MM1</v>
          </cell>
          <cell r="Z651" t="str">
            <v>SCD</v>
          </cell>
          <cell r="AQ651">
            <v>19800</v>
          </cell>
        </row>
        <row r="652">
          <cell r="E652" t="str">
            <v>MM1</v>
          </cell>
          <cell r="Z652" t="str">
            <v>SCD</v>
          </cell>
          <cell r="AQ652">
            <v>19800</v>
          </cell>
        </row>
        <row r="653">
          <cell r="E653" t="str">
            <v>MM1</v>
          </cell>
          <cell r="Z653" t="str">
            <v>SCD</v>
          </cell>
          <cell r="AQ653">
            <v>17400</v>
          </cell>
        </row>
        <row r="654">
          <cell r="E654" t="str">
            <v>MM1</v>
          </cell>
          <cell r="Z654" t="str">
            <v>SCD</v>
          </cell>
          <cell r="AQ654">
            <v>16200</v>
          </cell>
        </row>
        <row r="655">
          <cell r="E655" t="str">
            <v>MM1</v>
          </cell>
          <cell r="Z655" t="str">
            <v>SCD</v>
          </cell>
          <cell r="AQ655">
            <v>17400</v>
          </cell>
        </row>
        <row r="656">
          <cell r="E656" t="str">
            <v>MM1</v>
          </cell>
          <cell r="Z656" t="str">
            <v>SCD</v>
          </cell>
          <cell r="AQ656">
            <v>16200</v>
          </cell>
        </row>
        <row r="657">
          <cell r="E657" t="str">
            <v>MM1</v>
          </cell>
          <cell r="Z657" t="str">
            <v>SCD</v>
          </cell>
          <cell r="AQ657">
            <v>19800</v>
          </cell>
        </row>
        <row r="658">
          <cell r="E658" t="str">
            <v>MM1</v>
          </cell>
          <cell r="Z658" t="str">
            <v>SLD</v>
          </cell>
          <cell r="AQ658">
            <v>16200</v>
          </cell>
        </row>
        <row r="659">
          <cell r="E659" t="str">
            <v>MM1</v>
          </cell>
          <cell r="Z659" t="str">
            <v>SLD</v>
          </cell>
          <cell r="AQ659">
            <v>19800</v>
          </cell>
        </row>
        <row r="660">
          <cell r="E660" t="str">
            <v>MM1</v>
          </cell>
          <cell r="Z660" t="str">
            <v>SLD</v>
          </cell>
          <cell r="AQ660">
            <v>17400</v>
          </cell>
        </row>
        <row r="661">
          <cell r="E661" t="str">
            <v>MM1</v>
          </cell>
          <cell r="Z661" t="str">
            <v>SLD</v>
          </cell>
          <cell r="AQ661">
            <v>16200</v>
          </cell>
        </row>
        <row r="662">
          <cell r="E662" t="str">
            <v>MM1</v>
          </cell>
          <cell r="Z662" t="str">
            <v>SLD</v>
          </cell>
          <cell r="AQ662">
            <v>16200</v>
          </cell>
        </row>
        <row r="663">
          <cell r="E663" t="str">
            <v>MM1</v>
          </cell>
          <cell r="Z663" t="str">
            <v>SLD</v>
          </cell>
          <cell r="AQ663">
            <v>16200</v>
          </cell>
        </row>
        <row r="664">
          <cell r="E664" t="str">
            <v>MM1</v>
          </cell>
          <cell r="Z664" t="str">
            <v>SLD</v>
          </cell>
          <cell r="AQ664">
            <v>17400</v>
          </cell>
        </row>
        <row r="665">
          <cell r="E665" t="str">
            <v>MM1</v>
          </cell>
          <cell r="Z665" t="str">
            <v>SLD</v>
          </cell>
          <cell r="AQ665">
            <v>21000</v>
          </cell>
        </row>
        <row r="666">
          <cell r="E666" t="str">
            <v>MM1</v>
          </cell>
          <cell r="Z666" t="str">
            <v>SLD</v>
          </cell>
          <cell r="AQ666">
            <v>21000</v>
          </cell>
        </row>
        <row r="667">
          <cell r="E667" t="str">
            <v>MM1</v>
          </cell>
          <cell r="Z667" t="str">
            <v>SLD</v>
          </cell>
          <cell r="AQ667">
            <v>19800</v>
          </cell>
        </row>
        <row r="668">
          <cell r="E668" t="str">
            <v>MM1</v>
          </cell>
          <cell r="Z668" t="str">
            <v>SLD</v>
          </cell>
          <cell r="AQ668">
            <v>16200</v>
          </cell>
        </row>
        <row r="669">
          <cell r="E669" t="str">
            <v>MM1</v>
          </cell>
          <cell r="Z669" t="str">
            <v>SLD</v>
          </cell>
          <cell r="AQ669">
            <v>17400</v>
          </cell>
        </row>
        <row r="670">
          <cell r="E670" t="str">
            <v>MM1</v>
          </cell>
          <cell r="Z670" t="str">
            <v>SLD</v>
          </cell>
          <cell r="AQ670">
            <v>21000</v>
          </cell>
        </row>
        <row r="671">
          <cell r="E671" t="str">
            <v>MM1</v>
          </cell>
          <cell r="Z671" t="str">
            <v>SLD</v>
          </cell>
          <cell r="AQ671">
            <v>19800</v>
          </cell>
        </row>
        <row r="672">
          <cell r="E672" t="str">
            <v>MM1</v>
          </cell>
          <cell r="Z672" t="str">
            <v>SLD</v>
          </cell>
          <cell r="AQ672">
            <v>19800</v>
          </cell>
        </row>
        <row r="673">
          <cell r="E673" t="str">
            <v>MM1</v>
          </cell>
          <cell r="Z673" t="str">
            <v>SLD</v>
          </cell>
          <cell r="AQ673">
            <v>16200</v>
          </cell>
        </row>
        <row r="674">
          <cell r="E674" t="str">
            <v>MM1</v>
          </cell>
          <cell r="Z674" t="str">
            <v>SLD</v>
          </cell>
          <cell r="AQ674">
            <v>14300</v>
          </cell>
        </row>
        <row r="675">
          <cell r="E675" t="str">
            <v>MM1</v>
          </cell>
          <cell r="Z675" t="str">
            <v>SLD</v>
          </cell>
          <cell r="AQ675">
            <v>14300</v>
          </cell>
        </row>
        <row r="676">
          <cell r="E676" t="str">
            <v>MM1</v>
          </cell>
          <cell r="Z676" t="str">
            <v>SLD</v>
          </cell>
          <cell r="AQ676">
            <v>17400</v>
          </cell>
        </row>
        <row r="677">
          <cell r="E677" t="str">
            <v>MM1</v>
          </cell>
          <cell r="Z677" t="str">
            <v>SLD</v>
          </cell>
          <cell r="AQ677">
            <v>17400</v>
          </cell>
        </row>
        <row r="678">
          <cell r="E678" t="str">
            <v>MM1</v>
          </cell>
          <cell r="Z678" t="str">
            <v>SLD</v>
          </cell>
          <cell r="AQ678">
            <v>19800</v>
          </cell>
        </row>
        <row r="679">
          <cell r="E679" t="str">
            <v>MM1</v>
          </cell>
          <cell r="Z679" t="str">
            <v>AssistDir</v>
          </cell>
          <cell r="AQ679">
            <v>54550</v>
          </cell>
        </row>
        <row r="680">
          <cell r="E680" t="str">
            <v>MM1</v>
          </cell>
          <cell r="Z680" t="str">
            <v>AssistDir</v>
          </cell>
          <cell r="AQ680">
            <v>37300</v>
          </cell>
        </row>
        <row r="681">
          <cell r="E681" t="str">
            <v>MM1</v>
          </cell>
          <cell r="Z681" t="str">
            <v>AssistDir</v>
          </cell>
          <cell r="AQ681">
            <v>41100</v>
          </cell>
        </row>
        <row r="682">
          <cell r="E682" t="str">
            <v>MM1</v>
          </cell>
          <cell r="Z682" t="str">
            <v>AssistDir</v>
          </cell>
          <cell r="AQ682">
            <v>49751</v>
          </cell>
        </row>
        <row r="683">
          <cell r="E683" t="str">
            <v>MM1</v>
          </cell>
          <cell r="Z683" t="str">
            <v>SecrDir</v>
          </cell>
          <cell r="AQ683">
            <v>39000</v>
          </cell>
        </row>
        <row r="684">
          <cell r="E684" t="str">
            <v>MM1</v>
          </cell>
          <cell r="Z684" t="str">
            <v>SecrDir</v>
          </cell>
          <cell r="AQ684">
            <v>37200</v>
          </cell>
        </row>
        <row r="685">
          <cell r="E685" t="str">
            <v>MM1</v>
          </cell>
          <cell r="Z685" t="str">
            <v>SecrDir</v>
          </cell>
          <cell r="AQ685">
            <v>35000</v>
          </cell>
        </row>
        <row r="686">
          <cell r="E686" t="str">
            <v>MM1</v>
          </cell>
          <cell r="Z686" t="str">
            <v>SecrDir</v>
          </cell>
          <cell r="AQ686">
            <v>34600</v>
          </cell>
        </row>
        <row r="687">
          <cell r="E687" t="str">
            <v>MM1</v>
          </cell>
          <cell r="Z687" t="str">
            <v>CadreConf</v>
          </cell>
          <cell r="AQ687">
            <v>89815</v>
          </cell>
        </row>
        <row r="688">
          <cell r="E688" t="str">
            <v>MM1</v>
          </cell>
          <cell r="Z688" t="str">
            <v>Cadre</v>
          </cell>
          <cell r="AQ688">
            <v>49500</v>
          </cell>
        </row>
        <row r="689">
          <cell r="E689" t="str">
            <v>MM1</v>
          </cell>
          <cell r="Z689" t="str">
            <v>AssistDir</v>
          </cell>
          <cell r="AQ689">
            <v>45300</v>
          </cell>
        </row>
        <row r="690">
          <cell r="E690" t="str">
            <v>MM1</v>
          </cell>
          <cell r="Z690" t="str">
            <v>AssistDir</v>
          </cell>
          <cell r="AQ690">
            <v>43900</v>
          </cell>
        </row>
        <row r="691">
          <cell r="E691" t="str">
            <v>MM2</v>
          </cell>
          <cell r="Z691" t="str">
            <v>Associé</v>
          </cell>
          <cell r="AQ691">
            <v>0</v>
          </cell>
        </row>
        <row r="692">
          <cell r="E692" t="str">
            <v>MM2</v>
          </cell>
          <cell r="Z692" t="str">
            <v>Associé</v>
          </cell>
          <cell r="AQ692">
            <v>12</v>
          </cell>
        </row>
        <row r="693">
          <cell r="E693" t="str">
            <v>MM2</v>
          </cell>
          <cell r="Z693" t="str">
            <v>Associé</v>
          </cell>
          <cell r="AQ693">
            <v>0</v>
          </cell>
        </row>
        <row r="694">
          <cell r="E694" t="str">
            <v>MM2</v>
          </cell>
          <cell r="Z694" t="str">
            <v>Associé</v>
          </cell>
          <cell r="AQ694">
            <v>0.12</v>
          </cell>
        </row>
        <row r="695">
          <cell r="E695" t="str">
            <v>MM2</v>
          </cell>
          <cell r="Z695" t="str">
            <v>Associé</v>
          </cell>
          <cell r="AQ695">
            <v>12</v>
          </cell>
        </row>
        <row r="696">
          <cell r="E696" t="str">
            <v>MM2</v>
          </cell>
          <cell r="Z696" t="str">
            <v>Associé</v>
          </cell>
          <cell r="AQ696">
            <v>12</v>
          </cell>
        </row>
        <row r="697">
          <cell r="E697" t="str">
            <v>MM2</v>
          </cell>
          <cell r="Z697" t="str">
            <v>Associé</v>
          </cell>
          <cell r="AQ697">
            <v>0.12</v>
          </cell>
        </row>
        <row r="698">
          <cell r="E698" t="str">
            <v>MM2</v>
          </cell>
          <cell r="Z698" t="str">
            <v>Associé</v>
          </cell>
          <cell r="AQ698">
            <v>12</v>
          </cell>
        </row>
        <row r="699">
          <cell r="E699" t="str">
            <v>MM2</v>
          </cell>
          <cell r="Z699" t="str">
            <v>Associé</v>
          </cell>
          <cell r="AQ699">
            <v>12</v>
          </cell>
        </row>
        <row r="700">
          <cell r="E700" t="str">
            <v>MM2</v>
          </cell>
          <cell r="Z700" t="str">
            <v>Associé</v>
          </cell>
          <cell r="AQ700">
            <v>12</v>
          </cell>
        </row>
        <row r="701">
          <cell r="E701" t="str">
            <v>MM2</v>
          </cell>
          <cell r="Z701" t="str">
            <v>Associé</v>
          </cell>
          <cell r="AQ701">
            <v>12</v>
          </cell>
        </row>
        <row r="702">
          <cell r="E702" t="str">
            <v>MM2</v>
          </cell>
          <cell r="Z702" t="str">
            <v>Associé</v>
          </cell>
          <cell r="AQ702">
            <v>12</v>
          </cell>
        </row>
        <row r="703">
          <cell r="E703" t="str">
            <v>MM2</v>
          </cell>
          <cell r="Z703" t="str">
            <v>Associé</v>
          </cell>
          <cell r="AQ703">
            <v>12</v>
          </cell>
        </row>
        <row r="704">
          <cell r="E704" t="str">
            <v>MM2</v>
          </cell>
          <cell r="Z704" t="str">
            <v>Associé</v>
          </cell>
          <cell r="AQ704">
            <v>0</v>
          </cell>
        </row>
        <row r="705">
          <cell r="E705" t="str">
            <v>MM2</v>
          </cell>
          <cell r="Z705" t="str">
            <v>Associé</v>
          </cell>
          <cell r="AQ705">
            <v>12</v>
          </cell>
        </row>
        <row r="706">
          <cell r="E706" t="str">
            <v>MM2</v>
          </cell>
          <cell r="Z706" t="str">
            <v>Dir</v>
          </cell>
          <cell r="AQ706">
            <v>100000</v>
          </cell>
        </row>
        <row r="707">
          <cell r="E707" t="str">
            <v>MM2</v>
          </cell>
          <cell r="Z707" t="str">
            <v>Dir</v>
          </cell>
          <cell r="AQ707">
            <v>97000</v>
          </cell>
        </row>
        <row r="708">
          <cell r="E708" t="str">
            <v>MM2</v>
          </cell>
          <cell r="Z708" t="str">
            <v>SM</v>
          </cell>
          <cell r="AQ708">
            <v>79000</v>
          </cell>
        </row>
        <row r="709">
          <cell r="E709" t="str">
            <v>MM2</v>
          </cell>
          <cell r="Z709" t="str">
            <v>SM</v>
          </cell>
          <cell r="AQ709">
            <v>75030</v>
          </cell>
        </row>
        <row r="710">
          <cell r="E710" t="str">
            <v>MM2</v>
          </cell>
          <cell r="Z710" t="str">
            <v>SM</v>
          </cell>
          <cell r="AQ710">
            <v>78830</v>
          </cell>
        </row>
        <row r="711">
          <cell r="E711" t="str">
            <v>MM2</v>
          </cell>
          <cell r="Z711" t="str">
            <v>SM</v>
          </cell>
          <cell r="AQ711">
            <v>93840</v>
          </cell>
        </row>
        <row r="712">
          <cell r="E712" t="str">
            <v>MM2</v>
          </cell>
          <cell r="Z712" t="str">
            <v>SM</v>
          </cell>
          <cell r="AQ712">
            <v>65040</v>
          </cell>
        </row>
        <row r="713">
          <cell r="E713" t="str">
            <v>MM2</v>
          </cell>
          <cell r="Z713" t="str">
            <v>SM</v>
          </cell>
          <cell r="AQ713">
            <v>68100</v>
          </cell>
        </row>
        <row r="714">
          <cell r="E714" t="str">
            <v>MM2</v>
          </cell>
          <cell r="Z714" t="str">
            <v>SM</v>
          </cell>
          <cell r="AQ714">
            <v>71600</v>
          </cell>
        </row>
        <row r="715">
          <cell r="E715" t="str">
            <v>MM2</v>
          </cell>
          <cell r="Z715" t="str">
            <v>SM</v>
          </cell>
          <cell r="AQ715">
            <v>71000</v>
          </cell>
        </row>
        <row r="716">
          <cell r="E716" t="str">
            <v>MM2</v>
          </cell>
          <cell r="Z716" t="str">
            <v>SM</v>
          </cell>
          <cell r="AQ716">
            <v>75310</v>
          </cell>
        </row>
        <row r="717">
          <cell r="E717" t="str">
            <v>MM2</v>
          </cell>
          <cell r="Z717" t="str">
            <v>SM</v>
          </cell>
          <cell r="AQ717">
            <v>90588.5</v>
          </cell>
        </row>
        <row r="718">
          <cell r="E718" t="str">
            <v>MM2</v>
          </cell>
          <cell r="Z718" t="str">
            <v>SM</v>
          </cell>
          <cell r="AQ718">
            <v>79620</v>
          </cell>
        </row>
        <row r="719">
          <cell r="E719" t="str">
            <v>MM2</v>
          </cell>
          <cell r="Z719" t="str">
            <v>SM</v>
          </cell>
          <cell r="AQ719">
            <v>65670</v>
          </cell>
        </row>
        <row r="720">
          <cell r="E720" t="str">
            <v>MM2</v>
          </cell>
          <cell r="Z720" t="str">
            <v>SM</v>
          </cell>
          <cell r="AQ720">
            <v>75240</v>
          </cell>
        </row>
        <row r="721">
          <cell r="E721" t="str">
            <v>MM2</v>
          </cell>
          <cell r="Z721" t="str">
            <v>SM</v>
          </cell>
          <cell r="AQ721">
            <v>62480</v>
          </cell>
        </row>
        <row r="722">
          <cell r="E722" t="str">
            <v>MM2</v>
          </cell>
          <cell r="Z722" t="str">
            <v>SM</v>
          </cell>
          <cell r="AQ722">
            <v>74268.5</v>
          </cell>
        </row>
        <row r="723">
          <cell r="E723" t="str">
            <v>MM2</v>
          </cell>
          <cell r="Z723" t="str">
            <v>SM</v>
          </cell>
          <cell r="AQ723">
            <v>95182</v>
          </cell>
        </row>
        <row r="724">
          <cell r="E724" t="str">
            <v>MM2</v>
          </cell>
          <cell r="Z724" t="str">
            <v>SM</v>
          </cell>
          <cell r="AQ724">
            <v>83540</v>
          </cell>
        </row>
        <row r="725">
          <cell r="E725" t="str">
            <v>MM2</v>
          </cell>
          <cell r="Z725" t="str">
            <v>SM</v>
          </cell>
          <cell r="AQ725">
            <v>94680</v>
          </cell>
        </row>
        <row r="726">
          <cell r="E726" t="str">
            <v>MM2</v>
          </cell>
          <cell r="Z726" t="str">
            <v>SM</v>
          </cell>
          <cell r="AQ726">
            <v>75970</v>
          </cell>
        </row>
        <row r="727">
          <cell r="E727" t="str">
            <v>MM2</v>
          </cell>
          <cell r="Z727" t="str">
            <v>SM</v>
          </cell>
          <cell r="AQ727">
            <v>72820</v>
          </cell>
        </row>
        <row r="728">
          <cell r="E728" t="str">
            <v>MM2</v>
          </cell>
          <cell r="Z728" t="str">
            <v>SM</v>
          </cell>
          <cell r="AQ728">
            <v>74890</v>
          </cell>
        </row>
        <row r="729">
          <cell r="E729" t="str">
            <v>MM2</v>
          </cell>
          <cell r="Z729" t="str">
            <v>M3</v>
          </cell>
          <cell r="AQ729">
            <v>56180</v>
          </cell>
        </row>
        <row r="730">
          <cell r="E730" t="str">
            <v>MM2</v>
          </cell>
          <cell r="Z730" t="str">
            <v>M3</v>
          </cell>
          <cell r="AQ730">
            <v>54487</v>
          </cell>
        </row>
        <row r="731">
          <cell r="E731" t="str">
            <v>MM2</v>
          </cell>
          <cell r="Z731" t="str">
            <v>M3</v>
          </cell>
          <cell r="AQ731">
            <v>60700</v>
          </cell>
        </row>
        <row r="732">
          <cell r="E732" t="str">
            <v>MM2</v>
          </cell>
          <cell r="Z732" t="str">
            <v>M3</v>
          </cell>
          <cell r="AQ732">
            <v>69700</v>
          </cell>
        </row>
        <row r="733">
          <cell r="E733" t="str">
            <v>MM2</v>
          </cell>
          <cell r="Z733" t="str">
            <v>M3</v>
          </cell>
          <cell r="AQ733">
            <v>56000</v>
          </cell>
        </row>
        <row r="734">
          <cell r="E734" t="str">
            <v>MM2</v>
          </cell>
          <cell r="Z734" t="str">
            <v>M3</v>
          </cell>
          <cell r="AQ734">
            <v>57240</v>
          </cell>
        </row>
        <row r="735">
          <cell r="E735" t="str">
            <v>MM2</v>
          </cell>
          <cell r="Z735" t="str">
            <v>M3</v>
          </cell>
          <cell r="AQ735">
            <v>56128</v>
          </cell>
        </row>
        <row r="736">
          <cell r="E736" t="str">
            <v>MM2</v>
          </cell>
          <cell r="Z736" t="str">
            <v>M3</v>
          </cell>
          <cell r="AQ736">
            <v>69616</v>
          </cell>
        </row>
        <row r="737">
          <cell r="E737" t="str">
            <v>MM2</v>
          </cell>
          <cell r="Z737" t="str">
            <v>M2</v>
          </cell>
          <cell r="AQ737">
            <v>61490</v>
          </cell>
        </row>
        <row r="738">
          <cell r="E738" t="str">
            <v>MM2</v>
          </cell>
          <cell r="Z738" t="str">
            <v>M2</v>
          </cell>
          <cell r="AQ738">
            <v>70220</v>
          </cell>
        </row>
        <row r="739">
          <cell r="E739" t="str">
            <v>MM2</v>
          </cell>
          <cell r="Z739" t="str">
            <v>M1</v>
          </cell>
          <cell r="AQ739">
            <v>53720</v>
          </cell>
        </row>
        <row r="740">
          <cell r="E740" t="str">
            <v>MM2</v>
          </cell>
          <cell r="Z740" t="str">
            <v>M1</v>
          </cell>
          <cell r="AQ740">
            <v>55250</v>
          </cell>
        </row>
        <row r="741">
          <cell r="E741" t="str">
            <v>MM2</v>
          </cell>
          <cell r="Z741" t="str">
            <v>M1</v>
          </cell>
          <cell r="AQ741">
            <v>61470</v>
          </cell>
        </row>
        <row r="742">
          <cell r="E742" t="str">
            <v>MM2</v>
          </cell>
          <cell r="Z742" t="str">
            <v>M1</v>
          </cell>
          <cell r="AQ742">
            <v>58290</v>
          </cell>
        </row>
        <row r="743">
          <cell r="E743" t="str">
            <v>MM2</v>
          </cell>
          <cell r="Z743" t="str">
            <v>M1</v>
          </cell>
          <cell r="AQ743">
            <v>60110</v>
          </cell>
        </row>
        <row r="744">
          <cell r="E744" t="str">
            <v>MM2</v>
          </cell>
          <cell r="Z744" t="str">
            <v>M1</v>
          </cell>
          <cell r="AQ744">
            <v>58860</v>
          </cell>
        </row>
        <row r="745">
          <cell r="E745" t="str">
            <v>MM2</v>
          </cell>
          <cell r="Z745" t="str">
            <v>M1</v>
          </cell>
          <cell r="AQ745">
            <v>58000</v>
          </cell>
        </row>
        <row r="746">
          <cell r="E746" t="str">
            <v>MM2</v>
          </cell>
          <cell r="Z746" t="str">
            <v>M1</v>
          </cell>
          <cell r="AQ746">
            <v>59800</v>
          </cell>
        </row>
        <row r="747">
          <cell r="E747" t="str">
            <v>MM2</v>
          </cell>
          <cell r="Z747" t="str">
            <v>M1</v>
          </cell>
          <cell r="AQ747">
            <v>55000</v>
          </cell>
        </row>
        <row r="748">
          <cell r="E748" t="str">
            <v>MM2</v>
          </cell>
          <cell r="Z748" t="str">
            <v>M1</v>
          </cell>
          <cell r="AQ748">
            <v>60900</v>
          </cell>
        </row>
        <row r="749">
          <cell r="E749" t="str">
            <v>MM2</v>
          </cell>
          <cell r="Z749" t="str">
            <v>Sup</v>
          </cell>
          <cell r="AQ749">
            <v>53690</v>
          </cell>
        </row>
        <row r="750">
          <cell r="E750" t="str">
            <v>MM2</v>
          </cell>
          <cell r="Z750" t="str">
            <v>Sup</v>
          </cell>
          <cell r="AQ750">
            <v>55370</v>
          </cell>
        </row>
        <row r="751">
          <cell r="E751" t="str">
            <v>MM2</v>
          </cell>
          <cell r="Z751" t="str">
            <v>Sup</v>
          </cell>
          <cell r="AQ751">
            <v>53690</v>
          </cell>
        </row>
        <row r="752">
          <cell r="E752" t="str">
            <v>MM2</v>
          </cell>
          <cell r="Z752" t="str">
            <v>Sup</v>
          </cell>
          <cell r="AQ752">
            <v>51360</v>
          </cell>
        </row>
        <row r="753">
          <cell r="E753" t="str">
            <v>MM2</v>
          </cell>
          <cell r="Z753" t="str">
            <v>Sup</v>
          </cell>
          <cell r="AQ753">
            <v>56630</v>
          </cell>
        </row>
        <row r="754">
          <cell r="E754" t="str">
            <v>MM2</v>
          </cell>
          <cell r="Z754" t="str">
            <v>Sup</v>
          </cell>
          <cell r="AQ754">
            <v>55000</v>
          </cell>
        </row>
        <row r="755">
          <cell r="E755" t="str">
            <v>MM2</v>
          </cell>
          <cell r="Z755" t="str">
            <v>Sup</v>
          </cell>
          <cell r="AQ755">
            <v>55560</v>
          </cell>
        </row>
        <row r="756">
          <cell r="E756" t="str">
            <v>MM2</v>
          </cell>
          <cell r="Z756" t="str">
            <v>Sup</v>
          </cell>
          <cell r="AQ756">
            <v>55010</v>
          </cell>
        </row>
        <row r="757">
          <cell r="E757" t="str">
            <v>MM2</v>
          </cell>
          <cell r="Z757" t="str">
            <v>Sup</v>
          </cell>
          <cell r="AQ757">
            <v>44364</v>
          </cell>
        </row>
        <row r="758">
          <cell r="E758" t="str">
            <v>MM2</v>
          </cell>
          <cell r="Z758" t="str">
            <v>Sup</v>
          </cell>
          <cell r="AQ758">
            <v>53690</v>
          </cell>
        </row>
        <row r="759">
          <cell r="E759" t="str">
            <v>MM2</v>
          </cell>
          <cell r="Z759" t="str">
            <v>Sup</v>
          </cell>
          <cell r="AQ759">
            <v>57310</v>
          </cell>
        </row>
        <row r="760">
          <cell r="E760" t="str">
            <v>MM2</v>
          </cell>
          <cell r="Z760" t="str">
            <v>Sup</v>
          </cell>
          <cell r="AQ760">
            <v>55000</v>
          </cell>
        </row>
        <row r="761">
          <cell r="E761" t="str">
            <v>MM2</v>
          </cell>
          <cell r="Z761" t="str">
            <v>Sup</v>
          </cell>
          <cell r="AQ761">
            <v>52300</v>
          </cell>
        </row>
        <row r="762">
          <cell r="E762" t="str">
            <v>MM2</v>
          </cell>
          <cell r="Z762" t="str">
            <v>Sup</v>
          </cell>
          <cell r="AQ762">
            <v>53690</v>
          </cell>
        </row>
        <row r="763">
          <cell r="E763" t="str">
            <v>MM2</v>
          </cell>
          <cell r="Z763" t="str">
            <v>S2</v>
          </cell>
          <cell r="AQ763">
            <v>49000</v>
          </cell>
        </row>
        <row r="764">
          <cell r="E764" t="str">
            <v>MM2</v>
          </cell>
          <cell r="Z764" t="str">
            <v>S2</v>
          </cell>
          <cell r="AQ764">
            <v>46330</v>
          </cell>
        </row>
        <row r="765">
          <cell r="E765" t="str">
            <v>MM2</v>
          </cell>
          <cell r="Z765" t="str">
            <v>S2</v>
          </cell>
          <cell r="AQ765">
            <v>48000</v>
          </cell>
        </row>
        <row r="766">
          <cell r="E766" t="str">
            <v>MM2</v>
          </cell>
          <cell r="Z766" t="str">
            <v>S2</v>
          </cell>
          <cell r="AQ766">
            <v>47970</v>
          </cell>
        </row>
        <row r="767">
          <cell r="E767" t="str">
            <v>MM2</v>
          </cell>
          <cell r="Z767" t="str">
            <v>S2</v>
          </cell>
          <cell r="AQ767">
            <v>47150</v>
          </cell>
        </row>
        <row r="768">
          <cell r="E768" t="str">
            <v>MM2</v>
          </cell>
          <cell r="Z768" t="str">
            <v>S2</v>
          </cell>
          <cell r="AQ768">
            <v>58720</v>
          </cell>
        </row>
        <row r="769">
          <cell r="E769" t="str">
            <v>MM2</v>
          </cell>
          <cell r="Z769" t="str">
            <v>S2</v>
          </cell>
          <cell r="AQ769">
            <v>47150</v>
          </cell>
        </row>
        <row r="770">
          <cell r="E770" t="str">
            <v>MM2</v>
          </cell>
          <cell r="Z770" t="str">
            <v>S2</v>
          </cell>
          <cell r="AQ770">
            <v>46330</v>
          </cell>
        </row>
        <row r="771">
          <cell r="E771" t="str">
            <v>MM2</v>
          </cell>
          <cell r="Z771" t="str">
            <v>S2</v>
          </cell>
          <cell r="AQ771">
            <v>46330</v>
          </cell>
        </row>
        <row r="772">
          <cell r="E772" t="str">
            <v>MM2</v>
          </cell>
          <cell r="Z772" t="str">
            <v>S2</v>
          </cell>
          <cell r="AQ772">
            <v>38280</v>
          </cell>
        </row>
        <row r="773">
          <cell r="E773" t="str">
            <v>MM2</v>
          </cell>
          <cell r="Z773" t="str">
            <v>S2</v>
          </cell>
          <cell r="AQ773">
            <v>46330</v>
          </cell>
        </row>
        <row r="774">
          <cell r="E774" t="str">
            <v>MM2</v>
          </cell>
          <cell r="Z774" t="str">
            <v>S2</v>
          </cell>
          <cell r="AQ774">
            <v>45000</v>
          </cell>
        </row>
        <row r="775">
          <cell r="E775" t="str">
            <v>MM2</v>
          </cell>
          <cell r="Z775" t="str">
            <v>S2</v>
          </cell>
          <cell r="AQ775">
            <v>50300</v>
          </cell>
        </row>
        <row r="776">
          <cell r="E776" t="str">
            <v>MM2</v>
          </cell>
          <cell r="Z776" t="str">
            <v>S2</v>
          </cell>
          <cell r="AQ776">
            <v>55380</v>
          </cell>
        </row>
        <row r="777">
          <cell r="E777" t="str">
            <v>MM2</v>
          </cell>
          <cell r="Z777" t="str">
            <v>S2</v>
          </cell>
          <cell r="AQ777">
            <v>44280</v>
          </cell>
        </row>
        <row r="778">
          <cell r="E778" t="str">
            <v>MM2</v>
          </cell>
          <cell r="Z778" t="str">
            <v>S2</v>
          </cell>
          <cell r="AQ778">
            <v>44280</v>
          </cell>
        </row>
        <row r="779">
          <cell r="E779" t="str">
            <v>MM2</v>
          </cell>
          <cell r="Z779" t="str">
            <v>S2</v>
          </cell>
          <cell r="AQ779">
            <v>48300</v>
          </cell>
        </row>
        <row r="780">
          <cell r="E780" t="str">
            <v>MM2</v>
          </cell>
          <cell r="Z780" t="str">
            <v>S2</v>
          </cell>
          <cell r="AQ780">
            <v>56640</v>
          </cell>
        </row>
        <row r="781">
          <cell r="E781" t="str">
            <v>MM2</v>
          </cell>
          <cell r="Z781" t="str">
            <v>S2</v>
          </cell>
          <cell r="AQ781">
            <v>46330</v>
          </cell>
        </row>
        <row r="782">
          <cell r="E782" t="str">
            <v>MM2</v>
          </cell>
          <cell r="Z782" t="str">
            <v>S2</v>
          </cell>
          <cell r="AQ782">
            <v>53720</v>
          </cell>
        </row>
        <row r="783">
          <cell r="E783" t="str">
            <v>MM2</v>
          </cell>
          <cell r="Z783" t="str">
            <v>S2</v>
          </cell>
          <cell r="AQ783">
            <v>47150</v>
          </cell>
        </row>
        <row r="784">
          <cell r="E784" t="str">
            <v>MM2</v>
          </cell>
          <cell r="Z784" t="str">
            <v>S2</v>
          </cell>
          <cell r="AQ784">
            <v>46330</v>
          </cell>
        </row>
        <row r="785">
          <cell r="E785" t="str">
            <v>MM2</v>
          </cell>
          <cell r="Z785" t="str">
            <v>S2</v>
          </cell>
          <cell r="AQ785">
            <v>53480</v>
          </cell>
        </row>
        <row r="786">
          <cell r="E786" t="str">
            <v>MM2</v>
          </cell>
          <cell r="Z786" t="str">
            <v>S1</v>
          </cell>
          <cell r="AQ786">
            <v>45360</v>
          </cell>
        </row>
        <row r="787">
          <cell r="E787" t="str">
            <v>MM2</v>
          </cell>
          <cell r="Z787" t="str">
            <v>S1</v>
          </cell>
          <cell r="AQ787">
            <v>33959</v>
          </cell>
        </row>
        <row r="788">
          <cell r="E788" t="str">
            <v>MM2</v>
          </cell>
          <cell r="Z788" t="str">
            <v>S1</v>
          </cell>
          <cell r="AQ788">
            <v>44620</v>
          </cell>
        </row>
        <row r="789">
          <cell r="E789" t="str">
            <v>MM2</v>
          </cell>
          <cell r="Z789" t="str">
            <v>S1</v>
          </cell>
          <cell r="AQ789">
            <v>42000</v>
          </cell>
        </row>
        <row r="790">
          <cell r="E790" t="str">
            <v>MM2</v>
          </cell>
          <cell r="Z790" t="str">
            <v>S1</v>
          </cell>
          <cell r="AQ790">
            <v>43000</v>
          </cell>
        </row>
        <row r="791">
          <cell r="E791" t="str">
            <v>MM2</v>
          </cell>
          <cell r="Z791" t="str">
            <v>S1</v>
          </cell>
          <cell r="AQ791">
            <v>42560</v>
          </cell>
        </row>
        <row r="792">
          <cell r="E792" t="str">
            <v>MM2</v>
          </cell>
          <cell r="Z792" t="str">
            <v>S1</v>
          </cell>
          <cell r="AQ792">
            <v>41810</v>
          </cell>
        </row>
        <row r="793">
          <cell r="E793" t="str">
            <v>MM2</v>
          </cell>
          <cell r="Z793" t="str">
            <v>S1</v>
          </cell>
          <cell r="AQ793">
            <v>45560</v>
          </cell>
        </row>
        <row r="794">
          <cell r="E794" t="str">
            <v>MM2</v>
          </cell>
          <cell r="Z794" t="str">
            <v>S1</v>
          </cell>
          <cell r="AQ794">
            <v>38100</v>
          </cell>
        </row>
        <row r="795">
          <cell r="E795" t="str">
            <v>MM2</v>
          </cell>
          <cell r="Z795" t="str">
            <v>S1</v>
          </cell>
          <cell r="AQ795">
            <v>44000</v>
          </cell>
        </row>
        <row r="796">
          <cell r="E796" t="str">
            <v>MM2</v>
          </cell>
          <cell r="Z796" t="str">
            <v>S1</v>
          </cell>
          <cell r="AQ796">
            <v>41440</v>
          </cell>
        </row>
        <row r="797">
          <cell r="E797" t="str">
            <v>MM2</v>
          </cell>
          <cell r="Z797" t="str">
            <v>S1</v>
          </cell>
          <cell r="AQ797">
            <v>44800</v>
          </cell>
        </row>
        <row r="798">
          <cell r="E798" t="str">
            <v>MM2</v>
          </cell>
          <cell r="Z798" t="str">
            <v>S1</v>
          </cell>
          <cell r="AQ798">
            <v>41440</v>
          </cell>
        </row>
        <row r="799">
          <cell r="E799" t="str">
            <v>MM2</v>
          </cell>
          <cell r="Z799" t="str">
            <v>S1</v>
          </cell>
          <cell r="AQ799">
            <v>41440</v>
          </cell>
        </row>
        <row r="800">
          <cell r="E800" t="str">
            <v>MM2</v>
          </cell>
          <cell r="Z800" t="str">
            <v>S1</v>
          </cell>
          <cell r="AQ800">
            <v>39160</v>
          </cell>
        </row>
        <row r="801">
          <cell r="E801" t="str">
            <v>MM2</v>
          </cell>
          <cell r="Z801" t="str">
            <v>S1</v>
          </cell>
          <cell r="AQ801">
            <v>40700</v>
          </cell>
        </row>
        <row r="802">
          <cell r="E802" t="str">
            <v>MM2</v>
          </cell>
          <cell r="Z802" t="str">
            <v>S1</v>
          </cell>
          <cell r="AQ802">
            <v>40700</v>
          </cell>
        </row>
        <row r="803">
          <cell r="E803" t="str">
            <v>MM2</v>
          </cell>
          <cell r="Z803" t="str">
            <v>S1</v>
          </cell>
          <cell r="AQ803">
            <v>45230</v>
          </cell>
        </row>
        <row r="804">
          <cell r="E804" t="str">
            <v>MM2</v>
          </cell>
          <cell r="Z804" t="str">
            <v>S1</v>
          </cell>
          <cell r="AQ804">
            <v>43500</v>
          </cell>
        </row>
        <row r="805">
          <cell r="E805" t="str">
            <v>MM2</v>
          </cell>
          <cell r="Z805" t="str">
            <v>S1</v>
          </cell>
          <cell r="AQ805">
            <v>41580</v>
          </cell>
        </row>
        <row r="806">
          <cell r="E806" t="str">
            <v>MM2</v>
          </cell>
          <cell r="Z806" t="str">
            <v>A2</v>
          </cell>
          <cell r="AQ806">
            <v>34000</v>
          </cell>
        </row>
        <row r="807">
          <cell r="E807" t="str">
            <v>MM2</v>
          </cell>
          <cell r="Z807" t="str">
            <v>A2</v>
          </cell>
          <cell r="AQ807">
            <v>38520</v>
          </cell>
        </row>
        <row r="808">
          <cell r="E808" t="str">
            <v>MM2</v>
          </cell>
          <cell r="Z808" t="str">
            <v>A2</v>
          </cell>
          <cell r="AQ808">
            <v>32860</v>
          </cell>
        </row>
        <row r="809">
          <cell r="E809" t="str">
            <v>MM2</v>
          </cell>
          <cell r="Z809" t="str">
            <v>A2</v>
          </cell>
          <cell r="AQ809">
            <v>40016</v>
          </cell>
        </row>
        <row r="810">
          <cell r="E810" t="str">
            <v>MM2</v>
          </cell>
          <cell r="Z810" t="str">
            <v>A2</v>
          </cell>
          <cell r="AQ810">
            <v>37740</v>
          </cell>
        </row>
        <row r="811">
          <cell r="E811" t="str">
            <v>MM2</v>
          </cell>
          <cell r="Z811" t="str">
            <v>A2</v>
          </cell>
          <cell r="AQ811">
            <v>39110</v>
          </cell>
        </row>
        <row r="812">
          <cell r="E812" t="str">
            <v>MM2</v>
          </cell>
          <cell r="Z812" t="str">
            <v>A2</v>
          </cell>
          <cell r="AQ812">
            <v>34720</v>
          </cell>
        </row>
        <row r="813">
          <cell r="E813" t="str">
            <v>MM2</v>
          </cell>
          <cell r="Z813" t="str">
            <v>A2</v>
          </cell>
          <cell r="AQ813">
            <v>39730.5</v>
          </cell>
        </row>
        <row r="814">
          <cell r="E814" t="str">
            <v>MM2</v>
          </cell>
          <cell r="Z814" t="str">
            <v>A2</v>
          </cell>
          <cell r="AQ814">
            <v>37000</v>
          </cell>
        </row>
        <row r="815">
          <cell r="E815" t="str">
            <v>MM2</v>
          </cell>
          <cell r="Z815" t="str">
            <v>A2</v>
          </cell>
          <cell r="AQ815">
            <v>36613.1</v>
          </cell>
        </row>
        <row r="816">
          <cell r="E816" t="str">
            <v>MM2</v>
          </cell>
          <cell r="Z816" t="str">
            <v>A2</v>
          </cell>
          <cell r="AQ816">
            <v>33480</v>
          </cell>
        </row>
        <row r="817">
          <cell r="E817" t="str">
            <v>MM2</v>
          </cell>
          <cell r="Z817" t="str">
            <v>A2</v>
          </cell>
          <cell r="AQ817">
            <v>35280</v>
          </cell>
        </row>
        <row r="818">
          <cell r="E818" t="str">
            <v>MM2</v>
          </cell>
          <cell r="Z818" t="str">
            <v>A2</v>
          </cell>
          <cell r="AQ818">
            <v>34960</v>
          </cell>
        </row>
        <row r="819">
          <cell r="E819" t="str">
            <v>MM2</v>
          </cell>
          <cell r="Z819" t="str">
            <v>A2</v>
          </cell>
          <cell r="AQ819">
            <v>35000</v>
          </cell>
        </row>
        <row r="820">
          <cell r="E820" t="str">
            <v>MM2</v>
          </cell>
          <cell r="Z820" t="str">
            <v>A2</v>
          </cell>
          <cell r="AQ820">
            <v>37400</v>
          </cell>
        </row>
        <row r="821">
          <cell r="E821" t="str">
            <v>MM2</v>
          </cell>
          <cell r="Z821" t="str">
            <v>A2</v>
          </cell>
          <cell r="AQ821">
            <v>33480</v>
          </cell>
        </row>
        <row r="822">
          <cell r="E822" t="str">
            <v>MM2</v>
          </cell>
          <cell r="Z822" t="str">
            <v>A2</v>
          </cell>
          <cell r="AQ822">
            <v>39300</v>
          </cell>
        </row>
        <row r="823">
          <cell r="E823" t="str">
            <v>MM2</v>
          </cell>
          <cell r="Z823" t="str">
            <v>A2</v>
          </cell>
          <cell r="AQ823">
            <v>37562</v>
          </cell>
        </row>
        <row r="824">
          <cell r="E824" t="str">
            <v>MM2</v>
          </cell>
          <cell r="Z824" t="str">
            <v>A2</v>
          </cell>
          <cell r="AQ824">
            <v>35910</v>
          </cell>
        </row>
        <row r="825">
          <cell r="E825" t="str">
            <v>MM2</v>
          </cell>
          <cell r="Z825" t="str">
            <v>A2</v>
          </cell>
          <cell r="AQ825">
            <v>34000</v>
          </cell>
        </row>
        <row r="826">
          <cell r="E826" t="str">
            <v>MM2</v>
          </cell>
          <cell r="Z826" t="str">
            <v>A2</v>
          </cell>
          <cell r="AQ826">
            <v>33480</v>
          </cell>
        </row>
        <row r="827">
          <cell r="E827" t="str">
            <v>MM2</v>
          </cell>
          <cell r="Z827" t="str">
            <v>A2</v>
          </cell>
          <cell r="AQ827">
            <v>35000</v>
          </cell>
        </row>
        <row r="828">
          <cell r="E828" t="str">
            <v>MM2</v>
          </cell>
          <cell r="Z828" t="str">
            <v>A2</v>
          </cell>
          <cell r="AQ828">
            <v>37400</v>
          </cell>
        </row>
        <row r="829">
          <cell r="E829" t="str">
            <v>MM2</v>
          </cell>
          <cell r="Z829" t="str">
            <v>A2</v>
          </cell>
          <cell r="AQ829">
            <v>34100</v>
          </cell>
        </row>
        <row r="830">
          <cell r="E830" t="str">
            <v>MM2</v>
          </cell>
          <cell r="Z830" t="str">
            <v>A2</v>
          </cell>
          <cell r="AQ830">
            <v>36100</v>
          </cell>
        </row>
        <row r="831">
          <cell r="E831" t="str">
            <v>MM2</v>
          </cell>
          <cell r="Z831" t="str">
            <v>A2</v>
          </cell>
          <cell r="AQ831">
            <v>39350</v>
          </cell>
        </row>
        <row r="832">
          <cell r="E832" t="str">
            <v>MM2</v>
          </cell>
          <cell r="Z832" t="str">
            <v>A2</v>
          </cell>
          <cell r="AQ832">
            <v>40460</v>
          </cell>
        </row>
        <row r="833">
          <cell r="E833" t="str">
            <v>MM2</v>
          </cell>
          <cell r="Z833" t="str">
            <v>A2</v>
          </cell>
          <cell r="AQ833">
            <v>33480</v>
          </cell>
        </row>
        <row r="834">
          <cell r="E834" t="str">
            <v>MM2</v>
          </cell>
          <cell r="Z834" t="str">
            <v>A2</v>
          </cell>
          <cell r="AQ834">
            <v>40830</v>
          </cell>
        </row>
        <row r="835">
          <cell r="E835" t="str">
            <v>MM2</v>
          </cell>
          <cell r="Z835" t="str">
            <v>A2</v>
          </cell>
          <cell r="AQ835">
            <v>34720</v>
          </cell>
        </row>
        <row r="836">
          <cell r="E836" t="str">
            <v>MM2</v>
          </cell>
          <cell r="Z836" t="str">
            <v>A2</v>
          </cell>
          <cell r="AQ836">
            <v>39600</v>
          </cell>
        </row>
        <row r="837">
          <cell r="E837" t="str">
            <v>MM2</v>
          </cell>
          <cell r="Z837" t="str">
            <v>A2</v>
          </cell>
          <cell r="AQ837">
            <v>34720</v>
          </cell>
        </row>
        <row r="838">
          <cell r="E838" t="str">
            <v>MM2</v>
          </cell>
          <cell r="Z838" t="str">
            <v>A2</v>
          </cell>
          <cell r="AQ838">
            <v>34720</v>
          </cell>
        </row>
        <row r="839">
          <cell r="E839" t="str">
            <v>MM2</v>
          </cell>
          <cell r="Z839" t="str">
            <v>A1</v>
          </cell>
          <cell r="AQ839">
            <v>36450</v>
          </cell>
        </row>
        <row r="840">
          <cell r="E840" t="str">
            <v>MM2</v>
          </cell>
          <cell r="Z840" t="str">
            <v>A1</v>
          </cell>
          <cell r="AQ840">
            <v>31590</v>
          </cell>
        </row>
        <row r="841">
          <cell r="E841" t="str">
            <v>MM2</v>
          </cell>
          <cell r="Z841" t="str">
            <v>A1</v>
          </cell>
          <cell r="AQ841">
            <v>36450</v>
          </cell>
        </row>
        <row r="842">
          <cell r="E842" t="str">
            <v>MM2</v>
          </cell>
          <cell r="Z842" t="str">
            <v>A1</v>
          </cell>
          <cell r="AQ842">
            <v>31590</v>
          </cell>
        </row>
        <row r="843">
          <cell r="E843" t="str">
            <v>MM2</v>
          </cell>
          <cell r="Z843" t="str">
            <v>A1</v>
          </cell>
          <cell r="AQ843">
            <v>40040</v>
          </cell>
        </row>
        <row r="844">
          <cell r="E844" t="str">
            <v>MM2</v>
          </cell>
          <cell r="Z844" t="str">
            <v>A1</v>
          </cell>
          <cell r="AQ844">
            <v>31590</v>
          </cell>
        </row>
        <row r="845">
          <cell r="E845" t="str">
            <v>MM2</v>
          </cell>
          <cell r="Z845" t="str">
            <v>A1</v>
          </cell>
          <cell r="AQ845">
            <v>34060</v>
          </cell>
        </row>
        <row r="846">
          <cell r="E846" t="str">
            <v>MM2</v>
          </cell>
          <cell r="Z846" t="str">
            <v>A1</v>
          </cell>
          <cell r="AQ846">
            <v>34450</v>
          </cell>
        </row>
        <row r="847">
          <cell r="E847" t="str">
            <v>MM2</v>
          </cell>
          <cell r="Z847" t="str">
            <v>A1</v>
          </cell>
          <cell r="AQ847">
            <v>33590</v>
          </cell>
        </row>
        <row r="848">
          <cell r="E848" t="str">
            <v>MM2</v>
          </cell>
          <cell r="Z848" t="str">
            <v>A1</v>
          </cell>
          <cell r="AQ848">
            <v>34000</v>
          </cell>
        </row>
        <row r="849">
          <cell r="E849" t="str">
            <v>MM2</v>
          </cell>
          <cell r="Z849" t="str">
            <v>A1</v>
          </cell>
          <cell r="AQ849">
            <v>34450</v>
          </cell>
        </row>
        <row r="850">
          <cell r="E850" t="str">
            <v>MM2</v>
          </cell>
          <cell r="Z850" t="str">
            <v>A1</v>
          </cell>
          <cell r="AQ850">
            <v>36400</v>
          </cell>
        </row>
        <row r="851">
          <cell r="E851" t="str">
            <v>MM2</v>
          </cell>
          <cell r="Z851" t="str">
            <v>A1</v>
          </cell>
          <cell r="AQ851">
            <v>33590</v>
          </cell>
        </row>
        <row r="852">
          <cell r="E852" t="str">
            <v>MM2</v>
          </cell>
          <cell r="Z852" t="str">
            <v>A1</v>
          </cell>
          <cell r="AQ852">
            <v>38400</v>
          </cell>
        </row>
        <row r="853">
          <cell r="E853" t="str">
            <v>MM2</v>
          </cell>
          <cell r="Z853" t="str">
            <v>A1</v>
          </cell>
          <cell r="AQ853">
            <v>31590</v>
          </cell>
        </row>
        <row r="854">
          <cell r="E854" t="str">
            <v>MM2</v>
          </cell>
          <cell r="Z854" t="str">
            <v>A1</v>
          </cell>
          <cell r="AQ854">
            <v>36450</v>
          </cell>
        </row>
        <row r="855">
          <cell r="E855" t="str">
            <v>MM2</v>
          </cell>
          <cell r="Z855" t="str">
            <v>A1</v>
          </cell>
          <cell r="AQ855">
            <v>33590</v>
          </cell>
        </row>
        <row r="856">
          <cell r="E856" t="str">
            <v>MM2</v>
          </cell>
          <cell r="Z856" t="str">
            <v>A1</v>
          </cell>
          <cell r="AQ856">
            <v>31590</v>
          </cell>
        </row>
        <row r="857">
          <cell r="E857" t="str">
            <v>MM2</v>
          </cell>
          <cell r="Z857" t="str">
            <v>A1</v>
          </cell>
          <cell r="AQ857">
            <v>33590</v>
          </cell>
        </row>
        <row r="858">
          <cell r="E858" t="str">
            <v>MM2</v>
          </cell>
          <cell r="Z858" t="str">
            <v>A1</v>
          </cell>
          <cell r="AQ858">
            <v>31590</v>
          </cell>
        </row>
        <row r="859">
          <cell r="E859" t="str">
            <v>MM2</v>
          </cell>
          <cell r="Z859" t="str">
            <v>A1</v>
          </cell>
          <cell r="AQ859">
            <v>34450</v>
          </cell>
        </row>
        <row r="860">
          <cell r="E860" t="str">
            <v>MM2</v>
          </cell>
          <cell r="Z860" t="str">
            <v>A1</v>
          </cell>
          <cell r="AQ860">
            <v>33590</v>
          </cell>
        </row>
        <row r="861">
          <cell r="E861" t="str">
            <v>MM2</v>
          </cell>
          <cell r="Z861" t="str">
            <v>A1</v>
          </cell>
          <cell r="AQ861">
            <v>31590</v>
          </cell>
        </row>
        <row r="862">
          <cell r="E862" t="str">
            <v>MM2</v>
          </cell>
          <cell r="Z862" t="str">
            <v>A1</v>
          </cell>
          <cell r="AQ862">
            <v>34450</v>
          </cell>
        </row>
        <row r="863">
          <cell r="E863" t="str">
            <v>MM2</v>
          </cell>
          <cell r="Z863" t="str">
            <v>A1</v>
          </cell>
          <cell r="AQ863">
            <v>33590</v>
          </cell>
        </row>
        <row r="864">
          <cell r="E864" t="str">
            <v>MM2</v>
          </cell>
          <cell r="Z864" t="str">
            <v>A1</v>
          </cell>
          <cell r="AQ864">
            <v>36400</v>
          </cell>
        </row>
        <row r="865">
          <cell r="E865" t="str">
            <v>MM2</v>
          </cell>
          <cell r="Z865" t="str">
            <v>A1</v>
          </cell>
          <cell r="AQ865">
            <v>40040</v>
          </cell>
        </row>
        <row r="866">
          <cell r="E866" t="str">
            <v>MM2</v>
          </cell>
          <cell r="Z866" t="str">
            <v>A1</v>
          </cell>
          <cell r="AQ866">
            <v>31590</v>
          </cell>
        </row>
        <row r="867">
          <cell r="E867" t="str">
            <v>MM2</v>
          </cell>
          <cell r="Z867" t="str">
            <v>A1</v>
          </cell>
          <cell r="AQ867">
            <v>34450</v>
          </cell>
        </row>
        <row r="868">
          <cell r="E868" t="str">
            <v>MM2</v>
          </cell>
          <cell r="Z868" t="str">
            <v>A1</v>
          </cell>
          <cell r="AQ868">
            <v>36450</v>
          </cell>
        </row>
        <row r="869">
          <cell r="E869" t="str">
            <v>MM2</v>
          </cell>
          <cell r="Z869" t="str">
            <v>A1</v>
          </cell>
          <cell r="AQ869">
            <v>38400</v>
          </cell>
        </row>
        <row r="870">
          <cell r="E870" t="str">
            <v>MM2</v>
          </cell>
          <cell r="Z870" t="str">
            <v>A1</v>
          </cell>
          <cell r="AQ870">
            <v>31590</v>
          </cell>
        </row>
        <row r="871">
          <cell r="E871" t="str">
            <v>MM2</v>
          </cell>
          <cell r="Z871" t="str">
            <v>A1</v>
          </cell>
          <cell r="AQ871">
            <v>31590</v>
          </cell>
        </row>
        <row r="872">
          <cell r="E872" t="str">
            <v>MM2</v>
          </cell>
          <cell r="Z872" t="str">
            <v>A1</v>
          </cell>
          <cell r="AQ872">
            <v>31590</v>
          </cell>
        </row>
        <row r="873">
          <cell r="E873" t="str">
            <v>MM2</v>
          </cell>
          <cell r="Z873" t="str">
            <v>A1</v>
          </cell>
          <cell r="AQ873">
            <v>31590</v>
          </cell>
        </row>
        <row r="874">
          <cell r="E874" t="str">
            <v>MM2</v>
          </cell>
          <cell r="Z874" t="str">
            <v>A1</v>
          </cell>
          <cell r="AQ874">
            <v>31590</v>
          </cell>
        </row>
        <row r="875">
          <cell r="E875" t="str">
            <v>MM2</v>
          </cell>
          <cell r="Z875" t="str">
            <v>A1</v>
          </cell>
          <cell r="AQ875">
            <v>31590</v>
          </cell>
        </row>
        <row r="876">
          <cell r="E876" t="str">
            <v>MM2</v>
          </cell>
          <cell r="Z876" t="str">
            <v>A1</v>
          </cell>
          <cell r="AQ876">
            <v>38400</v>
          </cell>
        </row>
        <row r="877">
          <cell r="E877" t="str">
            <v>MM2</v>
          </cell>
          <cell r="Z877" t="str">
            <v>A1</v>
          </cell>
          <cell r="AQ877">
            <v>34450</v>
          </cell>
        </row>
        <row r="878">
          <cell r="E878" t="str">
            <v>MM2</v>
          </cell>
          <cell r="Z878" t="str">
            <v>A1</v>
          </cell>
          <cell r="AQ878">
            <v>31590</v>
          </cell>
        </row>
        <row r="879">
          <cell r="E879" t="str">
            <v>MM2</v>
          </cell>
          <cell r="Z879" t="str">
            <v>SCD</v>
          </cell>
          <cell r="AQ879">
            <v>17400</v>
          </cell>
        </row>
        <row r="880">
          <cell r="E880" t="str">
            <v>MM2</v>
          </cell>
          <cell r="Z880" t="str">
            <v>SCD</v>
          </cell>
          <cell r="AQ880">
            <v>17400</v>
          </cell>
        </row>
        <row r="881">
          <cell r="E881" t="str">
            <v>MM2</v>
          </cell>
          <cell r="Z881" t="str">
            <v>SCD</v>
          </cell>
          <cell r="AQ881">
            <v>16200</v>
          </cell>
        </row>
        <row r="882">
          <cell r="E882" t="str">
            <v>MM2</v>
          </cell>
          <cell r="Z882" t="str">
            <v>SCD</v>
          </cell>
          <cell r="AQ882">
            <v>17400</v>
          </cell>
        </row>
        <row r="883">
          <cell r="E883" t="str">
            <v>MM2</v>
          </cell>
          <cell r="Z883" t="str">
            <v>SCD</v>
          </cell>
          <cell r="AQ883">
            <v>19800</v>
          </cell>
        </row>
        <row r="884">
          <cell r="E884" t="str">
            <v>MM2</v>
          </cell>
          <cell r="Z884" t="str">
            <v>SCD</v>
          </cell>
          <cell r="AQ884">
            <v>16200</v>
          </cell>
        </row>
        <row r="885">
          <cell r="E885" t="str">
            <v>MM2</v>
          </cell>
          <cell r="Z885" t="str">
            <v>SCD</v>
          </cell>
          <cell r="AQ885">
            <v>16200</v>
          </cell>
        </row>
        <row r="886">
          <cell r="E886" t="str">
            <v>MM2</v>
          </cell>
          <cell r="Z886" t="str">
            <v>SCD</v>
          </cell>
          <cell r="AQ886">
            <v>16200</v>
          </cell>
        </row>
        <row r="887">
          <cell r="E887" t="str">
            <v>MM2</v>
          </cell>
          <cell r="Z887" t="str">
            <v>SCD</v>
          </cell>
          <cell r="AQ887">
            <v>19800</v>
          </cell>
        </row>
        <row r="888">
          <cell r="E888" t="str">
            <v>MM2</v>
          </cell>
          <cell r="Z888" t="str">
            <v>SLD</v>
          </cell>
          <cell r="AQ888">
            <v>17400</v>
          </cell>
        </row>
        <row r="889">
          <cell r="E889" t="str">
            <v>MM2</v>
          </cell>
          <cell r="Z889" t="str">
            <v>SLD</v>
          </cell>
          <cell r="AQ889">
            <v>14300</v>
          </cell>
        </row>
        <row r="890">
          <cell r="E890" t="str">
            <v>MM2</v>
          </cell>
          <cell r="Z890" t="str">
            <v>SLD</v>
          </cell>
          <cell r="AQ890">
            <v>17400</v>
          </cell>
        </row>
        <row r="891">
          <cell r="E891" t="str">
            <v>MM2</v>
          </cell>
          <cell r="Z891" t="str">
            <v>SLD</v>
          </cell>
          <cell r="AQ891">
            <v>17400</v>
          </cell>
        </row>
        <row r="892">
          <cell r="E892" t="str">
            <v>MM2</v>
          </cell>
          <cell r="Z892" t="str">
            <v>SLD</v>
          </cell>
          <cell r="AQ892">
            <v>19800</v>
          </cell>
        </row>
        <row r="893">
          <cell r="E893" t="str">
            <v>MM2</v>
          </cell>
          <cell r="Z893" t="str">
            <v>SLD</v>
          </cell>
          <cell r="AQ893">
            <v>16200</v>
          </cell>
        </row>
        <row r="894">
          <cell r="E894" t="str">
            <v>MM2</v>
          </cell>
          <cell r="Z894" t="str">
            <v>SLD</v>
          </cell>
          <cell r="AQ894">
            <v>21000</v>
          </cell>
        </row>
        <row r="895">
          <cell r="E895" t="str">
            <v>MM2</v>
          </cell>
          <cell r="Z895" t="str">
            <v>SLD</v>
          </cell>
          <cell r="AQ895">
            <v>16200</v>
          </cell>
        </row>
        <row r="896">
          <cell r="E896" t="str">
            <v>MM2</v>
          </cell>
          <cell r="Z896" t="str">
            <v>SLD</v>
          </cell>
          <cell r="AQ896">
            <v>21000</v>
          </cell>
        </row>
        <row r="897">
          <cell r="E897" t="str">
            <v>MM2</v>
          </cell>
          <cell r="Z897" t="str">
            <v>SLD</v>
          </cell>
          <cell r="AQ897">
            <v>17400</v>
          </cell>
        </row>
        <row r="898">
          <cell r="E898" t="str">
            <v>MM2</v>
          </cell>
          <cell r="Z898" t="str">
            <v>SLD</v>
          </cell>
          <cell r="AQ898">
            <v>16200</v>
          </cell>
        </row>
        <row r="899">
          <cell r="E899" t="str">
            <v>MM2</v>
          </cell>
          <cell r="Z899" t="str">
            <v>SLD</v>
          </cell>
          <cell r="AQ899">
            <v>14300</v>
          </cell>
        </row>
        <row r="900">
          <cell r="E900" t="str">
            <v>MM2</v>
          </cell>
          <cell r="Z900" t="str">
            <v>SLD</v>
          </cell>
          <cell r="AQ900">
            <v>16200</v>
          </cell>
        </row>
        <row r="901">
          <cell r="E901" t="str">
            <v>MM2</v>
          </cell>
          <cell r="Z901" t="str">
            <v>SLD</v>
          </cell>
          <cell r="AQ901">
            <v>17400</v>
          </cell>
        </row>
        <row r="902">
          <cell r="E902" t="str">
            <v>MM2</v>
          </cell>
          <cell r="Z902" t="str">
            <v>AssistDir</v>
          </cell>
          <cell r="AQ902">
            <v>35000</v>
          </cell>
        </row>
        <row r="903">
          <cell r="E903" t="str">
            <v>MM2</v>
          </cell>
          <cell r="Z903" t="str">
            <v>AssistDir</v>
          </cell>
          <cell r="AQ903">
            <v>32250</v>
          </cell>
        </row>
        <row r="904">
          <cell r="E904" t="str">
            <v>MM2</v>
          </cell>
          <cell r="Z904" t="str">
            <v>AssistDir</v>
          </cell>
          <cell r="AQ904">
            <v>33600</v>
          </cell>
        </row>
        <row r="905">
          <cell r="E905" t="str">
            <v>MM2</v>
          </cell>
          <cell r="Z905" t="str">
            <v>AssistDir</v>
          </cell>
          <cell r="AQ905">
            <v>40200</v>
          </cell>
        </row>
        <row r="906">
          <cell r="E906" t="str">
            <v>MM2</v>
          </cell>
          <cell r="Z906" t="str">
            <v>AssistDir</v>
          </cell>
          <cell r="AQ906">
            <v>39000</v>
          </cell>
        </row>
        <row r="907">
          <cell r="E907" t="str">
            <v>MM2</v>
          </cell>
          <cell r="Z907" t="str">
            <v>SecrDir</v>
          </cell>
          <cell r="AQ907">
            <v>33600</v>
          </cell>
        </row>
        <row r="908">
          <cell r="E908" t="str">
            <v>MM2</v>
          </cell>
          <cell r="Z908" t="str">
            <v>SecrDir</v>
          </cell>
          <cell r="AQ908">
            <v>30000</v>
          </cell>
        </row>
        <row r="909">
          <cell r="E909" t="str">
            <v>MM2</v>
          </cell>
          <cell r="Z909" t="str">
            <v>SecrDir</v>
          </cell>
          <cell r="AQ909">
            <v>37000</v>
          </cell>
        </row>
        <row r="910">
          <cell r="E910" t="str">
            <v>MM2</v>
          </cell>
          <cell r="Z910" t="str">
            <v>SecrDir</v>
          </cell>
          <cell r="AQ910">
            <v>37100</v>
          </cell>
        </row>
        <row r="911">
          <cell r="E911" t="str">
            <v>MM2</v>
          </cell>
          <cell r="Z911" t="str">
            <v>SecrDir</v>
          </cell>
          <cell r="AQ911">
            <v>36350</v>
          </cell>
        </row>
        <row r="912">
          <cell r="E912" t="str">
            <v>MM2</v>
          </cell>
          <cell r="Z912" t="str">
            <v>SecrDir</v>
          </cell>
          <cell r="AQ912">
            <v>39600</v>
          </cell>
        </row>
        <row r="913">
          <cell r="E913" t="str">
            <v>MM2</v>
          </cell>
          <cell r="Z913" t="str">
            <v>SecrDir</v>
          </cell>
          <cell r="AQ913">
            <v>36300</v>
          </cell>
        </row>
        <row r="914">
          <cell r="E914" t="str">
            <v>FSI Audit</v>
          </cell>
          <cell r="Z914" t="str">
            <v>Associé</v>
          </cell>
          <cell r="AQ914">
            <v>0</v>
          </cell>
        </row>
        <row r="915">
          <cell r="E915" t="str">
            <v>FSI Audit</v>
          </cell>
          <cell r="Z915" t="str">
            <v>Associé</v>
          </cell>
          <cell r="AQ915">
            <v>12</v>
          </cell>
        </row>
        <row r="916">
          <cell r="E916" t="str">
            <v>FSI Audit</v>
          </cell>
          <cell r="Z916" t="str">
            <v>Associé</v>
          </cell>
          <cell r="AQ916">
            <v>12</v>
          </cell>
        </row>
        <row r="917">
          <cell r="E917" t="str">
            <v>FSI Audit</v>
          </cell>
          <cell r="Z917" t="str">
            <v>Associé</v>
          </cell>
          <cell r="AQ917">
            <v>0.12</v>
          </cell>
        </row>
        <row r="918">
          <cell r="E918" t="str">
            <v>FSI Audit</v>
          </cell>
          <cell r="Z918" t="str">
            <v>Associé</v>
          </cell>
          <cell r="AQ918">
            <v>0</v>
          </cell>
        </row>
        <row r="919">
          <cell r="E919" t="str">
            <v>FSI Audit</v>
          </cell>
          <cell r="Z919" t="str">
            <v>Associé</v>
          </cell>
          <cell r="AQ919">
            <v>0.12</v>
          </cell>
        </row>
        <row r="920">
          <cell r="E920" t="str">
            <v>FSI Audit</v>
          </cell>
          <cell r="Z920" t="str">
            <v>Associé</v>
          </cell>
          <cell r="AQ920">
            <v>0</v>
          </cell>
        </row>
        <row r="921">
          <cell r="E921" t="str">
            <v>FSI Audit</v>
          </cell>
          <cell r="Z921" t="str">
            <v>Associé</v>
          </cell>
          <cell r="AQ921">
            <v>12</v>
          </cell>
        </row>
        <row r="922">
          <cell r="E922" t="str">
            <v>FSI Audit</v>
          </cell>
          <cell r="Z922" t="str">
            <v>Associé</v>
          </cell>
          <cell r="AQ922">
            <v>12</v>
          </cell>
        </row>
        <row r="923">
          <cell r="E923" t="str">
            <v>FSI Audit</v>
          </cell>
          <cell r="Z923" t="str">
            <v>Associé</v>
          </cell>
          <cell r="AQ923">
            <v>0</v>
          </cell>
        </row>
        <row r="924">
          <cell r="E924" t="str">
            <v>FSI Audit</v>
          </cell>
          <cell r="Z924" t="str">
            <v>Associé</v>
          </cell>
          <cell r="AQ924">
            <v>0.12</v>
          </cell>
        </row>
        <row r="925">
          <cell r="E925" t="str">
            <v>FSI Audit</v>
          </cell>
          <cell r="Z925" t="str">
            <v>Dir</v>
          </cell>
          <cell r="AQ925">
            <v>109516.25</v>
          </cell>
        </row>
        <row r="926">
          <cell r="E926" t="str">
            <v>FSI Audit</v>
          </cell>
          <cell r="Z926" t="str">
            <v>Dir</v>
          </cell>
          <cell r="AQ926">
            <v>105268</v>
          </cell>
        </row>
        <row r="927">
          <cell r="E927" t="str">
            <v>FSI Audit</v>
          </cell>
          <cell r="Z927" t="str">
            <v>Dir</v>
          </cell>
          <cell r="AQ927">
            <v>102000</v>
          </cell>
        </row>
        <row r="928">
          <cell r="E928" t="str">
            <v>FSI Audit</v>
          </cell>
          <cell r="Z928" t="str">
            <v>Dir</v>
          </cell>
          <cell r="AQ928">
            <v>120283</v>
          </cell>
        </row>
        <row r="929">
          <cell r="E929" t="str">
            <v>FSI Audit</v>
          </cell>
          <cell r="Z929" t="str">
            <v>Dir</v>
          </cell>
          <cell r="AQ929">
            <v>103000</v>
          </cell>
        </row>
        <row r="930">
          <cell r="E930" t="str">
            <v>FSI Audit</v>
          </cell>
          <cell r="Z930" t="str">
            <v>Dir</v>
          </cell>
          <cell r="AQ930">
            <v>120000</v>
          </cell>
        </row>
        <row r="931">
          <cell r="E931" t="str">
            <v>FSI Audit</v>
          </cell>
          <cell r="Z931" t="str">
            <v>SM</v>
          </cell>
          <cell r="AQ931">
            <v>65000</v>
          </cell>
        </row>
        <row r="932">
          <cell r="E932" t="str">
            <v>FSI Audit</v>
          </cell>
          <cell r="Z932" t="str">
            <v>SM</v>
          </cell>
          <cell r="AQ932">
            <v>94000</v>
          </cell>
        </row>
        <row r="933">
          <cell r="E933" t="str">
            <v>FSI Audit</v>
          </cell>
          <cell r="Z933" t="str">
            <v>SM</v>
          </cell>
          <cell r="AQ933">
            <v>100000</v>
          </cell>
        </row>
        <row r="934">
          <cell r="E934" t="str">
            <v>FSI Audit</v>
          </cell>
          <cell r="Z934" t="str">
            <v>SM</v>
          </cell>
          <cell r="AQ934">
            <v>77000</v>
          </cell>
        </row>
        <row r="935">
          <cell r="E935" t="str">
            <v>FSI Audit</v>
          </cell>
          <cell r="Z935" t="str">
            <v>SM</v>
          </cell>
          <cell r="AQ935">
            <v>69000</v>
          </cell>
        </row>
        <row r="936">
          <cell r="E936" t="str">
            <v>FSI Audit</v>
          </cell>
          <cell r="Z936" t="str">
            <v>SM</v>
          </cell>
          <cell r="AQ936">
            <v>71000</v>
          </cell>
        </row>
        <row r="937">
          <cell r="E937" t="str">
            <v>FSI Audit</v>
          </cell>
          <cell r="Z937" t="str">
            <v>SM</v>
          </cell>
          <cell r="AQ937">
            <v>84000</v>
          </cell>
        </row>
        <row r="938">
          <cell r="E938" t="str">
            <v>FSI Audit</v>
          </cell>
          <cell r="Z938" t="str">
            <v>SM</v>
          </cell>
          <cell r="AQ938">
            <v>90000</v>
          </cell>
        </row>
        <row r="939">
          <cell r="E939" t="str">
            <v>FSI Audit</v>
          </cell>
          <cell r="Z939" t="str">
            <v>SM</v>
          </cell>
          <cell r="AQ939">
            <v>99500</v>
          </cell>
        </row>
        <row r="940">
          <cell r="E940" t="str">
            <v>FSI Audit</v>
          </cell>
          <cell r="Z940" t="str">
            <v>SM</v>
          </cell>
          <cell r="AQ940">
            <v>66000</v>
          </cell>
        </row>
        <row r="941">
          <cell r="E941" t="str">
            <v>FSI Audit</v>
          </cell>
          <cell r="Z941" t="str">
            <v>SM</v>
          </cell>
          <cell r="AQ941">
            <v>85000</v>
          </cell>
        </row>
        <row r="942">
          <cell r="E942" t="str">
            <v>FSI Audit</v>
          </cell>
          <cell r="Z942" t="str">
            <v>M3</v>
          </cell>
          <cell r="AQ942">
            <v>65000</v>
          </cell>
        </row>
        <row r="943">
          <cell r="E943" t="str">
            <v>FSI Audit</v>
          </cell>
          <cell r="Z943" t="str">
            <v>M3</v>
          </cell>
          <cell r="AQ943">
            <v>71000</v>
          </cell>
        </row>
        <row r="944">
          <cell r="E944" t="str">
            <v>FSI Audit</v>
          </cell>
          <cell r="Z944" t="str">
            <v>M3</v>
          </cell>
          <cell r="AQ944">
            <v>61500</v>
          </cell>
        </row>
        <row r="945">
          <cell r="E945" t="str">
            <v>FSI Audit</v>
          </cell>
          <cell r="Z945" t="str">
            <v>M3</v>
          </cell>
          <cell r="AQ945">
            <v>61500</v>
          </cell>
        </row>
        <row r="946">
          <cell r="E946" t="str">
            <v>FSI Audit</v>
          </cell>
          <cell r="Z946" t="str">
            <v>M2</v>
          </cell>
          <cell r="AQ946">
            <v>62500</v>
          </cell>
        </row>
        <row r="947">
          <cell r="E947" t="str">
            <v>FSI Audit</v>
          </cell>
          <cell r="Z947" t="str">
            <v>M2</v>
          </cell>
          <cell r="AQ947">
            <v>57400</v>
          </cell>
        </row>
        <row r="948">
          <cell r="E948" t="str">
            <v>FSI Audit</v>
          </cell>
          <cell r="Z948" t="str">
            <v>M1</v>
          </cell>
          <cell r="AQ948">
            <v>56000</v>
          </cell>
        </row>
        <row r="949">
          <cell r="E949" t="str">
            <v>FSI Audit</v>
          </cell>
          <cell r="Z949" t="str">
            <v>M1</v>
          </cell>
          <cell r="AQ949">
            <v>59000</v>
          </cell>
        </row>
        <row r="950">
          <cell r="E950" t="str">
            <v>FSI Audit</v>
          </cell>
          <cell r="Z950" t="str">
            <v>M1</v>
          </cell>
          <cell r="AQ950">
            <v>59000</v>
          </cell>
        </row>
        <row r="951">
          <cell r="E951" t="str">
            <v>FSI Audit</v>
          </cell>
          <cell r="Z951" t="str">
            <v>M1</v>
          </cell>
          <cell r="AQ951">
            <v>60000</v>
          </cell>
        </row>
        <row r="952">
          <cell r="E952" t="str">
            <v>FSI Audit</v>
          </cell>
          <cell r="Z952" t="str">
            <v>Sup</v>
          </cell>
          <cell r="AQ952">
            <v>55000</v>
          </cell>
        </row>
        <row r="953">
          <cell r="E953" t="str">
            <v>FSI Audit</v>
          </cell>
          <cell r="Z953" t="str">
            <v>Sup</v>
          </cell>
          <cell r="AQ953">
            <v>55000</v>
          </cell>
        </row>
        <row r="954">
          <cell r="E954" t="str">
            <v>FSI Audit</v>
          </cell>
          <cell r="Z954" t="str">
            <v>Sup</v>
          </cell>
          <cell r="AQ954">
            <v>55000</v>
          </cell>
        </row>
        <row r="955">
          <cell r="E955" t="str">
            <v>FSI Audit</v>
          </cell>
          <cell r="Z955" t="str">
            <v>Sup</v>
          </cell>
          <cell r="AQ955">
            <v>53985</v>
          </cell>
        </row>
        <row r="956">
          <cell r="E956" t="str">
            <v>FSI Audit</v>
          </cell>
          <cell r="Z956" t="str">
            <v>S2</v>
          </cell>
          <cell r="AQ956">
            <v>47560</v>
          </cell>
        </row>
        <row r="957">
          <cell r="E957" t="str">
            <v>FSI Audit</v>
          </cell>
          <cell r="Z957" t="str">
            <v>S2</v>
          </cell>
          <cell r="AQ957">
            <v>47150</v>
          </cell>
        </row>
        <row r="958">
          <cell r="E958" t="str">
            <v>FSI Audit</v>
          </cell>
          <cell r="Z958" t="str">
            <v>S2</v>
          </cell>
          <cell r="AQ958">
            <v>42230</v>
          </cell>
        </row>
        <row r="959">
          <cell r="E959" t="str">
            <v>FSI Audit</v>
          </cell>
          <cell r="Z959" t="str">
            <v>S2</v>
          </cell>
          <cell r="AQ959">
            <v>47150</v>
          </cell>
        </row>
        <row r="960">
          <cell r="E960" t="str">
            <v>FSI Audit</v>
          </cell>
          <cell r="Z960" t="str">
            <v>S2</v>
          </cell>
          <cell r="AQ960">
            <v>51000</v>
          </cell>
        </row>
        <row r="961">
          <cell r="E961" t="str">
            <v>FSI Audit</v>
          </cell>
          <cell r="Z961" t="str">
            <v>S2</v>
          </cell>
          <cell r="AQ961">
            <v>50500</v>
          </cell>
        </row>
        <row r="962">
          <cell r="E962" t="str">
            <v>FSI Audit</v>
          </cell>
          <cell r="Z962" t="str">
            <v>S2</v>
          </cell>
          <cell r="AQ962">
            <v>48380</v>
          </cell>
        </row>
        <row r="963">
          <cell r="E963" t="str">
            <v>FSI Audit</v>
          </cell>
          <cell r="Z963" t="str">
            <v>S2</v>
          </cell>
          <cell r="AQ963">
            <v>45590</v>
          </cell>
        </row>
        <row r="964">
          <cell r="E964" t="str">
            <v>FSI Audit</v>
          </cell>
          <cell r="Z964" t="str">
            <v>S2</v>
          </cell>
          <cell r="AQ964">
            <v>47150</v>
          </cell>
        </row>
        <row r="965">
          <cell r="E965" t="str">
            <v>FSI Audit</v>
          </cell>
          <cell r="Z965" t="str">
            <v>S2</v>
          </cell>
          <cell r="AQ965">
            <v>48380</v>
          </cell>
        </row>
        <row r="966">
          <cell r="E966" t="str">
            <v>FSI Audit</v>
          </cell>
          <cell r="Z966" t="str">
            <v>S2</v>
          </cell>
          <cell r="AQ966">
            <v>50000</v>
          </cell>
        </row>
        <row r="967">
          <cell r="E967" t="str">
            <v>FSI Audit</v>
          </cell>
          <cell r="Z967" t="str">
            <v>S2</v>
          </cell>
          <cell r="AQ967">
            <v>45310</v>
          </cell>
        </row>
        <row r="968">
          <cell r="E968" t="str">
            <v>FSI Audit</v>
          </cell>
          <cell r="Z968" t="str">
            <v>S1</v>
          </cell>
          <cell r="AQ968">
            <v>38480</v>
          </cell>
        </row>
        <row r="969">
          <cell r="E969" t="str">
            <v>FSI Audit</v>
          </cell>
          <cell r="Z969" t="str">
            <v>S1</v>
          </cell>
          <cell r="AQ969">
            <v>42300</v>
          </cell>
        </row>
        <row r="970">
          <cell r="E970" t="str">
            <v>FSI Audit</v>
          </cell>
          <cell r="Z970" t="str">
            <v>S1</v>
          </cell>
          <cell r="AQ970">
            <v>42670</v>
          </cell>
        </row>
        <row r="971">
          <cell r="E971" t="str">
            <v>FSI Audit</v>
          </cell>
          <cell r="Z971" t="str">
            <v>S1</v>
          </cell>
          <cell r="AQ971">
            <v>47250</v>
          </cell>
        </row>
        <row r="972">
          <cell r="E972" t="str">
            <v>FSI Audit</v>
          </cell>
          <cell r="Z972" t="str">
            <v>S1</v>
          </cell>
          <cell r="AQ972">
            <v>42470</v>
          </cell>
        </row>
        <row r="973">
          <cell r="E973" t="str">
            <v>FSI Audit</v>
          </cell>
          <cell r="Z973" t="str">
            <v>S1</v>
          </cell>
          <cell r="AQ973">
            <v>43500</v>
          </cell>
        </row>
        <row r="974">
          <cell r="E974" t="str">
            <v>FSI Audit</v>
          </cell>
          <cell r="Z974" t="str">
            <v>S1</v>
          </cell>
          <cell r="AQ974">
            <v>42300</v>
          </cell>
        </row>
        <row r="975">
          <cell r="E975" t="str">
            <v>FSI Audit</v>
          </cell>
          <cell r="Z975" t="str">
            <v>S1</v>
          </cell>
          <cell r="AQ975">
            <v>50450</v>
          </cell>
        </row>
        <row r="976">
          <cell r="E976" t="str">
            <v>FSI Audit</v>
          </cell>
          <cell r="Z976" t="str">
            <v>S1</v>
          </cell>
          <cell r="AQ976">
            <v>40600</v>
          </cell>
        </row>
        <row r="977">
          <cell r="E977" t="str">
            <v>FSI Audit</v>
          </cell>
          <cell r="Z977" t="str">
            <v>S1</v>
          </cell>
          <cell r="AQ977">
            <v>42300</v>
          </cell>
        </row>
        <row r="978">
          <cell r="E978" t="str">
            <v>FSI Audit</v>
          </cell>
          <cell r="Z978" t="str">
            <v>S1</v>
          </cell>
          <cell r="AQ978">
            <v>42300</v>
          </cell>
        </row>
        <row r="979">
          <cell r="E979" t="str">
            <v>FSI Audit</v>
          </cell>
          <cell r="Z979" t="str">
            <v>S1</v>
          </cell>
          <cell r="AQ979">
            <v>42300</v>
          </cell>
        </row>
        <row r="980">
          <cell r="E980" t="str">
            <v>FSI Audit</v>
          </cell>
          <cell r="Z980" t="str">
            <v>S1</v>
          </cell>
          <cell r="AQ980">
            <v>44000</v>
          </cell>
        </row>
        <row r="981">
          <cell r="E981" t="str">
            <v>FSI Audit</v>
          </cell>
          <cell r="Z981" t="str">
            <v>S1</v>
          </cell>
          <cell r="AQ981">
            <v>47000</v>
          </cell>
        </row>
        <row r="982">
          <cell r="E982" t="str">
            <v>FSI Audit</v>
          </cell>
          <cell r="Z982" t="str">
            <v>S1</v>
          </cell>
          <cell r="AQ982">
            <v>42670</v>
          </cell>
        </row>
        <row r="983">
          <cell r="E983" t="str">
            <v>FSI Audit</v>
          </cell>
          <cell r="Z983" t="str">
            <v>S1</v>
          </cell>
          <cell r="AQ983">
            <v>47500</v>
          </cell>
        </row>
        <row r="984">
          <cell r="E984" t="str">
            <v>FSI Audit</v>
          </cell>
          <cell r="Z984" t="str">
            <v>S1</v>
          </cell>
          <cell r="AQ984">
            <v>46000</v>
          </cell>
        </row>
        <row r="985">
          <cell r="E985" t="str">
            <v>FSI Audit</v>
          </cell>
          <cell r="Z985" t="str">
            <v>A2</v>
          </cell>
          <cell r="AQ985">
            <v>37400</v>
          </cell>
        </row>
        <row r="986">
          <cell r="E986" t="str">
            <v>FSI Audit</v>
          </cell>
          <cell r="Z986" t="str">
            <v>A2</v>
          </cell>
          <cell r="AQ986">
            <v>38260</v>
          </cell>
        </row>
        <row r="987">
          <cell r="E987" t="str">
            <v>FSI Audit</v>
          </cell>
          <cell r="Z987" t="str">
            <v>A2</v>
          </cell>
          <cell r="AQ987">
            <v>40512</v>
          </cell>
        </row>
        <row r="988">
          <cell r="E988" t="str">
            <v>FSI Audit</v>
          </cell>
          <cell r="Z988" t="str">
            <v>A2</v>
          </cell>
          <cell r="AQ988">
            <v>34370</v>
          </cell>
        </row>
        <row r="989">
          <cell r="E989" t="str">
            <v>FSI Audit</v>
          </cell>
          <cell r="Z989" t="str">
            <v>A2</v>
          </cell>
          <cell r="AQ989">
            <v>40460</v>
          </cell>
        </row>
        <row r="990">
          <cell r="E990" t="str">
            <v>FSI Audit</v>
          </cell>
          <cell r="Z990" t="str">
            <v>A2</v>
          </cell>
          <cell r="AQ990">
            <v>36013</v>
          </cell>
        </row>
        <row r="991">
          <cell r="E991" t="str">
            <v>FSI Audit</v>
          </cell>
          <cell r="Z991" t="str">
            <v>A2</v>
          </cell>
          <cell r="AQ991">
            <v>39350</v>
          </cell>
        </row>
        <row r="992">
          <cell r="E992" t="str">
            <v>FSI Audit</v>
          </cell>
          <cell r="Z992" t="str">
            <v>A2</v>
          </cell>
          <cell r="AQ992">
            <v>34570</v>
          </cell>
        </row>
        <row r="993">
          <cell r="E993" t="str">
            <v>FSI Audit</v>
          </cell>
          <cell r="Z993" t="str">
            <v>A2</v>
          </cell>
          <cell r="AQ993">
            <v>34370</v>
          </cell>
        </row>
        <row r="994">
          <cell r="E994" t="str">
            <v>FSI Audit</v>
          </cell>
          <cell r="Z994" t="str">
            <v>A2</v>
          </cell>
          <cell r="AQ994">
            <v>38520</v>
          </cell>
        </row>
        <row r="995">
          <cell r="E995" t="str">
            <v>FSI Audit</v>
          </cell>
          <cell r="Z995" t="str">
            <v>A2</v>
          </cell>
          <cell r="AQ995">
            <v>40500</v>
          </cell>
        </row>
        <row r="996">
          <cell r="E996" t="str">
            <v>FSI Audit</v>
          </cell>
          <cell r="Z996" t="str">
            <v>A2</v>
          </cell>
          <cell r="AQ996">
            <v>38520</v>
          </cell>
        </row>
        <row r="997">
          <cell r="E997" t="str">
            <v>FSI Audit</v>
          </cell>
          <cell r="Z997" t="str">
            <v>A2</v>
          </cell>
          <cell r="AQ997">
            <v>36160</v>
          </cell>
        </row>
        <row r="998">
          <cell r="E998" t="str">
            <v>FSI Audit</v>
          </cell>
          <cell r="Z998" t="str">
            <v>A2</v>
          </cell>
          <cell r="AQ998">
            <v>38000</v>
          </cell>
        </row>
        <row r="999">
          <cell r="E999" t="str">
            <v>FSI Audit</v>
          </cell>
          <cell r="Z999" t="str">
            <v>A2</v>
          </cell>
          <cell r="AQ999">
            <v>40460</v>
          </cell>
        </row>
        <row r="1000">
          <cell r="E1000" t="str">
            <v>FSI Audit</v>
          </cell>
          <cell r="Z1000" t="str">
            <v>A2</v>
          </cell>
          <cell r="AQ1000">
            <v>37215</v>
          </cell>
        </row>
        <row r="1001">
          <cell r="E1001" t="str">
            <v>FSI Audit</v>
          </cell>
          <cell r="Z1001" t="str">
            <v>A2</v>
          </cell>
          <cell r="AQ1001">
            <v>36380</v>
          </cell>
        </row>
        <row r="1002">
          <cell r="E1002" t="str">
            <v>FSI Audit</v>
          </cell>
          <cell r="Z1002" t="str">
            <v>A2</v>
          </cell>
          <cell r="AQ1002">
            <v>34370</v>
          </cell>
        </row>
        <row r="1003">
          <cell r="E1003" t="str">
            <v>FSI Audit</v>
          </cell>
          <cell r="Z1003" t="str">
            <v>A2</v>
          </cell>
          <cell r="AQ1003">
            <v>37580</v>
          </cell>
        </row>
        <row r="1004">
          <cell r="E1004" t="str">
            <v>FSI Audit</v>
          </cell>
          <cell r="Z1004" t="str">
            <v>A2</v>
          </cell>
          <cell r="AQ1004">
            <v>39600</v>
          </cell>
        </row>
        <row r="1005">
          <cell r="E1005" t="str">
            <v>FSI Audit</v>
          </cell>
          <cell r="Z1005" t="str">
            <v>A2</v>
          </cell>
          <cell r="AQ1005">
            <v>38520</v>
          </cell>
        </row>
        <row r="1006">
          <cell r="E1006" t="str">
            <v>FSI Audit</v>
          </cell>
          <cell r="Z1006" t="str">
            <v>A2</v>
          </cell>
          <cell r="AQ1006">
            <v>34370</v>
          </cell>
        </row>
        <row r="1007">
          <cell r="E1007" t="str">
            <v>FSI Audit</v>
          </cell>
          <cell r="Z1007" t="str">
            <v>A2</v>
          </cell>
          <cell r="AQ1007">
            <v>38000</v>
          </cell>
        </row>
        <row r="1008">
          <cell r="E1008" t="str">
            <v>FSI Audit</v>
          </cell>
          <cell r="Z1008" t="str">
            <v>A2</v>
          </cell>
          <cell r="AQ1008">
            <v>40460</v>
          </cell>
        </row>
        <row r="1009">
          <cell r="E1009" t="str">
            <v>FSI Audit</v>
          </cell>
          <cell r="Z1009" t="str">
            <v>A2</v>
          </cell>
          <cell r="AQ1009">
            <v>36160</v>
          </cell>
        </row>
        <row r="1010">
          <cell r="E1010" t="str">
            <v>FSI Audit</v>
          </cell>
          <cell r="Z1010" t="str">
            <v>A2</v>
          </cell>
          <cell r="AQ1010">
            <v>34670</v>
          </cell>
        </row>
        <row r="1011">
          <cell r="E1011" t="str">
            <v>FSI Audit</v>
          </cell>
          <cell r="Z1011" t="str">
            <v>A2</v>
          </cell>
          <cell r="AQ1011">
            <v>38520</v>
          </cell>
        </row>
        <row r="1012">
          <cell r="E1012" t="str">
            <v>FSI Audit</v>
          </cell>
          <cell r="Z1012" t="str">
            <v>A2</v>
          </cell>
          <cell r="AQ1012">
            <v>34400</v>
          </cell>
        </row>
        <row r="1013">
          <cell r="E1013" t="str">
            <v>FSI Audit</v>
          </cell>
          <cell r="Z1013" t="str">
            <v>A1</v>
          </cell>
          <cell r="AQ1013">
            <v>35000</v>
          </cell>
        </row>
        <row r="1014">
          <cell r="E1014" t="str">
            <v>FSI Audit</v>
          </cell>
          <cell r="Z1014" t="str">
            <v>A1</v>
          </cell>
          <cell r="AQ1014">
            <v>36400</v>
          </cell>
        </row>
        <row r="1015">
          <cell r="E1015" t="str">
            <v>FSI Audit</v>
          </cell>
          <cell r="Z1015" t="str">
            <v>A1</v>
          </cell>
          <cell r="AQ1015">
            <v>38400</v>
          </cell>
        </row>
        <row r="1016">
          <cell r="E1016" t="str">
            <v>FSI Audit</v>
          </cell>
          <cell r="Z1016" t="str">
            <v>A1</v>
          </cell>
          <cell r="AQ1016">
            <v>34450</v>
          </cell>
        </row>
        <row r="1017">
          <cell r="E1017" t="str">
            <v>FSI Audit</v>
          </cell>
          <cell r="Z1017" t="str">
            <v>A1</v>
          </cell>
          <cell r="AQ1017">
            <v>31590</v>
          </cell>
        </row>
        <row r="1018">
          <cell r="E1018" t="str">
            <v>FSI Audit</v>
          </cell>
          <cell r="Z1018" t="str">
            <v>A1</v>
          </cell>
          <cell r="AQ1018">
            <v>34450</v>
          </cell>
        </row>
        <row r="1019">
          <cell r="E1019" t="str">
            <v>FSI Audit</v>
          </cell>
          <cell r="Z1019" t="str">
            <v>A1</v>
          </cell>
          <cell r="AQ1019">
            <v>31590</v>
          </cell>
        </row>
        <row r="1020">
          <cell r="E1020" t="str">
            <v>FSI Audit</v>
          </cell>
          <cell r="Z1020" t="str">
            <v>A1</v>
          </cell>
          <cell r="AQ1020">
            <v>36400</v>
          </cell>
        </row>
        <row r="1021">
          <cell r="E1021" t="str">
            <v>FSI Audit</v>
          </cell>
          <cell r="Z1021" t="str">
            <v>A1</v>
          </cell>
          <cell r="AQ1021">
            <v>31000</v>
          </cell>
        </row>
        <row r="1022">
          <cell r="E1022" t="str">
            <v>FSI Audit</v>
          </cell>
          <cell r="Z1022" t="str">
            <v>A1</v>
          </cell>
          <cell r="AQ1022">
            <v>31320</v>
          </cell>
        </row>
        <row r="1023">
          <cell r="E1023" t="str">
            <v>FSI Audit</v>
          </cell>
          <cell r="Z1023" t="str">
            <v>A1</v>
          </cell>
          <cell r="AQ1023">
            <v>38400</v>
          </cell>
        </row>
        <row r="1024">
          <cell r="E1024" t="str">
            <v>FSI Audit</v>
          </cell>
          <cell r="Z1024" t="str">
            <v>A1</v>
          </cell>
          <cell r="AQ1024">
            <v>31590</v>
          </cell>
        </row>
        <row r="1025">
          <cell r="E1025" t="str">
            <v>FSI Audit</v>
          </cell>
          <cell r="Z1025" t="str">
            <v>A1</v>
          </cell>
          <cell r="AQ1025">
            <v>33590</v>
          </cell>
        </row>
        <row r="1026">
          <cell r="E1026" t="str">
            <v>FSI Audit</v>
          </cell>
          <cell r="Z1026" t="str">
            <v>A1</v>
          </cell>
          <cell r="AQ1026">
            <v>31590</v>
          </cell>
        </row>
        <row r="1027">
          <cell r="E1027" t="str">
            <v>FSI Audit</v>
          </cell>
          <cell r="Z1027" t="str">
            <v>A1</v>
          </cell>
          <cell r="AQ1027">
            <v>38400</v>
          </cell>
        </row>
        <row r="1028">
          <cell r="E1028" t="str">
            <v>FSI Audit</v>
          </cell>
          <cell r="Z1028" t="str">
            <v>A1</v>
          </cell>
          <cell r="AQ1028">
            <v>35000</v>
          </cell>
        </row>
        <row r="1029">
          <cell r="E1029" t="str">
            <v>FSI Audit</v>
          </cell>
          <cell r="Z1029" t="str">
            <v>A1</v>
          </cell>
          <cell r="AQ1029">
            <v>34450</v>
          </cell>
        </row>
        <row r="1030">
          <cell r="E1030" t="str">
            <v>FSI Audit</v>
          </cell>
          <cell r="Z1030" t="str">
            <v>A1</v>
          </cell>
          <cell r="AQ1030">
            <v>35590</v>
          </cell>
        </row>
        <row r="1031">
          <cell r="E1031" t="str">
            <v>FSI Audit</v>
          </cell>
          <cell r="Z1031" t="str">
            <v>A1</v>
          </cell>
          <cell r="AQ1031">
            <v>34450</v>
          </cell>
        </row>
        <row r="1032">
          <cell r="E1032" t="str">
            <v>FSI Audit</v>
          </cell>
          <cell r="Z1032" t="str">
            <v>A1</v>
          </cell>
          <cell r="AQ1032">
            <v>36400</v>
          </cell>
        </row>
        <row r="1033">
          <cell r="E1033" t="str">
            <v>FSI Audit</v>
          </cell>
          <cell r="Z1033" t="str">
            <v>A1</v>
          </cell>
          <cell r="AQ1033">
            <v>36450</v>
          </cell>
        </row>
        <row r="1034">
          <cell r="E1034" t="str">
            <v>FSI Audit</v>
          </cell>
          <cell r="Z1034" t="str">
            <v>A1</v>
          </cell>
          <cell r="AQ1034">
            <v>33590</v>
          </cell>
        </row>
        <row r="1035">
          <cell r="E1035" t="str">
            <v>FSI Audit</v>
          </cell>
          <cell r="Z1035" t="str">
            <v>A1</v>
          </cell>
          <cell r="AQ1035">
            <v>38000</v>
          </cell>
        </row>
        <row r="1036">
          <cell r="E1036" t="str">
            <v>FSI Audit</v>
          </cell>
          <cell r="Z1036" t="str">
            <v>A1</v>
          </cell>
          <cell r="AQ1036">
            <v>36450</v>
          </cell>
        </row>
        <row r="1037">
          <cell r="E1037" t="str">
            <v>FSI Audit</v>
          </cell>
          <cell r="Z1037" t="str">
            <v>A1</v>
          </cell>
          <cell r="AQ1037">
            <v>31590</v>
          </cell>
        </row>
        <row r="1038">
          <cell r="E1038" t="str">
            <v>FSI Audit</v>
          </cell>
          <cell r="Z1038" t="str">
            <v>A1</v>
          </cell>
          <cell r="AQ1038">
            <v>37000</v>
          </cell>
        </row>
        <row r="1039">
          <cell r="E1039" t="str">
            <v>FSI Audit</v>
          </cell>
          <cell r="Z1039" t="str">
            <v>A1</v>
          </cell>
          <cell r="AQ1039">
            <v>36400</v>
          </cell>
        </row>
        <row r="1040">
          <cell r="E1040" t="str">
            <v>FSI Audit</v>
          </cell>
          <cell r="Z1040" t="str">
            <v>A1</v>
          </cell>
          <cell r="AQ1040">
            <v>36400</v>
          </cell>
        </row>
        <row r="1041">
          <cell r="E1041" t="str">
            <v>FSI Audit</v>
          </cell>
          <cell r="Z1041" t="str">
            <v>SCD</v>
          </cell>
          <cell r="AQ1041">
            <v>16200</v>
          </cell>
        </row>
        <row r="1042">
          <cell r="E1042" t="str">
            <v>FSI Audit</v>
          </cell>
          <cell r="Z1042" t="str">
            <v>SCD</v>
          </cell>
          <cell r="AQ1042">
            <v>17400</v>
          </cell>
        </row>
        <row r="1043">
          <cell r="E1043" t="str">
            <v>FSI Audit</v>
          </cell>
          <cell r="Z1043" t="str">
            <v>SCD</v>
          </cell>
          <cell r="AQ1043">
            <v>16200</v>
          </cell>
        </row>
        <row r="1044">
          <cell r="E1044" t="str">
            <v>FSI Audit</v>
          </cell>
          <cell r="Z1044" t="str">
            <v>SCD</v>
          </cell>
          <cell r="AQ1044">
            <v>21000</v>
          </cell>
        </row>
        <row r="1045">
          <cell r="E1045" t="str">
            <v>FSI Audit</v>
          </cell>
          <cell r="Z1045" t="str">
            <v>SCD</v>
          </cell>
          <cell r="AQ1045">
            <v>19800</v>
          </cell>
        </row>
        <row r="1046">
          <cell r="E1046" t="str">
            <v>FSI Audit</v>
          </cell>
          <cell r="Z1046" t="str">
            <v>SCD</v>
          </cell>
          <cell r="AQ1046">
            <v>19800</v>
          </cell>
        </row>
        <row r="1047">
          <cell r="E1047" t="str">
            <v>FSI Audit</v>
          </cell>
          <cell r="Z1047" t="str">
            <v>SCD</v>
          </cell>
          <cell r="AQ1047">
            <v>17400</v>
          </cell>
        </row>
        <row r="1048">
          <cell r="E1048" t="str">
            <v>FSI Audit</v>
          </cell>
          <cell r="Z1048" t="str">
            <v>SCD</v>
          </cell>
          <cell r="AQ1048">
            <v>19800</v>
          </cell>
        </row>
        <row r="1049">
          <cell r="E1049" t="str">
            <v>FSI Audit</v>
          </cell>
          <cell r="Z1049" t="str">
            <v>SCD</v>
          </cell>
          <cell r="AQ1049">
            <v>16200</v>
          </cell>
        </row>
        <row r="1050">
          <cell r="E1050" t="str">
            <v>FSI Audit</v>
          </cell>
          <cell r="Z1050" t="str">
            <v>SCD</v>
          </cell>
          <cell r="AQ1050">
            <v>19800</v>
          </cell>
        </row>
        <row r="1051">
          <cell r="E1051" t="str">
            <v>FSI Audit</v>
          </cell>
          <cell r="Z1051" t="str">
            <v>SCD</v>
          </cell>
          <cell r="AQ1051">
            <v>16200</v>
          </cell>
        </row>
        <row r="1052">
          <cell r="E1052" t="str">
            <v>FSI Audit</v>
          </cell>
          <cell r="Z1052" t="str">
            <v>SCD</v>
          </cell>
          <cell r="AQ1052">
            <v>16200</v>
          </cell>
        </row>
        <row r="1053">
          <cell r="E1053" t="str">
            <v>FSI Audit</v>
          </cell>
          <cell r="Z1053" t="str">
            <v>SCD</v>
          </cell>
          <cell r="AQ1053">
            <v>19800</v>
          </cell>
        </row>
        <row r="1054">
          <cell r="E1054" t="str">
            <v>FSI Audit</v>
          </cell>
          <cell r="Z1054" t="str">
            <v>SCD</v>
          </cell>
          <cell r="AQ1054">
            <v>19800</v>
          </cell>
        </row>
        <row r="1055">
          <cell r="E1055" t="str">
            <v>FSI Audit</v>
          </cell>
          <cell r="Z1055" t="str">
            <v>SCD</v>
          </cell>
          <cell r="AQ1055">
            <v>19800</v>
          </cell>
        </row>
        <row r="1056">
          <cell r="E1056" t="str">
            <v>FSI Audit</v>
          </cell>
          <cell r="Z1056" t="str">
            <v>SCD</v>
          </cell>
          <cell r="AQ1056">
            <v>16200</v>
          </cell>
        </row>
        <row r="1057">
          <cell r="E1057" t="str">
            <v>FSI Audit</v>
          </cell>
          <cell r="Z1057" t="str">
            <v>SCD</v>
          </cell>
          <cell r="AQ1057">
            <v>19800</v>
          </cell>
        </row>
        <row r="1058">
          <cell r="E1058" t="str">
            <v>FSI Audit</v>
          </cell>
          <cell r="Z1058" t="str">
            <v>SLD</v>
          </cell>
          <cell r="AQ1058">
            <v>21000</v>
          </cell>
        </row>
        <row r="1059">
          <cell r="E1059" t="str">
            <v>FSI Audit</v>
          </cell>
          <cell r="Z1059" t="str">
            <v>SLD</v>
          </cell>
          <cell r="AQ1059">
            <v>19800</v>
          </cell>
        </row>
        <row r="1060">
          <cell r="E1060" t="str">
            <v>FSI Audit</v>
          </cell>
          <cell r="Z1060" t="str">
            <v>SLD</v>
          </cell>
          <cell r="AQ1060">
            <v>17400</v>
          </cell>
        </row>
        <row r="1061">
          <cell r="E1061" t="str">
            <v>FSI Audit</v>
          </cell>
          <cell r="Z1061" t="str">
            <v>SLD</v>
          </cell>
          <cell r="AQ1061">
            <v>19800</v>
          </cell>
        </row>
        <row r="1062">
          <cell r="E1062" t="str">
            <v>FSI Audit</v>
          </cell>
          <cell r="Z1062" t="str">
            <v>SLD</v>
          </cell>
          <cell r="AQ1062">
            <v>21000</v>
          </cell>
        </row>
        <row r="1063">
          <cell r="E1063" t="str">
            <v>FSI Audit</v>
          </cell>
          <cell r="Z1063" t="str">
            <v>SLD</v>
          </cell>
          <cell r="AQ1063">
            <v>16200</v>
          </cell>
        </row>
        <row r="1064">
          <cell r="E1064" t="str">
            <v>FSI Audit</v>
          </cell>
          <cell r="Z1064" t="str">
            <v>SLD</v>
          </cell>
          <cell r="AQ1064">
            <v>14300</v>
          </cell>
        </row>
        <row r="1065">
          <cell r="E1065" t="str">
            <v>FSI Audit</v>
          </cell>
          <cell r="Z1065" t="str">
            <v>SLD</v>
          </cell>
          <cell r="AQ1065">
            <v>16200</v>
          </cell>
        </row>
        <row r="1066">
          <cell r="E1066" t="str">
            <v>FSI Audit</v>
          </cell>
          <cell r="Z1066" t="str">
            <v>SLD</v>
          </cell>
          <cell r="AQ1066">
            <v>15600</v>
          </cell>
        </row>
        <row r="1067">
          <cell r="E1067" t="str">
            <v>FSI Audit</v>
          </cell>
          <cell r="Z1067" t="str">
            <v>SLD</v>
          </cell>
          <cell r="AQ1067">
            <v>14300</v>
          </cell>
        </row>
        <row r="1068">
          <cell r="E1068" t="str">
            <v>FSI Audit</v>
          </cell>
          <cell r="Z1068" t="str">
            <v>SLD</v>
          </cell>
          <cell r="AQ1068">
            <v>16200</v>
          </cell>
        </row>
        <row r="1069">
          <cell r="E1069" t="str">
            <v>FSI Audit</v>
          </cell>
          <cell r="Z1069" t="str">
            <v>SLD</v>
          </cell>
          <cell r="AQ1069">
            <v>21000</v>
          </cell>
        </row>
        <row r="1070">
          <cell r="E1070" t="str">
            <v>FSI Audit</v>
          </cell>
          <cell r="Z1070" t="str">
            <v>SLD</v>
          </cell>
          <cell r="AQ1070">
            <v>21000</v>
          </cell>
        </row>
        <row r="1071">
          <cell r="E1071" t="str">
            <v>FSI Audit</v>
          </cell>
          <cell r="Z1071" t="str">
            <v>SLD</v>
          </cell>
          <cell r="AQ1071">
            <v>19800</v>
          </cell>
        </row>
        <row r="1072">
          <cell r="E1072" t="str">
            <v>FSI Audit</v>
          </cell>
          <cell r="Z1072" t="str">
            <v>AssistDir</v>
          </cell>
          <cell r="AQ1072">
            <v>41000</v>
          </cell>
        </row>
        <row r="1073">
          <cell r="E1073" t="str">
            <v>FSI Audit</v>
          </cell>
          <cell r="Z1073" t="str">
            <v>AssistDir</v>
          </cell>
          <cell r="AQ1073">
            <v>42500</v>
          </cell>
        </row>
        <row r="1074">
          <cell r="E1074" t="str">
            <v>FSI Audit</v>
          </cell>
          <cell r="Z1074" t="str">
            <v>AssistDir</v>
          </cell>
          <cell r="AQ1074">
            <v>36000</v>
          </cell>
        </row>
        <row r="1075">
          <cell r="E1075" t="str">
            <v>FSI Audit</v>
          </cell>
          <cell r="Z1075" t="str">
            <v>AssistDir</v>
          </cell>
          <cell r="AQ1075">
            <v>38700</v>
          </cell>
        </row>
        <row r="1076">
          <cell r="E1076" t="str">
            <v>FSI Audit</v>
          </cell>
          <cell r="Z1076" t="str">
            <v>AssistDir</v>
          </cell>
          <cell r="AQ1076">
            <v>36800</v>
          </cell>
        </row>
        <row r="1077">
          <cell r="E1077" t="str">
            <v>FSI Audit</v>
          </cell>
          <cell r="Z1077" t="str">
            <v>AssistDir</v>
          </cell>
          <cell r="AQ1077">
            <v>35800</v>
          </cell>
        </row>
        <row r="1078">
          <cell r="E1078" t="str">
            <v>FSI Audit</v>
          </cell>
          <cell r="Z1078" t="str">
            <v>AssistDir</v>
          </cell>
          <cell r="AQ1078">
            <v>35000</v>
          </cell>
        </row>
        <row r="1079">
          <cell r="E1079" t="str">
            <v>FSI Audit</v>
          </cell>
          <cell r="Z1079" t="str">
            <v>SecrDir</v>
          </cell>
          <cell r="AQ1079">
            <v>30000</v>
          </cell>
        </row>
        <row r="1080">
          <cell r="E1080" t="str">
            <v>FSI Audit</v>
          </cell>
          <cell r="Z1080" t="str">
            <v>SecrDir</v>
          </cell>
          <cell r="AQ1080">
            <v>30000</v>
          </cell>
        </row>
        <row r="1081">
          <cell r="E1081" t="str">
            <v>FSI Audit</v>
          </cell>
          <cell r="Z1081" t="str">
            <v>SecrDir</v>
          </cell>
          <cell r="AQ1081">
            <v>32000</v>
          </cell>
        </row>
        <row r="1082">
          <cell r="E1082" t="str">
            <v>FSI Audit</v>
          </cell>
          <cell r="Z1082" t="str">
            <v>SecrDir</v>
          </cell>
          <cell r="AQ1082">
            <v>34000</v>
          </cell>
        </row>
        <row r="1083">
          <cell r="E1083" t="str">
            <v>FSI Audit</v>
          </cell>
          <cell r="Z1083" t="str">
            <v>Secrétaire</v>
          </cell>
          <cell r="AQ1083">
            <v>21500</v>
          </cell>
        </row>
        <row r="1084">
          <cell r="E1084" t="str">
            <v>Audit Rhône-Alpes</v>
          </cell>
          <cell r="Z1084" t="str">
            <v>Associé</v>
          </cell>
          <cell r="AQ1084">
            <v>12</v>
          </cell>
        </row>
        <row r="1085">
          <cell r="E1085" t="str">
            <v>Audit Rhône-Alpes</v>
          </cell>
          <cell r="Z1085" t="str">
            <v>Associé</v>
          </cell>
          <cell r="AQ1085">
            <v>12</v>
          </cell>
        </row>
        <row r="1086">
          <cell r="E1086" t="str">
            <v>Audit Rhône-Alpes</v>
          </cell>
          <cell r="Z1086" t="str">
            <v>Associé</v>
          </cell>
          <cell r="AQ1086">
            <v>12</v>
          </cell>
        </row>
        <row r="1087">
          <cell r="E1087" t="str">
            <v>Audit Rhône-Alpes</v>
          </cell>
          <cell r="Z1087" t="str">
            <v>Associé</v>
          </cell>
          <cell r="AQ1087">
            <v>12</v>
          </cell>
        </row>
        <row r="1088">
          <cell r="E1088" t="str">
            <v>Audit Rhône-Alpes</v>
          </cell>
          <cell r="Z1088" t="str">
            <v>Associé</v>
          </cell>
          <cell r="AQ1088">
            <v>12</v>
          </cell>
        </row>
        <row r="1089">
          <cell r="E1089" t="str">
            <v>Audit Rhône-Alpes</v>
          </cell>
          <cell r="Z1089" t="str">
            <v>SM</v>
          </cell>
          <cell r="AQ1089">
            <v>78000</v>
          </cell>
        </row>
        <row r="1090">
          <cell r="E1090" t="str">
            <v>Audit Rhône-Alpes</v>
          </cell>
          <cell r="Z1090" t="str">
            <v>SM</v>
          </cell>
          <cell r="AQ1090">
            <v>98028</v>
          </cell>
        </row>
        <row r="1091">
          <cell r="E1091" t="str">
            <v>Audit Rhône-Alpes</v>
          </cell>
          <cell r="Z1091" t="str">
            <v>SM</v>
          </cell>
          <cell r="AQ1091">
            <v>70000</v>
          </cell>
        </row>
        <row r="1092">
          <cell r="E1092" t="str">
            <v>Audit Rhône-Alpes</v>
          </cell>
          <cell r="Z1092" t="str">
            <v>SM</v>
          </cell>
          <cell r="AQ1092">
            <v>68000</v>
          </cell>
        </row>
        <row r="1093">
          <cell r="E1093" t="str">
            <v>Audit Rhône-Alpes</v>
          </cell>
          <cell r="Z1093" t="str">
            <v>SM</v>
          </cell>
          <cell r="AQ1093">
            <v>70668</v>
          </cell>
        </row>
        <row r="1094">
          <cell r="E1094" t="str">
            <v>Audit Rhône-Alpes</v>
          </cell>
          <cell r="Z1094" t="str">
            <v>SM</v>
          </cell>
          <cell r="AQ1094">
            <v>76608</v>
          </cell>
        </row>
        <row r="1095">
          <cell r="E1095" t="str">
            <v>Audit Rhône-Alpes</v>
          </cell>
          <cell r="Z1095" t="str">
            <v>SM</v>
          </cell>
          <cell r="AQ1095">
            <v>61665</v>
          </cell>
        </row>
        <row r="1096">
          <cell r="E1096" t="str">
            <v>Audit Rhône-Alpes</v>
          </cell>
          <cell r="Z1096" t="str">
            <v>SM</v>
          </cell>
          <cell r="AQ1096">
            <v>65464</v>
          </cell>
        </row>
        <row r="1097">
          <cell r="E1097" t="str">
            <v>Audit Rhône-Alpes</v>
          </cell>
          <cell r="Z1097" t="str">
            <v>SM</v>
          </cell>
          <cell r="AQ1097">
            <v>75000</v>
          </cell>
        </row>
        <row r="1098">
          <cell r="E1098" t="str">
            <v>Audit Rhône-Alpes</v>
          </cell>
          <cell r="Z1098" t="str">
            <v>M3</v>
          </cell>
          <cell r="AQ1098">
            <v>62360</v>
          </cell>
        </row>
        <row r="1099">
          <cell r="E1099" t="str">
            <v>Audit Rhône-Alpes</v>
          </cell>
          <cell r="Z1099" t="str">
            <v>M3</v>
          </cell>
          <cell r="AQ1099">
            <v>49939</v>
          </cell>
        </row>
        <row r="1100">
          <cell r="E1100" t="str">
            <v>Audit Rhône-Alpes</v>
          </cell>
          <cell r="Z1100" t="str">
            <v>M3</v>
          </cell>
          <cell r="AQ1100">
            <v>53942</v>
          </cell>
        </row>
        <row r="1101">
          <cell r="E1101" t="str">
            <v>Audit Rhône-Alpes</v>
          </cell>
          <cell r="Z1101" t="str">
            <v>M2</v>
          </cell>
          <cell r="AQ1101">
            <v>51522</v>
          </cell>
        </row>
        <row r="1102">
          <cell r="E1102" t="str">
            <v>Audit Rhône-Alpes</v>
          </cell>
          <cell r="Z1102" t="str">
            <v>M2</v>
          </cell>
          <cell r="AQ1102">
            <v>51578</v>
          </cell>
        </row>
        <row r="1103">
          <cell r="E1103" t="str">
            <v>Audit Rhône-Alpes</v>
          </cell>
          <cell r="Z1103" t="str">
            <v>M2</v>
          </cell>
          <cell r="AQ1103">
            <v>54000</v>
          </cell>
        </row>
        <row r="1104">
          <cell r="E1104" t="str">
            <v>Audit Rhône-Alpes</v>
          </cell>
          <cell r="Z1104" t="str">
            <v>M2</v>
          </cell>
          <cell r="AQ1104">
            <v>49338</v>
          </cell>
        </row>
        <row r="1105">
          <cell r="E1105" t="str">
            <v>Audit Rhône-Alpes</v>
          </cell>
          <cell r="Z1105" t="str">
            <v>M2</v>
          </cell>
          <cell r="AQ1105">
            <v>52054</v>
          </cell>
        </row>
        <row r="1106">
          <cell r="E1106" t="str">
            <v>Audit Rhône-Alpes</v>
          </cell>
          <cell r="Z1106" t="str">
            <v>M1</v>
          </cell>
          <cell r="AQ1106">
            <v>51675</v>
          </cell>
        </row>
        <row r="1107">
          <cell r="E1107" t="str">
            <v>Audit Rhône-Alpes</v>
          </cell>
          <cell r="Z1107" t="str">
            <v>M1</v>
          </cell>
          <cell r="AQ1107">
            <v>47000</v>
          </cell>
        </row>
        <row r="1108">
          <cell r="E1108" t="str">
            <v>Audit Rhône-Alpes</v>
          </cell>
          <cell r="Z1108" t="str">
            <v>M1</v>
          </cell>
          <cell r="AQ1108">
            <v>51623</v>
          </cell>
        </row>
        <row r="1109">
          <cell r="E1109" t="str">
            <v>Audit Rhône-Alpes</v>
          </cell>
          <cell r="Z1109" t="str">
            <v>M1</v>
          </cell>
          <cell r="AQ1109">
            <v>49530</v>
          </cell>
        </row>
        <row r="1110">
          <cell r="E1110" t="str">
            <v>Audit Rhône-Alpes</v>
          </cell>
          <cell r="Z1110" t="str">
            <v>M1</v>
          </cell>
          <cell r="AQ1110">
            <v>49530</v>
          </cell>
        </row>
        <row r="1111">
          <cell r="E1111" t="str">
            <v>Audit Rhône-Alpes</v>
          </cell>
          <cell r="Z1111" t="str">
            <v>Sup</v>
          </cell>
          <cell r="AQ1111">
            <v>46000</v>
          </cell>
        </row>
        <row r="1112">
          <cell r="E1112" t="str">
            <v>Audit Rhône-Alpes</v>
          </cell>
          <cell r="Z1112" t="str">
            <v>Sup</v>
          </cell>
          <cell r="AQ1112">
            <v>42331</v>
          </cell>
        </row>
        <row r="1113">
          <cell r="E1113" t="str">
            <v>Audit Rhône-Alpes</v>
          </cell>
          <cell r="Z1113" t="str">
            <v>Sup</v>
          </cell>
          <cell r="AQ1113">
            <v>41535</v>
          </cell>
        </row>
        <row r="1114">
          <cell r="E1114" t="str">
            <v>Audit Rhône-Alpes</v>
          </cell>
          <cell r="Z1114" t="str">
            <v>Sup</v>
          </cell>
          <cell r="AQ1114">
            <v>43600</v>
          </cell>
        </row>
        <row r="1115">
          <cell r="E1115" t="str">
            <v>Audit Rhône-Alpes</v>
          </cell>
          <cell r="Z1115" t="str">
            <v>Sup</v>
          </cell>
          <cell r="AQ1115">
            <v>43600</v>
          </cell>
        </row>
        <row r="1116">
          <cell r="E1116" t="str">
            <v>Audit Rhône-Alpes</v>
          </cell>
          <cell r="Z1116" t="str">
            <v>S2</v>
          </cell>
          <cell r="AQ1116">
            <v>41000</v>
          </cell>
        </row>
        <row r="1117">
          <cell r="E1117" t="str">
            <v>Audit Rhône-Alpes</v>
          </cell>
          <cell r="Z1117" t="str">
            <v>S2</v>
          </cell>
          <cell r="AQ1117">
            <v>38000</v>
          </cell>
        </row>
        <row r="1118">
          <cell r="E1118" t="str">
            <v>Audit Rhône-Alpes</v>
          </cell>
          <cell r="Z1118" t="str">
            <v>S2</v>
          </cell>
          <cell r="AQ1118">
            <v>43600</v>
          </cell>
        </row>
        <row r="1119">
          <cell r="E1119" t="str">
            <v>Audit Rhône-Alpes</v>
          </cell>
          <cell r="Z1119" t="str">
            <v>S2</v>
          </cell>
          <cell r="AQ1119">
            <v>42500</v>
          </cell>
        </row>
        <row r="1120">
          <cell r="E1120" t="str">
            <v>Audit Rhône-Alpes</v>
          </cell>
          <cell r="Z1120" t="str">
            <v>S2</v>
          </cell>
          <cell r="AQ1120">
            <v>38000</v>
          </cell>
        </row>
        <row r="1121">
          <cell r="E1121" t="str">
            <v>Audit Rhône-Alpes</v>
          </cell>
          <cell r="Z1121" t="str">
            <v>S2</v>
          </cell>
          <cell r="AQ1121">
            <v>42500</v>
          </cell>
        </row>
        <row r="1122">
          <cell r="E1122" t="str">
            <v>Audit Rhône-Alpes</v>
          </cell>
          <cell r="Z1122" t="str">
            <v>S2</v>
          </cell>
          <cell r="AQ1122">
            <v>42500</v>
          </cell>
        </row>
        <row r="1123">
          <cell r="E1123" t="str">
            <v>Audit Rhône-Alpes</v>
          </cell>
          <cell r="Z1123" t="str">
            <v>S2</v>
          </cell>
          <cell r="AQ1123">
            <v>42500</v>
          </cell>
        </row>
        <row r="1124">
          <cell r="E1124" t="str">
            <v>Audit Rhône-Alpes</v>
          </cell>
          <cell r="Z1124" t="str">
            <v>S1</v>
          </cell>
          <cell r="AQ1124">
            <v>40000</v>
          </cell>
        </row>
        <row r="1125">
          <cell r="E1125" t="str">
            <v>Audit Rhône-Alpes</v>
          </cell>
          <cell r="Z1125" t="str">
            <v>S1</v>
          </cell>
          <cell r="AQ1125">
            <v>40000</v>
          </cell>
        </row>
        <row r="1126">
          <cell r="E1126" t="str">
            <v>Audit Rhône-Alpes</v>
          </cell>
          <cell r="Z1126" t="str">
            <v>S1</v>
          </cell>
          <cell r="AQ1126">
            <v>38000</v>
          </cell>
        </row>
        <row r="1127">
          <cell r="E1127" t="str">
            <v>Audit Rhône-Alpes</v>
          </cell>
          <cell r="Z1127" t="str">
            <v>S1</v>
          </cell>
          <cell r="AQ1127">
            <v>38000</v>
          </cell>
        </row>
        <row r="1128">
          <cell r="E1128" t="str">
            <v>Audit Rhône-Alpes</v>
          </cell>
          <cell r="Z1128" t="str">
            <v>S1</v>
          </cell>
          <cell r="AQ1128">
            <v>37000</v>
          </cell>
        </row>
        <row r="1129">
          <cell r="E1129" t="str">
            <v>Audit Rhône-Alpes</v>
          </cell>
          <cell r="Z1129" t="str">
            <v>S1</v>
          </cell>
          <cell r="AQ1129">
            <v>37000</v>
          </cell>
        </row>
        <row r="1130">
          <cell r="E1130" t="str">
            <v>Audit Rhône-Alpes</v>
          </cell>
          <cell r="Z1130" t="str">
            <v>A2</v>
          </cell>
          <cell r="AQ1130">
            <v>35945</v>
          </cell>
        </row>
        <row r="1131">
          <cell r="E1131" t="str">
            <v>Audit Rhône-Alpes</v>
          </cell>
          <cell r="Z1131" t="str">
            <v>A2</v>
          </cell>
          <cell r="AQ1131">
            <v>38434</v>
          </cell>
        </row>
        <row r="1132">
          <cell r="E1132" t="str">
            <v>Audit Rhône-Alpes</v>
          </cell>
          <cell r="Z1132" t="str">
            <v>A2</v>
          </cell>
          <cell r="AQ1132">
            <v>33748</v>
          </cell>
        </row>
        <row r="1133">
          <cell r="E1133" t="str">
            <v>Audit Rhône-Alpes</v>
          </cell>
          <cell r="Z1133" t="str">
            <v>A2</v>
          </cell>
          <cell r="AQ1133">
            <v>34528</v>
          </cell>
        </row>
        <row r="1134">
          <cell r="E1134" t="str">
            <v>Audit Rhône-Alpes</v>
          </cell>
          <cell r="Z1134" t="str">
            <v>A2</v>
          </cell>
          <cell r="AQ1134">
            <v>34723</v>
          </cell>
        </row>
        <row r="1135">
          <cell r="E1135" t="str">
            <v>Audit Rhône-Alpes</v>
          </cell>
          <cell r="Z1135" t="str">
            <v>A2</v>
          </cell>
          <cell r="AQ1135">
            <v>34619</v>
          </cell>
        </row>
        <row r="1136">
          <cell r="E1136" t="str">
            <v>Audit Rhône-Alpes</v>
          </cell>
          <cell r="Z1136" t="str">
            <v>A2</v>
          </cell>
          <cell r="AQ1136">
            <v>34723</v>
          </cell>
        </row>
        <row r="1137">
          <cell r="E1137" t="str">
            <v>Audit Rhône-Alpes</v>
          </cell>
          <cell r="Z1137" t="str">
            <v>A2</v>
          </cell>
          <cell r="AQ1137">
            <v>38434</v>
          </cell>
        </row>
        <row r="1138">
          <cell r="E1138" t="str">
            <v>Audit Rhône-Alpes</v>
          </cell>
          <cell r="Z1138" t="str">
            <v>A2</v>
          </cell>
          <cell r="AQ1138">
            <v>36936</v>
          </cell>
        </row>
        <row r="1139">
          <cell r="E1139" t="str">
            <v>Audit Rhône-Alpes</v>
          </cell>
          <cell r="Z1139" t="str">
            <v>A2</v>
          </cell>
          <cell r="AQ1139">
            <v>35000</v>
          </cell>
        </row>
        <row r="1140">
          <cell r="E1140" t="str">
            <v>Audit Rhône-Alpes</v>
          </cell>
          <cell r="Z1140" t="str">
            <v>A2</v>
          </cell>
          <cell r="AQ1140">
            <v>35035</v>
          </cell>
        </row>
        <row r="1141">
          <cell r="E1141" t="str">
            <v>Audit Rhône-Alpes</v>
          </cell>
          <cell r="Z1141" t="str">
            <v>A2</v>
          </cell>
          <cell r="AQ1141">
            <v>36348</v>
          </cell>
        </row>
        <row r="1142">
          <cell r="E1142" t="str">
            <v>Audit Rhône-Alpes</v>
          </cell>
          <cell r="Z1142" t="str">
            <v>A2</v>
          </cell>
          <cell r="AQ1142">
            <v>35945</v>
          </cell>
        </row>
        <row r="1143">
          <cell r="E1143" t="str">
            <v>Audit Rhône-Alpes</v>
          </cell>
          <cell r="Z1143" t="str">
            <v>A2</v>
          </cell>
          <cell r="AQ1143">
            <v>34489</v>
          </cell>
        </row>
        <row r="1144">
          <cell r="E1144" t="str">
            <v>Audit Rhône-Alpes</v>
          </cell>
          <cell r="Z1144" t="str">
            <v>A2</v>
          </cell>
          <cell r="AQ1144">
            <v>34723</v>
          </cell>
        </row>
        <row r="1145">
          <cell r="E1145" t="str">
            <v>Audit Rhône-Alpes</v>
          </cell>
          <cell r="Z1145" t="str">
            <v>A2</v>
          </cell>
          <cell r="AQ1145">
            <v>34725</v>
          </cell>
        </row>
        <row r="1146">
          <cell r="E1146" t="str">
            <v>Audit Rhône-Alpes</v>
          </cell>
          <cell r="Z1146" t="str">
            <v>A1</v>
          </cell>
          <cell r="AQ1146">
            <v>33500</v>
          </cell>
        </row>
        <row r="1147">
          <cell r="E1147" t="str">
            <v>Audit Rhône-Alpes</v>
          </cell>
          <cell r="Z1147" t="str">
            <v>A1</v>
          </cell>
          <cell r="AQ1147">
            <v>32700</v>
          </cell>
        </row>
        <row r="1148">
          <cell r="E1148" t="str">
            <v>Audit Rhône-Alpes</v>
          </cell>
          <cell r="Z1148" t="str">
            <v>A1</v>
          </cell>
          <cell r="AQ1148">
            <v>32700</v>
          </cell>
        </row>
        <row r="1149">
          <cell r="E1149" t="str">
            <v>Audit Rhône-Alpes</v>
          </cell>
          <cell r="Z1149" t="str">
            <v>A1</v>
          </cell>
          <cell r="AQ1149">
            <v>32700</v>
          </cell>
        </row>
        <row r="1150">
          <cell r="E1150" t="str">
            <v>Audit Rhône-Alpes</v>
          </cell>
          <cell r="Z1150" t="str">
            <v>A1</v>
          </cell>
          <cell r="AQ1150">
            <v>32700</v>
          </cell>
        </row>
        <row r="1151">
          <cell r="E1151" t="str">
            <v>Audit Rhône-Alpes</v>
          </cell>
          <cell r="Z1151" t="str">
            <v>A1</v>
          </cell>
          <cell r="AQ1151">
            <v>34628</v>
          </cell>
        </row>
        <row r="1152">
          <cell r="E1152" t="str">
            <v>Audit Rhône-Alpes</v>
          </cell>
          <cell r="Z1152" t="str">
            <v>A1</v>
          </cell>
          <cell r="AQ1152">
            <v>32700</v>
          </cell>
        </row>
        <row r="1153">
          <cell r="E1153" t="str">
            <v>Audit Rhône-Alpes</v>
          </cell>
          <cell r="Z1153" t="str">
            <v>A1</v>
          </cell>
          <cell r="AQ1153">
            <v>31540</v>
          </cell>
        </row>
        <row r="1154">
          <cell r="E1154" t="str">
            <v>Audit Rhône-Alpes</v>
          </cell>
          <cell r="Z1154" t="str">
            <v>A1</v>
          </cell>
          <cell r="AQ1154">
            <v>32700</v>
          </cell>
        </row>
        <row r="1155">
          <cell r="E1155" t="str">
            <v>Audit Rhône-Alpes</v>
          </cell>
          <cell r="Z1155" t="str">
            <v>A1</v>
          </cell>
          <cell r="AQ1155">
            <v>32700</v>
          </cell>
        </row>
        <row r="1156">
          <cell r="E1156" t="str">
            <v>Audit Rhône-Alpes</v>
          </cell>
          <cell r="Z1156" t="str">
            <v>A1</v>
          </cell>
          <cell r="AQ1156">
            <v>30800</v>
          </cell>
        </row>
        <row r="1157">
          <cell r="E1157" t="str">
            <v>Audit Rhône-Alpes</v>
          </cell>
          <cell r="Z1157" t="str">
            <v>A1</v>
          </cell>
          <cell r="AQ1157">
            <v>36480</v>
          </cell>
        </row>
        <row r="1158">
          <cell r="E1158" t="str">
            <v>Audit Rhône-Alpes</v>
          </cell>
          <cell r="Z1158" t="str">
            <v>A1</v>
          </cell>
          <cell r="AQ1158">
            <v>30800</v>
          </cell>
        </row>
        <row r="1159">
          <cell r="E1159" t="str">
            <v>Audit Rhône-Alpes</v>
          </cell>
          <cell r="Z1159" t="str">
            <v>A1</v>
          </cell>
          <cell r="AQ1159">
            <v>32700</v>
          </cell>
        </row>
        <row r="1160">
          <cell r="E1160" t="str">
            <v>Audit Rhône-Alpes</v>
          </cell>
          <cell r="Z1160" t="str">
            <v>A1</v>
          </cell>
          <cell r="AQ1160">
            <v>30800</v>
          </cell>
        </row>
        <row r="1161">
          <cell r="E1161" t="str">
            <v>Audit Rhône-Alpes</v>
          </cell>
          <cell r="Z1161" t="str">
            <v>A1</v>
          </cell>
          <cell r="AQ1161">
            <v>34628</v>
          </cell>
        </row>
        <row r="1162">
          <cell r="E1162" t="str">
            <v>Audit Rhône-Alpes</v>
          </cell>
          <cell r="Z1162" t="str">
            <v>A1</v>
          </cell>
          <cell r="AQ1162">
            <v>31800</v>
          </cell>
        </row>
        <row r="1163">
          <cell r="E1163" t="str">
            <v>Audit Rhône-Alpes</v>
          </cell>
          <cell r="Z1163" t="str">
            <v>A1</v>
          </cell>
          <cell r="AQ1163">
            <v>32700</v>
          </cell>
        </row>
        <row r="1164">
          <cell r="E1164" t="str">
            <v>Audit Rhône-Alpes</v>
          </cell>
          <cell r="Z1164" t="str">
            <v>A1</v>
          </cell>
          <cell r="AQ1164">
            <v>32700</v>
          </cell>
        </row>
        <row r="1165">
          <cell r="E1165" t="str">
            <v>Audit Rhône-Alpes</v>
          </cell>
          <cell r="Z1165" t="str">
            <v>A1</v>
          </cell>
          <cell r="AQ1165">
            <v>30800</v>
          </cell>
        </row>
        <row r="1166">
          <cell r="E1166" t="str">
            <v>Audit Rhône-Alpes</v>
          </cell>
          <cell r="Z1166" t="str">
            <v>SCD</v>
          </cell>
          <cell r="AQ1166">
            <v>14580</v>
          </cell>
        </row>
        <row r="1167">
          <cell r="E1167" t="str">
            <v>Audit Rhône-Alpes</v>
          </cell>
          <cell r="Z1167" t="str">
            <v>SCD</v>
          </cell>
          <cell r="AQ1167">
            <v>14580</v>
          </cell>
        </row>
        <row r="1168">
          <cell r="E1168" t="str">
            <v>Audit Rhône-Alpes</v>
          </cell>
          <cell r="Z1168" t="str">
            <v>SCD</v>
          </cell>
          <cell r="AQ1168">
            <v>19800</v>
          </cell>
        </row>
        <row r="1169">
          <cell r="E1169" t="str">
            <v>Audit Rhône-Alpes</v>
          </cell>
          <cell r="Z1169" t="str">
            <v>SCD</v>
          </cell>
          <cell r="AQ1169">
            <v>14580</v>
          </cell>
        </row>
        <row r="1170">
          <cell r="E1170" t="str">
            <v>Audit Rhône-Alpes</v>
          </cell>
          <cell r="Z1170" t="str">
            <v>SCD</v>
          </cell>
          <cell r="AQ1170">
            <v>14580</v>
          </cell>
        </row>
        <row r="1171">
          <cell r="E1171" t="str">
            <v>Audit Rhône-Alpes</v>
          </cell>
          <cell r="Z1171" t="str">
            <v>SCD</v>
          </cell>
          <cell r="AQ1171">
            <v>14580</v>
          </cell>
        </row>
        <row r="1172">
          <cell r="E1172" t="str">
            <v>Audit Rhône-Alpes</v>
          </cell>
          <cell r="Z1172" t="str">
            <v>SCD</v>
          </cell>
          <cell r="AQ1172">
            <v>14580</v>
          </cell>
        </row>
        <row r="1173">
          <cell r="E1173" t="str">
            <v>Audit Rhône-Alpes</v>
          </cell>
          <cell r="Z1173" t="str">
            <v>SCD</v>
          </cell>
          <cell r="AQ1173">
            <v>17820</v>
          </cell>
        </row>
        <row r="1174">
          <cell r="E1174" t="str">
            <v>Audit Rhône-Alpes</v>
          </cell>
          <cell r="Z1174" t="str">
            <v>SLD</v>
          </cell>
          <cell r="AQ1174">
            <v>17820</v>
          </cell>
        </row>
        <row r="1175">
          <cell r="E1175" t="str">
            <v>Audit Rhône-Alpes</v>
          </cell>
          <cell r="Z1175" t="str">
            <v>SLD</v>
          </cell>
          <cell r="AQ1175">
            <v>15660</v>
          </cell>
        </row>
        <row r="1176">
          <cell r="E1176" t="str">
            <v>Audit Rhône-Alpes</v>
          </cell>
          <cell r="Z1176" t="str">
            <v>SLD</v>
          </cell>
          <cell r="AQ1176">
            <v>15660</v>
          </cell>
        </row>
        <row r="1177">
          <cell r="E1177" t="str">
            <v>Audit Rhône-Alpes</v>
          </cell>
          <cell r="Z1177" t="str">
            <v>SLD</v>
          </cell>
          <cell r="AQ1177">
            <v>17820</v>
          </cell>
        </row>
        <row r="1178">
          <cell r="E1178" t="str">
            <v>Audit Rhône-Alpes</v>
          </cell>
          <cell r="Z1178" t="str">
            <v>SLD</v>
          </cell>
          <cell r="AQ1178">
            <v>17820</v>
          </cell>
        </row>
        <row r="1179">
          <cell r="E1179" t="str">
            <v>Audit Rhône-Alpes</v>
          </cell>
          <cell r="Z1179" t="str">
            <v>SLD</v>
          </cell>
          <cell r="AQ1179">
            <v>17820</v>
          </cell>
        </row>
        <row r="1180">
          <cell r="E1180" t="str">
            <v>Audit Rhône-Alpes</v>
          </cell>
          <cell r="Z1180" t="str">
            <v>SLD</v>
          </cell>
          <cell r="AQ1180">
            <v>14580</v>
          </cell>
        </row>
        <row r="1181">
          <cell r="E1181" t="str">
            <v>Audit Rhône-Alpes</v>
          </cell>
          <cell r="Z1181" t="str">
            <v>SLD</v>
          </cell>
          <cell r="AQ1181">
            <v>15660</v>
          </cell>
        </row>
        <row r="1182">
          <cell r="E1182" t="str">
            <v>Audit Rhône-Alpes</v>
          </cell>
          <cell r="Z1182" t="str">
            <v>SecrDir</v>
          </cell>
          <cell r="AQ1182">
            <v>33000</v>
          </cell>
        </row>
        <row r="1183">
          <cell r="E1183" t="str">
            <v>Audit Rhône-Alpes</v>
          </cell>
          <cell r="Z1183" t="str">
            <v>SecrDir</v>
          </cell>
          <cell r="AQ1183">
            <v>31000</v>
          </cell>
        </row>
        <row r="1184">
          <cell r="E1184" t="str">
            <v>Audit Rhône-Alpes</v>
          </cell>
          <cell r="Z1184" t="str">
            <v>Secrétaire</v>
          </cell>
          <cell r="AQ1184">
            <v>23700</v>
          </cell>
        </row>
        <row r="1185">
          <cell r="E1185" t="str">
            <v>Audit Rhône-Alpes</v>
          </cell>
          <cell r="Z1185" t="str">
            <v>Secrétaire</v>
          </cell>
          <cell r="AQ1185">
            <v>24000</v>
          </cell>
        </row>
        <row r="1186">
          <cell r="E1186" t="str">
            <v>Audit Rhône-Alpes</v>
          </cell>
          <cell r="Z1186" t="str">
            <v>Secrétaire</v>
          </cell>
          <cell r="AQ1186">
            <v>28900</v>
          </cell>
        </row>
        <row r="1187">
          <cell r="E1187" t="str">
            <v>Audit Rhône-Alpes</v>
          </cell>
          <cell r="Z1187" t="str">
            <v>Secrétaire</v>
          </cell>
          <cell r="AQ1187">
            <v>30100</v>
          </cell>
        </row>
        <row r="1188">
          <cell r="E1188" t="str">
            <v>Audit Rhône-Alpes</v>
          </cell>
          <cell r="Z1188" t="str">
            <v>Secrétaire</v>
          </cell>
          <cell r="AQ1188">
            <v>25700</v>
          </cell>
        </row>
        <row r="1189">
          <cell r="E1189" t="str">
            <v>Audit Rhône-Alpes</v>
          </cell>
          <cell r="Z1189" t="str">
            <v>Secrétaire</v>
          </cell>
          <cell r="AQ1189">
            <v>25700</v>
          </cell>
        </row>
        <row r="1190">
          <cell r="E1190" t="str">
            <v>Audit Rhône-Alpes</v>
          </cell>
          <cell r="Z1190" t="str">
            <v>Man Int</v>
          </cell>
          <cell r="AQ1190">
            <v>36500</v>
          </cell>
        </row>
        <row r="1191">
          <cell r="E1191" t="str">
            <v>Audit Rhône-Alpes</v>
          </cell>
          <cell r="Z1191" t="str">
            <v>EmplConf</v>
          </cell>
          <cell r="AQ1191">
            <v>23000</v>
          </cell>
        </row>
        <row r="1192">
          <cell r="E1192" t="str">
            <v>AERS Sud Ouest</v>
          </cell>
          <cell r="Z1192" t="str">
            <v>Associé</v>
          </cell>
          <cell r="AQ1192">
            <v>0</v>
          </cell>
        </row>
        <row r="1193">
          <cell r="E1193" t="str">
            <v>AERS Sud Ouest</v>
          </cell>
          <cell r="Z1193" t="str">
            <v>Associé</v>
          </cell>
          <cell r="AQ1193">
            <v>1</v>
          </cell>
        </row>
        <row r="1194">
          <cell r="E1194" t="str">
            <v>AERS Sud Ouest</v>
          </cell>
          <cell r="Z1194" t="str">
            <v>Ppal</v>
          </cell>
          <cell r="AQ1194">
            <v>82016.22</v>
          </cell>
        </row>
        <row r="1195">
          <cell r="E1195" t="str">
            <v>AERS Sud Ouest</v>
          </cell>
          <cell r="Z1195" t="str">
            <v>Dir</v>
          </cell>
          <cell r="AQ1195">
            <v>77250</v>
          </cell>
        </row>
        <row r="1196">
          <cell r="E1196" t="str">
            <v>AERS Sud Ouest</v>
          </cell>
          <cell r="Z1196" t="str">
            <v>SM</v>
          </cell>
          <cell r="AQ1196">
            <v>60220</v>
          </cell>
        </row>
        <row r="1197">
          <cell r="E1197" t="str">
            <v>AERS Sud Ouest</v>
          </cell>
          <cell r="Z1197" t="str">
            <v>SM</v>
          </cell>
          <cell r="AQ1197">
            <v>86350</v>
          </cell>
        </row>
        <row r="1198">
          <cell r="E1198" t="str">
            <v>AERS Sud Ouest</v>
          </cell>
          <cell r="Z1198" t="str">
            <v>SM</v>
          </cell>
          <cell r="AQ1198">
            <v>62000</v>
          </cell>
        </row>
        <row r="1199">
          <cell r="E1199" t="str">
            <v>AERS Sud Ouest</v>
          </cell>
          <cell r="Z1199" t="str">
            <v>SM</v>
          </cell>
          <cell r="AQ1199">
            <v>82118.5</v>
          </cell>
        </row>
        <row r="1200">
          <cell r="E1200" t="str">
            <v>AERS Sud Ouest</v>
          </cell>
          <cell r="Z1200" t="str">
            <v>M2</v>
          </cell>
          <cell r="AQ1200">
            <v>52070</v>
          </cell>
        </row>
        <row r="1201">
          <cell r="E1201" t="str">
            <v>AERS Sud Ouest</v>
          </cell>
          <cell r="Z1201" t="str">
            <v>M1</v>
          </cell>
          <cell r="AQ1201">
            <v>47600</v>
          </cell>
        </row>
        <row r="1202">
          <cell r="E1202" t="str">
            <v>AERS Sud Ouest</v>
          </cell>
          <cell r="Z1202" t="str">
            <v>M1</v>
          </cell>
          <cell r="AQ1202">
            <v>53000</v>
          </cell>
        </row>
        <row r="1203">
          <cell r="E1203" t="str">
            <v>AERS Sud Ouest</v>
          </cell>
          <cell r="Z1203" t="str">
            <v>M1</v>
          </cell>
          <cell r="AQ1203">
            <v>52500</v>
          </cell>
        </row>
        <row r="1204">
          <cell r="E1204" t="str">
            <v>AERS Sud Ouest</v>
          </cell>
          <cell r="Z1204" t="str">
            <v>Sup</v>
          </cell>
          <cell r="AQ1204">
            <v>50000</v>
          </cell>
        </row>
        <row r="1205">
          <cell r="E1205" t="str">
            <v>AERS Sud Ouest</v>
          </cell>
          <cell r="Z1205" t="str">
            <v>Sup</v>
          </cell>
          <cell r="AQ1205">
            <v>48860</v>
          </cell>
        </row>
        <row r="1206">
          <cell r="E1206" t="str">
            <v>AERS Sud Ouest</v>
          </cell>
          <cell r="Z1206" t="str">
            <v>S2</v>
          </cell>
          <cell r="AQ1206">
            <v>42340</v>
          </cell>
        </row>
        <row r="1207">
          <cell r="E1207" t="str">
            <v>AERS Sud Ouest</v>
          </cell>
          <cell r="Z1207" t="str">
            <v>S2</v>
          </cell>
          <cell r="AQ1207">
            <v>43840</v>
          </cell>
        </row>
        <row r="1208">
          <cell r="E1208" t="str">
            <v>AERS Sud Ouest</v>
          </cell>
          <cell r="Z1208" t="str">
            <v>S2</v>
          </cell>
          <cell r="AQ1208">
            <v>45580</v>
          </cell>
        </row>
        <row r="1209">
          <cell r="E1209" t="str">
            <v>AERS Sud Ouest</v>
          </cell>
          <cell r="Z1209" t="str">
            <v>S1</v>
          </cell>
          <cell r="AQ1209">
            <v>39000</v>
          </cell>
        </row>
        <row r="1210">
          <cell r="E1210" t="str">
            <v>AERS Sud Ouest</v>
          </cell>
          <cell r="Z1210" t="str">
            <v>S1</v>
          </cell>
          <cell r="AQ1210">
            <v>38740</v>
          </cell>
        </row>
        <row r="1211">
          <cell r="E1211" t="str">
            <v>AERS Sud Ouest</v>
          </cell>
          <cell r="Z1211" t="str">
            <v>S1</v>
          </cell>
          <cell r="AQ1211">
            <v>43210</v>
          </cell>
        </row>
        <row r="1212">
          <cell r="E1212" t="str">
            <v>AERS Sud Ouest</v>
          </cell>
          <cell r="Z1212" t="str">
            <v>S1</v>
          </cell>
          <cell r="AQ1212">
            <v>38750</v>
          </cell>
        </row>
        <row r="1213">
          <cell r="E1213" t="str">
            <v>AERS Sud Ouest</v>
          </cell>
          <cell r="Z1213" t="str">
            <v>S1</v>
          </cell>
          <cell r="AQ1213">
            <v>38000</v>
          </cell>
        </row>
        <row r="1214">
          <cell r="E1214" t="str">
            <v>AERS Sud Ouest</v>
          </cell>
          <cell r="Z1214" t="str">
            <v>S1</v>
          </cell>
          <cell r="AQ1214">
            <v>37570</v>
          </cell>
        </row>
        <row r="1215">
          <cell r="E1215" t="str">
            <v>AERS Sud Ouest</v>
          </cell>
          <cell r="Z1215" t="str">
            <v>S1</v>
          </cell>
          <cell r="AQ1215">
            <v>39180</v>
          </cell>
        </row>
        <row r="1216">
          <cell r="E1216" t="str">
            <v>AERS Sud Ouest</v>
          </cell>
          <cell r="Z1216" t="str">
            <v>A2</v>
          </cell>
          <cell r="AQ1216">
            <v>35600</v>
          </cell>
        </row>
        <row r="1217">
          <cell r="E1217" t="str">
            <v>AERS Sud Ouest</v>
          </cell>
          <cell r="Z1217" t="str">
            <v>A2</v>
          </cell>
          <cell r="AQ1217">
            <v>34190</v>
          </cell>
        </row>
        <row r="1218">
          <cell r="E1218" t="str">
            <v>AERS Sud Ouest</v>
          </cell>
          <cell r="Z1218" t="str">
            <v>A2</v>
          </cell>
          <cell r="AQ1218">
            <v>38530</v>
          </cell>
        </row>
        <row r="1219">
          <cell r="E1219" t="str">
            <v>AERS Sud Ouest</v>
          </cell>
          <cell r="Z1219" t="str">
            <v>A1</v>
          </cell>
          <cell r="AQ1219">
            <v>32600</v>
          </cell>
        </row>
        <row r="1220">
          <cell r="E1220" t="str">
            <v>AERS Sud Ouest</v>
          </cell>
          <cell r="Z1220" t="str">
            <v>A1</v>
          </cell>
          <cell r="AQ1220">
            <v>30800</v>
          </cell>
        </row>
        <row r="1221">
          <cell r="E1221" t="str">
            <v>AERS Sud Ouest</v>
          </cell>
          <cell r="Z1221" t="str">
            <v>A1</v>
          </cell>
          <cell r="AQ1221">
            <v>32600</v>
          </cell>
        </row>
        <row r="1222">
          <cell r="E1222" t="str">
            <v>AERS Sud Ouest</v>
          </cell>
          <cell r="Z1222" t="str">
            <v>A1</v>
          </cell>
          <cell r="AQ1222">
            <v>30800</v>
          </cell>
        </row>
        <row r="1223">
          <cell r="E1223" t="str">
            <v>AERS Sud Ouest</v>
          </cell>
          <cell r="Z1223" t="str">
            <v>A1</v>
          </cell>
          <cell r="AQ1223">
            <v>32600</v>
          </cell>
        </row>
        <row r="1224">
          <cell r="E1224" t="str">
            <v>AERS Sud Ouest</v>
          </cell>
          <cell r="Z1224" t="str">
            <v>SCD</v>
          </cell>
          <cell r="AQ1224">
            <v>14580</v>
          </cell>
        </row>
        <row r="1225">
          <cell r="E1225" t="str">
            <v>AERS Sud Ouest</v>
          </cell>
          <cell r="Z1225" t="str">
            <v>SCD</v>
          </cell>
          <cell r="AQ1225">
            <v>14580</v>
          </cell>
        </row>
        <row r="1226">
          <cell r="E1226" t="str">
            <v>AERS Sud Ouest</v>
          </cell>
          <cell r="Z1226" t="str">
            <v>SCD</v>
          </cell>
          <cell r="AQ1226">
            <v>14580</v>
          </cell>
        </row>
        <row r="1227">
          <cell r="E1227" t="str">
            <v>AERS Sud Ouest</v>
          </cell>
          <cell r="Z1227" t="str">
            <v>SLD</v>
          </cell>
          <cell r="AQ1227">
            <v>14580</v>
          </cell>
        </row>
        <row r="1228">
          <cell r="E1228" t="str">
            <v>AERS Sud Ouest</v>
          </cell>
          <cell r="Z1228" t="str">
            <v>SLD</v>
          </cell>
          <cell r="AQ1228">
            <v>14580</v>
          </cell>
        </row>
        <row r="1229">
          <cell r="E1229" t="str">
            <v>AERS Sud Ouest</v>
          </cell>
          <cell r="Z1229" t="str">
            <v>SLD</v>
          </cell>
          <cell r="AQ1229">
            <v>15660</v>
          </cell>
        </row>
        <row r="1230">
          <cell r="E1230" t="str">
            <v>AERS Sud Ouest</v>
          </cell>
          <cell r="Z1230" t="str">
            <v>SLD</v>
          </cell>
          <cell r="AQ1230">
            <v>15660</v>
          </cell>
        </row>
        <row r="1231">
          <cell r="E1231" t="str">
            <v>AERS Sud Ouest</v>
          </cell>
          <cell r="Z1231" t="str">
            <v>SLD</v>
          </cell>
          <cell r="AQ1231">
            <v>14580</v>
          </cell>
        </row>
        <row r="1232">
          <cell r="E1232" t="str">
            <v>AERS Sud Ouest</v>
          </cell>
          <cell r="Z1232" t="str">
            <v>SLD</v>
          </cell>
          <cell r="AQ1232">
            <v>15660</v>
          </cell>
        </row>
        <row r="1233">
          <cell r="E1233" t="str">
            <v>AERS Sud Ouest</v>
          </cell>
          <cell r="Z1233" t="str">
            <v>SecrDir</v>
          </cell>
          <cell r="AQ1233">
            <v>33580</v>
          </cell>
        </row>
        <row r="1234">
          <cell r="E1234" t="str">
            <v>AERS Sud Ouest</v>
          </cell>
          <cell r="Z1234" t="str">
            <v>SecrDir</v>
          </cell>
          <cell r="AQ1234">
            <v>28000</v>
          </cell>
        </row>
        <row r="1235">
          <cell r="E1235" t="str">
            <v>AERS Sud Ouest</v>
          </cell>
          <cell r="Z1235" t="str">
            <v>Secrétaire</v>
          </cell>
          <cell r="AQ1235">
            <v>23500</v>
          </cell>
        </row>
        <row r="1236">
          <cell r="E1236" t="str">
            <v>AERS Sud Ouest</v>
          </cell>
          <cell r="Z1236" t="str">
            <v>Secrét Jun</v>
          </cell>
          <cell r="AQ1236">
            <v>15542.97</v>
          </cell>
        </row>
        <row r="1237">
          <cell r="E1237" t="str">
            <v>Audit Mediterranée</v>
          </cell>
          <cell r="Z1237" t="str">
            <v>Associé</v>
          </cell>
          <cell r="AQ1237">
            <v>12</v>
          </cell>
        </row>
        <row r="1238">
          <cell r="E1238" t="str">
            <v>Audit Mediterranée</v>
          </cell>
          <cell r="Z1238" t="str">
            <v>Associé</v>
          </cell>
          <cell r="AQ1238">
            <v>12</v>
          </cell>
        </row>
        <row r="1239">
          <cell r="E1239" t="str">
            <v>Audit Mediterranée</v>
          </cell>
          <cell r="Z1239" t="str">
            <v>Associé</v>
          </cell>
          <cell r="AQ1239">
            <v>0</v>
          </cell>
        </row>
        <row r="1240">
          <cell r="E1240" t="str">
            <v>Audit Mediterranée</v>
          </cell>
          <cell r="Z1240" t="str">
            <v>Associé</v>
          </cell>
          <cell r="AQ1240">
            <v>12</v>
          </cell>
        </row>
        <row r="1241">
          <cell r="E1241" t="str">
            <v>Audit Mediterranée</v>
          </cell>
          <cell r="Z1241" t="str">
            <v>Dir</v>
          </cell>
          <cell r="AQ1241">
            <v>80600</v>
          </cell>
        </row>
        <row r="1242">
          <cell r="E1242" t="str">
            <v>Audit Mediterranée</v>
          </cell>
          <cell r="Z1242" t="str">
            <v>Dir</v>
          </cell>
          <cell r="AQ1242">
            <v>80600</v>
          </cell>
        </row>
        <row r="1243">
          <cell r="E1243" t="str">
            <v>Audit Mediterranée</v>
          </cell>
          <cell r="Z1243" t="str">
            <v>SM</v>
          </cell>
          <cell r="AQ1243">
            <v>60820</v>
          </cell>
        </row>
        <row r="1244">
          <cell r="E1244" t="str">
            <v>Audit Mediterranée</v>
          </cell>
          <cell r="Z1244" t="str">
            <v>SM</v>
          </cell>
          <cell r="AQ1244">
            <v>56373</v>
          </cell>
        </row>
        <row r="1245">
          <cell r="E1245" t="str">
            <v>Audit Mediterranée</v>
          </cell>
          <cell r="Z1245" t="str">
            <v>SM</v>
          </cell>
          <cell r="AQ1245">
            <v>58698</v>
          </cell>
        </row>
        <row r="1246">
          <cell r="E1246" t="str">
            <v>Audit Mediterranée</v>
          </cell>
          <cell r="Z1246" t="str">
            <v>M3</v>
          </cell>
          <cell r="AQ1246">
            <v>47500</v>
          </cell>
        </row>
        <row r="1247">
          <cell r="E1247" t="str">
            <v>Audit Mediterranée</v>
          </cell>
          <cell r="Z1247" t="str">
            <v>M3</v>
          </cell>
          <cell r="AQ1247">
            <v>56176</v>
          </cell>
        </row>
        <row r="1248">
          <cell r="E1248" t="str">
            <v>Audit Mediterranée</v>
          </cell>
          <cell r="Z1248" t="str">
            <v>M3</v>
          </cell>
          <cell r="AQ1248">
            <v>54500</v>
          </cell>
        </row>
        <row r="1249">
          <cell r="E1249" t="str">
            <v>Audit Mediterranée</v>
          </cell>
          <cell r="Z1249" t="str">
            <v>M3</v>
          </cell>
          <cell r="AQ1249">
            <v>56000</v>
          </cell>
        </row>
        <row r="1250">
          <cell r="E1250" t="str">
            <v>Audit Mediterranée</v>
          </cell>
          <cell r="Z1250" t="str">
            <v>M2</v>
          </cell>
          <cell r="AQ1250">
            <v>51870</v>
          </cell>
        </row>
        <row r="1251">
          <cell r="E1251" t="str">
            <v>Audit Mediterranée</v>
          </cell>
          <cell r="Z1251" t="str">
            <v>M2</v>
          </cell>
          <cell r="AQ1251">
            <v>58037</v>
          </cell>
        </row>
        <row r="1252">
          <cell r="E1252" t="str">
            <v>Audit Mediterranée</v>
          </cell>
          <cell r="Z1252" t="str">
            <v>M1</v>
          </cell>
          <cell r="AQ1252">
            <v>51000</v>
          </cell>
        </row>
        <row r="1253">
          <cell r="E1253" t="str">
            <v>Audit Mediterranée</v>
          </cell>
          <cell r="Z1253" t="str">
            <v>M1</v>
          </cell>
          <cell r="AQ1253">
            <v>48000</v>
          </cell>
        </row>
        <row r="1254">
          <cell r="E1254" t="str">
            <v>Audit Mediterranée</v>
          </cell>
          <cell r="Z1254" t="str">
            <v>M1</v>
          </cell>
          <cell r="AQ1254">
            <v>51000</v>
          </cell>
        </row>
        <row r="1255">
          <cell r="E1255" t="str">
            <v>Audit Mediterranée</v>
          </cell>
          <cell r="Z1255" t="str">
            <v>M1</v>
          </cell>
          <cell r="AQ1255">
            <v>48000</v>
          </cell>
        </row>
        <row r="1256">
          <cell r="E1256" t="str">
            <v>Audit Mediterranée</v>
          </cell>
          <cell r="Z1256" t="str">
            <v>Sup</v>
          </cell>
          <cell r="AQ1256">
            <v>46972</v>
          </cell>
        </row>
        <row r="1257">
          <cell r="E1257" t="str">
            <v>Audit Mediterranée</v>
          </cell>
          <cell r="Z1257" t="str">
            <v>Sup</v>
          </cell>
          <cell r="AQ1257">
            <v>49500</v>
          </cell>
        </row>
        <row r="1258">
          <cell r="E1258" t="str">
            <v>Audit Mediterranée</v>
          </cell>
          <cell r="Z1258" t="str">
            <v>Sup</v>
          </cell>
          <cell r="AQ1258">
            <v>46301</v>
          </cell>
        </row>
        <row r="1259">
          <cell r="E1259" t="str">
            <v>Audit Mediterranée</v>
          </cell>
          <cell r="Z1259" t="str">
            <v>S2</v>
          </cell>
          <cell r="AQ1259">
            <v>40000</v>
          </cell>
        </row>
        <row r="1260">
          <cell r="E1260" t="str">
            <v>Audit Mediterranée</v>
          </cell>
          <cell r="Z1260" t="str">
            <v>S2</v>
          </cell>
          <cell r="AQ1260">
            <v>42000</v>
          </cell>
        </row>
        <row r="1261">
          <cell r="E1261" t="str">
            <v>Audit Mediterranée</v>
          </cell>
          <cell r="Z1261" t="str">
            <v>S2</v>
          </cell>
          <cell r="AQ1261">
            <v>37000</v>
          </cell>
        </row>
        <row r="1262">
          <cell r="E1262" t="str">
            <v>Audit Mediterranée</v>
          </cell>
          <cell r="Z1262" t="str">
            <v>S2</v>
          </cell>
          <cell r="AQ1262">
            <v>44150</v>
          </cell>
        </row>
        <row r="1263">
          <cell r="E1263" t="str">
            <v>Audit Mediterranée</v>
          </cell>
          <cell r="Z1263" t="str">
            <v>S1</v>
          </cell>
          <cell r="AQ1263">
            <v>39424</v>
          </cell>
        </row>
        <row r="1264">
          <cell r="E1264" t="str">
            <v>Audit Mediterranée</v>
          </cell>
          <cell r="Z1264" t="str">
            <v>S1</v>
          </cell>
          <cell r="AQ1264">
            <v>38000</v>
          </cell>
        </row>
        <row r="1265">
          <cell r="E1265" t="str">
            <v>Audit Mediterranée</v>
          </cell>
          <cell r="Z1265" t="str">
            <v>S1</v>
          </cell>
          <cell r="AQ1265">
            <v>39000</v>
          </cell>
        </row>
        <row r="1266">
          <cell r="E1266" t="str">
            <v>Audit Mediterranée</v>
          </cell>
          <cell r="Z1266" t="str">
            <v>S1</v>
          </cell>
          <cell r="AQ1266">
            <v>39600</v>
          </cell>
        </row>
        <row r="1267">
          <cell r="E1267" t="str">
            <v>Audit Mediterranée</v>
          </cell>
          <cell r="Z1267" t="str">
            <v>S1</v>
          </cell>
          <cell r="AQ1267">
            <v>39424</v>
          </cell>
        </row>
        <row r="1268">
          <cell r="E1268" t="str">
            <v>Audit Mediterranée</v>
          </cell>
          <cell r="Z1268" t="str">
            <v>S1</v>
          </cell>
          <cell r="AQ1268">
            <v>43500</v>
          </cell>
        </row>
        <row r="1269">
          <cell r="E1269" t="str">
            <v>Audit Mediterranée</v>
          </cell>
          <cell r="Z1269" t="str">
            <v>A2</v>
          </cell>
          <cell r="AQ1269">
            <v>33880</v>
          </cell>
        </row>
        <row r="1270">
          <cell r="E1270" t="str">
            <v>Audit Mediterranée</v>
          </cell>
          <cell r="Z1270" t="str">
            <v>A2</v>
          </cell>
          <cell r="AQ1270">
            <v>34335</v>
          </cell>
        </row>
        <row r="1271">
          <cell r="E1271" t="str">
            <v>Audit Mediterranée</v>
          </cell>
          <cell r="Z1271" t="str">
            <v>A2</v>
          </cell>
          <cell r="AQ1271">
            <v>32340</v>
          </cell>
        </row>
        <row r="1272">
          <cell r="E1272" t="str">
            <v>Audit Mediterranée</v>
          </cell>
          <cell r="Z1272" t="str">
            <v>A2</v>
          </cell>
          <cell r="AQ1272">
            <v>33880</v>
          </cell>
        </row>
        <row r="1273">
          <cell r="E1273" t="str">
            <v>Audit Mediterranée</v>
          </cell>
          <cell r="Z1273" t="str">
            <v>A2</v>
          </cell>
          <cell r="AQ1273">
            <v>36182</v>
          </cell>
        </row>
        <row r="1274">
          <cell r="E1274" t="str">
            <v>Audit Mediterranée</v>
          </cell>
          <cell r="Z1274" t="str">
            <v>A2</v>
          </cell>
          <cell r="AQ1274">
            <v>35420</v>
          </cell>
        </row>
        <row r="1275">
          <cell r="E1275" t="str">
            <v>Audit Mediterranée</v>
          </cell>
          <cell r="Z1275" t="str">
            <v>A2</v>
          </cell>
          <cell r="AQ1275">
            <v>35912</v>
          </cell>
        </row>
        <row r="1276">
          <cell r="E1276" t="str">
            <v>Audit Mediterranée</v>
          </cell>
          <cell r="Z1276" t="str">
            <v>A2</v>
          </cell>
          <cell r="AQ1276">
            <v>35912</v>
          </cell>
        </row>
        <row r="1277">
          <cell r="E1277" t="str">
            <v>Audit Mediterranée</v>
          </cell>
          <cell r="Z1277" t="str">
            <v>A1</v>
          </cell>
          <cell r="AQ1277">
            <v>30800</v>
          </cell>
        </row>
        <row r="1278">
          <cell r="E1278" t="str">
            <v>Audit Mediterranée</v>
          </cell>
          <cell r="Z1278" t="str">
            <v>A1</v>
          </cell>
          <cell r="AQ1278">
            <v>30800</v>
          </cell>
        </row>
        <row r="1279">
          <cell r="E1279" t="str">
            <v>Audit Mediterranée</v>
          </cell>
          <cell r="Z1279" t="str">
            <v>A1</v>
          </cell>
          <cell r="AQ1279">
            <v>30800</v>
          </cell>
        </row>
        <row r="1280">
          <cell r="E1280" t="str">
            <v>Audit Mediterranée</v>
          </cell>
          <cell r="Z1280" t="str">
            <v>A1</v>
          </cell>
          <cell r="AQ1280">
            <v>31724</v>
          </cell>
        </row>
        <row r="1281">
          <cell r="E1281" t="str">
            <v>Audit Mediterranée</v>
          </cell>
          <cell r="Z1281" t="str">
            <v>A1</v>
          </cell>
          <cell r="AQ1281">
            <v>30800</v>
          </cell>
        </row>
        <row r="1282">
          <cell r="E1282" t="str">
            <v>Audit Mediterranée</v>
          </cell>
          <cell r="Z1282" t="str">
            <v>A1</v>
          </cell>
          <cell r="AQ1282">
            <v>30800</v>
          </cell>
        </row>
        <row r="1283">
          <cell r="E1283" t="str">
            <v>Audit Mediterranée</v>
          </cell>
          <cell r="Z1283" t="str">
            <v>A1</v>
          </cell>
          <cell r="AQ1283">
            <v>30800</v>
          </cell>
        </row>
        <row r="1284">
          <cell r="E1284" t="str">
            <v>Audit Mediterranée</v>
          </cell>
          <cell r="Z1284" t="str">
            <v>A1</v>
          </cell>
          <cell r="AQ1284">
            <v>32700</v>
          </cell>
        </row>
        <row r="1285">
          <cell r="E1285" t="str">
            <v>Audit Mediterranée</v>
          </cell>
          <cell r="Z1285" t="str">
            <v>A1</v>
          </cell>
          <cell r="AQ1285">
            <v>32600</v>
          </cell>
        </row>
        <row r="1286">
          <cell r="E1286" t="str">
            <v>Audit Mediterranée</v>
          </cell>
          <cell r="Z1286" t="str">
            <v>A1</v>
          </cell>
          <cell r="AQ1286">
            <v>30800</v>
          </cell>
        </row>
        <row r="1287">
          <cell r="E1287" t="str">
            <v>Audit Mediterranée</v>
          </cell>
          <cell r="Z1287" t="str">
            <v>SCD</v>
          </cell>
          <cell r="AQ1287">
            <v>14580</v>
          </cell>
        </row>
        <row r="1288">
          <cell r="E1288" t="str">
            <v>Audit Mediterranée</v>
          </cell>
          <cell r="Z1288" t="str">
            <v>SLD</v>
          </cell>
          <cell r="AQ1288">
            <v>15795</v>
          </cell>
        </row>
        <row r="1289">
          <cell r="E1289" t="str">
            <v>Audit Mediterranée</v>
          </cell>
          <cell r="Z1289" t="str">
            <v>SLD</v>
          </cell>
          <cell r="AQ1289">
            <v>14580</v>
          </cell>
        </row>
        <row r="1290">
          <cell r="E1290" t="str">
            <v>Audit Mediterranée</v>
          </cell>
          <cell r="Z1290" t="str">
            <v>AssistDir</v>
          </cell>
          <cell r="AQ1290">
            <v>37000</v>
          </cell>
        </row>
        <row r="1291">
          <cell r="E1291" t="str">
            <v>Audit Mediterranée</v>
          </cell>
          <cell r="Z1291" t="str">
            <v>AssistDir</v>
          </cell>
          <cell r="AQ1291">
            <v>36500</v>
          </cell>
        </row>
        <row r="1292">
          <cell r="E1292" t="str">
            <v>Audit Mediterranée</v>
          </cell>
          <cell r="Z1292" t="str">
            <v>AssistDir</v>
          </cell>
          <cell r="AQ1292">
            <v>38400</v>
          </cell>
        </row>
        <row r="1293">
          <cell r="E1293" t="str">
            <v>Audit Mediterranée</v>
          </cell>
          <cell r="Z1293" t="str">
            <v>Secrétaire</v>
          </cell>
          <cell r="AQ1293">
            <v>23200</v>
          </cell>
        </row>
        <row r="1294">
          <cell r="E1294" t="str">
            <v>Audit Est</v>
          </cell>
          <cell r="Z1294" t="str">
            <v>Associé</v>
          </cell>
          <cell r="AQ1294">
            <v>12</v>
          </cell>
        </row>
        <row r="1295">
          <cell r="E1295" t="str">
            <v>Audit Est</v>
          </cell>
          <cell r="Z1295" t="str">
            <v>Associé</v>
          </cell>
          <cell r="AQ1295">
            <v>0.12</v>
          </cell>
        </row>
        <row r="1296">
          <cell r="E1296" t="str">
            <v>Audit Est</v>
          </cell>
          <cell r="Z1296" t="str">
            <v>Associé</v>
          </cell>
          <cell r="AQ1296">
            <v>12</v>
          </cell>
        </row>
        <row r="1297">
          <cell r="E1297" t="str">
            <v>Audit Est</v>
          </cell>
          <cell r="Z1297" t="str">
            <v>Dir</v>
          </cell>
          <cell r="AQ1297">
            <v>100016.25</v>
          </cell>
        </row>
        <row r="1298">
          <cell r="E1298" t="str">
            <v>Audit Est</v>
          </cell>
          <cell r="Z1298" t="str">
            <v>Dir</v>
          </cell>
          <cell r="AQ1298">
            <v>83000</v>
          </cell>
        </row>
        <row r="1299">
          <cell r="E1299" t="str">
            <v>Audit Est</v>
          </cell>
          <cell r="Z1299" t="str">
            <v>SM</v>
          </cell>
          <cell r="AQ1299">
            <v>62000</v>
          </cell>
        </row>
        <row r="1300">
          <cell r="E1300" t="str">
            <v>Audit Est</v>
          </cell>
          <cell r="Z1300" t="str">
            <v>SM</v>
          </cell>
          <cell r="AQ1300">
            <v>85000</v>
          </cell>
        </row>
        <row r="1301">
          <cell r="E1301" t="str">
            <v>Audit Est</v>
          </cell>
          <cell r="Z1301" t="str">
            <v>SM</v>
          </cell>
          <cell r="AQ1301">
            <v>72000</v>
          </cell>
        </row>
        <row r="1302">
          <cell r="E1302" t="str">
            <v>Audit Est</v>
          </cell>
          <cell r="Z1302" t="str">
            <v>SM</v>
          </cell>
          <cell r="AQ1302">
            <v>73500</v>
          </cell>
        </row>
        <row r="1303">
          <cell r="E1303" t="str">
            <v>Audit Est</v>
          </cell>
          <cell r="Z1303" t="str">
            <v>SM</v>
          </cell>
          <cell r="AQ1303">
            <v>73500</v>
          </cell>
        </row>
        <row r="1304">
          <cell r="E1304" t="str">
            <v>Audit Est</v>
          </cell>
          <cell r="Z1304" t="str">
            <v>M3</v>
          </cell>
          <cell r="AQ1304">
            <v>59000</v>
          </cell>
        </row>
        <row r="1305">
          <cell r="E1305" t="str">
            <v>Audit Est</v>
          </cell>
          <cell r="Z1305" t="str">
            <v>M2</v>
          </cell>
          <cell r="AQ1305">
            <v>55500</v>
          </cell>
        </row>
        <row r="1306">
          <cell r="E1306" t="str">
            <v>Audit Est</v>
          </cell>
          <cell r="Z1306" t="str">
            <v>M1</v>
          </cell>
          <cell r="AQ1306">
            <v>53500</v>
          </cell>
        </row>
        <row r="1307">
          <cell r="E1307" t="str">
            <v>Audit Est</v>
          </cell>
          <cell r="Z1307" t="str">
            <v>M1</v>
          </cell>
          <cell r="AQ1307">
            <v>65000</v>
          </cell>
        </row>
        <row r="1308">
          <cell r="E1308" t="str">
            <v>Audit Est</v>
          </cell>
          <cell r="Z1308" t="str">
            <v>M1</v>
          </cell>
          <cell r="AQ1308">
            <v>53500</v>
          </cell>
        </row>
        <row r="1309">
          <cell r="E1309" t="str">
            <v>Audit Est</v>
          </cell>
          <cell r="Z1309" t="str">
            <v>Sup</v>
          </cell>
          <cell r="AQ1309">
            <v>51000</v>
          </cell>
        </row>
        <row r="1310">
          <cell r="E1310" t="str">
            <v>Audit Est</v>
          </cell>
          <cell r="Z1310" t="str">
            <v>Sup</v>
          </cell>
          <cell r="AQ1310">
            <v>51000</v>
          </cell>
        </row>
        <row r="1311">
          <cell r="E1311" t="str">
            <v>Audit Est</v>
          </cell>
          <cell r="Z1311" t="str">
            <v>Sup</v>
          </cell>
          <cell r="AQ1311">
            <v>52500</v>
          </cell>
        </row>
        <row r="1312">
          <cell r="E1312" t="str">
            <v>Audit Est</v>
          </cell>
          <cell r="Z1312" t="str">
            <v>Sup</v>
          </cell>
          <cell r="AQ1312">
            <v>50000</v>
          </cell>
        </row>
        <row r="1313">
          <cell r="E1313" t="str">
            <v>Audit Est</v>
          </cell>
          <cell r="Z1313" t="str">
            <v>Dir. Asso</v>
          </cell>
          <cell r="AQ1313">
            <v>95000</v>
          </cell>
        </row>
        <row r="1314">
          <cell r="E1314" t="str">
            <v>Audit Est</v>
          </cell>
          <cell r="Z1314" t="str">
            <v>S2</v>
          </cell>
          <cell r="AQ1314">
            <v>41000</v>
          </cell>
        </row>
        <row r="1315">
          <cell r="E1315" t="str">
            <v>Audit Est</v>
          </cell>
          <cell r="Z1315" t="str">
            <v>S2</v>
          </cell>
          <cell r="AQ1315">
            <v>40000</v>
          </cell>
        </row>
        <row r="1316">
          <cell r="E1316" t="str">
            <v>Audit Est</v>
          </cell>
          <cell r="Z1316" t="str">
            <v>S2</v>
          </cell>
          <cell r="AQ1316">
            <v>43500</v>
          </cell>
        </row>
        <row r="1317">
          <cell r="E1317" t="str">
            <v>Audit Est</v>
          </cell>
          <cell r="Z1317" t="str">
            <v>S2</v>
          </cell>
          <cell r="AQ1317">
            <v>43500</v>
          </cell>
        </row>
        <row r="1318">
          <cell r="E1318" t="str">
            <v>Audit Est</v>
          </cell>
          <cell r="Z1318" t="str">
            <v>S2</v>
          </cell>
          <cell r="AQ1318">
            <v>43500</v>
          </cell>
        </row>
        <row r="1319">
          <cell r="E1319" t="str">
            <v>Audit Est</v>
          </cell>
          <cell r="Z1319" t="str">
            <v>S2</v>
          </cell>
          <cell r="AQ1319">
            <v>43500</v>
          </cell>
        </row>
        <row r="1320">
          <cell r="E1320" t="str">
            <v>Audit Est</v>
          </cell>
          <cell r="Z1320" t="str">
            <v>S2</v>
          </cell>
          <cell r="AQ1320">
            <v>39800</v>
          </cell>
        </row>
        <row r="1321">
          <cell r="E1321" t="str">
            <v>Audit Est</v>
          </cell>
          <cell r="Z1321" t="str">
            <v>S1</v>
          </cell>
          <cell r="AQ1321">
            <v>43000</v>
          </cell>
        </row>
        <row r="1322">
          <cell r="E1322" t="str">
            <v>Audit Est</v>
          </cell>
          <cell r="Z1322" t="str">
            <v>S1</v>
          </cell>
          <cell r="AQ1322">
            <v>43000</v>
          </cell>
        </row>
        <row r="1323">
          <cell r="E1323" t="str">
            <v>Audit Est</v>
          </cell>
          <cell r="Z1323" t="str">
            <v>S1</v>
          </cell>
          <cell r="AQ1323">
            <v>40000</v>
          </cell>
        </row>
        <row r="1324">
          <cell r="E1324" t="str">
            <v>Audit Est</v>
          </cell>
          <cell r="Z1324" t="str">
            <v>S1</v>
          </cell>
          <cell r="AQ1324">
            <v>43000</v>
          </cell>
        </row>
        <row r="1325">
          <cell r="E1325" t="str">
            <v>Audit Est</v>
          </cell>
          <cell r="Z1325" t="str">
            <v>A2</v>
          </cell>
          <cell r="AQ1325">
            <v>35500</v>
          </cell>
        </row>
        <row r="1326">
          <cell r="E1326" t="str">
            <v>Audit Est</v>
          </cell>
          <cell r="Z1326" t="str">
            <v>A2</v>
          </cell>
          <cell r="AQ1326">
            <v>35000</v>
          </cell>
        </row>
        <row r="1327">
          <cell r="E1327" t="str">
            <v>Audit Est</v>
          </cell>
          <cell r="Z1327" t="str">
            <v>A2</v>
          </cell>
          <cell r="AQ1327">
            <v>33500</v>
          </cell>
        </row>
        <row r="1328">
          <cell r="E1328" t="str">
            <v>Audit Est</v>
          </cell>
          <cell r="Z1328" t="str">
            <v>A2</v>
          </cell>
          <cell r="AQ1328">
            <v>35000</v>
          </cell>
        </row>
        <row r="1329">
          <cell r="E1329" t="str">
            <v>Audit Est</v>
          </cell>
          <cell r="Z1329" t="str">
            <v>A2</v>
          </cell>
          <cell r="AQ1329">
            <v>37000</v>
          </cell>
        </row>
        <row r="1330">
          <cell r="E1330" t="str">
            <v>Audit Est</v>
          </cell>
          <cell r="Z1330" t="str">
            <v>A2</v>
          </cell>
          <cell r="AQ1330">
            <v>39000</v>
          </cell>
        </row>
        <row r="1331">
          <cell r="E1331" t="str">
            <v>Audit Est</v>
          </cell>
          <cell r="Z1331" t="str">
            <v>A2</v>
          </cell>
          <cell r="AQ1331">
            <v>37500</v>
          </cell>
        </row>
        <row r="1332">
          <cell r="E1332" t="str">
            <v>Audit Est</v>
          </cell>
          <cell r="Z1332" t="str">
            <v>A2</v>
          </cell>
          <cell r="AQ1332">
            <v>35000</v>
          </cell>
        </row>
        <row r="1333">
          <cell r="E1333" t="str">
            <v>Audit Est</v>
          </cell>
          <cell r="Z1333" t="str">
            <v>A2</v>
          </cell>
          <cell r="AQ1333">
            <v>35000</v>
          </cell>
        </row>
        <row r="1334">
          <cell r="E1334" t="str">
            <v>Audit Est</v>
          </cell>
          <cell r="Z1334" t="str">
            <v>A2</v>
          </cell>
          <cell r="AQ1334">
            <v>35500</v>
          </cell>
        </row>
        <row r="1335">
          <cell r="E1335" t="str">
            <v>Audit Est</v>
          </cell>
          <cell r="Z1335" t="str">
            <v>A1</v>
          </cell>
          <cell r="AQ1335">
            <v>34628</v>
          </cell>
        </row>
        <row r="1336">
          <cell r="E1336" t="str">
            <v>Audit Est</v>
          </cell>
          <cell r="Z1336" t="str">
            <v>A1</v>
          </cell>
          <cell r="AQ1336">
            <v>30800</v>
          </cell>
        </row>
        <row r="1337">
          <cell r="E1337" t="str">
            <v>Audit Est</v>
          </cell>
          <cell r="Z1337" t="str">
            <v>A1</v>
          </cell>
          <cell r="AQ1337">
            <v>30800</v>
          </cell>
        </row>
        <row r="1338">
          <cell r="E1338" t="str">
            <v>Audit Est</v>
          </cell>
          <cell r="Z1338" t="str">
            <v>A1</v>
          </cell>
          <cell r="AQ1338">
            <v>30800</v>
          </cell>
        </row>
        <row r="1339">
          <cell r="E1339" t="str">
            <v>Audit Est</v>
          </cell>
          <cell r="Z1339" t="str">
            <v>A1</v>
          </cell>
          <cell r="AQ1339">
            <v>30800</v>
          </cell>
        </row>
        <row r="1340">
          <cell r="E1340" t="str">
            <v>Audit Est</v>
          </cell>
          <cell r="Z1340" t="str">
            <v>A1</v>
          </cell>
          <cell r="AQ1340">
            <v>32700</v>
          </cell>
        </row>
        <row r="1341">
          <cell r="E1341" t="str">
            <v>Audit Est</v>
          </cell>
          <cell r="Z1341" t="str">
            <v>A1</v>
          </cell>
          <cell r="AQ1341">
            <v>30800</v>
          </cell>
        </row>
        <row r="1342">
          <cell r="E1342" t="str">
            <v>Audit Est</v>
          </cell>
          <cell r="Z1342" t="str">
            <v>A1</v>
          </cell>
          <cell r="AQ1342">
            <v>31540</v>
          </cell>
        </row>
        <row r="1343">
          <cell r="E1343" t="str">
            <v>Audit Est</v>
          </cell>
          <cell r="Z1343" t="str">
            <v>A1</v>
          </cell>
          <cell r="AQ1343">
            <v>30800</v>
          </cell>
        </row>
        <row r="1344">
          <cell r="E1344" t="str">
            <v>Audit Est</v>
          </cell>
          <cell r="Z1344" t="str">
            <v>A1</v>
          </cell>
          <cell r="AQ1344">
            <v>30800</v>
          </cell>
        </row>
        <row r="1345">
          <cell r="E1345" t="str">
            <v>Audit Est</v>
          </cell>
          <cell r="Z1345" t="str">
            <v>A1</v>
          </cell>
          <cell r="AQ1345">
            <v>30800</v>
          </cell>
        </row>
        <row r="1346">
          <cell r="E1346" t="str">
            <v>Audit Est</v>
          </cell>
          <cell r="Z1346" t="str">
            <v>A1</v>
          </cell>
          <cell r="AQ1346">
            <v>32728</v>
          </cell>
        </row>
        <row r="1347">
          <cell r="E1347" t="str">
            <v>Audit Est</v>
          </cell>
          <cell r="Z1347" t="str">
            <v>A1</v>
          </cell>
          <cell r="AQ1347">
            <v>30800</v>
          </cell>
        </row>
        <row r="1348">
          <cell r="E1348" t="str">
            <v>Audit Est</v>
          </cell>
          <cell r="Z1348" t="str">
            <v>SCD</v>
          </cell>
          <cell r="AQ1348">
            <v>15600</v>
          </cell>
        </row>
        <row r="1349">
          <cell r="E1349" t="str">
            <v>Audit Est</v>
          </cell>
          <cell r="Z1349" t="str">
            <v>SCD</v>
          </cell>
          <cell r="AQ1349">
            <v>15600</v>
          </cell>
        </row>
        <row r="1350">
          <cell r="E1350" t="str">
            <v>Audit Est</v>
          </cell>
          <cell r="Z1350" t="str">
            <v>SCD</v>
          </cell>
          <cell r="AQ1350">
            <v>15600</v>
          </cell>
        </row>
        <row r="1351">
          <cell r="E1351" t="str">
            <v>Audit Est</v>
          </cell>
          <cell r="Z1351" t="str">
            <v>SCD</v>
          </cell>
          <cell r="AQ1351">
            <v>15600</v>
          </cell>
        </row>
        <row r="1352">
          <cell r="E1352" t="str">
            <v>Audit Est</v>
          </cell>
          <cell r="Z1352" t="str">
            <v>SCD</v>
          </cell>
          <cell r="AQ1352">
            <v>15600</v>
          </cell>
        </row>
        <row r="1353">
          <cell r="E1353" t="str">
            <v>Audit Est</v>
          </cell>
          <cell r="Z1353" t="str">
            <v>SCD</v>
          </cell>
          <cell r="AQ1353">
            <v>15600</v>
          </cell>
        </row>
        <row r="1354">
          <cell r="E1354" t="str">
            <v>Audit Est</v>
          </cell>
          <cell r="Z1354" t="str">
            <v>SLD</v>
          </cell>
          <cell r="AQ1354">
            <v>15600</v>
          </cell>
        </row>
        <row r="1355">
          <cell r="E1355" t="str">
            <v>Audit Est</v>
          </cell>
          <cell r="Z1355" t="str">
            <v>SLD</v>
          </cell>
          <cell r="AQ1355">
            <v>16560</v>
          </cell>
        </row>
        <row r="1356">
          <cell r="E1356" t="str">
            <v>Audit Est</v>
          </cell>
          <cell r="Z1356" t="str">
            <v>SLD</v>
          </cell>
          <cell r="AQ1356">
            <v>14300</v>
          </cell>
        </row>
        <row r="1357">
          <cell r="E1357" t="str">
            <v>Audit Est</v>
          </cell>
          <cell r="Z1357" t="str">
            <v>SLD</v>
          </cell>
          <cell r="AQ1357">
            <v>16560</v>
          </cell>
        </row>
        <row r="1358">
          <cell r="E1358" t="str">
            <v>Audit Est</v>
          </cell>
          <cell r="Z1358" t="str">
            <v>SLD</v>
          </cell>
          <cell r="AQ1358">
            <v>15600</v>
          </cell>
        </row>
        <row r="1359">
          <cell r="E1359" t="str">
            <v>Audit Est</v>
          </cell>
          <cell r="Z1359" t="str">
            <v>SLD</v>
          </cell>
          <cell r="AQ1359">
            <v>15600</v>
          </cell>
        </row>
        <row r="1360">
          <cell r="E1360" t="str">
            <v>Audit Est</v>
          </cell>
          <cell r="Z1360" t="str">
            <v>SLD</v>
          </cell>
          <cell r="AQ1360">
            <v>19920</v>
          </cell>
        </row>
        <row r="1361">
          <cell r="E1361" t="str">
            <v>Audit Est</v>
          </cell>
          <cell r="Z1361" t="str">
            <v>SLD</v>
          </cell>
          <cell r="AQ1361">
            <v>15600</v>
          </cell>
        </row>
        <row r="1362">
          <cell r="E1362" t="str">
            <v>Audit Est</v>
          </cell>
          <cell r="Z1362" t="str">
            <v>SecrDir</v>
          </cell>
          <cell r="AQ1362">
            <v>31000</v>
          </cell>
        </row>
        <row r="1363">
          <cell r="E1363" t="str">
            <v>Audit Est</v>
          </cell>
          <cell r="Z1363" t="str">
            <v>SecrDir</v>
          </cell>
          <cell r="AQ1363">
            <v>36300</v>
          </cell>
        </row>
        <row r="1364">
          <cell r="E1364" t="str">
            <v>Audit Est</v>
          </cell>
          <cell r="Z1364" t="str">
            <v>Secrétaire</v>
          </cell>
          <cell r="AQ1364">
            <v>23400</v>
          </cell>
        </row>
        <row r="1365">
          <cell r="E1365" t="str">
            <v>Audit Est</v>
          </cell>
          <cell r="Z1365" t="str">
            <v>Secrétaire</v>
          </cell>
          <cell r="AQ1365">
            <v>27500</v>
          </cell>
        </row>
        <row r="1366">
          <cell r="E1366" t="str">
            <v>Audit Est</v>
          </cell>
          <cell r="Z1366" t="str">
            <v>Cadre</v>
          </cell>
          <cell r="AQ1366">
            <v>31500</v>
          </cell>
        </row>
        <row r="1367">
          <cell r="E1367" t="str">
            <v>AERS Centre</v>
          </cell>
          <cell r="Z1367" t="str">
            <v>Associé</v>
          </cell>
          <cell r="AQ1367">
            <v>0</v>
          </cell>
        </row>
        <row r="1368">
          <cell r="E1368" t="str">
            <v>AERS Centre</v>
          </cell>
          <cell r="Z1368" t="str">
            <v>Associé</v>
          </cell>
          <cell r="AQ1368">
            <v>0</v>
          </cell>
        </row>
        <row r="1369">
          <cell r="E1369" t="str">
            <v>AERS Centre</v>
          </cell>
          <cell r="Z1369" t="str">
            <v>SM</v>
          </cell>
          <cell r="AQ1369">
            <v>78819</v>
          </cell>
        </row>
        <row r="1370">
          <cell r="E1370" t="str">
            <v>AERS Centre</v>
          </cell>
          <cell r="Z1370" t="str">
            <v>M3</v>
          </cell>
          <cell r="AQ1370">
            <v>64636</v>
          </cell>
        </row>
        <row r="1371">
          <cell r="E1371" t="str">
            <v>AERS Centre</v>
          </cell>
          <cell r="Z1371" t="str">
            <v>M1</v>
          </cell>
          <cell r="AQ1371">
            <v>48373</v>
          </cell>
        </row>
        <row r="1372">
          <cell r="E1372" t="str">
            <v>AERS Centre</v>
          </cell>
          <cell r="Z1372" t="str">
            <v>Sup</v>
          </cell>
          <cell r="AQ1372">
            <v>44500</v>
          </cell>
        </row>
        <row r="1373">
          <cell r="E1373" t="str">
            <v>AERS Centre</v>
          </cell>
          <cell r="Z1373" t="str">
            <v>S2</v>
          </cell>
          <cell r="AQ1373">
            <v>41000</v>
          </cell>
        </row>
        <row r="1374">
          <cell r="E1374" t="str">
            <v>AERS Centre</v>
          </cell>
          <cell r="Z1374" t="str">
            <v>S2</v>
          </cell>
          <cell r="AQ1374">
            <v>43625</v>
          </cell>
        </row>
        <row r="1375">
          <cell r="E1375" t="str">
            <v>AERS Centre</v>
          </cell>
          <cell r="Z1375" t="str">
            <v>S1</v>
          </cell>
          <cell r="AQ1375">
            <v>35500</v>
          </cell>
        </row>
        <row r="1376">
          <cell r="E1376" t="str">
            <v>AERS Centre</v>
          </cell>
          <cell r="Z1376" t="str">
            <v>S1</v>
          </cell>
          <cell r="AQ1376">
            <v>39000</v>
          </cell>
        </row>
        <row r="1377">
          <cell r="E1377" t="str">
            <v>AERS Centre</v>
          </cell>
          <cell r="Z1377" t="str">
            <v>S1</v>
          </cell>
          <cell r="AQ1377">
            <v>39000</v>
          </cell>
        </row>
        <row r="1378">
          <cell r="E1378" t="str">
            <v>AERS Centre</v>
          </cell>
          <cell r="Z1378" t="str">
            <v>A2</v>
          </cell>
          <cell r="AQ1378">
            <v>36000</v>
          </cell>
        </row>
        <row r="1379">
          <cell r="E1379" t="str">
            <v>AERS Centre</v>
          </cell>
          <cell r="Z1379" t="str">
            <v>A2</v>
          </cell>
          <cell r="AQ1379">
            <v>32805</v>
          </cell>
        </row>
        <row r="1380">
          <cell r="E1380" t="str">
            <v>AERS Centre</v>
          </cell>
          <cell r="Z1380" t="str">
            <v>A1</v>
          </cell>
          <cell r="AQ1380">
            <v>30800</v>
          </cell>
        </row>
        <row r="1381">
          <cell r="E1381" t="str">
            <v>AERS Centre</v>
          </cell>
          <cell r="Z1381" t="str">
            <v>A1</v>
          </cell>
          <cell r="AQ1381">
            <v>32600</v>
          </cell>
        </row>
        <row r="1382">
          <cell r="E1382" t="str">
            <v>AERS Centre</v>
          </cell>
          <cell r="Z1382" t="str">
            <v>A1</v>
          </cell>
          <cell r="AQ1382">
            <v>30800</v>
          </cell>
        </row>
        <row r="1383">
          <cell r="E1383" t="str">
            <v>AERS Centre</v>
          </cell>
          <cell r="Z1383" t="str">
            <v>A1</v>
          </cell>
          <cell r="AQ1383">
            <v>30800</v>
          </cell>
        </row>
        <row r="1384">
          <cell r="E1384" t="str">
            <v>AERS Centre</v>
          </cell>
          <cell r="Z1384" t="str">
            <v>SLD</v>
          </cell>
          <cell r="AQ1384">
            <v>14580</v>
          </cell>
        </row>
        <row r="1385">
          <cell r="E1385" t="str">
            <v>AERS Centre</v>
          </cell>
          <cell r="Z1385" t="str">
            <v>SLD</v>
          </cell>
          <cell r="AQ1385">
            <v>14580</v>
          </cell>
        </row>
        <row r="1386">
          <cell r="E1386" t="str">
            <v>AERS Centre</v>
          </cell>
          <cell r="Z1386" t="str">
            <v>SLD</v>
          </cell>
          <cell r="AQ1386">
            <v>14580</v>
          </cell>
        </row>
        <row r="1387">
          <cell r="E1387" t="str">
            <v>AERS Centre</v>
          </cell>
          <cell r="Z1387" t="str">
            <v>SLD</v>
          </cell>
          <cell r="AQ1387">
            <v>15795</v>
          </cell>
        </row>
        <row r="1388">
          <cell r="E1388" t="str">
            <v>AERS Centre</v>
          </cell>
          <cell r="Z1388" t="str">
            <v>SLD</v>
          </cell>
          <cell r="AQ1388">
            <v>14580</v>
          </cell>
        </row>
        <row r="1389">
          <cell r="E1389" t="str">
            <v>AERS Centre</v>
          </cell>
          <cell r="Z1389" t="str">
            <v>SecrDir</v>
          </cell>
          <cell r="AQ1389">
            <v>25130</v>
          </cell>
        </row>
        <row r="1390">
          <cell r="E1390" t="str">
            <v>AERS Centre</v>
          </cell>
          <cell r="Z1390" t="str">
            <v>SecrDir</v>
          </cell>
          <cell r="AQ1390">
            <v>32100</v>
          </cell>
        </row>
        <row r="1391">
          <cell r="E1391" t="str">
            <v>Audit Ouest</v>
          </cell>
          <cell r="Z1391" t="str">
            <v>Associé</v>
          </cell>
          <cell r="AQ1391">
            <v>0</v>
          </cell>
        </row>
        <row r="1392">
          <cell r="E1392" t="str">
            <v>Audit Ouest</v>
          </cell>
          <cell r="Z1392" t="str">
            <v>Associé</v>
          </cell>
          <cell r="AQ1392">
            <v>0</v>
          </cell>
        </row>
        <row r="1393">
          <cell r="E1393" t="str">
            <v>Audit Ouest</v>
          </cell>
          <cell r="Z1393" t="str">
            <v>Associé</v>
          </cell>
          <cell r="AQ1393">
            <v>12</v>
          </cell>
        </row>
        <row r="1394">
          <cell r="E1394" t="str">
            <v>Audit Ouest</v>
          </cell>
          <cell r="Z1394" t="str">
            <v>Associé</v>
          </cell>
          <cell r="AQ1394">
            <v>0</v>
          </cell>
        </row>
        <row r="1395">
          <cell r="E1395" t="str">
            <v>Audit Ouest</v>
          </cell>
          <cell r="Z1395" t="str">
            <v>SM</v>
          </cell>
          <cell r="AQ1395">
            <v>80295</v>
          </cell>
        </row>
        <row r="1396">
          <cell r="E1396" t="str">
            <v>Audit Ouest</v>
          </cell>
          <cell r="Z1396" t="str">
            <v>SM</v>
          </cell>
          <cell r="AQ1396">
            <v>72832</v>
          </cell>
        </row>
        <row r="1397">
          <cell r="E1397" t="str">
            <v>Audit Ouest</v>
          </cell>
          <cell r="Z1397" t="str">
            <v>M3</v>
          </cell>
          <cell r="AQ1397">
            <v>56509</v>
          </cell>
        </row>
        <row r="1398">
          <cell r="E1398" t="str">
            <v>Audit Ouest</v>
          </cell>
          <cell r="Z1398" t="str">
            <v>M3</v>
          </cell>
          <cell r="AQ1398">
            <v>58427</v>
          </cell>
        </row>
        <row r="1399">
          <cell r="E1399" t="str">
            <v>Audit Ouest</v>
          </cell>
          <cell r="Z1399" t="str">
            <v>M2</v>
          </cell>
          <cell r="AQ1399">
            <v>55073</v>
          </cell>
        </row>
        <row r="1400">
          <cell r="E1400" t="str">
            <v>Audit Ouest</v>
          </cell>
          <cell r="Z1400" t="str">
            <v>M2</v>
          </cell>
          <cell r="AQ1400">
            <v>55163</v>
          </cell>
        </row>
        <row r="1401">
          <cell r="E1401" t="str">
            <v>Audit Ouest</v>
          </cell>
          <cell r="Z1401" t="str">
            <v>M1</v>
          </cell>
          <cell r="AQ1401">
            <v>51483</v>
          </cell>
        </row>
        <row r="1402">
          <cell r="E1402" t="str">
            <v>Audit Ouest</v>
          </cell>
          <cell r="Z1402" t="str">
            <v>Sup</v>
          </cell>
          <cell r="AQ1402">
            <v>49631</v>
          </cell>
        </row>
        <row r="1403">
          <cell r="E1403" t="str">
            <v>Audit Ouest</v>
          </cell>
          <cell r="Z1403" t="str">
            <v>Sup</v>
          </cell>
          <cell r="AQ1403">
            <v>48628</v>
          </cell>
        </row>
        <row r="1404">
          <cell r="E1404" t="str">
            <v>Audit Ouest</v>
          </cell>
          <cell r="Z1404" t="str">
            <v>Sup</v>
          </cell>
          <cell r="AQ1404">
            <v>42069</v>
          </cell>
        </row>
        <row r="1405">
          <cell r="E1405" t="str">
            <v>Audit Ouest</v>
          </cell>
          <cell r="Z1405" t="str">
            <v>S2</v>
          </cell>
          <cell r="AQ1405">
            <v>43125</v>
          </cell>
        </row>
        <row r="1406">
          <cell r="E1406" t="str">
            <v>Audit Ouest</v>
          </cell>
          <cell r="Z1406" t="str">
            <v>S2</v>
          </cell>
          <cell r="AQ1406">
            <v>47437</v>
          </cell>
        </row>
        <row r="1407">
          <cell r="E1407" t="str">
            <v>Audit Ouest</v>
          </cell>
          <cell r="Z1407" t="str">
            <v>S2</v>
          </cell>
          <cell r="AQ1407">
            <v>45000</v>
          </cell>
        </row>
        <row r="1408">
          <cell r="E1408" t="str">
            <v>Audit Ouest</v>
          </cell>
          <cell r="Z1408" t="str">
            <v>S2</v>
          </cell>
          <cell r="AQ1408">
            <v>39550</v>
          </cell>
        </row>
        <row r="1409">
          <cell r="E1409" t="str">
            <v>Audit Ouest</v>
          </cell>
          <cell r="Z1409" t="str">
            <v>S2</v>
          </cell>
          <cell r="AQ1409">
            <v>43505</v>
          </cell>
        </row>
        <row r="1410">
          <cell r="E1410" t="str">
            <v>Audit Ouest</v>
          </cell>
          <cell r="Z1410" t="str">
            <v>S1</v>
          </cell>
          <cell r="AQ1410">
            <v>38064</v>
          </cell>
        </row>
        <row r="1411">
          <cell r="E1411" t="str">
            <v>Audit Ouest</v>
          </cell>
          <cell r="Z1411" t="str">
            <v>S1</v>
          </cell>
          <cell r="AQ1411">
            <v>38784</v>
          </cell>
        </row>
        <row r="1412">
          <cell r="E1412" t="str">
            <v>Audit Ouest</v>
          </cell>
          <cell r="Z1412" t="str">
            <v>S1</v>
          </cell>
          <cell r="AQ1412">
            <v>37856</v>
          </cell>
        </row>
        <row r="1413">
          <cell r="E1413" t="str">
            <v>Audit Ouest</v>
          </cell>
          <cell r="Z1413" t="str">
            <v>S1</v>
          </cell>
          <cell r="AQ1413">
            <v>36850</v>
          </cell>
        </row>
        <row r="1414">
          <cell r="E1414" t="str">
            <v>Audit Ouest</v>
          </cell>
          <cell r="Z1414" t="str">
            <v>S1</v>
          </cell>
          <cell r="AQ1414">
            <v>38432</v>
          </cell>
        </row>
        <row r="1415">
          <cell r="E1415" t="str">
            <v>Audit Ouest</v>
          </cell>
          <cell r="Z1415" t="str">
            <v>A2</v>
          </cell>
          <cell r="AQ1415">
            <v>33726</v>
          </cell>
        </row>
        <row r="1416">
          <cell r="E1416" t="str">
            <v>Audit Ouest</v>
          </cell>
          <cell r="Z1416" t="str">
            <v>A2</v>
          </cell>
          <cell r="AQ1416">
            <v>32805</v>
          </cell>
        </row>
        <row r="1417">
          <cell r="E1417" t="str">
            <v>Audit Ouest</v>
          </cell>
          <cell r="Z1417" t="str">
            <v>A2</v>
          </cell>
          <cell r="AQ1417">
            <v>36413</v>
          </cell>
        </row>
        <row r="1418">
          <cell r="E1418" t="str">
            <v>Audit Ouest</v>
          </cell>
          <cell r="Z1418" t="str">
            <v>A2</v>
          </cell>
          <cell r="AQ1418">
            <v>34653</v>
          </cell>
        </row>
        <row r="1419">
          <cell r="E1419" t="str">
            <v>Audit Ouest</v>
          </cell>
          <cell r="Z1419" t="str">
            <v>A2</v>
          </cell>
          <cell r="AQ1419">
            <v>33880</v>
          </cell>
        </row>
        <row r="1420">
          <cell r="E1420" t="str">
            <v>Audit Ouest</v>
          </cell>
          <cell r="Z1420" t="str">
            <v>A2</v>
          </cell>
          <cell r="AQ1420">
            <v>36000</v>
          </cell>
        </row>
        <row r="1421">
          <cell r="E1421" t="str">
            <v>Audit Ouest</v>
          </cell>
          <cell r="Z1421" t="str">
            <v>A2</v>
          </cell>
          <cell r="AQ1421">
            <v>33726</v>
          </cell>
        </row>
        <row r="1422">
          <cell r="E1422" t="str">
            <v>Audit Ouest</v>
          </cell>
          <cell r="Z1422" t="str">
            <v>A2</v>
          </cell>
          <cell r="AQ1422">
            <v>35283</v>
          </cell>
        </row>
        <row r="1423">
          <cell r="E1423" t="str">
            <v>Audit Ouest</v>
          </cell>
          <cell r="Z1423" t="str">
            <v>A2</v>
          </cell>
          <cell r="AQ1423">
            <v>33000</v>
          </cell>
        </row>
        <row r="1424">
          <cell r="E1424" t="str">
            <v>Audit Ouest</v>
          </cell>
          <cell r="Z1424" t="str">
            <v>A2</v>
          </cell>
          <cell r="AQ1424">
            <v>33500</v>
          </cell>
        </row>
        <row r="1425">
          <cell r="E1425" t="str">
            <v>Audit Ouest</v>
          </cell>
          <cell r="Z1425" t="str">
            <v>A2</v>
          </cell>
          <cell r="AQ1425">
            <v>36082</v>
          </cell>
        </row>
        <row r="1426">
          <cell r="E1426" t="str">
            <v>Audit Ouest</v>
          </cell>
          <cell r="Z1426" t="str">
            <v>A1</v>
          </cell>
          <cell r="AQ1426">
            <v>30800</v>
          </cell>
        </row>
        <row r="1427">
          <cell r="E1427" t="str">
            <v>Audit Ouest</v>
          </cell>
          <cell r="Z1427" t="str">
            <v>A1</v>
          </cell>
          <cell r="AQ1427">
            <v>32600</v>
          </cell>
        </row>
        <row r="1428">
          <cell r="E1428" t="str">
            <v>Audit Ouest</v>
          </cell>
          <cell r="Z1428" t="str">
            <v>A1</v>
          </cell>
          <cell r="AQ1428">
            <v>32600</v>
          </cell>
        </row>
        <row r="1429">
          <cell r="E1429" t="str">
            <v>Audit Ouest</v>
          </cell>
          <cell r="Z1429" t="str">
            <v>A1</v>
          </cell>
          <cell r="AQ1429">
            <v>32760</v>
          </cell>
        </row>
        <row r="1430">
          <cell r="E1430" t="str">
            <v>Audit Ouest</v>
          </cell>
          <cell r="Z1430" t="str">
            <v>A1</v>
          </cell>
          <cell r="AQ1430">
            <v>32600</v>
          </cell>
        </row>
        <row r="1431">
          <cell r="E1431" t="str">
            <v>Audit Ouest</v>
          </cell>
          <cell r="Z1431" t="str">
            <v>A1</v>
          </cell>
          <cell r="AQ1431">
            <v>30800</v>
          </cell>
        </row>
        <row r="1432">
          <cell r="E1432" t="str">
            <v>Audit Ouest</v>
          </cell>
          <cell r="Z1432" t="str">
            <v>A1</v>
          </cell>
          <cell r="AQ1432">
            <v>30800</v>
          </cell>
        </row>
        <row r="1433">
          <cell r="E1433" t="str">
            <v>Audit Ouest</v>
          </cell>
          <cell r="Z1433" t="str">
            <v>SLD</v>
          </cell>
          <cell r="AQ1433">
            <v>16200</v>
          </cell>
        </row>
        <row r="1434">
          <cell r="E1434" t="str">
            <v>Audit Ouest</v>
          </cell>
          <cell r="Z1434" t="str">
            <v>SLD</v>
          </cell>
          <cell r="AQ1434">
            <v>16200</v>
          </cell>
        </row>
        <row r="1435">
          <cell r="E1435" t="str">
            <v>Audit Ouest</v>
          </cell>
          <cell r="Z1435" t="str">
            <v>SLD</v>
          </cell>
          <cell r="AQ1435">
            <v>15660</v>
          </cell>
        </row>
        <row r="1436">
          <cell r="E1436" t="str">
            <v>Audit Ouest</v>
          </cell>
          <cell r="Z1436" t="str">
            <v>SLD</v>
          </cell>
          <cell r="AQ1436">
            <v>14300</v>
          </cell>
        </row>
        <row r="1437">
          <cell r="E1437" t="str">
            <v>Audit Ouest</v>
          </cell>
          <cell r="Z1437" t="str">
            <v>Secrétaire</v>
          </cell>
          <cell r="AQ1437">
            <v>27400</v>
          </cell>
        </row>
        <row r="1438">
          <cell r="E1438" t="str">
            <v>Audit Ouest</v>
          </cell>
          <cell r="Z1438" t="str">
            <v>Secrétaire</v>
          </cell>
          <cell r="AQ1438">
            <v>27400</v>
          </cell>
        </row>
        <row r="1439">
          <cell r="E1439" t="str">
            <v>Audit Ouest</v>
          </cell>
          <cell r="Z1439" t="str">
            <v>Secrétaire</v>
          </cell>
          <cell r="AQ1439">
            <v>20500</v>
          </cell>
        </row>
        <row r="1440">
          <cell r="E1440" t="str">
            <v>Audit Ouest</v>
          </cell>
          <cell r="Z1440" t="str">
            <v>Cadre</v>
          </cell>
          <cell r="AQ1440">
            <v>35500</v>
          </cell>
        </row>
        <row r="1441">
          <cell r="E1441" t="str">
            <v>Audit Nord</v>
          </cell>
          <cell r="Z1441" t="str">
            <v>Associé</v>
          </cell>
          <cell r="AQ1441">
            <v>0</v>
          </cell>
        </row>
        <row r="1442">
          <cell r="E1442" t="str">
            <v>Audit Nord</v>
          </cell>
          <cell r="Z1442" t="str">
            <v>Associé</v>
          </cell>
          <cell r="AQ1442">
            <v>0.12</v>
          </cell>
        </row>
        <row r="1443">
          <cell r="E1443" t="str">
            <v>Audit Nord</v>
          </cell>
          <cell r="Z1443" t="str">
            <v>Associé</v>
          </cell>
          <cell r="AQ1443">
            <v>0</v>
          </cell>
        </row>
        <row r="1444">
          <cell r="E1444" t="str">
            <v>Audit Nord</v>
          </cell>
          <cell r="Z1444" t="str">
            <v>Dir</v>
          </cell>
          <cell r="AQ1444">
            <v>95000</v>
          </cell>
        </row>
        <row r="1445">
          <cell r="E1445" t="str">
            <v>Audit Nord</v>
          </cell>
          <cell r="Z1445" t="str">
            <v>Dir</v>
          </cell>
          <cell r="AQ1445">
            <v>96000</v>
          </cell>
        </row>
        <row r="1446">
          <cell r="E1446" t="str">
            <v>Audit Nord</v>
          </cell>
          <cell r="Z1446" t="str">
            <v>M3</v>
          </cell>
          <cell r="AQ1446">
            <v>59500</v>
          </cell>
        </row>
        <row r="1447">
          <cell r="E1447" t="str">
            <v>Audit Nord</v>
          </cell>
          <cell r="Z1447" t="str">
            <v>M2</v>
          </cell>
          <cell r="AQ1447">
            <v>55500</v>
          </cell>
        </row>
        <row r="1448">
          <cell r="E1448" t="str">
            <v>Audit Nord</v>
          </cell>
          <cell r="Z1448" t="str">
            <v>M1</v>
          </cell>
          <cell r="AQ1448">
            <v>48000</v>
          </cell>
        </row>
        <row r="1449">
          <cell r="E1449" t="str">
            <v>Audit Nord</v>
          </cell>
          <cell r="Z1449" t="str">
            <v>M1</v>
          </cell>
          <cell r="AQ1449">
            <v>54000</v>
          </cell>
        </row>
        <row r="1450">
          <cell r="E1450" t="str">
            <v>Audit Nord</v>
          </cell>
          <cell r="Z1450" t="str">
            <v>Sup</v>
          </cell>
          <cell r="AQ1450">
            <v>43000</v>
          </cell>
        </row>
        <row r="1451">
          <cell r="E1451" t="str">
            <v>Audit Nord</v>
          </cell>
          <cell r="Z1451" t="str">
            <v>Sup</v>
          </cell>
          <cell r="AQ1451">
            <v>43000</v>
          </cell>
        </row>
        <row r="1452">
          <cell r="E1452" t="str">
            <v>Audit Nord</v>
          </cell>
          <cell r="Z1452" t="str">
            <v>Sup</v>
          </cell>
          <cell r="AQ1452">
            <v>46500</v>
          </cell>
        </row>
        <row r="1453">
          <cell r="E1453" t="str">
            <v>Audit Nord</v>
          </cell>
          <cell r="Z1453" t="str">
            <v>Sup</v>
          </cell>
          <cell r="AQ1453">
            <v>44000</v>
          </cell>
        </row>
        <row r="1454">
          <cell r="E1454" t="str">
            <v>Audit Nord</v>
          </cell>
          <cell r="Z1454" t="str">
            <v>Sup</v>
          </cell>
          <cell r="AQ1454">
            <v>42500</v>
          </cell>
        </row>
        <row r="1455">
          <cell r="E1455" t="str">
            <v>Audit Nord</v>
          </cell>
          <cell r="Z1455" t="str">
            <v>S2</v>
          </cell>
          <cell r="AQ1455">
            <v>42000</v>
          </cell>
        </row>
        <row r="1456">
          <cell r="E1456" t="str">
            <v>Audit Nord</v>
          </cell>
          <cell r="Z1456" t="str">
            <v>S2</v>
          </cell>
          <cell r="AQ1456">
            <v>41000</v>
          </cell>
        </row>
        <row r="1457">
          <cell r="E1457" t="str">
            <v>Audit Nord</v>
          </cell>
          <cell r="Z1457" t="str">
            <v>S2</v>
          </cell>
          <cell r="AQ1457">
            <v>41500</v>
          </cell>
        </row>
        <row r="1458">
          <cell r="E1458" t="str">
            <v>Audit Nord</v>
          </cell>
          <cell r="Z1458" t="str">
            <v>S2</v>
          </cell>
          <cell r="AQ1458">
            <v>43000</v>
          </cell>
        </row>
        <row r="1459">
          <cell r="E1459" t="str">
            <v>Audit Nord</v>
          </cell>
          <cell r="Z1459" t="str">
            <v>S1</v>
          </cell>
          <cell r="AQ1459">
            <v>38000</v>
          </cell>
        </row>
        <row r="1460">
          <cell r="E1460" t="str">
            <v>Audit Nord</v>
          </cell>
          <cell r="Z1460" t="str">
            <v>S1</v>
          </cell>
          <cell r="AQ1460">
            <v>41500</v>
          </cell>
        </row>
        <row r="1461">
          <cell r="E1461" t="str">
            <v>Audit Nord</v>
          </cell>
          <cell r="Z1461" t="str">
            <v>S1</v>
          </cell>
          <cell r="AQ1461">
            <v>41500</v>
          </cell>
        </row>
        <row r="1462">
          <cell r="E1462" t="str">
            <v>Audit Nord</v>
          </cell>
          <cell r="Z1462" t="str">
            <v>S1</v>
          </cell>
          <cell r="AQ1462">
            <v>38500</v>
          </cell>
        </row>
        <row r="1463">
          <cell r="E1463" t="str">
            <v>Audit Nord</v>
          </cell>
          <cell r="Z1463" t="str">
            <v>S1</v>
          </cell>
          <cell r="AQ1463">
            <v>36500</v>
          </cell>
        </row>
        <row r="1464">
          <cell r="E1464" t="str">
            <v>Audit Nord</v>
          </cell>
          <cell r="Z1464" t="str">
            <v>A2</v>
          </cell>
          <cell r="AQ1464">
            <v>34000</v>
          </cell>
        </row>
        <row r="1465">
          <cell r="E1465" t="str">
            <v>Audit Nord</v>
          </cell>
          <cell r="Z1465" t="str">
            <v>A2</v>
          </cell>
          <cell r="AQ1465">
            <v>35500</v>
          </cell>
        </row>
        <row r="1466">
          <cell r="E1466" t="str">
            <v>Audit Nord</v>
          </cell>
          <cell r="Z1466" t="str">
            <v>A2</v>
          </cell>
          <cell r="AQ1466">
            <v>34500</v>
          </cell>
        </row>
        <row r="1467">
          <cell r="E1467" t="str">
            <v>Audit Nord</v>
          </cell>
          <cell r="Z1467" t="str">
            <v>A2</v>
          </cell>
          <cell r="AQ1467">
            <v>34500</v>
          </cell>
        </row>
        <row r="1468">
          <cell r="E1468" t="str">
            <v>Audit Nord</v>
          </cell>
          <cell r="Z1468" t="str">
            <v>A2</v>
          </cell>
          <cell r="AQ1468">
            <v>35000</v>
          </cell>
        </row>
        <row r="1469">
          <cell r="E1469" t="str">
            <v>Audit Nord</v>
          </cell>
          <cell r="Z1469" t="str">
            <v>A2</v>
          </cell>
          <cell r="AQ1469">
            <v>35500</v>
          </cell>
        </row>
        <row r="1470">
          <cell r="E1470" t="str">
            <v>Audit Nord</v>
          </cell>
          <cell r="Z1470" t="str">
            <v>A2</v>
          </cell>
          <cell r="AQ1470">
            <v>36500</v>
          </cell>
        </row>
        <row r="1471">
          <cell r="E1471" t="str">
            <v>Audit Nord</v>
          </cell>
          <cell r="Z1471" t="str">
            <v>A2</v>
          </cell>
          <cell r="AQ1471">
            <v>34500</v>
          </cell>
        </row>
        <row r="1472">
          <cell r="E1472" t="str">
            <v>Audit Nord</v>
          </cell>
          <cell r="Z1472" t="str">
            <v>A2</v>
          </cell>
          <cell r="AQ1472">
            <v>36500</v>
          </cell>
        </row>
        <row r="1473">
          <cell r="E1473" t="str">
            <v>Audit Nord</v>
          </cell>
          <cell r="Z1473" t="str">
            <v>A1</v>
          </cell>
          <cell r="AQ1473">
            <v>30800</v>
          </cell>
        </row>
        <row r="1474">
          <cell r="E1474" t="str">
            <v>Audit Nord</v>
          </cell>
          <cell r="Z1474" t="str">
            <v>A1</v>
          </cell>
          <cell r="AQ1474">
            <v>30800</v>
          </cell>
        </row>
        <row r="1475">
          <cell r="E1475" t="str">
            <v>Audit Nord</v>
          </cell>
          <cell r="Z1475" t="str">
            <v>A1</v>
          </cell>
          <cell r="AQ1475">
            <v>30800</v>
          </cell>
        </row>
        <row r="1476">
          <cell r="E1476" t="str">
            <v>Audit Nord</v>
          </cell>
          <cell r="Z1476" t="str">
            <v>A1</v>
          </cell>
          <cell r="AQ1476">
            <v>30800</v>
          </cell>
        </row>
        <row r="1477">
          <cell r="E1477" t="str">
            <v>Audit Nord</v>
          </cell>
          <cell r="Z1477" t="str">
            <v>A1</v>
          </cell>
          <cell r="AQ1477">
            <v>30800</v>
          </cell>
        </row>
        <row r="1478">
          <cell r="E1478" t="str">
            <v>Audit Nord</v>
          </cell>
          <cell r="Z1478" t="str">
            <v>A1</v>
          </cell>
          <cell r="AQ1478">
            <v>30800</v>
          </cell>
        </row>
        <row r="1479">
          <cell r="E1479" t="str">
            <v>Audit Nord</v>
          </cell>
          <cell r="Z1479" t="str">
            <v>A1</v>
          </cell>
          <cell r="AQ1479">
            <v>32600</v>
          </cell>
        </row>
        <row r="1480">
          <cell r="E1480" t="str">
            <v>Audit Nord</v>
          </cell>
          <cell r="Z1480" t="str">
            <v>A1</v>
          </cell>
          <cell r="AQ1480">
            <v>30800</v>
          </cell>
        </row>
        <row r="1481">
          <cell r="E1481" t="str">
            <v>Audit Nord</v>
          </cell>
          <cell r="Z1481" t="str">
            <v>A1</v>
          </cell>
          <cell r="AQ1481">
            <v>30800</v>
          </cell>
        </row>
        <row r="1482">
          <cell r="E1482" t="str">
            <v>Audit Nord</v>
          </cell>
          <cell r="Z1482" t="str">
            <v>A1</v>
          </cell>
          <cell r="AQ1482">
            <v>30800</v>
          </cell>
        </row>
        <row r="1483">
          <cell r="E1483" t="str">
            <v>Audit Nord</v>
          </cell>
          <cell r="Z1483" t="str">
            <v>SCD</v>
          </cell>
          <cell r="AQ1483">
            <v>18000</v>
          </cell>
        </row>
        <row r="1484">
          <cell r="E1484" t="str">
            <v>Audit Nord</v>
          </cell>
          <cell r="Z1484" t="str">
            <v>SCD</v>
          </cell>
          <cell r="AQ1484">
            <v>18000</v>
          </cell>
        </row>
        <row r="1485">
          <cell r="E1485" t="str">
            <v>Audit Nord</v>
          </cell>
          <cell r="Z1485" t="str">
            <v>SCD</v>
          </cell>
          <cell r="AQ1485">
            <v>14580</v>
          </cell>
        </row>
        <row r="1486">
          <cell r="E1486" t="str">
            <v>Audit Nord</v>
          </cell>
          <cell r="Z1486" t="str">
            <v>SLD</v>
          </cell>
          <cell r="AQ1486">
            <v>14580</v>
          </cell>
        </row>
        <row r="1487">
          <cell r="E1487" t="str">
            <v>Audit Nord</v>
          </cell>
          <cell r="Z1487" t="str">
            <v>SLD</v>
          </cell>
          <cell r="AQ1487">
            <v>14580</v>
          </cell>
        </row>
        <row r="1488">
          <cell r="E1488" t="str">
            <v>Audit Nord</v>
          </cell>
          <cell r="Z1488" t="str">
            <v>SLD</v>
          </cell>
          <cell r="AQ1488">
            <v>14580</v>
          </cell>
        </row>
        <row r="1489">
          <cell r="E1489" t="str">
            <v>Audit Nord</v>
          </cell>
          <cell r="Z1489" t="str">
            <v>SLD</v>
          </cell>
          <cell r="AQ1489">
            <v>14580</v>
          </cell>
        </row>
        <row r="1490">
          <cell r="E1490" t="str">
            <v>Audit Nord</v>
          </cell>
          <cell r="Z1490" t="str">
            <v>SLD</v>
          </cell>
          <cell r="AQ1490">
            <v>14580</v>
          </cell>
        </row>
        <row r="1491">
          <cell r="E1491" t="str">
            <v>Audit Nord</v>
          </cell>
          <cell r="Z1491" t="str">
            <v>SecrDir</v>
          </cell>
          <cell r="AQ1491">
            <v>29500</v>
          </cell>
        </row>
        <row r="1492">
          <cell r="E1492" t="str">
            <v>Audit Nord</v>
          </cell>
          <cell r="Z1492" t="str">
            <v>SecrDir</v>
          </cell>
          <cell r="AQ1492">
            <v>33000</v>
          </cell>
        </row>
        <row r="1493">
          <cell r="E1493" t="str">
            <v>Audit Nord</v>
          </cell>
          <cell r="Z1493" t="str">
            <v>SecrDir</v>
          </cell>
          <cell r="AQ1493">
            <v>28700</v>
          </cell>
        </row>
        <row r="1494">
          <cell r="E1494" t="str">
            <v>AERS Toulouse</v>
          </cell>
          <cell r="Z1494" t="str">
            <v>Dir</v>
          </cell>
          <cell r="AQ1494">
            <v>87550</v>
          </cell>
        </row>
        <row r="1495">
          <cell r="E1495" t="str">
            <v>AERS Toulouse</v>
          </cell>
          <cell r="Z1495" t="str">
            <v>SM</v>
          </cell>
          <cell r="AQ1495">
            <v>65000</v>
          </cell>
        </row>
        <row r="1496">
          <cell r="E1496" t="str">
            <v>AERS Toulouse</v>
          </cell>
          <cell r="Z1496" t="str">
            <v>M3</v>
          </cell>
          <cell r="AQ1496">
            <v>48440</v>
          </cell>
        </row>
        <row r="1497">
          <cell r="E1497" t="str">
            <v>AERS Toulouse</v>
          </cell>
          <cell r="Z1497" t="str">
            <v>S2</v>
          </cell>
          <cell r="AQ1497">
            <v>42600</v>
          </cell>
        </row>
        <row r="1498">
          <cell r="E1498" t="str">
            <v>AERS Toulouse</v>
          </cell>
          <cell r="Z1498" t="str">
            <v>S2</v>
          </cell>
          <cell r="AQ1498">
            <v>40825</v>
          </cell>
        </row>
        <row r="1499">
          <cell r="E1499" t="str">
            <v>AERS Toulouse</v>
          </cell>
          <cell r="Z1499" t="str">
            <v>S1</v>
          </cell>
          <cell r="AQ1499">
            <v>38460</v>
          </cell>
        </row>
        <row r="1500">
          <cell r="E1500" t="str">
            <v>AERS Toulouse</v>
          </cell>
          <cell r="Z1500" t="str">
            <v>S1</v>
          </cell>
          <cell r="AQ1500">
            <v>37670</v>
          </cell>
        </row>
        <row r="1501">
          <cell r="E1501" t="str">
            <v>AERS Toulouse</v>
          </cell>
          <cell r="Z1501" t="str">
            <v>A2</v>
          </cell>
          <cell r="AQ1501">
            <v>35960</v>
          </cell>
        </row>
        <row r="1502">
          <cell r="E1502" t="str">
            <v>AERS Toulouse</v>
          </cell>
          <cell r="Z1502" t="str">
            <v>A2</v>
          </cell>
          <cell r="AQ1502">
            <v>35420</v>
          </cell>
        </row>
        <row r="1503">
          <cell r="E1503" t="str">
            <v>AERS Toulouse</v>
          </cell>
          <cell r="Z1503" t="str">
            <v>A1</v>
          </cell>
          <cell r="AQ1503">
            <v>30800</v>
          </cell>
        </row>
        <row r="1504">
          <cell r="E1504" t="str">
            <v>AERS Toulouse</v>
          </cell>
          <cell r="Z1504" t="str">
            <v>A1</v>
          </cell>
          <cell r="AQ1504">
            <v>34500</v>
          </cell>
        </row>
        <row r="1505">
          <cell r="E1505" t="str">
            <v>AERS Toulouse</v>
          </cell>
          <cell r="Z1505" t="str">
            <v>A1</v>
          </cell>
          <cell r="AQ1505">
            <v>32600</v>
          </cell>
        </row>
        <row r="1506">
          <cell r="E1506" t="str">
            <v>AERS Toulouse</v>
          </cell>
          <cell r="Z1506" t="str">
            <v>SCD</v>
          </cell>
          <cell r="AQ1506">
            <v>14580</v>
          </cell>
        </row>
        <row r="1507">
          <cell r="E1507" t="str">
            <v>AERS Toulouse</v>
          </cell>
          <cell r="Z1507" t="str">
            <v>SCD</v>
          </cell>
          <cell r="AQ1507">
            <v>14580</v>
          </cell>
        </row>
        <row r="1508">
          <cell r="E1508" t="str">
            <v>AERS Toulouse</v>
          </cell>
          <cell r="Z1508" t="str">
            <v>SLD</v>
          </cell>
          <cell r="AQ1508">
            <v>14580</v>
          </cell>
        </row>
        <row r="1509">
          <cell r="E1509" t="str">
            <v>AERS Toulouse</v>
          </cell>
          <cell r="Z1509" t="str">
            <v>SecrDir</v>
          </cell>
          <cell r="AQ1509">
            <v>38600</v>
          </cell>
        </row>
        <row r="1510">
          <cell r="E1510" t="str">
            <v>MNC</v>
          </cell>
          <cell r="Z1510" t="str">
            <v>Associé</v>
          </cell>
          <cell r="AQ1510">
            <v>12</v>
          </cell>
        </row>
        <row r="1511">
          <cell r="E1511" t="str">
            <v>MNC</v>
          </cell>
          <cell r="Z1511" t="str">
            <v>Associé</v>
          </cell>
          <cell r="AQ1511">
            <v>0.12</v>
          </cell>
        </row>
        <row r="1512">
          <cell r="E1512" t="str">
            <v>MNC</v>
          </cell>
          <cell r="Z1512" t="str">
            <v>Associé</v>
          </cell>
          <cell r="AQ1512">
            <v>12</v>
          </cell>
        </row>
        <row r="1513">
          <cell r="E1513" t="str">
            <v>MNC</v>
          </cell>
          <cell r="Z1513" t="str">
            <v>Associé</v>
          </cell>
          <cell r="AQ1513">
            <v>0.12</v>
          </cell>
        </row>
        <row r="1514">
          <cell r="E1514" t="str">
            <v>MNC</v>
          </cell>
          <cell r="Z1514" t="str">
            <v>Associé</v>
          </cell>
          <cell r="AQ1514">
            <v>0.12</v>
          </cell>
        </row>
        <row r="1515">
          <cell r="E1515" t="str">
            <v>MNC</v>
          </cell>
          <cell r="Z1515" t="str">
            <v>Associé</v>
          </cell>
          <cell r="AQ1515">
            <v>0</v>
          </cell>
        </row>
        <row r="1516">
          <cell r="E1516" t="str">
            <v>MNC</v>
          </cell>
          <cell r="Z1516" t="str">
            <v>Associé</v>
          </cell>
          <cell r="AQ1516">
            <v>0</v>
          </cell>
        </row>
        <row r="1517">
          <cell r="E1517" t="str">
            <v>MNC</v>
          </cell>
          <cell r="Z1517" t="str">
            <v>Associé</v>
          </cell>
          <cell r="AQ1517">
            <v>0</v>
          </cell>
        </row>
        <row r="1518">
          <cell r="E1518" t="str">
            <v>MNC</v>
          </cell>
          <cell r="Z1518" t="str">
            <v>Associé</v>
          </cell>
          <cell r="AQ1518">
            <v>12</v>
          </cell>
        </row>
        <row r="1519">
          <cell r="E1519" t="str">
            <v>MNC</v>
          </cell>
          <cell r="Z1519" t="str">
            <v>Associé</v>
          </cell>
          <cell r="AQ1519">
            <v>12</v>
          </cell>
        </row>
        <row r="1520">
          <cell r="E1520" t="str">
            <v>MNC</v>
          </cell>
          <cell r="Z1520" t="str">
            <v>Associé</v>
          </cell>
          <cell r="AQ1520">
            <v>0.12</v>
          </cell>
        </row>
        <row r="1521">
          <cell r="E1521" t="str">
            <v>MNC</v>
          </cell>
          <cell r="Z1521" t="str">
            <v>Associé</v>
          </cell>
          <cell r="AQ1521">
            <v>12</v>
          </cell>
        </row>
        <row r="1522">
          <cell r="E1522" t="str">
            <v>MNC</v>
          </cell>
          <cell r="Z1522" t="str">
            <v>Associé</v>
          </cell>
          <cell r="AQ1522">
            <v>0.12</v>
          </cell>
        </row>
        <row r="1523">
          <cell r="E1523" t="str">
            <v>MNC</v>
          </cell>
          <cell r="Z1523" t="str">
            <v>Associé</v>
          </cell>
          <cell r="AQ1523">
            <v>12</v>
          </cell>
        </row>
        <row r="1524">
          <cell r="E1524" t="str">
            <v>MNC</v>
          </cell>
          <cell r="Z1524" t="str">
            <v>Dir</v>
          </cell>
          <cell r="AQ1524">
            <v>103840</v>
          </cell>
        </row>
        <row r="1525">
          <cell r="E1525" t="str">
            <v>MNC</v>
          </cell>
          <cell r="Z1525" t="str">
            <v>Dir</v>
          </cell>
          <cell r="AQ1525">
            <v>95790</v>
          </cell>
        </row>
        <row r="1526">
          <cell r="E1526" t="str">
            <v>MNC</v>
          </cell>
          <cell r="Z1526" t="str">
            <v>Dir</v>
          </cell>
          <cell r="AQ1526">
            <v>97760</v>
          </cell>
        </row>
        <row r="1527">
          <cell r="E1527" t="str">
            <v>MNC</v>
          </cell>
          <cell r="Z1527" t="str">
            <v>SM</v>
          </cell>
          <cell r="AQ1527">
            <v>82560</v>
          </cell>
        </row>
        <row r="1528">
          <cell r="E1528" t="str">
            <v>MNC</v>
          </cell>
          <cell r="Z1528" t="str">
            <v>SM</v>
          </cell>
          <cell r="AQ1528">
            <v>78207.5</v>
          </cell>
        </row>
        <row r="1529">
          <cell r="E1529" t="str">
            <v>MNC</v>
          </cell>
          <cell r="Z1529" t="str">
            <v>SM</v>
          </cell>
          <cell r="AQ1529">
            <v>80028</v>
          </cell>
        </row>
        <row r="1530">
          <cell r="E1530" t="str">
            <v>MNC</v>
          </cell>
          <cell r="Z1530" t="str">
            <v>SM</v>
          </cell>
          <cell r="AQ1530">
            <v>67890</v>
          </cell>
        </row>
        <row r="1531">
          <cell r="E1531" t="str">
            <v>MNC</v>
          </cell>
          <cell r="Z1531" t="str">
            <v>SM</v>
          </cell>
          <cell r="AQ1531">
            <v>79050</v>
          </cell>
        </row>
        <row r="1532">
          <cell r="E1532" t="str">
            <v>MNC</v>
          </cell>
          <cell r="Z1532" t="str">
            <v>M3</v>
          </cell>
          <cell r="AQ1532">
            <v>72000</v>
          </cell>
        </row>
        <row r="1533">
          <cell r="E1533" t="str">
            <v>MNC</v>
          </cell>
          <cell r="Z1533" t="str">
            <v>M3</v>
          </cell>
          <cell r="AQ1533">
            <v>67000.5</v>
          </cell>
        </row>
        <row r="1534">
          <cell r="E1534" t="str">
            <v>MNC</v>
          </cell>
          <cell r="Z1534" t="str">
            <v>M3</v>
          </cell>
          <cell r="AQ1534">
            <v>71000</v>
          </cell>
        </row>
        <row r="1535">
          <cell r="E1535" t="str">
            <v>MNC</v>
          </cell>
          <cell r="Z1535" t="str">
            <v>M3</v>
          </cell>
          <cell r="AQ1535">
            <v>61040</v>
          </cell>
        </row>
        <row r="1536">
          <cell r="E1536" t="str">
            <v>MNC</v>
          </cell>
          <cell r="Z1536" t="str">
            <v>M3</v>
          </cell>
          <cell r="AQ1536">
            <v>71200</v>
          </cell>
        </row>
        <row r="1537">
          <cell r="E1537" t="str">
            <v>MNC</v>
          </cell>
          <cell r="Z1537" t="str">
            <v>M3</v>
          </cell>
          <cell r="AQ1537">
            <v>71030</v>
          </cell>
        </row>
        <row r="1538">
          <cell r="E1538" t="str">
            <v>MNC</v>
          </cell>
          <cell r="Z1538" t="str">
            <v>M3</v>
          </cell>
          <cell r="AQ1538">
            <v>71200</v>
          </cell>
        </row>
        <row r="1539">
          <cell r="E1539" t="str">
            <v>MNC</v>
          </cell>
          <cell r="Z1539" t="str">
            <v>M2</v>
          </cell>
          <cell r="AQ1539">
            <v>61500</v>
          </cell>
        </row>
        <row r="1540">
          <cell r="E1540" t="str">
            <v>MNC</v>
          </cell>
          <cell r="Z1540" t="str">
            <v>M2</v>
          </cell>
          <cell r="AQ1540">
            <v>55120</v>
          </cell>
        </row>
        <row r="1541">
          <cell r="E1541" t="str">
            <v>MNC</v>
          </cell>
          <cell r="Z1541" t="str">
            <v>M2</v>
          </cell>
          <cell r="AQ1541">
            <v>66000</v>
          </cell>
        </row>
        <row r="1542">
          <cell r="E1542" t="str">
            <v>MNC</v>
          </cell>
          <cell r="Z1542" t="str">
            <v>M2</v>
          </cell>
          <cell r="AQ1542">
            <v>61000</v>
          </cell>
        </row>
        <row r="1543">
          <cell r="E1543" t="str">
            <v>MNC</v>
          </cell>
          <cell r="Z1543" t="str">
            <v>M1</v>
          </cell>
          <cell r="AQ1543">
            <v>55450</v>
          </cell>
        </row>
        <row r="1544">
          <cell r="E1544" t="str">
            <v>MNC</v>
          </cell>
          <cell r="Z1544" t="str">
            <v>M1</v>
          </cell>
          <cell r="AQ1544">
            <v>54210</v>
          </cell>
        </row>
        <row r="1545">
          <cell r="E1545" t="str">
            <v>MNC</v>
          </cell>
          <cell r="Z1545" t="str">
            <v>M1</v>
          </cell>
          <cell r="AQ1545">
            <v>55120</v>
          </cell>
        </row>
        <row r="1546">
          <cell r="E1546" t="str">
            <v>MNC</v>
          </cell>
          <cell r="Z1546" t="str">
            <v>M1</v>
          </cell>
          <cell r="AQ1546">
            <v>57573.9</v>
          </cell>
        </row>
        <row r="1547">
          <cell r="E1547" t="str">
            <v>MNC</v>
          </cell>
          <cell r="Z1547" t="str">
            <v>M1</v>
          </cell>
          <cell r="AQ1547">
            <v>55960</v>
          </cell>
        </row>
        <row r="1548">
          <cell r="E1548" t="str">
            <v>MNC</v>
          </cell>
          <cell r="Z1548" t="str">
            <v>M1</v>
          </cell>
          <cell r="AQ1548">
            <v>55450</v>
          </cell>
        </row>
        <row r="1549">
          <cell r="E1549" t="str">
            <v>MNC</v>
          </cell>
          <cell r="Z1549" t="str">
            <v>Sup</v>
          </cell>
          <cell r="AQ1549">
            <v>53370</v>
          </cell>
        </row>
        <row r="1550">
          <cell r="E1550" t="str">
            <v>MNC</v>
          </cell>
          <cell r="Z1550" t="str">
            <v>Sup</v>
          </cell>
          <cell r="AQ1550">
            <v>56060</v>
          </cell>
        </row>
        <row r="1551">
          <cell r="E1551" t="str">
            <v>MNC</v>
          </cell>
          <cell r="Z1551" t="str">
            <v>Sup</v>
          </cell>
          <cell r="AQ1551">
            <v>51230</v>
          </cell>
        </row>
        <row r="1552">
          <cell r="E1552" t="str">
            <v>MNC</v>
          </cell>
          <cell r="Z1552" t="str">
            <v>Sup</v>
          </cell>
          <cell r="AQ1552">
            <v>56000</v>
          </cell>
        </row>
        <row r="1553">
          <cell r="E1553" t="str">
            <v>MNC</v>
          </cell>
          <cell r="Z1553" t="str">
            <v>Sup</v>
          </cell>
          <cell r="AQ1553">
            <v>49780</v>
          </cell>
        </row>
        <row r="1554">
          <cell r="E1554" t="str">
            <v>MNC</v>
          </cell>
          <cell r="Z1554" t="str">
            <v>S2</v>
          </cell>
          <cell r="AQ1554">
            <v>48680</v>
          </cell>
        </row>
        <row r="1555">
          <cell r="E1555" t="str">
            <v>MNC</v>
          </cell>
          <cell r="Z1555" t="str">
            <v>S2</v>
          </cell>
          <cell r="AQ1555">
            <v>45000.2</v>
          </cell>
        </row>
        <row r="1556">
          <cell r="E1556" t="str">
            <v>MNC</v>
          </cell>
          <cell r="Z1556" t="str">
            <v>S2</v>
          </cell>
          <cell r="AQ1556">
            <v>43940</v>
          </cell>
        </row>
        <row r="1557">
          <cell r="E1557" t="str">
            <v>MNC</v>
          </cell>
          <cell r="Z1557" t="str">
            <v>S2</v>
          </cell>
          <cell r="AQ1557">
            <v>52350</v>
          </cell>
        </row>
        <row r="1558">
          <cell r="E1558" t="str">
            <v>MNC</v>
          </cell>
          <cell r="Z1558" t="str">
            <v>S2</v>
          </cell>
          <cell r="AQ1558">
            <v>50400</v>
          </cell>
        </row>
        <row r="1559">
          <cell r="E1559" t="str">
            <v>MNC</v>
          </cell>
          <cell r="Z1559" t="str">
            <v>S2</v>
          </cell>
          <cell r="AQ1559">
            <v>44730</v>
          </cell>
        </row>
        <row r="1560">
          <cell r="E1560" t="str">
            <v>MNC</v>
          </cell>
          <cell r="Z1560" t="str">
            <v>S2</v>
          </cell>
          <cell r="AQ1560">
            <v>47240</v>
          </cell>
        </row>
        <row r="1561">
          <cell r="E1561" t="str">
            <v>MNC</v>
          </cell>
          <cell r="Z1561" t="str">
            <v>S2</v>
          </cell>
          <cell r="AQ1561">
            <v>49120</v>
          </cell>
        </row>
        <row r="1562">
          <cell r="E1562" t="str">
            <v>MNC</v>
          </cell>
          <cell r="Z1562" t="str">
            <v>S2</v>
          </cell>
          <cell r="AQ1562">
            <v>50270</v>
          </cell>
        </row>
        <row r="1563">
          <cell r="E1563" t="str">
            <v>MNC</v>
          </cell>
          <cell r="Z1563" t="str">
            <v>S2</v>
          </cell>
          <cell r="AQ1563">
            <v>48250</v>
          </cell>
        </row>
        <row r="1564">
          <cell r="E1564" t="str">
            <v>MNC</v>
          </cell>
          <cell r="Z1564" t="str">
            <v>S2</v>
          </cell>
          <cell r="AQ1564">
            <v>48000</v>
          </cell>
        </row>
        <row r="1565">
          <cell r="E1565" t="str">
            <v>MNC</v>
          </cell>
          <cell r="Z1565" t="str">
            <v>S2</v>
          </cell>
          <cell r="AQ1565">
            <v>48000</v>
          </cell>
        </row>
        <row r="1566">
          <cell r="E1566" t="str">
            <v>MNC</v>
          </cell>
          <cell r="Z1566" t="str">
            <v>S2</v>
          </cell>
          <cell r="AQ1566">
            <v>46000</v>
          </cell>
        </row>
        <row r="1567">
          <cell r="E1567" t="str">
            <v>MNC</v>
          </cell>
          <cell r="Z1567" t="str">
            <v>S1</v>
          </cell>
          <cell r="AQ1567">
            <v>42445.5</v>
          </cell>
        </row>
        <row r="1568">
          <cell r="E1568" t="str">
            <v>MNC</v>
          </cell>
          <cell r="Z1568" t="str">
            <v>S1</v>
          </cell>
          <cell r="AQ1568">
            <v>40210</v>
          </cell>
        </row>
        <row r="1569">
          <cell r="E1569" t="str">
            <v>MNC</v>
          </cell>
          <cell r="Z1569" t="str">
            <v>S1</v>
          </cell>
          <cell r="AQ1569">
            <v>42390</v>
          </cell>
        </row>
        <row r="1570">
          <cell r="E1570" t="str">
            <v>MNC</v>
          </cell>
          <cell r="Z1570" t="str">
            <v>S1</v>
          </cell>
          <cell r="AQ1570">
            <v>47410</v>
          </cell>
        </row>
        <row r="1571">
          <cell r="E1571" t="str">
            <v>MNC</v>
          </cell>
          <cell r="Z1571" t="str">
            <v>S1</v>
          </cell>
          <cell r="AQ1571">
            <v>44620</v>
          </cell>
        </row>
        <row r="1572">
          <cell r="E1572" t="str">
            <v>MNC</v>
          </cell>
          <cell r="Z1572" t="str">
            <v>S1</v>
          </cell>
          <cell r="AQ1572">
            <v>43810</v>
          </cell>
        </row>
        <row r="1573">
          <cell r="E1573" t="str">
            <v>MNC</v>
          </cell>
          <cell r="Z1573" t="str">
            <v>S1</v>
          </cell>
          <cell r="AQ1573">
            <v>42000</v>
          </cell>
        </row>
        <row r="1574">
          <cell r="E1574" t="str">
            <v>MNC</v>
          </cell>
          <cell r="Z1574" t="str">
            <v>S1</v>
          </cell>
          <cell r="AQ1574">
            <v>51060</v>
          </cell>
        </row>
        <row r="1575">
          <cell r="E1575" t="str">
            <v>MNC</v>
          </cell>
          <cell r="Z1575" t="str">
            <v>S1</v>
          </cell>
          <cell r="AQ1575">
            <v>42734.6</v>
          </cell>
        </row>
        <row r="1576">
          <cell r="E1576" t="str">
            <v>MNC</v>
          </cell>
          <cell r="Z1576" t="str">
            <v>S1</v>
          </cell>
          <cell r="AQ1576">
            <v>42734.6</v>
          </cell>
        </row>
        <row r="1577">
          <cell r="E1577" t="str">
            <v>MNC</v>
          </cell>
          <cell r="Z1577" t="str">
            <v>S1</v>
          </cell>
          <cell r="AQ1577">
            <v>47740.4</v>
          </cell>
        </row>
        <row r="1578">
          <cell r="E1578" t="str">
            <v>MNC</v>
          </cell>
          <cell r="Z1578" t="str">
            <v>A2</v>
          </cell>
          <cell r="AQ1578">
            <v>37400</v>
          </cell>
        </row>
        <row r="1579">
          <cell r="E1579" t="str">
            <v>MNC</v>
          </cell>
          <cell r="Z1579" t="str">
            <v>A2</v>
          </cell>
          <cell r="AQ1579">
            <v>35030</v>
          </cell>
        </row>
        <row r="1580">
          <cell r="E1580" t="str">
            <v>MNC</v>
          </cell>
          <cell r="Z1580" t="str">
            <v>A2</v>
          </cell>
          <cell r="AQ1580">
            <v>37910</v>
          </cell>
        </row>
        <row r="1581">
          <cell r="E1581" t="str">
            <v>MNC</v>
          </cell>
          <cell r="Z1581" t="str">
            <v>A2</v>
          </cell>
          <cell r="AQ1581">
            <v>35340</v>
          </cell>
        </row>
        <row r="1582">
          <cell r="E1582" t="str">
            <v>MNC</v>
          </cell>
          <cell r="Z1582" t="str">
            <v>A2</v>
          </cell>
          <cell r="AQ1582">
            <v>32500</v>
          </cell>
        </row>
        <row r="1583">
          <cell r="E1583" t="str">
            <v>MNC</v>
          </cell>
          <cell r="Z1583" t="str">
            <v>A2</v>
          </cell>
          <cell r="AQ1583">
            <v>40824</v>
          </cell>
        </row>
        <row r="1584">
          <cell r="E1584" t="str">
            <v>MNC</v>
          </cell>
          <cell r="Z1584" t="str">
            <v>A2</v>
          </cell>
          <cell r="AQ1584">
            <v>39720</v>
          </cell>
        </row>
        <row r="1585">
          <cell r="E1585" t="str">
            <v>MNC</v>
          </cell>
          <cell r="Z1585" t="str">
            <v>A2</v>
          </cell>
          <cell r="AQ1585">
            <v>35030</v>
          </cell>
        </row>
        <row r="1586">
          <cell r="E1586" t="str">
            <v>MNC</v>
          </cell>
          <cell r="Z1586" t="str">
            <v>A2</v>
          </cell>
          <cell r="AQ1586">
            <v>38427</v>
          </cell>
        </row>
        <row r="1587">
          <cell r="E1587" t="str">
            <v>MNC</v>
          </cell>
          <cell r="Z1587" t="str">
            <v>A2</v>
          </cell>
          <cell r="AQ1587">
            <v>37400</v>
          </cell>
        </row>
        <row r="1588">
          <cell r="E1588" t="str">
            <v>MNC</v>
          </cell>
          <cell r="Z1588" t="str">
            <v>A2</v>
          </cell>
          <cell r="AQ1588">
            <v>35593.599999999999</v>
          </cell>
        </row>
        <row r="1589">
          <cell r="E1589" t="str">
            <v>MNC</v>
          </cell>
          <cell r="Z1589" t="str">
            <v>A2</v>
          </cell>
          <cell r="AQ1589">
            <v>38427</v>
          </cell>
        </row>
        <row r="1590">
          <cell r="E1590" t="str">
            <v>MNC</v>
          </cell>
          <cell r="Z1590" t="str">
            <v>A2</v>
          </cell>
          <cell r="AQ1590">
            <v>40320</v>
          </cell>
        </row>
        <row r="1591">
          <cell r="E1591" t="str">
            <v>MNC</v>
          </cell>
          <cell r="Z1591" t="str">
            <v>A2</v>
          </cell>
          <cell r="AQ1591">
            <v>40320</v>
          </cell>
        </row>
        <row r="1592">
          <cell r="E1592" t="str">
            <v>MNC</v>
          </cell>
          <cell r="Z1592" t="str">
            <v>A2</v>
          </cell>
          <cell r="AQ1592">
            <v>36380</v>
          </cell>
        </row>
        <row r="1593">
          <cell r="E1593" t="str">
            <v>MNC</v>
          </cell>
          <cell r="Z1593" t="str">
            <v>A2</v>
          </cell>
          <cell r="AQ1593">
            <v>40830</v>
          </cell>
        </row>
        <row r="1594">
          <cell r="E1594" t="str">
            <v>MNC</v>
          </cell>
          <cell r="Z1594" t="str">
            <v>A2</v>
          </cell>
          <cell r="AQ1594">
            <v>34670</v>
          </cell>
        </row>
        <row r="1595">
          <cell r="E1595" t="str">
            <v>MNC</v>
          </cell>
          <cell r="Z1595" t="str">
            <v>A2</v>
          </cell>
          <cell r="AQ1595">
            <v>35340</v>
          </cell>
        </row>
        <row r="1596">
          <cell r="E1596" t="str">
            <v>MNC</v>
          </cell>
          <cell r="Z1596" t="str">
            <v>A2</v>
          </cell>
          <cell r="AQ1596">
            <v>36070</v>
          </cell>
        </row>
        <row r="1597">
          <cell r="E1597" t="str">
            <v>MNC</v>
          </cell>
          <cell r="Z1597" t="str">
            <v>A2</v>
          </cell>
          <cell r="AQ1597">
            <v>40830</v>
          </cell>
        </row>
        <row r="1598">
          <cell r="E1598" t="str">
            <v>MNC</v>
          </cell>
          <cell r="Z1598" t="str">
            <v>A2</v>
          </cell>
          <cell r="AQ1598">
            <v>37000</v>
          </cell>
        </row>
        <row r="1599">
          <cell r="E1599" t="str">
            <v>MNC</v>
          </cell>
          <cell r="Z1599" t="str">
            <v>A2</v>
          </cell>
          <cell r="AQ1599">
            <v>40000</v>
          </cell>
        </row>
        <row r="1600">
          <cell r="E1600" t="str">
            <v>MNC</v>
          </cell>
          <cell r="Z1600" t="str">
            <v>A2</v>
          </cell>
          <cell r="AQ1600">
            <v>39722.400000000001</v>
          </cell>
        </row>
        <row r="1601">
          <cell r="E1601" t="str">
            <v>MNC</v>
          </cell>
          <cell r="Z1601" t="str">
            <v>A2</v>
          </cell>
          <cell r="AQ1601">
            <v>35030</v>
          </cell>
        </row>
        <row r="1602">
          <cell r="E1602" t="str">
            <v>MNC</v>
          </cell>
          <cell r="Z1602" t="str">
            <v>A2</v>
          </cell>
          <cell r="AQ1602">
            <v>44130</v>
          </cell>
        </row>
        <row r="1603">
          <cell r="E1603" t="str">
            <v>MNC</v>
          </cell>
          <cell r="Z1603" t="str">
            <v>A2</v>
          </cell>
          <cell r="AQ1603">
            <v>40320</v>
          </cell>
        </row>
        <row r="1604">
          <cell r="E1604" t="str">
            <v>MNC</v>
          </cell>
          <cell r="Z1604" t="str">
            <v>A1</v>
          </cell>
          <cell r="AQ1604">
            <v>38400</v>
          </cell>
        </row>
        <row r="1605">
          <cell r="E1605" t="str">
            <v>MNC</v>
          </cell>
          <cell r="Z1605" t="str">
            <v>A1</v>
          </cell>
          <cell r="AQ1605">
            <v>36400</v>
          </cell>
        </row>
        <row r="1606">
          <cell r="E1606" t="str">
            <v>MNC</v>
          </cell>
          <cell r="Z1606" t="str">
            <v>A1</v>
          </cell>
          <cell r="AQ1606">
            <v>40040</v>
          </cell>
        </row>
        <row r="1607">
          <cell r="E1607" t="str">
            <v>MNC</v>
          </cell>
          <cell r="Z1607" t="str">
            <v>A1</v>
          </cell>
          <cell r="AQ1607">
            <v>31590</v>
          </cell>
        </row>
        <row r="1608">
          <cell r="E1608" t="str">
            <v>MNC</v>
          </cell>
          <cell r="Z1608" t="str">
            <v>A1</v>
          </cell>
          <cell r="AQ1608">
            <v>36450</v>
          </cell>
        </row>
        <row r="1609">
          <cell r="E1609" t="str">
            <v>MNC</v>
          </cell>
          <cell r="Z1609" t="str">
            <v>A1</v>
          </cell>
          <cell r="AQ1609">
            <v>34450</v>
          </cell>
        </row>
        <row r="1610">
          <cell r="E1610" t="str">
            <v>MNC</v>
          </cell>
          <cell r="Z1610" t="str">
            <v>A1</v>
          </cell>
          <cell r="AQ1610">
            <v>31590</v>
          </cell>
        </row>
        <row r="1611">
          <cell r="E1611" t="str">
            <v>MNC</v>
          </cell>
          <cell r="Z1611" t="str">
            <v>A1</v>
          </cell>
          <cell r="AQ1611">
            <v>38400</v>
          </cell>
        </row>
        <row r="1612">
          <cell r="E1612" t="str">
            <v>MNC</v>
          </cell>
          <cell r="Z1612" t="str">
            <v>A1</v>
          </cell>
          <cell r="AQ1612">
            <v>33590</v>
          </cell>
        </row>
        <row r="1613">
          <cell r="E1613" t="str">
            <v>MNC</v>
          </cell>
          <cell r="Z1613" t="str">
            <v>A1</v>
          </cell>
          <cell r="AQ1613">
            <v>36400</v>
          </cell>
        </row>
        <row r="1614">
          <cell r="E1614" t="str">
            <v>MNC</v>
          </cell>
          <cell r="Z1614" t="str">
            <v>A1</v>
          </cell>
          <cell r="AQ1614">
            <v>40040</v>
          </cell>
        </row>
        <row r="1615">
          <cell r="E1615" t="str">
            <v>MNC</v>
          </cell>
          <cell r="Z1615" t="str">
            <v>A1</v>
          </cell>
          <cell r="AQ1615">
            <v>34450</v>
          </cell>
        </row>
        <row r="1616">
          <cell r="E1616" t="str">
            <v>MNC</v>
          </cell>
          <cell r="Z1616" t="str">
            <v>A1</v>
          </cell>
          <cell r="AQ1616">
            <v>34450</v>
          </cell>
        </row>
        <row r="1617">
          <cell r="E1617" t="str">
            <v>MNC</v>
          </cell>
          <cell r="Z1617" t="str">
            <v>A1</v>
          </cell>
          <cell r="AQ1617">
            <v>40040</v>
          </cell>
        </row>
        <row r="1618">
          <cell r="E1618" t="str">
            <v>MNC</v>
          </cell>
          <cell r="Z1618" t="str">
            <v>A1</v>
          </cell>
          <cell r="AQ1618">
            <v>34450</v>
          </cell>
        </row>
        <row r="1619">
          <cell r="E1619" t="str">
            <v>MNC</v>
          </cell>
          <cell r="Z1619" t="str">
            <v>A1</v>
          </cell>
          <cell r="AQ1619">
            <v>41210</v>
          </cell>
        </row>
        <row r="1620">
          <cell r="E1620" t="str">
            <v>MNC</v>
          </cell>
          <cell r="Z1620" t="str">
            <v>A1</v>
          </cell>
          <cell r="AQ1620">
            <v>33590</v>
          </cell>
        </row>
        <row r="1621">
          <cell r="E1621" t="str">
            <v>MNC</v>
          </cell>
          <cell r="Z1621" t="str">
            <v>A1</v>
          </cell>
          <cell r="AQ1621">
            <v>33590</v>
          </cell>
        </row>
        <row r="1622">
          <cell r="E1622" t="str">
            <v>MNC</v>
          </cell>
          <cell r="Z1622" t="str">
            <v>A1</v>
          </cell>
          <cell r="AQ1622">
            <v>31590</v>
          </cell>
        </row>
        <row r="1623">
          <cell r="E1623" t="str">
            <v>MNC</v>
          </cell>
          <cell r="Z1623" t="str">
            <v>A1</v>
          </cell>
          <cell r="AQ1623">
            <v>38400</v>
          </cell>
        </row>
        <row r="1624">
          <cell r="E1624" t="str">
            <v>MNC</v>
          </cell>
          <cell r="Z1624" t="str">
            <v>A1</v>
          </cell>
          <cell r="AQ1624">
            <v>40400</v>
          </cell>
        </row>
        <row r="1625">
          <cell r="E1625" t="str">
            <v>MNC</v>
          </cell>
          <cell r="Z1625" t="str">
            <v>A1</v>
          </cell>
          <cell r="AQ1625">
            <v>42120</v>
          </cell>
        </row>
        <row r="1626">
          <cell r="E1626" t="str">
            <v>MNC</v>
          </cell>
          <cell r="Z1626" t="str">
            <v>A1</v>
          </cell>
          <cell r="AQ1626">
            <v>38400</v>
          </cell>
        </row>
        <row r="1627">
          <cell r="E1627" t="str">
            <v>MNC</v>
          </cell>
          <cell r="Z1627" t="str">
            <v>SCD</v>
          </cell>
          <cell r="AQ1627">
            <v>17400</v>
          </cell>
        </row>
        <row r="1628">
          <cell r="E1628" t="str">
            <v>MNC</v>
          </cell>
          <cell r="Z1628" t="str">
            <v>SCD</v>
          </cell>
          <cell r="AQ1628">
            <v>17400</v>
          </cell>
        </row>
        <row r="1629">
          <cell r="E1629" t="str">
            <v>MNC</v>
          </cell>
          <cell r="Z1629" t="str">
            <v>SCD</v>
          </cell>
          <cell r="AQ1629">
            <v>17400</v>
          </cell>
        </row>
        <row r="1630">
          <cell r="E1630" t="str">
            <v>MNC</v>
          </cell>
          <cell r="Z1630" t="str">
            <v>SCD</v>
          </cell>
          <cell r="AQ1630">
            <v>16200</v>
          </cell>
        </row>
        <row r="1631">
          <cell r="E1631" t="str">
            <v>MNC</v>
          </cell>
          <cell r="Z1631" t="str">
            <v>SCD</v>
          </cell>
          <cell r="AQ1631">
            <v>21000</v>
          </cell>
        </row>
        <row r="1632">
          <cell r="E1632" t="str">
            <v>MNC</v>
          </cell>
          <cell r="Z1632" t="str">
            <v>SCD</v>
          </cell>
          <cell r="AQ1632">
            <v>21000</v>
          </cell>
        </row>
        <row r="1633">
          <cell r="E1633" t="str">
            <v>MNC</v>
          </cell>
          <cell r="Z1633" t="str">
            <v>SLD</v>
          </cell>
          <cell r="AQ1633">
            <v>14300</v>
          </cell>
        </row>
        <row r="1634">
          <cell r="E1634" t="str">
            <v>MNC</v>
          </cell>
          <cell r="Z1634" t="str">
            <v>SLD</v>
          </cell>
          <cell r="AQ1634">
            <v>16200</v>
          </cell>
        </row>
        <row r="1635">
          <cell r="E1635" t="str">
            <v>MNC</v>
          </cell>
          <cell r="Z1635" t="str">
            <v>SLD</v>
          </cell>
          <cell r="AQ1635">
            <v>14300</v>
          </cell>
        </row>
        <row r="1636">
          <cell r="E1636" t="str">
            <v>MNC</v>
          </cell>
          <cell r="Z1636" t="str">
            <v>SLD</v>
          </cell>
          <cell r="AQ1636">
            <v>21000</v>
          </cell>
        </row>
        <row r="1637">
          <cell r="E1637" t="str">
            <v>MNC</v>
          </cell>
          <cell r="Z1637" t="str">
            <v>SLD</v>
          </cell>
          <cell r="AQ1637">
            <v>16200</v>
          </cell>
        </row>
        <row r="1638">
          <cell r="E1638" t="str">
            <v>MNC</v>
          </cell>
          <cell r="Z1638" t="str">
            <v>SLD</v>
          </cell>
          <cell r="AQ1638">
            <v>17400</v>
          </cell>
        </row>
        <row r="1639">
          <cell r="E1639" t="str">
            <v>MNC</v>
          </cell>
          <cell r="Z1639" t="str">
            <v>SLD</v>
          </cell>
          <cell r="AQ1639">
            <v>21000</v>
          </cell>
        </row>
        <row r="1640">
          <cell r="E1640" t="str">
            <v>MNC</v>
          </cell>
          <cell r="Z1640" t="str">
            <v>SLD</v>
          </cell>
          <cell r="AQ1640">
            <v>16200</v>
          </cell>
        </row>
        <row r="1641">
          <cell r="E1641" t="str">
            <v>MNC</v>
          </cell>
          <cell r="Z1641" t="str">
            <v>SLD</v>
          </cell>
          <cell r="AQ1641">
            <v>21000</v>
          </cell>
        </row>
        <row r="1642">
          <cell r="E1642" t="str">
            <v>MNC</v>
          </cell>
          <cell r="Z1642" t="str">
            <v>SLD</v>
          </cell>
          <cell r="AQ1642">
            <v>16200</v>
          </cell>
        </row>
        <row r="1643">
          <cell r="E1643" t="str">
            <v>MNC</v>
          </cell>
          <cell r="Z1643" t="str">
            <v>SLD</v>
          </cell>
          <cell r="AQ1643">
            <v>17400</v>
          </cell>
        </row>
        <row r="1644">
          <cell r="E1644" t="str">
            <v>MNC</v>
          </cell>
          <cell r="Z1644" t="str">
            <v>SLD</v>
          </cell>
          <cell r="AQ1644">
            <v>14300</v>
          </cell>
        </row>
        <row r="1645">
          <cell r="E1645" t="str">
            <v>MNC</v>
          </cell>
          <cell r="Z1645" t="str">
            <v>SLD</v>
          </cell>
          <cell r="AQ1645">
            <v>19800</v>
          </cell>
        </row>
        <row r="1646">
          <cell r="E1646" t="str">
            <v>MNC</v>
          </cell>
          <cell r="Z1646" t="str">
            <v>AssistDir</v>
          </cell>
          <cell r="AQ1646">
            <v>38800</v>
          </cell>
        </row>
        <row r="1647">
          <cell r="E1647" t="str">
            <v>MNC</v>
          </cell>
          <cell r="Z1647" t="str">
            <v>AssistDir</v>
          </cell>
          <cell r="AQ1647">
            <v>42300</v>
          </cell>
        </row>
        <row r="1648">
          <cell r="E1648" t="str">
            <v>MNC</v>
          </cell>
          <cell r="Z1648" t="str">
            <v>AssistDir</v>
          </cell>
          <cell r="AQ1648">
            <v>37100</v>
          </cell>
        </row>
        <row r="1649">
          <cell r="E1649" t="str">
            <v>MNC</v>
          </cell>
          <cell r="Z1649" t="str">
            <v>AssistDir</v>
          </cell>
          <cell r="AQ1649">
            <v>36000</v>
          </cell>
        </row>
        <row r="1650">
          <cell r="E1650" t="str">
            <v>MNC</v>
          </cell>
          <cell r="Z1650" t="str">
            <v>AssistDir</v>
          </cell>
          <cell r="AQ1650">
            <v>35000</v>
          </cell>
        </row>
        <row r="1651">
          <cell r="E1651" t="str">
            <v>MNC</v>
          </cell>
          <cell r="Z1651" t="str">
            <v>AssistDir</v>
          </cell>
          <cell r="AQ1651">
            <v>36000</v>
          </cell>
        </row>
        <row r="1652">
          <cell r="E1652" t="str">
            <v>MNC</v>
          </cell>
          <cell r="Z1652" t="str">
            <v>AssistDir</v>
          </cell>
          <cell r="AQ1652">
            <v>35600</v>
          </cell>
        </row>
        <row r="1653">
          <cell r="E1653" t="str">
            <v>MNC</v>
          </cell>
          <cell r="Z1653" t="str">
            <v>AssistDir</v>
          </cell>
          <cell r="AQ1653">
            <v>45100</v>
          </cell>
        </row>
        <row r="1654">
          <cell r="E1654" t="str">
            <v>MNC</v>
          </cell>
          <cell r="Z1654" t="str">
            <v>AssistDir</v>
          </cell>
          <cell r="AQ1654">
            <v>36200</v>
          </cell>
        </row>
        <row r="1655">
          <cell r="E1655" t="str">
            <v>MNC</v>
          </cell>
          <cell r="Z1655" t="str">
            <v>SecrDir</v>
          </cell>
          <cell r="AQ1655">
            <v>28000</v>
          </cell>
        </row>
        <row r="1656">
          <cell r="E1656" t="str">
            <v>AERS Tax Management Consulting</v>
          </cell>
          <cell r="Z1656" t="str">
            <v>Ppal</v>
          </cell>
          <cell r="AQ1656">
            <v>125138</v>
          </cell>
        </row>
        <row r="1657">
          <cell r="E1657" t="str">
            <v>AERS Tax Management Consulting</v>
          </cell>
          <cell r="Z1657" t="str">
            <v>Dir</v>
          </cell>
          <cell r="AQ1657">
            <v>125000</v>
          </cell>
        </row>
        <row r="1658">
          <cell r="E1658" t="str">
            <v>AERS Tax Management Consulting</v>
          </cell>
          <cell r="Z1658" t="str">
            <v>SM</v>
          </cell>
          <cell r="AQ1658">
            <v>66059</v>
          </cell>
        </row>
        <row r="1659">
          <cell r="E1659" t="str">
            <v>AERS Tax Management Consulting</v>
          </cell>
          <cell r="Z1659" t="str">
            <v>SM</v>
          </cell>
          <cell r="AQ1659">
            <v>67485</v>
          </cell>
        </row>
        <row r="1660">
          <cell r="E1660" t="str">
            <v>AERS Tax Management Consulting</v>
          </cell>
          <cell r="Z1660" t="str">
            <v>M3</v>
          </cell>
          <cell r="AQ1660">
            <v>65000</v>
          </cell>
        </row>
        <row r="1661">
          <cell r="E1661" t="str">
            <v>AERS Tax Management Consulting</v>
          </cell>
          <cell r="Z1661" t="str">
            <v>M1</v>
          </cell>
          <cell r="AQ1661">
            <v>61055</v>
          </cell>
        </row>
        <row r="1662">
          <cell r="E1662" t="str">
            <v>AERS Tax Management Consulting</v>
          </cell>
          <cell r="Z1662" t="str">
            <v>A2</v>
          </cell>
          <cell r="AQ1662">
            <v>43280</v>
          </cell>
        </row>
        <row r="1663">
          <cell r="E1663" t="str">
            <v>AERS Tax Management Consulting</v>
          </cell>
          <cell r="Z1663" t="str">
            <v>A2</v>
          </cell>
          <cell r="AQ1663">
            <v>43670</v>
          </cell>
        </row>
        <row r="1664">
          <cell r="E1664" t="str">
            <v>AERS Tax Management Consulting</v>
          </cell>
          <cell r="Z1664" t="str">
            <v>A2</v>
          </cell>
          <cell r="AQ1664">
            <v>40000</v>
          </cell>
        </row>
        <row r="1665">
          <cell r="E1665" t="str">
            <v>AERS Tax Management Consulting</v>
          </cell>
          <cell r="Z1665" t="str">
            <v>A1</v>
          </cell>
          <cell r="AQ1665">
            <v>34000</v>
          </cell>
        </row>
        <row r="1666">
          <cell r="E1666" t="str">
            <v>AERS Tax Management Consulting</v>
          </cell>
          <cell r="Z1666" t="str">
            <v>A1</v>
          </cell>
          <cell r="AQ1666">
            <v>31590</v>
          </cell>
        </row>
        <row r="1667">
          <cell r="E1667" t="str">
            <v>AERS Tax Management Consulting</v>
          </cell>
          <cell r="Z1667" t="str">
            <v>A1</v>
          </cell>
          <cell r="AQ1667">
            <v>31590</v>
          </cell>
        </row>
        <row r="1668">
          <cell r="E1668" t="str">
            <v>AERS Tax Management Consulting</v>
          </cell>
          <cell r="Z1668" t="str">
            <v>SCD</v>
          </cell>
          <cell r="AQ1668">
            <v>16200</v>
          </cell>
        </row>
        <row r="1669">
          <cell r="E1669" t="str">
            <v>AERS Associations</v>
          </cell>
          <cell r="Z1669" t="str">
            <v>Associé</v>
          </cell>
          <cell r="AQ1669">
            <v>12</v>
          </cell>
        </row>
        <row r="1670">
          <cell r="E1670" t="str">
            <v>AERS Associations</v>
          </cell>
          <cell r="Z1670" t="str">
            <v>Dir</v>
          </cell>
          <cell r="AQ1670">
            <v>107520</v>
          </cell>
        </row>
        <row r="1671">
          <cell r="E1671" t="str">
            <v>AERS Associations</v>
          </cell>
          <cell r="Z1671" t="str">
            <v>SM</v>
          </cell>
          <cell r="AQ1671">
            <v>73730</v>
          </cell>
        </row>
        <row r="1672">
          <cell r="E1672" t="str">
            <v>AERS Associations</v>
          </cell>
          <cell r="Z1672" t="str">
            <v>M3</v>
          </cell>
          <cell r="AQ1672">
            <v>54360</v>
          </cell>
        </row>
        <row r="1673">
          <cell r="E1673" t="str">
            <v>AERS Associations</v>
          </cell>
          <cell r="Z1673" t="str">
            <v>M1</v>
          </cell>
          <cell r="AQ1673">
            <v>50810</v>
          </cell>
        </row>
        <row r="1674">
          <cell r="E1674" t="str">
            <v>AERS Associations</v>
          </cell>
          <cell r="Z1674" t="str">
            <v>M1</v>
          </cell>
          <cell r="AQ1674">
            <v>51300</v>
          </cell>
        </row>
        <row r="1675">
          <cell r="E1675" t="str">
            <v>AERS Associations</v>
          </cell>
          <cell r="Z1675" t="str">
            <v>Sup</v>
          </cell>
          <cell r="AQ1675">
            <v>49470</v>
          </cell>
        </row>
        <row r="1676">
          <cell r="E1676" t="str">
            <v>AERS Associations</v>
          </cell>
          <cell r="Z1676" t="str">
            <v>Sup</v>
          </cell>
          <cell r="AQ1676">
            <v>54000</v>
          </cell>
        </row>
        <row r="1677">
          <cell r="E1677" t="str">
            <v>AERS Associations</v>
          </cell>
          <cell r="Z1677" t="str">
            <v>Sup</v>
          </cell>
          <cell r="AQ1677">
            <v>51290</v>
          </cell>
        </row>
        <row r="1678">
          <cell r="E1678" t="str">
            <v>AERS Associations</v>
          </cell>
          <cell r="Z1678" t="str">
            <v>S2</v>
          </cell>
          <cell r="AQ1678">
            <v>46570</v>
          </cell>
        </row>
        <row r="1679">
          <cell r="E1679" t="str">
            <v>AERS Associations</v>
          </cell>
          <cell r="Z1679" t="str">
            <v>S1</v>
          </cell>
          <cell r="AQ1679">
            <v>46000</v>
          </cell>
        </row>
        <row r="1680">
          <cell r="E1680" t="str">
            <v>AERS Associations</v>
          </cell>
          <cell r="Z1680" t="str">
            <v>S1</v>
          </cell>
          <cell r="AQ1680">
            <v>39910</v>
          </cell>
        </row>
        <row r="1681">
          <cell r="E1681" t="str">
            <v>AERS Associations</v>
          </cell>
          <cell r="Z1681" t="str">
            <v>S1</v>
          </cell>
          <cell r="AQ1681">
            <v>40210</v>
          </cell>
        </row>
        <row r="1682">
          <cell r="E1682" t="str">
            <v>AERS Associations</v>
          </cell>
          <cell r="Z1682" t="str">
            <v>S1</v>
          </cell>
          <cell r="AQ1682">
            <v>40210</v>
          </cell>
        </row>
        <row r="1683">
          <cell r="E1683" t="str">
            <v>AERS Associations</v>
          </cell>
          <cell r="Z1683" t="str">
            <v>A2</v>
          </cell>
          <cell r="AQ1683">
            <v>37000</v>
          </cell>
        </row>
        <row r="1684">
          <cell r="E1684" t="str">
            <v>AERS Associations</v>
          </cell>
          <cell r="Z1684" t="str">
            <v>A2</v>
          </cell>
          <cell r="AQ1684">
            <v>37440</v>
          </cell>
        </row>
        <row r="1685">
          <cell r="E1685" t="str">
            <v>AERS Associations</v>
          </cell>
          <cell r="Z1685" t="str">
            <v>A2</v>
          </cell>
          <cell r="AQ1685">
            <v>38080</v>
          </cell>
        </row>
        <row r="1686">
          <cell r="E1686" t="str">
            <v>AERS Associations</v>
          </cell>
          <cell r="Z1686" t="str">
            <v>A2</v>
          </cell>
          <cell r="AQ1686">
            <v>38000</v>
          </cell>
        </row>
        <row r="1687">
          <cell r="E1687" t="str">
            <v>AERS Associations</v>
          </cell>
          <cell r="Z1687" t="str">
            <v>A1</v>
          </cell>
          <cell r="AQ1687">
            <v>31590</v>
          </cell>
        </row>
        <row r="1688">
          <cell r="E1688" t="str">
            <v>AERS Associations</v>
          </cell>
          <cell r="Z1688" t="str">
            <v>A1</v>
          </cell>
          <cell r="AQ1688">
            <v>34450</v>
          </cell>
        </row>
        <row r="1689">
          <cell r="E1689" t="str">
            <v>AERS Associations</v>
          </cell>
          <cell r="Z1689" t="str">
            <v>A1</v>
          </cell>
          <cell r="AQ1689">
            <v>34000</v>
          </cell>
        </row>
        <row r="1690">
          <cell r="E1690" t="str">
            <v>AERS Associations</v>
          </cell>
          <cell r="Z1690" t="str">
            <v>A1</v>
          </cell>
          <cell r="AQ1690">
            <v>34450</v>
          </cell>
        </row>
        <row r="1691">
          <cell r="E1691" t="str">
            <v>AERS Associations</v>
          </cell>
          <cell r="Z1691" t="str">
            <v>A1</v>
          </cell>
          <cell r="AQ1691">
            <v>31590</v>
          </cell>
        </row>
        <row r="1692">
          <cell r="E1692" t="str">
            <v>AERS Associations</v>
          </cell>
          <cell r="Z1692" t="str">
            <v>SCD</v>
          </cell>
          <cell r="AQ1692">
            <v>16200</v>
          </cell>
        </row>
        <row r="1693">
          <cell r="E1693" t="str">
            <v>AERS Associations</v>
          </cell>
          <cell r="Z1693" t="str">
            <v>SLD</v>
          </cell>
          <cell r="AQ1693">
            <v>16200</v>
          </cell>
        </row>
        <row r="1694">
          <cell r="E1694" t="str">
            <v>AERS Associations</v>
          </cell>
          <cell r="Z1694" t="str">
            <v>SLD</v>
          </cell>
          <cell r="AQ1694">
            <v>14300</v>
          </cell>
        </row>
        <row r="1695">
          <cell r="E1695" t="str">
            <v>AERS Associations</v>
          </cell>
          <cell r="Z1695" t="str">
            <v>SLD</v>
          </cell>
          <cell r="AQ1695">
            <v>21000</v>
          </cell>
        </row>
        <row r="1696">
          <cell r="E1696" t="str">
            <v>AERS Associations</v>
          </cell>
          <cell r="Z1696" t="str">
            <v>SecrDir</v>
          </cell>
          <cell r="AQ1696">
            <v>26000</v>
          </cell>
        </row>
        <row r="1697">
          <cell r="E1697" t="str">
            <v>AERS Associations</v>
          </cell>
          <cell r="Z1697" t="str">
            <v>SecrDir</v>
          </cell>
          <cell r="AQ1697">
            <v>26500</v>
          </cell>
        </row>
        <row r="1698">
          <cell r="E1698" t="str">
            <v>DQ/DQR</v>
          </cell>
          <cell r="Z1698" t="str">
            <v>Associé</v>
          </cell>
          <cell r="AQ1698">
            <v>0</v>
          </cell>
        </row>
        <row r="1699">
          <cell r="E1699" t="str">
            <v>DQ/DQR</v>
          </cell>
          <cell r="Z1699" t="str">
            <v>Associé</v>
          </cell>
          <cell r="AQ1699">
            <v>12</v>
          </cell>
        </row>
        <row r="1700">
          <cell r="E1700" t="str">
            <v>DQ/DQR</v>
          </cell>
          <cell r="Z1700" t="str">
            <v>Associé</v>
          </cell>
          <cell r="AQ1700">
            <v>12</v>
          </cell>
        </row>
        <row r="1701">
          <cell r="E1701" t="str">
            <v>DQ/DQR</v>
          </cell>
          <cell r="Z1701" t="str">
            <v>Associé</v>
          </cell>
          <cell r="AQ1701">
            <v>0</v>
          </cell>
        </row>
        <row r="1702">
          <cell r="E1702" t="str">
            <v>DQ/DQR</v>
          </cell>
          <cell r="Z1702" t="str">
            <v>Dir</v>
          </cell>
          <cell r="AQ1702">
            <v>101020</v>
          </cell>
        </row>
        <row r="1703">
          <cell r="E1703" t="str">
            <v>DQ/DQR</v>
          </cell>
          <cell r="Z1703" t="str">
            <v>Dir</v>
          </cell>
          <cell r="AQ1703">
            <v>110331.5</v>
          </cell>
        </row>
        <row r="1704">
          <cell r="E1704" t="str">
            <v>DQ/DQR</v>
          </cell>
          <cell r="Z1704" t="str">
            <v>SM</v>
          </cell>
          <cell r="AQ1704">
            <v>105500</v>
          </cell>
        </row>
        <row r="1705">
          <cell r="E1705" t="str">
            <v>DQ/DQR</v>
          </cell>
          <cell r="Z1705" t="str">
            <v>SM</v>
          </cell>
          <cell r="AQ1705">
            <v>71000</v>
          </cell>
        </row>
        <row r="1706">
          <cell r="E1706" t="str">
            <v>DQ/DQR</v>
          </cell>
          <cell r="Z1706" t="str">
            <v>SM</v>
          </cell>
          <cell r="AQ1706">
            <v>117322</v>
          </cell>
        </row>
        <row r="1707">
          <cell r="E1707" t="str">
            <v>DQ/DQR</v>
          </cell>
          <cell r="Z1707" t="str">
            <v>SM</v>
          </cell>
          <cell r="AQ1707">
            <v>76000</v>
          </cell>
        </row>
        <row r="1708">
          <cell r="E1708" t="str">
            <v>DQ/DQR</v>
          </cell>
          <cell r="Z1708" t="str">
            <v>SM</v>
          </cell>
          <cell r="AQ1708">
            <v>76000</v>
          </cell>
        </row>
        <row r="1709">
          <cell r="E1709" t="str">
            <v>DQ/DQR</v>
          </cell>
          <cell r="Z1709" t="str">
            <v>SM</v>
          </cell>
          <cell r="AQ1709">
            <v>99000</v>
          </cell>
        </row>
        <row r="1710">
          <cell r="E1710" t="str">
            <v>DQ/DQR</v>
          </cell>
          <cell r="Z1710" t="str">
            <v>M3</v>
          </cell>
          <cell r="AQ1710">
            <v>64000</v>
          </cell>
        </row>
        <row r="1711">
          <cell r="E1711" t="str">
            <v>DQ/DQR</v>
          </cell>
          <cell r="Z1711" t="str">
            <v>M2</v>
          </cell>
          <cell r="AQ1711">
            <v>70000</v>
          </cell>
        </row>
        <row r="1712">
          <cell r="E1712" t="str">
            <v>DQ/DQR</v>
          </cell>
          <cell r="Z1712" t="str">
            <v>AssistDir</v>
          </cell>
          <cell r="AQ1712">
            <v>39470</v>
          </cell>
        </row>
        <row r="1713">
          <cell r="E1713" t="str">
            <v>DQ/DQR</v>
          </cell>
          <cell r="Z1713" t="str">
            <v>AssistDir</v>
          </cell>
          <cell r="AQ1713">
            <v>42700</v>
          </cell>
        </row>
        <row r="1714">
          <cell r="E1714" t="str">
            <v>DQ/DQR</v>
          </cell>
          <cell r="Z1714" t="str">
            <v>Cadre</v>
          </cell>
          <cell r="AQ1714">
            <v>36400</v>
          </cell>
        </row>
        <row r="1715">
          <cell r="E1715" t="str">
            <v>AERS Support</v>
          </cell>
          <cell r="Z1715" t="str">
            <v>Associé</v>
          </cell>
          <cell r="AQ1715">
            <v>12</v>
          </cell>
        </row>
        <row r="1716">
          <cell r="E1716" t="str">
            <v>AERS Support</v>
          </cell>
          <cell r="Z1716" t="str">
            <v>Dir</v>
          </cell>
          <cell r="AQ1716">
            <v>252416.58</v>
          </cell>
        </row>
        <row r="1717">
          <cell r="E1717" t="str">
            <v>AERS Support</v>
          </cell>
          <cell r="Z1717" t="str">
            <v>Dir</v>
          </cell>
          <cell r="AQ1717">
            <v>93194</v>
          </cell>
        </row>
        <row r="1718">
          <cell r="E1718" t="str">
            <v>AERS Support</v>
          </cell>
          <cell r="Z1718" t="str">
            <v>M2</v>
          </cell>
          <cell r="AQ1718">
            <v>69805</v>
          </cell>
        </row>
        <row r="1719">
          <cell r="E1719" t="str">
            <v>AERS Support</v>
          </cell>
          <cell r="Z1719" t="str">
            <v>Sup</v>
          </cell>
          <cell r="AQ1719">
            <v>56285</v>
          </cell>
        </row>
        <row r="1720">
          <cell r="E1720" t="str">
            <v>AERS Support</v>
          </cell>
          <cell r="Z1720" t="str">
            <v>Sup</v>
          </cell>
          <cell r="AQ1720">
            <v>49036</v>
          </cell>
        </row>
        <row r="1721">
          <cell r="E1721" t="str">
            <v>AERS Support</v>
          </cell>
          <cell r="Z1721" t="str">
            <v>Sup</v>
          </cell>
          <cell r="AQ1721">
            <v>57032</v>
          </cell>
        </row>
        <row r="1722">
          <cell r="E1722" t="str">
            <v>AERS Support</v>
          </cell>
          <cell r="Z1722" t="str">
            <v>AssistDir</v>
          </cell>
          <cell r="AQ1722">
            <v>32925</v>
          </cell>
        </row>
        <row r="1723">
          <cell r="E1723" t="str">
            <v>AERS Support</v>
          </cell>
          <cell r="Z1723" t="str">
            <v>AssistDir</v>
          </cell>
          <cell r="AQ1723">
            <v>36000</v>
          </cell>
        </row>
        <row r="1724">
          <cell r="E1724" t="str">
            <v>AERS Support</v>
          </cell>
          <cell r="Z1724" t="str">
            <v>SecrDir</v>
          </cell>
          <cell r="AQ1724">
            <v>32513</v>
          </cell>
        </row>
        <row r="1725">
          <cell r="E1725" t="str">
            <v>AERS Support</v>
          </cell>
          <cell r="Z1725" t="str">
            <v>SecrDir</v>
          </cell>
          <cell r="AQ1725">
            <v>35100</v>
          </cell>
        </row>
        <row r="1726">
          <cell r="E1726" t="str">
            <v>AERS Support</v>
          </cell>
          <cell r="Z1726" t="str">
            <v>Secrétaire</v>
          </cell>
          <cell r="AQ1726">
            <v>0.12</v>
          </cell>
        </row>
        <row r="1727">
          <cell r="E1727" t="str">
            <v>AERS Support</v>
          </cell>
          <cell r="Z1727" t="str">
            <v>Cadre</v>
          </cell>
          <cell r="AQ1727">
            <v>34700</v>
          </cell>
        </row>
        <row r="1728">
          <cell r="E1728" t="str">
            <v>AERS Support</v>
          </cell>
          <cell r="Z1728" t="str">
            <v>Employé</v>
          </cell>
          <cell r="AQ1728">
            <v>27000</v>
          </cell>
        </row>
        <row r="1729">
          <cell r="E1729" t="str">
            <v>AERS Support</v>
          </cell>
          <cell r="Z1729" t="str">
            <v>SM Int</v>
          </cell>
          <cell r="AQ1729">
            <v>80000</v>
          </cell>
        </row>
        <row r="1730">
          <cell r="E1730" t="str">
            <v>AERS Support</v>
          </cell>
          <cell r="Z1730" t="str">
            <v>SM Int</v>
          </cell>
          <cell r="AQ1730">
            <v>86000</v>
          </cell>
        </row>
        <row r="1731">
          <cell r="E1731" t="str">
            <v>AERS Support</v>
          </cell>
          <cell r="Z1731" t="str">
            <v>Man Int</v>
          </cell>
          <cell r="AQ1731">
            <v>67800</v>
          </cell>
        </row>
        <row r="1732">
          <cell r="E1732" t="str">
            <v>AERS Support</v>
          </cell>
          <cell r="Z1732" t="str">
            <v>Man Int</v>
          </cell>
          <cell r="AQ1732">
            <v>64500</v>
          </cell>
        </row>
        <row r="1733">
          <cell r="E1733" t="str">
            <v>AERS Support</v>
          </cell>
          <cell r="Z1733" t="str">
            <v>CadreConf</v>
          </cell>
          <cell r="AQ1733">
            <v>46500</v>
          </cell>
        </row>
        <row r="1734">
          <cell r="E1734" t="str">
            <v>AERS Support</v>
          </cell>
          <cell r="Z1734" t="str">
            <v>CadreConf</v>
          </cell>
          <cell r="AQ1734">
            <v>34800</v>
          </cell>
        </row>
        <row r="1735">
          <cell r="E1735" t="str">
            <v>AERS Support</v>
          </cell>
          <cell r="Z1735" t="str">
            <v>CadreConf</v>
          </cell>
          <cell r="AQ1735">
            <v>48600</v>
          </cell>
        </row>
        <row r="1736">
          <cell r="E1736" t="str">
            <v>AERS Support</v>
          </cell>
          <cell r="Z1736" t="str">
            <v>CadreConf</v>
          </cell>
          <cell r="AQ1736">
            <v>45700</v>
          </cell>
        </row>
        <row r="1737">
          <cell r="E1737" t="str">
            <v>AERS Support</v>
          </cell>
          <cell r="Z1737" t="str">
            <v>CadreConf</v>
          </cell>
          <cell r="AQ1737">
            <v>49500</v>
          </cell>
        </row>
        <row r="1738">
          <cell r="E1738" t="str">
            <v>AERS Support</v>
          </cell>
          <cell r="Z1738" t="str">
            <v>CadreConf</v>
          </cell>
          <cell r="AQ1738">
            <v>43000</v>
          </cell>
        </row>
        <row r="1739">
          <cell r="E1739" t="str">
            <v>AERS Support</v>
          </cell>
          <cell r="Z1739" t="str">
            <v>CadreConf</v>
          </cell>
          <cell r="AQ1739">
            <v>51300</v>
          </cell>
        </row>
        <row r="1740">
          <cell r="E1740" t="str">
            <v>AERS Support</v>
          </cell>
          <cell r="Z1740" t="str">
            <v>EmplConf</v>
          </cell>
          <cell r="AQ1740">
            <v>23200</v>
          </cell>
        </row>
        <row r="1741">
          <cell r="E1741" t="str">
            <v>AERS Support</v>
          </cell>
          <cell r="Z1741" t="str">
            <v>EmplConf</v>
          </cell>
          <cell r="AQ1741">
            <v>25500</v>
          </cell>
        </row>
        <row r="1742">
          <cell r="E1742" t="str">
            <v>AERS Support</v>
          </cell>
          <cell r="Z1742" t="str">
            <v>EmplConf</v>
          </cell>
          <cell r="AQ1742">
            <v>30000</v>
          </cell>
        </row>
        <row r="1743">
          <cell r="E1743" t="str">
            <v>AERS Support</v>
          </cell>
          <cell r="Z1743" t="str">
            <v>Cadre</v>
          </cell>
          <cell r="AQ1743">
            <v>35500</v>
          </cell>
        </row>
        <row r="1744">
          <cell r="E1744" t="str">
            <v>AERS Support</v>
          </cell>
          <cell r="Z1744" t="str">
            <v>Cadre</v>
          </cell>
          <cell r="AQ1744">
            <v>30900</v>
          </cell>
        </row>
        <row r="1745">
          <cell r="E1745" t="str">
            <v>AERS Support</v>
          </cell>
          <cell r="Z1745" t="str">
            <v>Cadre</v>
          </cell>
          <cell r="AQ1745">
            <v>32392.49</v>
          </cell>
        </row>
        <row r="1746">
          <cell r="E1746" t="str">
            <v>AERS Support</v>
          </cell>
          <cell r="Z1746" t="str">
            <v>Cadre</v>
          </cell>
          <cell r="AQ1746">
            <v>37700</v>
          </cell>
        </row>
        <row r="1747">
          <cell r="E1747" t="str">
            <v>AERS Support</v>
          </cell>
          <cell r="Z1747" t="str">
            <v>Cadre</v>
          </cell>
          <cell r="AQ1747">
            <v>41550</v>
          </cell>
        </row>
        <row r="1748">
          <cell r="E1748" t="str">
            <v>AERS Support</v>
          </cell>
          <cell r="Z1748" t="str">
            <v>Cadre</v>
          </cell>
          <cell r="AQ1748">
            <v>34100</v>
          </cell>
        </row>
        <row r="1749">
          <cell r="E1749" t="str">
            <v>AERS Support</v>
          </cell>
          <cell r="Z1749" t="str">
            <v>Cadre</v>
          </cell>
          <cell r="AQ1749">
            <v>38000</v>
          </cell>
        </row>
        <row r="1750">
          <cell r="E1750" t="str">
            <v>AERS Support</v>
          </cell>
          <cell r="Z1750" t="str">
            <v>Cadre</v>
          </cell>
          <cell r="AQ1750">
            <v>35000</v>
          </cell>
        </row>
        <row r="1751">
          <cell r="E1751" t="str">
            <v>AERS Support</v>
          </cell>
          <cell r="Z1751" t="str">
            <v>Cadre</v>
          </cell>
          <cell r="AQ1751">
            <v>35700</v>
          </cell>
        </row>
        <row r="1752">
          <cell r="E1752" t="str">
            <v>AERS Support</v>
          </cell>
          <cell r="Z1752" t="str">
            <v>Cadre</v>
          </cell>
          <cell r="AQ1752">
            <v>48000</v>
          </cell>
        </row>
        <row r="1753">
          <cell r="E1753" t="str">
            <v>AERS Support</v>
          </cell>
          <cell r="Z1753" t="str">
            <v>Cadre</v>
          </cell>
          <cell r="AQ1753">
            <v>34921.75</v>
          </cell>
        </row>
        <row r="1754">
          <cell r="E1754" t="str">
            <v>AERS Support</v>
          </cell>
          <cell r="Z1754" t="str">
            <v>Employé</v>
          </cell>
          <cell r="AQ1754">
            <v>21200</v>
          </cell>
        </row>
        <row r="1755">
          <cell r="E1755" t="str">
            <v>AERS Support</v>
          </cell>
          <cell r="Z1755" t="str">
            <v>Employé</v>
          </cell>
          <cell r="AQ1755">
            <v>30000</v>
          </cell>
        </row>
        <row r="1756">
          <cell r="E1756" t="str">
            <v>AERS Support</v>
          </cell>
          <cell r="Z1756" t="str">
            <v>Employé</v>
          </cell>
          <cell r="AQ1756">
            <v>21500</v>
          </cell>
        </row>
        <row r="1757">
          <cell r="E1757" t="str">
            <v>AERS Support</v>
          </cell>
          <cell r="Z1757" t="str">
            <v>SecrDir</v>
          </cell>
          <cell r="AQ1757">
            <v>33850</v>
          </cell>
        </row>
        <row r="1758">
          <cell r="E1758" t="str">
            <v>AERS Support</v>
          </cell>
          <cell r="Z1758" t="str">
            <v>SecrDir</v>
          </cell>
          <cell r="AQ1758">
            <v>33700</v>
          </cell>
        </row>
        <row r="1759">
          <cell r="E1759" t="str">
            <v>FAS Support</v>
          </cell>
          <cell r="Z1759" t="str">
            <v>Cadre</v>
          </cell>
          <cell r="AQ1759">
            <v>35100</v>
          </cell>
        </row>
        <row r="1760">
          <cell r="E1760" t="str">
            <v>FAS Support</v>
          </cell>
          <cell r="Z1760" t="str">
            <v>Employé</v>
          </cell>
          <cell r="AQ1760">
            <v>28600</v>
          </cell>
        </row>
        <row r="1761">
          <cell r="E1761" t="str">
            <v>AERS Risk Advisory IS</v>
          </cell>
          <cell r="Z1761" t="str">
            <v>Associé</v>
          </cell>
          <cell r="AQ1761">
            <v>12</v>
          </cell>
        </row>
        <row r="1762">
          <cell r="E1762" t="str">
            <v>AERS Risk Advisory IS</v>
          </cell>
          <cell r="Z1762" t="str">
            <v>Associé</v>
          </cell>
          <cell r="AQ1762">
            <v>0.12</v>
          </cell>
        </row>
        <row r="1763">
          <cell r="E1763" t="str">
            <v>AERS Risk Advisory IS</v>
          </cell>
          <cell r="Z1763" t="str">
            <v>SM</v>
          </cell>
          <cell r="AQ1763">
            <v>80900</v>
          </cell>
        </row>
        <row r="1764">
          <cell r="E1764" t="str">
            <v>AERS Risk Advisory IS</v>
          </cell>
          <cell r="Z1764" t="str">
            <v>SM</v>
          </cell>
          <cell r="AQ1764">
            <v>75370</v>
          </cell>
        </row>
        <row r="1765">
          <cell r="E1765" t="str">
            <v>AERS Risk Advisory IS</v>
          </cell>
          <cell r="Z1765" t="str">
            <v>SM</v>
          </cell>
          <cell r="AQ1765">
            <v>91050</v>
          </cell>
        </row>
        <row r="1766">
          <cell r="E1766" t="str">
            <v>AERS Risk Advisory IS</v>
          </cell>
          <cell r="Z1766" t="str">
            <v>M3</v>
          </cell>
          <cell r="AQ1766">
            <v>64500</v>
          </cell>
        </row>
        <row r="1767">
          <cell r="E1767" t="str">
            <v>AERS Risk Advisory IS</v>
          </cell>
          <cell r="Z1767" t="str">
            <v>M3</v>
          </cell>
          <cell r="AQ1767">
            <v>66600</v>
          </cell>
        </row>
        <row r="1768">
          <cell r="E1768" t="str">
            <v>AERS Risk Advisory IS</v>
          </cell>
          <cell r="Z1768" t="str">
            <v>M2</v>
          </cell>
          <cell r="AQ1768">
            <v>62910</v>
          </cell>
        </row>
        <row r="1769">
          <cell r="E1769" t="str">
            <v>AERS Risk Advisory IS</v>
          </cell>
          <cell r="Z1769" t="str">
            <v>M2</v>
          </cell>
          <cell r="AQ1769">
            <v>63200</v>
          </cell>
        </row>
        <row r="1770">
          <cell r="E1770" t="str">
            <v>AERS Risk Advisory IS</v>
          </cell>
          <cell r="Z1770" t="str">
            <v>M1</v>
          </cell>
          <cell r="AQ1770">
            <v>61990</v>
          </cell>
        </row>
        <row r="1771">
          <cell r="E1771" t="str">
            <v>AERS Risk Advisory IS</v>
          </cell>
          <cell r="Z1771" t="str">
            <v>M1</v>
          </cell>
          <cell r="AQ1771">
            <v>62000</v>
          </cell>
        </row>
        <row r="1772">
          <cell r="E1772" t="str">
            <v>AERS Risk Advisory IS</v>
          </cell>
          <cell r="Z1772" t="str">
            <v>SCslt3</v>
          </cell>
          <cell r="AQ1772">
            <v>54500</v>
          </cell>
        </row>
        <row r="1773">
          <cell r="E1773" t="str">
            <v>AERS Risk Advisory IS</v>
          </cell>
          <cell r="Z1773" t="str">
            <v>SCslt3</v>
          </cell>
          <cell r="AQ1773">
            <v>57410</v>
          </cell>
        </row>
        <row r="1774">
          <cell r="E1774" t="str">
            <v>AERS Risk Advisory IS</v>
          </cell>
          <cell r="Z1774" t="str">
            <v>SCslt2</v>
          </cell>
          <cell r="AQ1774">
            <v>48250</v>
          </cell>
        </row>
        <row r="1775">
          <cell r="E1775" t="str">
            <v>AERS Risk Advisory IS</v>
          </cell>
          <cell r="Z1775" t="str">
            <v>SCslt2</v>
          </cell>
          <cell r="AQ1775">
            <v>41769.599999999999</v>
          </cell>
        </row>
        <row r="1776">
          <cell r="E1776" t="str">
            <v>AERS Risk Advisory IS</v>
          </cell>
          <cell r="Z1776" t="str">
            <v>SCslt1</v>
          </cell>
          <cell r="AQ1776">
            <v>46000</v>
          </cell>
        </row>
        <row r="1777">
          <cell r="E1777" t="str">
            <v>AERS Risk Advisory IS</v>
          </cell>
          <cell r="Z1777" t="str">
            <v>Cslt2</v>
          </cell>
          <cell r="AQ1777">
            <v>46000</v>
          </cell>
        </row>
        <row r="1778">
          <cell r="E1778" t="str">
            <v>AERS Risk Advisory IS</v>
          </cell>
          <cell r="Z1778" t="str">
            <v>Cslt1</v>
          </cell>
          <cell r="AQ1778">
            <v>34720</v>
          </cell>
        </row>
        <row r="1779">
          <cell r="E1779" t="str">
            <v>AERS Risk Advisory IS</v>
          </cell>
          <cell r="Z1779" t="str">
            <v>Cslt1</v>
          </cell>
          <cell r="AQ1779">
            <v>42000</v>
          </cell>
        </row>
        <row r="1780">
          <cell r="E1780" t="str">
            <v>AERS Risk Advisory IS</v>
          </cell>
          <cell r="Z1780" t="str">
            <v>Cslt Jun</v>
          </cell>
          <cell r="AQ1780">
            <v>33590</v>
          </cell>
        </row>
        <row r="1781">
          <cell r="E1781" t="str">
            <v>AERS Risk Advisory IS</v>
          </cell>
          <cell r="Z1781" t="str">
            <v>Cslt Jun</v>
          </cell>
          <cell r="AQ1781">
            <v>36450</v>
          </cell>
        </row>
        <row r="1782">
          <cell r="E1782" t="str">
            <v>AERS Risk Advisory IS</v>
          </cell>
          <cell r="Z1782" t="str">
            <v>Cslt Jun</v>
          </cell>
          <cell r="AQ1782">
            <v>31000</v>
          </cell>
        </row>
        <row r="1783">
          <cell r="E1783" t="str">
            <v>AERS Risk Advisory IS</v>
          </cell>
          <cell r="Z1783" t="str">
            <v>AssistDir</v>
          </cell>
          <cell r="AQ1783">
            <v>35000</v>
          </cell>
        </row>
        <row r="1784">
          <cell r="E1784" t="str">
            <v>AERS Risk Advisory IS</v>
          </cell>
          <cell r="Z1784" t="str">
            <v>SecrDir</v>
          </cell>
          <cell r="AQ1784">
            <v>39000</v>
          </cell>
        </row>
        <row r="1785">
          <cell r="E1785" t="str">
            <v>FAS M&amp;A Transaction Services</v>
          </cell>
          <cell r="Z1785" t="str">
            <v>Associé</v>
          </cell>
          <cell r="AQ1785">
            <v>12</v>
          </cell>
        </row>
        <row r="1786">
          <cell r="E1786" t="str">
            <v>FAS M&amp;A Transaction Services</v>
          </cell>
          <cell r="Z1786" t="str">
            <v>Associé</v>
          </cell>
          <cell r="AQ1786">
            <v>0</v>
          </cell>
        </row>
        <row r="1787">
          <cell r="E1787" t="str">
            <v>FAS M&amp;A Transaction Services</v>
          </cell>
          <cell r="Z1787" t="str">
            <v>Associé</v>
          </cell>
          <cell r="AQ1787">
            <v>12</v>
          </cell>
        </row>
        <row r="1788">
          <cell r="E1788" t="str">
            <v>FAS M&amp;A Transaction Services</v>
          </cell>
          <cell r="Z1788" t="str">
            <v>Associé</v>
          </cell>
          <cell r="AQ1788">
            <v>0.12</v>
          </cell>
        </row>
        <row r="1789">
          <cell r="E1789" t="str">
            <v>FAS M&amp;A Transaction Services</v>
          </cell>
          <cell r="Z1789" t="str">
            <v>Associé</v>
          </cell>
          <cell r="AQ1789">
            <v>12</v>
          </cell>
        </row>
        <row r="1790">
          <cell r="E1790" t="str">
            <v>FAS M&amp;A Transaction Services</v>
          </cell>
          <cell r="Z1790" t="str">
            <v>Associé</v>
          </cell>
          <cell r="AQ1790">
            <v>0</v>
          </cell>
        </row>
        <row r="1791">
          <cell r="E1791" t="str">
            <v>FAS M&amp;A Transaction Services</v>
          </cell>
          <cell r="Z1791" t="str">
            <v>Associé</v>
          </cell>
          <cell r="AQ1791">
            <v>12</v>
          </cell>
        </row>
        <row r="1792">
          <cell r="E1792" t="str">
            <v>FAS M&amp;A Transaction Services</v>
          </cell>
          <cell r="Z1792" t="str">
            <v>Associé</v>
          </cell>
          <cell r="AQ1792">
            <v>12</v>
          </cell>
        </row>
        <row r="1793">
          <cell r="E1793" t="str">
            <v>FAS M&amp;A Transaction Services</v>
          </cell>
          <cell r="Z1793" t="str">
            <v>Ppal</v>
          </cell>
          <cell r="AQ1793">
            <v>128750</v>
          </cell>
        </row>
        <row r="1794">
          <cell r="E1794" t="str">
            <v>FAS M&amp;A Transaction Services</v>
          </cell>
          <cell r="Z1794" t="str">
            <v>Ppal</v>
          </cell>
          <cell r="AQ1794">
            <v>123600</v>
          </cell>
        </row>
        <row r="1795">
          <cell r="E1795" t="str">
            <v>FAS M&amp;A Transaction Services</v>
          </cell>
          <cell r="Z1795" t="str">
            <v>Dir</v>
          </cell>
          <cell r="AQ1795">
            <v>115500</v>
          </cell>
        </row>
        <row r="1796">
          <cell r="E1796" t="str">
            <v>FAS M&amp;A Transaction Services</v>
          </cell>
          <cell r="Z1796" t="str">
            <v>Dir</v>
          </cell>
          <cell r="AQ1796">
            <v>96500</v>
          </cell>
        </row>
        <row r="1797">
          <cell r="E1797" t="str">
            <v>FAS M&amp;A Transaction Services</v>
          </cell>
          <cell r="Z1797" t="str">
            <v>Dir</v>
          </cell>
          <cell r="AQ1797">
            <v>95000</v>
          </cell>
        </row>
        <row r="1798">
          <cell r="E1798" t="str">
            <v>FAS M&amp;A Transaction Services</v>
          </cell>
          <cell r="Z1798" t="str">
            <v>Dir</v>
          </cell>
          <cell r="AQ1798">
            <v>112000</v>
          </cell>
        </row>
        <row r="1799">
          <cell r="E1799" t="str">
            <v>FAS M&amp;A Transaction Services</v>
          </cell>
          <cell r="Z1799" t="str">
            <v>Dir</v>
          </cell>
          <cell r="AQ1799">
            <v>114400</v>
          </cell>
        </row>
        <row r="1800">
          <cell r="E1800" t="str">
            <v>FAS M&amp;A Transaction Services</v>
          </cell>
          <cell r="Z1800" t="str">
            <v>Dir</v>
          </cell>
          <cell r="AQ1800">
            <v>113500</v>
          </cell>
        </row>
        <row r="1801">
          <cell r="E1801" t="str">
            <v>FAS M&amp;A Transaction Services</v>
          </cell>
          <cell r="Z1801" t="str">
            <v>Dir</v>
          </cell>
          <cell r="AQ1801">
            <v>102000</v>
          </cell>
        </row>
        <row r="1802">
          <cell r="E1802" t="str">
            <v>FAS M&amp;A Transaction Services</v>
          </cell>
          <cell r="Z1802" t="str">
            <v>Dir</v>
          </cell>
          <cell r="AQ1802">
            <v>115500</v>
          </cell>
        </row>
        <row r="1803">
          <cell r="E1803" t="str">
            <v>FAS M&amp;A Transaction Services</v>
          </cell>
          <cell r="Z1803" t="str">
            <v>Dir</v>
          </cell>
          <cell r="AQ1803">
            <v>105500</v>
          </cell>
        </row>
        <row r="1804">
          <cell r="E1804" t="str">
            <v>FAS M&amp;A Transaction Services</v>
          </cell>
          <cell r="Z1804" t="str">
            <v>Dir</v>
          </cell>
          <cell r="AQ1804">
            <v>125000</v>
          </cell>
        </row>
        <row r="1805">
          <cell r="E1805" t="str">
            <v>FAS M&amp;A Transaction Services</v>
          </cell>
          <cell r="Z1805" t="str">
            <v>Dir</v>
          </cell>
          <cell r="AQ1805">
            <v>100000</v>
          </cell>
        </row>
        <row r="1806">
          <cell r="E1806" t="str">
            <v>FAS M&amp;A Transaction Services</v>
          </cell>
          <cell r="Z1806" t="str">
            <v>Dir</v>
          </cell>
          <cell r="AQ1806">
            <v>131000</v>
          </cell>
        </row>
        <row r="1807">
          <cell r="E1807" t="str">
            <v>FAS M&amp;A Transaction Services</v>
          </cell>
          <cell r="Z1807" t="str">
            <v>Dir</v>
          </cell>
          <cell r="AQ1807">
            <v>117000</v>
          </cell>
        </row>
        <row r="1808">
          <cell r="E1808" t="str">
            <v>FAS M&amp;A Transaction Services</v>
          </cell>
          <cell r="Z1808" t="str">
            <v>Dir</v>
          </cell>
          <cell r="AQ1808">
            <v>118500</v>
          </cell>
        </row>
        <row r="1809">
          <cell r="E1809" t="str">
            <v>FAS M&amp;A Transaction Services</v>
          </cell>
          <cell r="Z1809" t="str">
            <v>SM</v>
          </cell>
          <cell r="AQ1809">
            <v>80500</v>
          </cell>
        </row>
        <row r="1810">
          <cell r="E1810" t="str">
            <v>FAS M&amp;A Transaction Services</v>
          </cell>
          <cell r="Z1810" t="str">
            <v>SM</v>
          </cell>
          <cell r="AQ1810">
            <v>82500</v>
          </cell>
        </row>
        <row r="1811">
          <cell r="E1811" t="str">
            <v>FAS M&amp;A Transaction Services</v>
          </cell>
          <cell r="Z1811" t="str">
            <v>SM</v>
          </cell>
          <cell r="AQ1811">
            <v>83000</v>
          </cell>
        </row>
        <row r="1812">
          <cell r="E1812" t="str">
            <v>FAS M&amp;A Transaction Services</v>
          </cell>
          <cell r="Z1812" t="str">
            <v>SM</v>
          </cell>
          <cell r="AQ1812">
            <v>80000</v>
          </cell>
        </row>
        <row r="1813">
          <cell r="E1813" t="str">
            <v>FAS M&amp;A Transaction Services</v>
          </cell>
          <cell r="Z1813" t="str">
            <v>M3</v>
          </cell>
          <cell r="AQ1813">
            <v>67800</v>
          </cell>
        </row>
        <row r="1814">
          <cell r="E1814" t="str">
            <v>FAS M&amp;A Transaction Services</v>
          </cell>
          <cell r="Z1814" t="str">
            <v>M3</v>
          </cell>
          <cell r="AQ1814">
            <v>69000</v>
          </cell>
        </row>
        <row r="1815">
          <cell r="E1815" t="str">
            <v>FAS M&amp;A Transaction Services</v>
          </cell>
          <cell r="Z1815" t="str">
            <v>M3</v>
          </cell>
          <cell r="AQ1815">
            <v>72500</v>
          </cell>
        </row>
        <row r="1816">
          <cell r="E1816" t="str">
            <v>FAS M&amp;A Transaction Services</v>
          </cell>
          <cell r="Z1816" t="str">
            <v>M2</v>
          </cell>
          <cell r="AQ1816">
            <v>68100</v>
          </cell>
        </row>
        <row r="1817">
          <cell r="E1817" t="str">
            <v>FAS M&amp;A Transaction Services</v>
          </cell>
          <cell r="Z1817" t="str">
            <v>M2</v>
          </cell>
          <cell r="AQ1817">
            <v>66600</v>
          </cell>
        </row>
        <row r="1818">
          <cell r="E1818" t="str">
            <v>FAS M&amp;A Transaction Services</v>
          </cell>
          <cell r="Z1818" t="str">
            <v>M2</v>
          </cell>
          <cell r="AQ1818">
            <v>70000</v>
          </cell>
        </row>
        <row r="1819">
          <cell r="E1819" t="str">
            <v>FAS M&amp;A Transaction Services</v>
          </cell>
          <cell r="Z1819" t="str">
            <v>M1</v>
          </cell>
          <cell r="AQ1819">
            <v>60000</v>
          </cell>
        </row>
        <row r="1820">
          <cell r="E1820" t="str">
            <v>FAS M&amp;A Transaction Services</v>
          </cell>
          <cell r="Z1820" t="str">
            <v>M1</v>
          </cell>
          <cell r="AQ1820">
            <v>60000</v>
          </cell>
        </row>
        <row r="1821">
          <cell r="E1821" t="str">
            <v>FAS M&amp;A Transaction Services</v>
          </cell>
          <cell r="Z1821" t="str">
            <v>Sup</v>
          </cell>
          <cell r="AQ1821">
            <v>58500</v>
          </cell>
        </row>
        <row r="1822">
          <cell r="E1822" t="str">
            <v>FAS M&amp;A Transaction Services</v>
          </cell>
          <cell r="Z1822" t="str">
            <v>Sup</v>
          </cell>
          <cell r="AQ1822">
            <v>55000</v>
          </cell>
        </row>
        <row r="1823">
          <cell r="E1823" t="str">
            <v>FAS M&amp;A Transaction Services</v>
          </cell>
          <cell r="Z1823" t="str">
            <v>Sup</v>
          </cell>
          <cell r="AQ1823">
            <v>58800</v>
          </cell>
        </row>
        <row r="1824">
          <cell r="E1824" t="str">
            <v>FAS M&amp;A Transaction Services</v>
          </cell>
          <cell r="Z1824" t="str">
            <v>Sup</v>
          </cell>
          <cell r="AQ1824">
            <v>57600</v>
          </cell>
        </row>
        <row r="1825">
          <cell r="E1825" t="str">
            <v>FAS M&amp;A Transaction Services</v>
          </cell>
          <cell r="Z1825" t="str">
            <v>Sup</v>
          </cell>
          <cell r="AQ1825">
            <v>55230</v>
          </cell>
        </row>
        <row r="1826">
          <cell r="E1826" t="str">
            <v>FAS M&amp;A Transaction Services</v>
          </cell>
          <cell r="Z1826" t="str">
            <v>Sup</v>
          </cell>
          <cell r="AQ1826">
            <v>58000</v>
          </cell>
        </row>
        <row r="1827">
          <cell r="E1827" t="str">
            <v>FAS M&amp;A Transaction Services</v>
          </cell>
          <cell r="Z1827" t="str">
            <v>Sup</v>
          </cell>
          <cell r="AQ1827">
            <v>61000</v>
          </cell>
        </row>
        <row r="1828">
          <cell r="E1828" t="str">
            <v>FAS M&amp;A Transaction Services</v>
          </cell>
          <cell r="Z1828" t="str">
            <v>Sup</v>
          </cell>
          <cell r="AQ1828">
            <v>58300</v>
          </cell>
        </row>
        <row r="1829">
          <cell r="E1829" t="str">
            <v>FAS M&amp;A Transaction Services</v>
          </cell>
          <cell r="Z1829" t="str">
            <v>Sup</v>
          </cell>
          <cell r="AQ1829">
            <v>56000</v>
          </cell>
        </row>
        <row r="1830">
          <cell r="E1830" t="str">
            <v>FAS M&amp;A Transaction Services</v>
          </cell>
          <cell r="Z1830" t="str">
            <v>Sup</v>
          </cell>
          <cell r="AQ1830">
            <v>59000</v>
          </cell>
        </row>
        <row r="1831">
          <cell r="E1831" t="str">
            <v>FAS M&amp;A Transaction Services</v>
          </cell>
          <cell r="Z1831" t="str">
            <v>Dir. Asso</v>
          </cell>
          <cell r="AQ1831">
            <v>145000</v>
          </cell>
        </row>
        <row r="1832">
          <cell r="E1832" t="str">
            <v>FAS M&amp;A Transaction Services</v>
          </cell>
          <cell r="Z1832" t="str">
            <v>S2</v>
          </cell>
          <cell r="AQ1832">
            <v>46000</v>
          </cell>
        </row>
        <row r="1833">
          <cell r="E1833" t="str">
            <v>FAS M&amp;A Transaction Services</v>
          </cell>
          <cell r="Z1833" t="str">
            <v>S2</v>
          </cell>
          <cell r="AQ1833">
            <v>47040</v>
          </cell>
        </row>
        <row r="1834">
          <cell r="E1834" t="str">
            <v>FAS M&amp;A Transaction Services</v>
          </cell>
          <cell r="Z1834" t="str">
            <v>S2</v>
          </cell>
          <cell r="AQ1834">
            <v>50000</v>
          </cell>
        </row>
        <row r="1835">
          <cell r="E1835" t="str">
            <v>FAS M&amp;A Transaction Services</v>
          </cell>
          <cell r="Z1835" t="str">
            <v>S2</v>
          </cell>
          <cell r="AQ1835">
            <v>51000</v>
          </cell>
        </row>
        <row r="1836">
          <cell r="E1836" t="str">
            <v>FAS M&amp;A Transaction Services</v>
          </cell>
          <cell r="Z1836" t="str">
            <v>S2</v>
          </cell>
          <cell r="AQ1836">
            <v>46000</v>
          </cell>
        </row>
        <row r="1837">
          <cell r="E1837" t="str">
            <v>FAS M&amp;A Transaction Services</v>
          </cell>
          <cell r="Z1837" t="str">
            <v>S2</v>
          </cell>
          <cell r="AQ1837">
            <v>49000</v>
          </cell>
        </row>
        <row r="1838">
          <cell r="E1838" t="str">
            <v>FAS M&amp;A Transaction Services</v>
          </cell>
          <cell r="Z1838" t="str">
            <v>S2</v>
          </cell>
          <cell r="AQ1838">
            <v>48000</v>
          </cell>
        </row>
        <row r="1839">
          <cell r="E1839" t="str">
            <v>FAS M&amp;A Transaction Services</v>
          </cell>
          <cell r="Z1839" t="str">
            <v>S1</v>
          </cell>
          <cell r="AQ1839">
            <v>47500</v>
          </cell>
        </row>
        <row r="1840">
          <cell r="E1840" t="str">
            <v>FAS M&amp;A Transaction Services</v>
          </cell>
          <cell r="Z1840" t="str">
            <v>S1</v>
          </cell>
          <cell r="AQ1840">
            <v>47500</v>
          </cell>
        </row>
        <row r="1841">
          <cell r="E1841" t="str">
            <v>FAS M&amp;A Transaction Services</v>
          </cell>
          <cell r="Z1841" t="str">
            <v>S1</v>
          </cell>
          <cell r="AQ1841">
            <v>45200</v>
          </cell>
        </row>
        <row r="1842">
          <cell r="E1842" t="str">
            <v>FAS M&amp;A Transaction Services</v>
          </cell>
          <cell r="Z1842" t="str">
            <v>S1</v>
          </cell>
          <cell r="AQ1842">
            <v>48000</v>
          </cell>
        </row>
        <row r="1843">
          <cell r="E1843" t="str">
            <v>FAS M&amp;A Transaction Services</v>
          </cell>
          <cell r="Z1843" t="str">
            <v>S1</v>
          </cell>
          <cell r="AQ1843">
            <v>48200</v>
          </cell>
        </row>
        <row r="1844">
          <cell r="E1844" t="str">
            <v>FAS M&amp;A Transaction Services</v>
          </cell>
          <cell r="Z1844" t="str">
            <v>S1</v>
          </cell>
          <cell r="AQ1844">
            <v>48300</v>
          </cell>
        </row>
        <row r="1845">
          <cell r="E1845" t="str">
            <v>FAS M&amp;A Transaction Services</v>
          </cell>
          <cell r="Z1845" t="str">
            <v>Sr assist</v>
          </cell>
          <cell r="AQ1845">
            <v>46300</v>
          </cell>
        </row>
        <row r="1846">
          <cell r="E1846" t="str">
            <v>FAS M&amp;A Transaction Services</v>
          </cell>
          <cell r="Z1846" t="str">
            <v>Sr assist</v>
          </cell>
          <cell r="AQ1846">
            <v>37000</v>
          </cell>
        </row>
        <row r="1847">
          <cell r="E1847" t="str">
            <v>FAS M&amp;A Transaction Services</v>
          </cell>
          <cell r="Z1847" t="str">
            <v>Sr assist</v>
          </cell>
          <cell r="AQ1847">
            <v>39500</v>
          </cell>
        </row>
        <row r="1848">
          <cell r="E1848" t="str">
            <v>FAS M&amp;A Transaction Services</v>
          </cell>
          <cell r="Z1848" t="str">
            <v>Sr assist</v>
          </cell>
          <cell r="AQ1848">
            <v>37000</v>
          </cell>
        </row>
        <row r="1849">
          <cell r="E1849" t="str">
            <v>FAS M&amp;A Transaction Services</v>
          </cell>
          <cell r="Z1849" t="str">
            <v>Sr assist</v>
          </cell>
          <cell r="AQ1849">
            <v>43000</v>
          </cell>
        </row>
        <row r="1850">
          <cell r="E1850" t="str">
            <v>FAS M&amp;A Transaction Services</v>
          </cell>
          <cell r="Z1850" t="str">
            <v>Sr assist</v>
          </cell>
          <cell r="AQ1850">
            <v>44500</v>
          </cell>
        </row>
        <row r="1851">
          <cell r="E1851" t="str">
            <v>FAS M&amp;A Transaction Services</v>
          </cell>
          <cell r="Z1851" t="str">
            <v>Sr assist</v>
          </cell>
          <cell r="AQ1851">
            <v>44200</v>
          </cell>
        </row>
        <row r="1852">
          <cell r="E1852" t="str">
            <v>FAS M&amp;A Transaction Services</v>
          </cell>
          <cell r="Z1852" t="str">
            <v>Sr assist</v>
          </cell>
          <cell r="AQ1852">
            <v>39600</v>
          </cell>
        </row>
        <row r="1853">
          <cell r="E1853" t="str">
            <v>FAS M&amp;A Transaction Services</v>
          </cell>
          <cell r="Z1853" t="str">
            <v>Sr assist</v>
          </cell>
          <cell r="AQ1853">
            <v>45700</v>
          </cell>
        </row>
        <row r="1854">
          <cell r="E1854" t="str">
            <v>FAS M&amp;A Transaction Services</v>
          </cell>
          <cell r="Z1854" t="str">
            <v>Sr assist</v>
          </cell>
          <cell r="AQ1854">
            <v>42900</v>
          </cell>
        </row>
        <row r="1855">
          <cell r="E1855" t="str">
            <v>FAS M&amp;A Transaction Services</v>
          </cell>
          <cell r="Z1855" t="str">
            <v>Assistant</v>
          </cell>
          <cell r="AQ1855">
            <v>36780</v>
          </cell>
        </row>
        <row r="1856">
          <cell r="E1856" t="str">
            <v>FAS M&amp;A Transaction Services</v>
          </cell>
          <cell r="Z1856" t="str">
            <v>Assistant</v>
          </cell>
          <cell r="AQ1856">
            <v>40120</v>
          </cell>
        </row>
        <row r="1857">
          <cell r="E1857" t="str">
            <v>FAS M&amp;A Transaction Services</v>
          </cell>
          <cell r="Z1857" t="str">
            <v>Assistant</v>
          </cell>
          <cell r="AQ1857">
            <v>36450</v>
          </cell>
        </row>
        <row r="1858">
          <cell r="E1858" t="str">
            <v>FAS M&amp;A Transaction Services</v>
          </cell>
          <cell r="Z1858" t="str">
            <v>Assistant</v>
          </cell>
          <cell r="AQ1858">
            <v>36780</v>
          </cell>
        </row>
        <row r="1859">
          <cell r="E1859" t="str">
            <v>FAS M&amp;A Transaction Services</v>
          </cell>
          <cell r="Z1859" t="str">
            <v>Assistant</v>
          </cell>
          <cell r="AQ1859">
            <v>40040</v>
          </cell>
        </row>
        <row r="1860">
          <cell r="E1860" t="str">
            <v>FAS M&amp;A Transaction Services</v>
          </cell>
          <cell r="Z1860" t="str">
            <v>Assistant</v>
          </cell>
          <cell r="AQ1860">
            <v>36000</v>
          </cell>
        </row>
        <row r="1861">
          <cell r="E1861" t="str">
            <v>FAS M&amp;A Transaction Services</v>
          </cell>
          <cell r="Z1861" t="str">
            <v>Assistant</v>
          </cell>
          <cell r="AQ1861">
            <v>40040</v>
          </cell>
        </row>
        <row r="1862">
          <cell r="E1862" t="str">
            <v>FAS M&amp;A Transaction Services</v>
          </cell>
          <cell r="Z1862" t="str">
            <v>Assistant</v>
          </cell>
          <cell r="AQ1862">
            <v>38400</v>
          </cell>
        </row>
        <row r="1863">
          <cell r="E1863" t="str">
            <v>FAS M&amp;A Transaction Services</v>
          </cell>
          <cell r="Z1863" t="str">
            <v>Assistant</v>
          </cell>
          <cell r="AQ1863">
            <v>42040</v>
          </cell>
        </row>
        <row r="1864">
          <cell r="E1864" t="str">
            <v>FAS M&amp;A Transaction Services</v>
          </cell>
          <cell r="Z1864" t="str">
            <v>Assistant</v>
          </cell>
          <cell r="AQ1864">
            <v>40040</v>
          </cell>
        </row>
        <row r="1865">
          <cell r="E1865" t="str">
            <v>FAS M&amp;A Transaction Services</v>
          </cell>
          <cell r="Z1865" t="str">
            <v>Assistant</v>
          </cell>
          <cell r="AQ1865">
            <v>40040</v>
          </cell>
        </row>
        <row r="1866">
          <cell r="E1866" t="str">
            <v>FAS M&amp;A Transaction Services</v>
          </cell>
          <cell r="Z1866" t="str">
            <v>Assistant</v>
          </cell>
          <cell r="AQ1866">
            <v>36450</v>
          </cell>
        </row>
        <row r="1867">
          <cell r="E1867" t="str">
            <v>FAS M&amp;A Transaction Services</v>
          </cell>
          <cell r="Z1867" t="str">
            <v>Assistant</v>
          </cell>
          <cell r="AQ1867">
            <v>40040</v>
          </cell>
        </row>
        <row r="1868">
          <cell r="E1868" t="str">
            <v>FAS M&amp;A Transaction Services</v>
          </cell>
          <cell r="Z1868" t="str">
            <v>SLD</v>
          </cell>
          <cell r="AQ1868">
            <v>15600</v>
          </cell>
        </row>
        <row r="1869">
          <cell r="E1869" t="str">
            <v>FAS M&amp;A Transaction Services</v>
          </cell>
          <cell r="Z1869" t="str">
            <v>AssistDir</v>
          </cell>
          <cell r="AQ1869">
            <v>39100</v>
          </cell>
        </row>
        <row r="1870">
          <cell r="E1870" t="str">
            <v>FAS M&amp;A Transaction Services</v>
          </cell>
          <cell r="Z1870" t="str">
            <v>AssistDir</v>
          </cell>
          <cell r="AQ1870">
            <v>39200</v>
          </cell>
        </row>
        <row r="1871">
          <cell r="E1871" t="str">
            <v>FAS M&amp;A Transaction Services</v>
          </cell>
          <cell r="Z1871" t="str">
            <v>AssistDir</v>
          </cell>
          <cell r="AQ1871">
            <v>36000</v>
          </cell>
        </row>
        <row r="1872">
          <cell r="E1872" t="str">
            <v>FAS M&amp;A Transaction Services</v>
          </cell>
          <cell r="Z1872" t="str">
            <v>SecrDir</v>
          </cell>
          <cell r="AQ1872">
            <v>31000</v>
          </cell>
        </row>
        <row r="1873">
          <cell r="E1873" t="str">
            <v>FAS M&amp;A Transaction Services</v>
          </cell>
          <cell r="Z1873" t="str">
            <v>SecrDir</v>
          </cell>
          <cell r="AQ1873">
            <v>26800</v>
          </cell>
        </row>
        <row r="1874">
          <cell r="E1874" t="str">
            <v>FAS Forensic&amp;Dispute Services</v>
          </cell>
          <cell r="Z1874" t="str">
            <v>Associé</v>
          </cell>
          <cell r="AQ1874">
            <v>0</v>
          </cell>
        </row>
        <row r="1875">
          <cell r="E1875" t="str">
            <v>FAS Forensic&amp;Dispute Services</v>
          </cell>
          <cell r="Z1875" t="str">
            <v>Dir</v>
          </cell>
          <cell r="AQ1875">
            <v>105500</v>
          </cell>
        </row>
        <row r="1876">
          <cell r="E1876" t="str">
            <v>FAS Forensic&amp;Dispute Services</v>
          </cell>
          <cell r="Z1876" t="str">
            <v>SM</v>
          </cell>
          <cell r="AQ1876">
            <v>88480</v>
          </cell>
        </row>
        <row r="1877">
          <cell r="E1877" t="str">
            <v>FAS Forensic&amp;Dispute Services</v>
          </cell>
          <cell r="Z1877" t="str">
            <v>SM</v>
          </cell>
          <cell r="AQ1877">
            <v>74800</v>
          </cell>
        </row>
        <row r="1878">
          <cell r="E1878" t="str">
            <v>FAS Forensic&amp;Dispute Services</v>
          </cell>
          <cell r="Z1878" t="str">
            <v>SM</v>
          </cell>
          <cell r="AQ1878">
            <v>83400</v>
          </cell>
        </row>
        <row r="1879">
          <cell r="E1879" t="str">
            <v>FAS Forensic&amp;Dispute Services</v>
          </cell>
          <cell r="Z1879" t="str">
            <v>Sup</v>
          </cell>
          <cell r="AQ1879">
            <v>47100</v>
          </cell>
        </row>
        <row r="1880">
          <cell r="E1880" t="str">
            <v>FAS Forensic&amp;Dispute Services</v>
          </cell>
          <cell r="Z1880" t="str">
            <v>Dir. Asso</v>
          </cell>
          <cell r="AQ1880">
            <v>180000</v>
          </cell>
        </row>
        <row r="1881">
          <cell r="E1881" t="str">
            <v>FAS Forensic&amp;Dispute Services</v>
          </cell>
          <cell r="Z1881" t="str">
            <v>S2</v>
          </cell>
          <cell r="AQ1881">
            <v>52900</v>
          </cell>
        </row>
        <row r="1882">
          <cell r="E1882" t="str">
            <v>FAS Forensic&amp;Dispute Services</v>
          </cell>
          <cell r="Z1882" t="str">
            <v>SecrDir</v>
          </cell>
          <cell r="AQ1882">
            <v>28000</v>
          </cell>
        </row>
        <row r="1883">
          <cell r="E1883" t="str">
            <v>FAS Reorganisation Services</v>
          </cell>
          <cell r="Z1883" t="str">
            <v>Associé</v>
          </cell>
          <cell r="AQ1883">
            <v>12</v>
          </cell>
        </row>
        <row r="1884">
          <cell r="E1884" t="str">
            <v>FAS Reorganisation Services</v>
          </cell>
          <cell r="Z1884" t="str">
            <v>Associé</v>
          </cell>
          <cell r="AQ1884">
            <v>0.12</v>
          </cell>
        </row>
        <row r="1885">
          <cell r="E1885" t="str">
            <v>FAS Reorganisation Services</v>
          </cell>
          <cell r="Z1885" t="str">
            <v>Associé</v>
          </cell>
          <cell r="AQ1885">
            <v>0.12</v>
          </cell>
        </row>
        <row r="1886">
          <cell r="E1886" t="str">
            <v>FAS Reorganisation Services</v>
          </cell>
          <cell r="Z1886" t="str">
            <v>Dir</v>
          </cell>
          <cell r="AQ1886">
            <v>97000</v>
          </cell>
        </row>
        <row r="1887">
          <cell r="E1887" t="str">
            <v>FAS Reorganisation Services</v>
          </cell>
          <cell r="Z1887" t="str">
            <v>Dir</v>
          </cell>
          <cell r="AQ1887">
            <v>134000</v>
          </cell>
        </row>
        <row r="1888">
          <cell r="E1888" t="str">
            <v>FAS Reorganisation Services</v>
          </cell>
          <cell r="Z1888" t="str">
            <v>Dir</v>
          </cell>
          <cell r="AQ1888">
            <v>100700</v>
          </cell>
        </row>
        <row r="1889">
          <cell r="E1889" t="str">
            <v>FAS Reorganisation Services</v>
          </cell>
          <cell r="Z1889" t="str">
            <v>Dir</v>
          </cell>
          <cell r="AQ1889">
            <v>99000</v>
          </cell>
        </row>
        <row r="1890">
          <cell r="E1890" t="str">
            <v>FAS Reorganisation Services</v>
          </cell>
          <cell r="Z1890" t="str">
            <v>SM</v>
          </cell>
          <cell r="AQ1890">
            <v>79750</v>
          </cell>
        </row>
        <row r="1891">
          <cell r="E1891" t="str">
            <v>FAS Reorganisation Services</v>
          </cell>
          <cell r="Z1891" t="str">
            <v>SM</v>
          </cell>
          <cell r="AQ1891">
            <v>85000</v>
          </cell>
        </row>
        <row r="1892">
          <cell r="E1892" t="str">
            <v>FAS Reorganisation Services</v>
          </cell>
          <cell r="Z1892" t="str">
            <v>M3</v>
          </cell>
          <cell r="AQ1892">
            <v>71400</v>
          </cell>
        </row>
        <row r="1893">
          <cell r="E1893" t="str">
            <v>FAS Reorganisation Services</v>
          </cell>
          <cell r="Z1893" t="str">
            <v>M3</v>
          </cell>
          <cell r="AQ1893">
            <v>70100</v>
          </cell>
        </row>
        <row r="1894">
          <cell r="E1894" t="str">
            <v>FAS Reorganisation Services</v>
          </cell>
          <cell r="Z1894" t="str">
            <v>M1</v>
          </cell>
          <cell r="AQ1894">
            <v>63100</v>
          </cell>
        </row>
        <row r="1895">
          <cell r="E1895" t="str">
            <v>FAS Reorganisation Services</v>
          </cell>
          <cell r="Z1895" t="str">
            <v>M1</v>
          </cell>
          <cell r="AQ1895">
            <v>59000</v>
          </cell>
        </row>
        <row r="1896">
          <cell r="E1896" t="str">
            <v>FAS Reorganisation Services</v>
          </cell>
          <cell r="Z1896" t="str">
            <v>Dir. Asso</v>
          </cell>
          <cell r="AQ1896">
            <v>180000</v>
          </cell>
        </row>
        <row r="1897">
          <cell r="E1897" t="str">
            <v>FAS Reorganisation Services</v>
          </cell>
          <cell r="Z1897" t="str">
            <v>S2</v>
          </cell>
          <cell r="AQ1897">
            <v>50400</v>
          </cell>
        </row>
        <row r="1898">
          <cell r="E1898" t="str">
            <v>FAS Reorganisation Services</v>
          </cell>
          <cell r="Z1898" t="str">
            <v>S2</v>
          </cell>
          <cell r="AQ1898">
            <v>48000</v>
          </cell>
        </row>
        <row r="1899">
          <cell r="E1899" t="str">
            <v>FAS Reorganisation Services</v>
          </cell>
          <cell r="Z1899" t="str">
            <v>S1</v>
          </cell>
          <cell r="AQ1899">
            <v>39800</v>
          </cell>
        </row>
        <row r="1900">
          <cell r="E1900" t="str">
            <v>FAS Reorganisation Services</v>
          </cell>
          <cell r="Z1900" t="str">
            <v>Sr assist</v>
          </cell>
          <cell r="AQ1900">
            <v>38000</v>
          </cell>
        </row>
        <row r="1901">
          <cell r="E1901" t="str">
            <v>FAS Reorganisation Services</v>
          </cell>
          <cell r="Z1901" t="str">
            <v>Sr assist</v>
          </cell>
          <cell r="AQ1901">
            <v>38000</v>
          </cell>
        </row>
        <row r="1902">
          <cell r="E1902" t="str">
            <v>FAS Reorganisation Services</v>
          </cell>
          <cell r="Z1902" t="str">
            <v>Assistant</v>
          </cell>
          <cell r="AQ1902">
            <v>40120</v>
          </cell>
        </row>
        <row r="1903">
          <cell r="E1903" t="str">
            <v>FAS Reorganisation Services</v>
          </cell>
          <cell r="Z1903" t="str">
            <v>Assistant</v>
          </cell>
          <cell r="AQ1903">
            <v>38450</v>
          </cell>
        </row>
        <row r="1904">
          <cell r="E1904" t="str">
            <v>FAS Reorganisation Services</v>
          </cell>
          <cell r="Z1904" t="str">
            <v>AssistDir</v>
          </cell>
          <cell r="AQ1904">
            <v>40000</v>
          </cell>
        </row>
        <row r="1905">
          <cell r="E1905" t="str">
            <v>FAS Valuation</v>
          </cell>
          <cell r="Z1905" t="str">
            <v>Associé</v>
          </cell>
          <cell r="AQ1905">
            <v>0</v>
          </cell>
        </row>
        <row r="1906">
          <cell r="E1906" t="str">
            <v>FAS Valuation</v>
          </cell>
          <cell r="Z1906" t="str">
            <v>Associé</v>
          </cell>
          <cell r="AQ1906">
            <v>12</v>
          </cell>
        </row>
        <row r="1907">
          <cell r="E1907" t="str">
            <v>FAS Valuation</v>
          </cell>
          <cell r="Z1907" t="str">
            <v>Dir</v>
          </cell>
          <cell r="AQ1907">
            <v>86000</v>
          </cell>
        </row>
        <row r="1908">
          <cell r="E1908" t="str">
            <v>FAS Valuation</v>
          </cell>
          <cell r="Z1908" t="str">
            <v>Dir</v>
          </cell>
          <cell r="AQ1908">
            <v>94000</v>
          </cell>
        </row>
        <row r="1909">
          <cell r="E1909" t="str">
            <v>FAS Valuation</v>
          </cell>
          <cell r="Z1909" t="str">
            <v>Dir</v>
          </cell>
          <cell r="AQ1909">
            <v>90000</v>
          </cell>
        </row>
        <row r="1910">
          <cell r="E1910" t="str">
            <v>FAS Valuation</v>
          </cell>
          <cell r="Z1910" t="str">
            <v>Dir</v>
          </cell>
          <cell r="AQ1910">
            <v>96500</v>
          </cell>
        </row>
        <row r="1911">
          <cell r="E1911" t="str">
            <v>FAS Valuation</v>
          </cell>
          <cell r="Z1911" t="str">
            <v>Dir</v>
          </cell>
          <cell r="AQ1911">
            <v>114000</v>
          </cell>
        </row>
        <row r="1912">
          <cell r="E1912" t="str">
            <v>FAS Valuation</v>
          </cell>
          <cell r="Z1912" t="str">
            <v>M3</v>
          </cell>
          <cell r="AQ1912">
            <v>70000</v>
          </cell>
        </row>
        <row r="1913">
          <cell r="E1913" t="str">
            <v>FAS Valuation</v>
          </cell>
          <cell r="Z1913" t="str">
            <v>M2</v>
          </cell>
          <cell r="AQ1913">
            <v>64000</v>
          </cell>
        </row>
        <row r="1914">
          <cell r="E1914" t="str">
            <v>FAS Valuation</v>
          </cell>
          <cell r="Z1914" t="str">
            <v>Sup</v>
          </cell>
          <cell r="AQ1914">
            <v>57000</v>
          </cell>
        </row>
        <row r="1915">
          <cell r="E1915" t="str">
            <v>FAS Valuation</v>
          </cell>
          <cell r="Z1915" t="str">
            <v>S2</v>
          </cell>
          <cell r="AQ1915">
            <v>56000</v>
          </cell>
        </row>
        <row r="1916">
          <cell r="E1916" t="str">
            <v>FAS Valuation</v>
          </cell>
          <cell r="Z1916" t="str">
            <v>S1</v>
          </cell>
          <cell r="AQ1916">
            <v>44080</v>
          </cell>
        </row>
        <row r="1917">
          <cell r="E1917" t="str">
            <v>FAS Valuation</v>
          </cell>
          <cell r="Z1917" t="str">
            <v>S1</v>
          </cell>
          <cell r="AQ1917">
            <v>45000</v>
          </cell>
        </row>
        <row r="1918">
          <cell r="E1918" t="str">
            <v>FAS Valuation</v>
          </cell>
          <cell r="Z1918" t="str">
            <v>Sr assist</v>
          </cell>
          <cell r="AQ1918">
            <v>37600</v>
          </cell>
        </row>
        <row r="1919">
          <cell r="E1919" t="str">
            <v>FAS Valuation</v>
          </cell>
          <cell r="Z1919" t="str">
            <v>Sr assist</v>
          </cell>
          <cell r="AQ1919">
            <v>39700</v>
          </cell>
        </row>
        <row r="1920">
          <cell r="E1920" t="str">
            <v>FAS Valuation</v>
          </cell>
          <cell r="Z1920" t="str">
            <v>Sr assist</v>
          </cell>
          <cell r="AQ1920">
            <v>39700</v>
          </cell>
        </row>
        <row r="1921">
          <cell r="E1921" t="str">
            <v>FAS Valuation</v>
          </cell>
          <cell r="Z1921" t="str">
            <v>Sr assist</v>
          </cell>
          <cell r="AQ1921">
            <v>37000</v>
          </cell>
        </row>
        <row r="1922">
          <cell r="E1922" t="str">
            <v>FAS Valuation</v>
          </cell>
          <cell r="Z1922" t="str">
            <v>Assistant</v>
          </cell>
          <cell r="AQ1922">
            <v>36450</v>
          </cell>
        </row>
        <row r="1923">
          <cell r="E1923" t="str">
            <v>FAS Valuation</v>
          </cell>
          <cell r="Z1923" t="str">
            <v>Assistant</v>
          </cell>
          <cell r="AQ1923">
            <v>25246</v>
          </cell>
        </row>
        <row r="1924">
          <cell r="E1924" t="str">
            <v>FAS Valuation</v>
          </cell>
          <cell r="Z1924" t="str">
            <v>Assistant</v>
          </cell>
          <cell r="AQ1924">
            <v>40040</v>
          </cell>
        </row>
        <row r="1925">
          <cell r="E1925" t="str">
            <v>FAS Valuation</v>
          </cell>
          <cell r="Z1925" t="str">
            <v>SLD</v>
          </cell>
          <cell r="AQ1925">
            <v>17400</v>
          </cell>
        </row>
        <row r="1926">
          <cell r="E1926" t="str">
            <v>FAS Valuation</v>
          </cell>
          <cell r="Z1926" t="str">
            <v>SecrDir</v>
          </cell>
          <cell r="AQ1926">
            <v>31000</v>
          </cell>
        </row>
        <row r="1927">
          <cell r="E1927" t="str">
            <v>FAS Corporate Finance Advisory</v>
          </cell>
          <cell r="Z1927" t="str">
            <v>Associé</v>
          </cell>
          <cell r="AQ1927">
            <v>12</v>
          </cell>
        </row>
        <row r="1928">
          <cell r="E1928" t="str">
            <v>FAS Corporate Finance Advisory</v>
          </cell>
          <cell r="Z1928" t="str">
            <v>Dir</v>
          </cell>
          <cell r="AQ1928">
            <v>105600</v>
          </cell>
        </row>
        <row r="1929">
          <cell r="E1929" t="str">
            <v>FAS Corporate Finance Advisory</v>
          </cell>
          <cell r="Z1929" t="str">
            <v>Dir</v>
          </cell>
          <cell r="AQ1929">
            <v>87100</v>
          </cell>
        </row>
        <row r="1930">
          <cell r="E1930" t="str">
            <v>FAS Corporate Finance Advisory</v>
          </cell>
          <cell r="Z1930" t="str">
            <v>SM</v>
          </cell>
          <cell r="AQ1930">
            <v>87700</v>
          </cell>
        </row>
        <row r="1931">
          <cell r="E1931" t="str">
            <v>FAS Corporate Finance Advisory</v>
          </cell>
          <cell r="Z1931" t="str">
            <v>SM</v>
          </cell>
          <cell r="AQ1931">
            <v>89700</v>
          </cell>
        </row>
        <row r="1932">
          <cell r="E1932" t="str">
            <v>FAS Corporate Finance Advisory</v>
          </cell>
          <cell r="Z1932" t="str">
            <v>M1</v>
          </cell>
          <cell r="AQ1932">
            <v>60800</v>
          </cell>
        </row>
        <row r="1933">
          <cell r="E1933" t="str">
            <v>FAS Corporate Finance Advisory</v>
          </cell>
          <cell r="Z1933" t="str">
            <v>Sup</v>
          </cell>
          <cell r="AQ1933">
            <v>62000</v>
          </cell>
        </row>
        <row r="1934">
          <cell r="E1934" t="str">
            <v>FAS Corporate Finance Advisory</v>
          </cell>
          <cell r="Z1934" t="str">
            <v>S2</v>
          </cell>
          <cell r="AQ1934">
            <v>54500</v>
          </cell>
        </row>
        <row r="1935">
          <cell r="E1935" t="str">
            <v>FAS Corporate Finance Advisory</v>
          </cell>
          <cell r="Z1935" t="str">
            <v>Sr assist</v>
          </cell>
          <cell r="AQ1935">
            <v>42900</v>
          </cell>
        </row>
        <row r="1936">
          <cell r="E1936" t="str">
            <v>FAS Corporate Finance Advisory</v>
          </cell>
          <cell r="Z1936" t="str">
            <v>Sr assist</v>
          </cell>
          <cell r="AQ1936">
            <v>42900</v>
          </cell>
        </row>
        <row r="1937">
          <cell r="E1937" t="str">
            <v>FAS Corporate Finance Advisory</v>
          </cell>
          <cell r="Z1937" t="str">
            <v>Sr assist</v>
          </cell>
          <cell r="AQ1937">
            <v>45700</v>
          </cell>
        </row>
        <row r="1938">
          <cell r="E1938" t="str">
            <v>FAS Corporate Finance Advisory</v>
          </cell>
          <cell r="Z1938" t="str">
            <v>SLD</v>
          </cell>
          <cell r="AQ1938">
            <v>21000</v>
          </cell>
        </row>
        <row r="1939">
          <cell r="E1939" t="str">
            <v>FAS Corporate Finance Advisory</v>
          </cell>
          <cell r="Z1939" t="str">
            <v>SLD</v>
          </cell>
          <cell r="AQ1939">
            <v>21000</v>
          </cell>
        </row>
        <row r="1940">
          <cell r="E1940" t="str">
            <v>FAS Corporate Finance Advisory</v>
          </cell>
          <cell r="Z1940" t="str">
            <v>SLD</v>
          </cell>
          <cell r="AQ1940">
            <v>21000</v>
          </cell>
        </row>
        <row r="1941">
          <cell r="E1941" t="str">
            <v>FAS Corporate Finance Advisory</v>
          </cell>
          <cell r="Z1941" t="str">
            <v>AssistDir</v>
          </cell>
          <cell r="AQ1941">
            <v>39200</v>
          </cell>
        </row>
        <row r="1942">
          <cell r="E1942" t="str">
            <v>FAS FSI &amp; Real Estate Advisory</v>
          </cell>
          <cell r="Z1942" t="str">
            <v>Associé</v>
          </cell>
          <cell r="AQ1942">
            <v>12</v>
          </cell>
        </row>
        <row r="1943">
          <cell r="E1943" t="str">
            <v>FAS FSI &amp; Real Estate Advisory</v>
          </cell>
          <cell r="Z1943" t="str">
            <v>Ppal</v>
          </cell>
          <cell r="AQ1943">
            <v>90000</v>
          </cell>
        </row>
        <row r="1944">
          <cell r="E1944" t="str">
            <v>FAS FSI &amp; Real Estate Advisory</v>
          </cell>
          <cell r="Z1944" t="str">
            <v>Dir</v>
          </cell>
          <cell r="AQ1944">
            <v>81000</v>
          </cell>
        </row>
        <row r="1945">
          <cell r="E1945" t="str">
            <v>FAS FSI &amp; Real Estate Advisory</v>
          </cell>
          <cell r="Z1945" t="str">
            <v>Dir</v>
          </cell>
          <cell r="AQ1945">
            <v>131000</v>
          </cell>
        </row>
        <row r="1946">
          <cell r="E1946" t="str">
            <v>FAS FSI &amp; Real Estate Advisory</v>
          </cell>
          <cell r="Z1946" t="str">
            <v>SM</v>
          </cell>
          <cell r="AQ1946">
            <v>101500</v>
          </cell>
        </row>
        <row r="1947">
          <cell r="E1947" t="str">
            <v>FAS FSI &amp; Real Estate Advisory</v>
          </cell>
          <cell r="Z1947" t="str">
            <v>SM</v>
          </cell>
          <cell r="AQ1947">
            <v>82000</v>
          </cell>
        </row>
        <row r="1948">
          <cell r="E1948" t="str">
            <v>FAS FSI &amp; Real Estate Advisory</v>
          </cell>
          <cell r="Z1948" t="str">
            <v>SM</v>
          </cell>
          <cell r="AQ1948">
            <v>81500</v>
          </cell>
        </row>
        <row r="1949">
          <cell r="E1949" t="str">
            <v>FAS FSI &amp; Real Estate Advisory</v>
          </cell>
          <cell r="Z1949" t="str">
            <v>SM</v>
          </cell>
          <cell r="AQ1949">
            <v>77500</v>
          </cell>
        </row>
        <row r="1950">
          <cell r="E1950" t="str">
            <v>FAS FSI &amp; Real Estate Advisory</v>
          </cell>
          <cell r="Z1950" t="str">
            <v>M3</v>
          </cell>
          <cell r="AQ1950">
            <v>68000</v>
          </cell>
        </row>
        <row r="1951">
          <cell r="E1951" t="str">
            <v>FAS FSI &amp; Real Estate Advisory</v>
          </cell>
          <cell r="Z1951" t="str">
            <v>M3</v>
          </cell>
          <cell r="AQ1951">
            <v>71000</v>
          </cell>
        </row>
        <row r="1952">
          <cell r="E1952" t="str">
            <v>FAS FSI &amp; Real Estate Advisory</v>
          </cell>
          <cell r="Z1952" t="str">
            <v>M2</v>
          </cell>
          <cell r="AQ1952">
            <v>66000</v>
          </cell>
        </row>
        <row r="1953">
          <cell r="E1953" t="str">
            <v>FAS FSI &amp; Real Estate Advisory</v>
          </cell>
          <cell r="Z1953" t="str">
            <v>M1</v>
          </cell>
          <cell r="AQ1953">
            <v>60000</v>
          </cell>
        </row>
        <row r="1954">
          <cell r="E1954" t="str">
            <v>FAS FSI &amp; Real Estate Advisory</v>
          </cell>
          <cell r="Z1954" t="str">
            <v>M1</v>
          </cell>
          <cell r="AQ1954">
            <v>56000</v>
          </cell>
        </row>
        <row r="1955">
          <cell r="E1955" t="str">
            <v>FAS FSI &amp; Real Estate Advisory</v>
          </cell>
          <cell r="Z1955" t="str">
            <v>M1</v>
          </cell>
          <cell r="AQ1955">
            <v>63000</v>
          </cell>
        </row>
        <row r="1956">
          <cell r="E1956" t="str">
            <v>FAS FSI &amp; Real Estate Advisory</v>
          </cell>
          <cell r="Z1956" t="str">
            <v>Sup</v>
          </cell>
          <cell r="AQ1956">
            <v>48000</v>
          </cell>
        </row>
        <row r="1957">
          <cell r="E1957" t="str">
            <v>FAS FSI &amp; Real Estate Advisory</v>
          </cell>
          <cell r="Z1957" t="str">
            <v>Dir. Asso</v>
          </cell>
          <cell r="AQ1957">
            <v>130000</v>
          </cell>
        </row>
        <row r="1958">
          <cell r="E1958" t="str">
            <v>FAS FSI &amp; Real Estate Advisory</v>
          </cell>
          <cell r="Z1958" t="str">
            <v>S2</v>
          </cell>
          <cell r="AQ1958">
            <v>42000</v>
          </cell>
        </row>
        <row r="1959">
          <cell r="E1959" t="str">
            <v>FAS FSI &amp; Real Estate Advisory</v>
          </cell>
          <cell r="Z1959" t="str">
            <v>S2</v>
          </cell>
          <cell r="AQ1959">
            <v>46300</v>
          </cell>
        </row>
        <row r="1960">
          <cell r="E1960" t="str">
            <v>FAS FSI &amp; Real Estate Advisory</v>
          </cell>
          <cell r="Z1960" t="str">
            <v>S2</v>
          </cell>
          <cell r="AQ1960">
            <v>51000</v>
          </cell>
        </row>
        <row r="1961">
          <cell r="E1961" t="str">
            <v>FAS FSI &amp; Real Estate Advisory</v>
          </cell>
          <cell r="Z1961" t="str">
            <v>S2</v>
          </cell>
          <cell r="AQ1961">
            <v>45000</v>
          </cell>
        </row>
        <row r="1962">
          <cell r="E1962" t="str">
            <v>FAS FSI &amp; Real Estate Advisory</v>
          </cell>
          <cell r="Z1962" t="str">
            <v>S2</v>
          </cell>
          <cell r="AQ1962">
            <v>48000</v>
          </cell>
        </row>
        <row r="1963">
          <cell r="E1963" t="str">
            <v>FAS FSI &amp; Real Estate Advisory</v>
          </cell>
          <cell r="Z1963" t="str">
            <v>S2</v>
          </cell>
          <cell r="AQ1963">
            <v>45000</v>
          </cell>
        </row>
        <row r="1964">
          <cell r="E1964" t="str">
            <v>FAS FSI &amp; Real Estate Advisory</v>
          </cell>
          <cell r="Z1964" t="str">
            <v>S1</v>
          </cell>
          <cell r="AQ1964">
            <v>42000</v>
          </cell>
        </row>
        <row r="1965">
          <cell r="E1965" t="str">
            <v>FAS FSI &amp; Real Estate Advisory</v>
          </cell>
          <cell r="Z1965" t="str">
            <v>S1</v>
          </cell>
          <cell r="AQ1965">
            <v>47000</v>
          </cell>
        </row>
        <row r="1966">
          <cell r="E1966" t="str">
            <v>FAS FSI &amp; Real Estate Advisory</v>
          </cell>
          <cell r="Z1966" t="str">
            <v>Sr assist</v>
          </cell>
          <cell r="AQ1966">
            <v>38000</v>
          </cell>
        </row>
        <row r="1967">
          <cell r="E1967" t="str">
            <v>FAS FSI &amp; Real Estate Advisory</v>
          </cell>
          <cell r="Z1967" t="str">
            <v>Assistant</v>
          </cell>
          <cell r="AQ1967">
            <v>36400</v>
          </cell>
        </row>
        <row r="1968">
          <cell r="E1968" t="str">
            <v>FAS FSI &amp; Real Estate Advisory</v>
          </cell>
          <cell r="Z1968" t="str">
            <v>SLD</v>
          </cell>
          <cell r="AQ1968">
            <v>14300</v>
          </cell>
        </row>
        <row r="1969">
          <cell r="E1969" t="str">
            <v>FAS FSI &amp; Real Estate Advisory</v>
          </cell>
          <cell r="Z1969" t="str">
            <v>SecrDir</v>
          </cell>
          <cell r="AQ1969">
            <v>33000</v>
          </cell>
        </row>
        <row r="1970">
          <cell r="E1970" t="str">
            <v>FAS FSI &amp; Real Estate Advisory</v>
          </cell>
          <cell r="Z1970" t="str">
            <v>SecrDir</v>
          </cell>
          <cell r="AQ1970">
            <v>34000</v>
          </cell>
        </row>
        <row r="1971">
          <cell r="E1971" t="str">
            <v>FAS Rhône-Alpes</v>
          </cell>
          <cell r="Z1971" t="str">
            <v>Ppal</v>
          </cell>
          <cell r="AQ1971">
            <v>136600</v>
          </cell>
        </row>
        <row r="1972">
          <cell r="E1972" t="str">
            <v>FAS Rhône-Alpes</v>
          </cell>
          <cell r="Z1972" t="str">
            <v>Dir</v>
          </cell>
          <cell r="AQ1972">
            <v>87000</v>
          </cell>
        </row>
        <row r="1973">
          <cell r="E1973" t="str">
            <v>FAS Rhône-Alpes</v>
          </cell>
          <cell r="Z1973" t="str">
            <v>Dir</v>
          </cell>
          <cell r="AQ1973">
            <v>80000</v>
          </cell>
        </row>
        <row r="1974">
          <cell r="E1974" t="str">
            <v>FAS Rhône-Alpes</v>
          </cell>
          <cell r="Z1974" t="str">
            <v>SM</v>
          </cell>
          <cell r="AQ1974">
            <v>71100</v>
          </cell>
        </row>
        <row r="1975">
          <cell r="E1975" t="str">
            <v>FAS Rhône-Alpes</v>
          </cell>
          <cell r="Z1975" t="str">
            <v>M1</v>
          </cell>
          <cell r="AQ1975">
            <v>53500</v>
          </cell>
        </row>
        <row r="1976">
          <cell r="E1976" t="str">
            <v>FAS Rhône-Alpes</v>
          </cell>
          <cell r="Z1976" t="str">
            <v>S1</v>
          </cell>
          <cell r="AQ1976">
            <v>41500</v>
          </cell>
        </row>
        <row r="1977">
          <cell r="E1977" t="str">
            <v>FAS Rhône-Alpes</v>
          </cell>
          <cell r="Z1977" t="str">
            <v>S1</v>
          </cell>
          <cell r="AQ1977">
            <v>43000</v>
          </cell>
        </row>
        <row r="1978">
          <cell r="E1978" t="str">
            <v>FAS Rhône-Alpes</v>
          </cell>
          <cell r="Z1978" t="str">
            <v>Sr assist</v>
          </cell>
          <cell r="AQ1978">
            <v>37500</v>
          </cell>
        </row>
        <row r="1979">
          <cell r="E1979" t="str">
            <v>FAS Rhône-Alpes</v>
          </cell>
          <cell r="Z1979" t="str">
            <v>Sr assist</v>
          </cell>
          <cell r="AQ1979">
            <v>40000</v>
          </cell>
        </row>
        <row r="1980">
          <cell r="E1980" t="str">
            <v>FAS Rhône-Alpes</v>
          </cell>
          <cell r="Z1980" t="str">
            <v>Secrétaire</v>
          </cell>
          <cell r="AQ1980">
            <v>31500</v>
          </cell>
        </row>
        <row r="1981">
          <cell r="E1981" t="str">
            <v>FAS Sud Ouest</v>
          </cell>
          <cell r="Z1981" t="str">
            <v>S2</v>
          </cell>
          <cell r="AQ1981">
            <v>42000</v>
          </cell>
        </row>
        <row r="1982">
          <cell r="E1982" t="str">
            <v>FAS Mediterranée</v>
          </cell>
          <cell r="Z1982" t="str">
            <v>M2</v>
          </cell>
          <cell r="AQ1982">
            <v>58000</v>
          </cell>
        </row>
        <row r="1983">
          <cell r="E1983" t="str">
            <v>AERS TR&amp;B</v>
          </cell>
          <cell r="Z1983" t="str">
            <v>Associé</v>
          </cell>
          <cell r="AQ1983">
            <v>0.12</v>
          </cell>
        </row>
        <row r="1984">
          <cell r="E1984" t="str">
            <v>AERS TR&amp;B</v>
          </cell>
          <cell r="Z1984" t="str">
            <v>Dir</v>
          </cell>
          <cell r="AQ1984">
            <v>110220</v>
          </cell>
        </row>
        <row r="1985">
          <cell r="E1985" t="str">
            <v>AERS TR&amp;B</v>
          </cell>
          <cell r="Z1985" t="str">
            <v>SM</v>
          </cell>
          <cell r="AQ1985">
            <v>58800</v>
          </cell>
        </row>
        <row r="1986">
          <cell r="E1986" t="str">
            <v>AERS TR&amp;B</v>
          </cell>
          <cell r="Z1986" t="str">
            <v>SM</v>
          </cell>
          <cell r="AQ1986">
            <v>78440</v>
          </cell>
        </row>
        <row r="1987">
          <cell r="E1987" t="str">
            <v>AERS TR&amp;B</v>
          </cell>
          <cell r="Z1987" t="str">
            <v>SM</v>
          </cell>
          <cell r="AQ1987">
            <v>73950</v>
          </cell>
        </row>
        <row r="1988">
          <cell r="E1988" t="str">
            <v>AERS TR&amp;B</v>
          </cell>
          <cell r="Z1988" t="str">
            <v>SM</v>
          </cell>
          <cell r="AQ1988">
            <v>69000</v>
          </cell>
        </row>
        <row r="1989">
          <cell r="E1989" t="str">
            <v>AERS TR&amp;B</v>
          </cell>
          <cell r="Z1989" t="str">
            <v>SM</v>
          </cell>
          <cell r="AQ1989">
            <v>90000</v>
          </cell>
        </row>
        <row r="1990">
          <cell r="E1990" t="str">
            <v>AERS TR&amp;B</v>
          </cell>
          <cell r="Z1990" t="str">
            <v>M2</v>
          </cell>
          <cell r="AQ1990">
            <v>74365</v>
          </cell>
        </row>
        <row r="1991">
          <cell r="E1991" t="str">
            <v>AERS TR&amp;B</v>
          </cell>
          <cell r="Z1991" t="str">
            <v>M1</v>
          </cell>
          <cell r="AQ1991">
            <v>60000</v>
          </cell>
        </row>
        <row r="1992">
          <cell r="E1992" t="str">
            <v>AERS TR&amp;B</v>
          </cell>
          <cell r="Z1992" t="str">
            <v>M1</v>
          </cell>
          <cell r="AQ1992">
            <v>58800</v>
          </cell>
        </row>
        <row r="1993">
          <cell r="E1993" t="str">
            <v>AERS TR&amp;B</v>
          </cell>
          <cell r="Z1993" t="str">
            <v>M1</v>
          </cell>
          <cell r="AQ1993">
            <v>56780</v>
          </cell>
        </row>
        <row r="1994">
          <cell r="E1994" t="str">
            <v>AERS TR&amp;B</v>
          </cell>
          <cell r="Z1994" t="str">
            <v>SCslt3</v>
          </cell>
          <cell r="AQ1994">
            <v>59360</v>
          </cell>
        </row>
        <row r="1995">
          <cell r="E1995" t="str">
            <v>AERS TR&amp;B</v>
          </cell>
          <cell r="Z1995" t="str">
            <v>SCslt2</v>
          </cell>
          <cell r="AQ1995">
            <v>52000</v>
          </cell>
        </row>
        <row r="1996">
          <cell r="E1996" t="str">
            <v>AERS TR&amp;B</v>
          </cell>
          <cell r="Z1996" t="str">
            <v>SCslt2</v>
          </cell>
          <cell r="AQ1996">
            <v>55150</v>
          </cell>
        </row>
        <row r="1997">
          <cell r="E1997" t="str">
            <v>AERS TR&amp;B</v>
          </cell>
          <cell r="Z1997" t="str">
            <v>SCslt1</v>
          </cell>
          <cell r="AQ1997">
            <v>54570</v>
          </cell>
        </row>
        <row r="1998">
          <cell r="E1998" t="str">
            <v>AERS TR&amp;B</v>
          </cell>
          <cell r="Z1998" t="str">
            <v>SCslt1</v>
          </cell>
          <cell r="AQ1998">
            <v>46890</v>
          </cell>
        </row>
        <row r="1999">
          <cell r="E1999" t="str">
            <v>AERS TR&amp;B</v>
          </cell>
          <cell r="Z1999" t="str">
            <v>SCslt1</v>
          </cell>
          <cell r="AQ1999">
            <v>45000</v>
          </cell>
        </row>
        <row r="2000">
          <cell r="E2000" t="str">
            <v>AERS TR&amp;B</v>
          </cell>
          <cell r="Z2000" t="str">
            <v>SCslt1</v>
          </cell>
          <cell r="AQ2000">
            <v>50000</v>
          </cell>
        </row>
        <row r="2001">
          <cell r="E2001" t="str">
            <v>AERS TR&amp;B</v>
          </cell>
          <cell r="Z2001" t="str">
            <v>Cslt2</v>
          </cell>
          <cell r="AQ2001">
            <v>49270</v>
          </cell>
        </row>
        <row r="2002">
          <cell r="E2002" t="str">
            <v>AERS TR&amp;B</v>
          </cell>
          <cell r="Z2002" t="str">
            <v>Cslt2</v>
          </cell>
          <cell r="AQ2002">
            <v>48420</v>
          </cell>
        </row>
        <row r="2003">
          <cell r="E2003" t="str">
            <v>AERS TR&amp;B</v>
          </cell>
          <cell r="Z2003" t="str">
            <v>Cslt1</v>
          </cell>
          <cell r="AQ2003">
            <v>45100</v>
          </cell>
        </row>
        <row r="2004">
          <cell r="E2004" t="str">
            <v>AERS TR&amp;B</v>
          </cell>
          <cell r="Z2004" t="str">
            <v>Cslt1</v>
          </cell>
          <cell r="AQ2004">
            <v>45100</v>
          </cell>
        </row>
        <row r="2005">
          <cell r="E2005" t="str">
            <v>AERS TR&amp;B</v>
          </cell>
          <cell r="Z2005" t="str">
            <v>Cslt Jun</v>
          </cell>
          <cell r="AQ2005">
            <v>41210</v>
          </cell>
        </row>
        <row r="2006">
          <cell r="E2006" t="str">
            <v>AERS TR&amp;B</v>
          </cell>
          <cell r="Z2006" t="str">
            <v>Cslt Jun</v>
          </cell>
          <cell r="AQ2006">
            <v>43210</v>
          </cell>
        </row>
        <row r="2007">
          <cell r="E2007" t="str">
            <v>AERS TR&amp;B</v>
          </cell>
          <cell r="Z2007" t="str">
            <v>SLD</v>
          </cell>
          <cell r="AQ2007">
            <v>16200</v>
          </cell>
        </row>
        <row r="2008">
          <cell r="E2008" t="str">
            <v>AERS TR&amp;B</v>
          </cell>
          <cell r="Z2008" t="str">
            <v>SecrDir</v>
          </cell>
          <cell r="AQ2008">
            <v>33000</v>
          </cell>
        </row>
        <row r="2009">
          <cell r="E2009" t="str">
            <v>FSI Actuariat Insurance</v>
          </cell>
          <cell r="Z2009" t="str">
            <v>Associé</v>
          </cell>
          <cell r="AQ2009">
            <v>0.12</v>
          </cell>
        </row>
        <row r="2010">
          <cell r="E2010" t="str">
            <v>FSI Actuariat Insurance</v>
          </cell>
          <cell r="Z2010" t="str">
            <v>Associé</v>
          </cell>
          <cell r="AQ2010">
            <v>0.12</v>
          </cell>
        </row>
        <row r="2011">
          <cell r="E2011" t="str">
            <v>FSI Actuariat Insurance</v>
          </cell>
          <cell r="Z2011" t="str">
            <v>Dir</v>
          </cell>
          <cell r="AQ2011">
            <v>122500</v>
          </cell>
        </row>
        <row r="2012">
          <cell r="E2012" t="str">
            <v>FSI Actuariat Insurance</v>
          </cell>
          <cell r="Z2012" t="str">
            <v>Dir</v>
          </cell>
          <cell r="AQ2012">
            <v>175000</v>
          </cell>
        </row>
        <row r="2013">
          <cell r="E2013" t="str">
            <v>FSI Actuariat Insurance</v>
          </cell>
          <cell r="Z2013" t="str">
            <v>M3</v>
          </cell>
          <cell r="AQ2013">
            <v>90640</v>
          </cell>
        </row>
        <row r="2014">
          <cell r="E2014" t="str">
            <v>FSI Actuariat Insurance</v>
          </cell>
          <cell r="Z2014" t="str">
            <v>M3</v>
          </cell>
          <cell r="AQ2014">
            <v>100000</v>
          </cell>
        </row>
        <row r="2015">
          <cell r="E2015" t="str">
            <v>FSI Actuariat Insurance</v>
          </cell>
          <cell r="Z2015" t="str">
            <v>M1</v>
          </cell>
          <cell r="AQ2015">
            <v>72000</v>
          </cell>
        </row>
        <row r="2016">
          <cell r="E2016" t="str">
            <v>FSI Actuariat Insurance</v>
          </cell>
          <cell r="Z2016" t="str">
            <v>M1</v>
          </cell>
          <cell r="AQ2016">
            <v>68500</v>
          </cell>
        </row>
        <row r="2017">
          <cell r="E2017" t="str">
            <v>FSI Actuariat Insurance</v>
          </cell>
          <cell r="Z2017" t="str">
            <v>M1</v>
          </cell>
          <cell r="AQ2017">
            <v>72000</v>
          </cell>
        </row>
        <row r="2018">
          <cell r="E2018" t="str">
            <v>FSI Actuariat Insurance</v>
          </cell>
          <cell r="Z2018" t="str">
            <v>SCslt3</v>
          </cell>
          <cell r="AQ2018">
            <v>70000</v>
          </cell>
        </row>
        <row r="2019">
          <cell r="E2019" t="str">
            <v>FSI Actuariat Insurance</v>
          </cell>
          <cell r="Z2019" t="str">
            <v>SCslt2</v>
          </cell>
          <cell r="AQ2019">
            <v>61500</v>
          </cell>
        </row>
        <row r="2020">
          <cell r="E2020" t="str">
            <v>FSI Actuariat Insurance</v>
          </cell>
          <cell r="Z2020" t="str">
            <v>SCslt1</v>
          </cell>
          <cell r="AQ2020">
            <v>52500</v>
          </cell>
        </row>
        <row r="2021">
          <cell r="E2021" t="str">
            <v>FSI Actuariat Insurance</v>
          </cell>
          <cell r="Z2021" t="str">
            <v>SCslt1</v>
          </cell>
          <cell r="AQ2021">
            <v>55000</v>
          </cell>
        </row>
        <row r="2022">
          <cell r="E2022" t="str">
            <v>FSI Actuariat Insurance</v>
          </cell>
          <cell r="Z2022" t="str">
            <v>SCslt1</v>
          </cell>
          <cell r="AQ2022">
            <v>55000</v>
          </cell>
        </row>
        <row r="2023">
          <cell r="E2023" t="str">
            <v>FSI Actuariat Insurance</v>
          </cell>
          <cell r="Z2023" t="str">
            <v>SCslt1</v>
          </cell>
          <cell r="AQ2023">
            <v>57000</v>
          </cell>
        </row>
        <row r="2024">
          <cell r="E2024" t="str">
            <v>FSI Actuariat Insurance</v>
          </cell>
          <cell r="Z2024" t="str">
            <v>SCslt1</v>
          </cell>
          <cell r="AQ2024">
            <v>55000</v>
          </cell>
        </row>
        <row r="2025">
          <cell r="E2025" t="str">
            <v>FSI Actuariat Insurance</v>
          </cell>
          <cell r="Z2025" t="str">
            <v>SCslt1</v>
          </cell>
          <cell r="AQ2025">
            <v>55000</v>
          </cell>
        </row>
        <row r="2026">
          <cell r="E2026" t="str">
            <v>FSI Actuariat Insurance</v>
          </cell>
          <cell r="Z2026" t="str">
            <v>SCslt1</v>
          </cell>
          <cell r="AQ2026">
            <v>62000</v>
          </cell>
        </row>
        <row r="2027">
          <cell r="E2027" t="str">
            <v>FSI Actuariat Insurance</v>
          </cell>
          <cell r="Z2027" t="str">
            <v>Cslt2</v>
          </cell>
          <cell r="AQ2027">
            <v>48000</v>
          </cell>
        </row>
        <row r="2028">
          <cell r="E2028" t="str">
            <v>FSI Actuariat Insurance</v>
          </cell>
          <cell r="Z2028" t="str">
            <v>Cslt2</v>
          </cell>
          <cell r="AQ2028">
            <v>49000</v>
          </cell>
        </row>
        <row r="2029">
          <cell r="E2029" t="str">
            <v>FSI Actuariat Insurance</v>
          </cell>
          <cell r="Z2029" t="str">
            <v>Cslt1</v>
          </cell>
          <cell r="AQ2029">
            <v>46500</v>
          </cell>
        </row>
        <row r="2030">
          <cell r="E2030" t="str">
            <v>FSI Actuariat Insurance</v>
          </cell>
          <cell r="Z2030" t="str">
            <v>Cslt1</v>
          </cell>
          <cell r="AQ2030">
            <v>46740</v>
          </cell>
        </row>
        <row r="2031">
          <cell r="E2031" t="str">
            <v>FSI Actuariat Insurance</v>
          </cell>
          <cell r="Z2031" t="str">
            <v>Cslt1</v>
          </cell>
          <cell r="AQ2031">
            <v>46500</v>
          </cell>
        </row>
        <row r="2032">
          <cell r="E2032" t="str">
            <v>FSI Actuariat Insurance</v>
          </cell>
          <cell r="Z2032" t="str">
            <v>Cslt1</v>
          </cell>
          <cell r="AQ2032">
            <v>46000</v>
          </cell>
        </row>
        <row r="2033">
          <cell r="E2033" t="str">
            <v>FSI Actuariat Insurance</v>
          </cell>
          <cell r="Z2033" t="str">
            <v>Cslt1</v>
          </cell>
          <cell r="AQ2033">
            <v>46500</v>
          </cell>
        </row>
        <row r="2034">
          <cell r="E2034" t="str">
            <v>FSI Actuariat Insurance</v>
          </cell>
          <cell r="Z2034" t="str">
            <v>Cslt1</v>
          </cell>
          <cell r="AQ2034">
            <v>46330</v>
          </cell>
        </row>
        <row r="2035">
          <cell r="E2035" t="str">
            <v>FSI Actuariat Insurance</v>
          </cell>
          <cell r="Z2035" t="str">
            <v>Cslt1</v>
          </cell>
          <cell r="AQ2035">
            <v>47150</v>
          </cell>
        </row>
        <row r="2036">
          <cell r="E2036" t="str">
            <v>FSI Actuariat Insurance</v>
          </cell>
          <cell r="Z2036" t="str">
            <v>Cslt Jun</v>
          </cell>
          <cell r="AQ2036">
            <v>31590</v>
          </cell>
        </row>
        <row r="2037">
          <cell r="E2037" t="str">
            <v>FSI Actuariat Insurance</v>
          </cell>
          <cell r="Z2037" t="str">
            <v>Cslt Jun</v>
          </cell>
          <cell r="AQ2037">
            <v>41210</v>
          </cell>
        </row>
        <row r="2038">
          <cell r="E2038" t="str">
            <v>FSI Actuariat Insurance</v>
          </cell>
          <cell r="Z2038" t="str">
            <v>Cslt Jun</v>
          </cell>
          <cell r="AQ2038">
            <v>43210</v>
          </cell>
        </row>
        <row r="2039">
          <cell r="E2039" t="str">
            <v>FSI Actuariat Insurance</v>
          </cell>
          <cell r="Z2039" t="str">
            <v>Cslt Jun</v>
          </cell>
          <cell r="AQ2039">
            <v>43210</v>
          </cell>
        </row>
        <row r="2040">
          <cell r="E2040" t="str">
            <v>FSI Actuariat Insurance</v>
          </cell>
          <cell r="Z2040" t="str">
            <v>SCD</v>
          </cell>
          <cell r="AQ2040">
            <v>21000</v>
          </cell>
        </row>
        <row r="2041">
          <cell r="E2041" t="str">
            <v>FSI Actuariat Insurance</v>
          </cell>
          <cell r="Z2041" t="str">
            <v>SLD</v>
          </cell>
          <cell r="AQ2041">
            <v>21000</v>
          </cell>
        </row>
        <row r="2042">
          <cell r="E2042" t="str">
            <v>FSI Actuariat Insurance</v>
          </cell>
          <cell r="Z2042" t="str">
            <v>SLD</v>
          </cell>
          <cell r="AQ2042">
            <v>21000</v>
          </cell>
        </row>
        <row r="2043">
          <cell r="E2043" t="str">
            <v>FSI Actuariat Insurance</v>
          </cell>
          <cell r="Z2043" t="str">
            <v>SecrDir</v>
          </cell>
          <cell r="AQ2043">
            <v>34500</v>
          </cell>
        </row>
        <row r="2044">
          <cell r="E2044" t="str">
            <v>FSI Risk Advisory</v>
          </cell>
          <cell r="Z2044" t="str">
            <v>Associé</v>
          </cell>
          <cell r="AQ2044">
            <v>12</v>
          </cell>
        </row>
        <row r="2045">
          <cell r="E2045" t="str">
            <v>FSI Risk Advisory</v>
          </cell>
          <cell r="Z2045" t="str">
            <v>Associé</v>
          </cell>
          <cell r="AQ2045">
            <v>0.12</v>
          </cell>
        </row>
        <row r="2046">
          <cell r="E2046" t="str">
            <v>FSI Risk Advisory</v>
          </cell>
          <cell r="Z2046" t="str">
            <v>Associé</v>
          </cell>
          <cell r="AQ2046">
            <v>12</v>
          </cell>
        </row>
        <row r="2047">
          <cell r="E2047" t="str">
            <v>FSI Risk Advisory</v>
          </cell>
          <cell r="Z2047" t="str">
            <v>Associé</v>
          </cell>
          <cell r="AQ2047">
            <v>12</v>
          </cell>
        </row>
        <row r="2048">
          <cell r="E2048" t="str">
            <v>FSI Risk Advisory</v>
          </cell>
          <cell r="Z2048" t="str">
            <v>Associé</v>
          </cell>
          <cell r="AQ2048">
            <v>12</v>
          </cell>
        </row>
        <row r="2049">
          <cell r="E2049" t="str">
            <v>FSI Risk Advisory</v>
          </cell>
          <cell r="Z2049" t="str">
            <v>Dir</v>
          </cell>
          <cell r="AQ2049">
            <v>100000</v>
          </cell>
        </row>
        <row r="2050">
          <cell r="E2050" t="str">
            <v>FSI Risk Advisory</v>
          </cell>
          <cell r="Z2050" t="str">
            <v>Dir</v>
          </cell>
          <cell r="AQ2050">
            <v>120000</v>
          </cell>
        </row>
        <row r="2051">
          <cell r="E2051" t="str">
            <v>FSI Risk Advisory</v>
          </cell>
          <cell r="Z2051" t="str">
            <v>Dir</v>
          </cell>
          <cell r="AQ2051">
            <v>118000</v>
          </cell>
        </row>
        <row r="2052">
          <cell r="E2052" t="str">
            <v>FSI Risk Advisory</v>
          </cell>
          <cell r="Z2052" t="str">
            <v>Dir</v>
          </cell>
          <cell r="AQ2052">
            <v>110000</v>
          </cell>
        </row>
        <row r="2053">
          <cell r="E2053" t="str">
            <v>FSI Risk Advisory</v>
          </cell>
          <cell r="Z2053" t="str">
            <v>SM</v>
          </cell>
          <cell r="AQ2053">
            <v>83780</v>
          </cell>
        </row>
        <row r="2054">
          <cell r="E2054" t="str">
            <v>FSI Risk Advisory</v>
          </cell>
          <cell r="Z2054" t="str">
            <v>SM</v>
          </cell>
          <cell r="AQ2054">
            <v>102000</v>
          </cell>
        </row>
        <row r="2055">
          <cell r="E2055" t="str">
            <v>FSI Risk Advisory</v>
          </cell>
          <cell r="Z2055" t="str">
            <v>SM</v>
          </cell>
          <cell r="AQ2055">
            <v>85680</v>
          </cell>
        </row>
        <row r="2056">
          <cell r="E2056" t="str">
            <v>FSI Risk Advisory</v>
          </cell>
          <cell r="Z2056" t="str">
            <v>SM</v>
          </cell>
          <cell r="AQ2056">
            <v>81930</v>
          </cell>
        </row>
        <row r="2057">
          <cell r="E2057" t="str">
            <v>FSI Risk Advisory</v>
          </cell>
          <cell r="Z2057" t="str">
            <v>SM</v>
          </cell>
          <cell r="AQ2057">
            <v>110325</v>
          </cell>
        </row>
        <row r="2058">
          <cell r="E2058" t="str">
            <v>FSI Risk Advisory</v>
          </cell>
          <cell r="Z2058" t="str">
            <v>SM</v>
          </cell>
          <cell r="AQ2058">
            <v>81430</v>
          </cell>
        </row>
        <row r="2059">
          <cell r="E2059" t="str">
            <v>FSI Risk Advisory</v>
          </cell>
          <cell r="Z2059" t="str">
            <v>SM</v>
          </cell>
          <cell r="AQ2059">
            <v>75000</v>
          </cell>
        </row>
        <row r="2060">
          <cell r="E2060" t="str">
            <v>FSI Risk Advisory</v>
          </cell>
          <cell r="Z2060" t="str">
            <v>SM</v>
          </cell>
          <cell r="AQ2060">
            <v>120000</v>
          </cell>
        </row>
        <row r="2061">
          <cell r="E2061" t="str">
            <v>FSI Risk Advisory</v>
          </cell>
          <cell r="Z2061" t="str">
            <v>SM</v>
          </cell>
          <cell r="AQ2061">
            <v>98000</v>
          </cell>
        </row>
        <row r="2062">
          <cell r="E2062" t="str">
            <v>FSI Risk Advisory</v>
          </cell>
          <cell r="Z2062" t="str">
            <v>SM</v>
          </cell>
          <cell r="AQ2062">
            <v>79670</v>
          </cell>
        </row>
        <row r="2063">
          <cell r="E2063" t="str">
            <v>FSI Risk Advisory</v>
          </cell>
          <cell r="Z2063" t="str">
            <v>SM</v>
          </cell>
          <cell r="AQ2063">
            <v>100000</v>
          </cell>
        </row>
        <row r="2064">
          <cell r="E2064" t="str">
            <v>FSI Risk Advisory</v>
          </cell>
          <cell r="Z2064" t="str">
            <v>M3</v>
          </cell>
          <cell r="AQ2064">
            <v>70100</v>
          </cell>
        </row>
        <row r="2065">
          <cell r="E2065" t="str">
            <v>FSI Risk Advisory</v>
          </cell>
          <cell r="Z2065" t="str">
            <v>M3</v>
          </cell>
          <cell r="AQ2065">
            <v>75070</v>
          </cell>
        </row>
        <row r="2066">
          <cell r="E2066" t="str">
            <v>FSI Risk Advisory</v>
          </cell>
          <cell r="Z2066" t="str">
            <v>M2</v>
          </cell>
          <cell r="AQ2066">
            <v>72340</v>
          </cell>
        </row>
        <row r="2067">
          <cell r="E2067" t="str">
            <v>FSI Risk Advisory</v>
          </cell>
          <cell r="Z2067" t="str">
            <v>M2</v>
          </cell>
          <cell r="AQ2067">
            <v>64230</v>
          </cell>
        </row>
        <row r="2068">
          <cell r="E2068" t="str">
            <v>FSI Risk Advisory</v>
          </cell>
          <cell r="Z2068" t="str">
            <v>M2</v>
          </cell>
          <cell r="AQ2068">
            <v>65500</v>
          </cell>
        </row>
        <row r="2069">
          <cell r="E2069" t="str">
            <v>FSI Risk Advisory</v>
          </cell>
          <cell r="Z2069" t="str">
            <v>M1</v>
          </cell>
          <cell r="AQ2069">
            <v>61200</v>
          </cell>
        </row>
        <row r="2070">
          <cell r="E2070" t="str">
            <v>FSI Risk Advisory</v>
          </cell>
          <cell r="Z2070" t="str">
            <v>M1</v>
          </cell>
          <cell r="AQ2070">
            <v>56500</v>
          </cell>
        </row>
        <row r="2071">
          <cell r="E2071" t="str">
            <v>FSI Risk Advisory</v>
          </cell>
          <cell r="Z2071" t="str">
            <v>M1</v>
          </cell>
          <cell r="AQ2071">
            <v>57260</v>
          </cell>
        </row>
        <row r="2072">
          <cell r="E2072" t="str">
            <v>FSI Risk Advisory</v>
          </cell>
          <cell r="Z2072" t="str">
            <v>M1</v>
          </cell>
          <cell r="AQ2072">
            <v>57390</v>
          </cell>
        </row>
        <row r="2073">
          <cell r="E2073" t="str">
            <v>FSI Risk Advisory</v>
          </cell>
          <cell r="Z2073" t="str">
            <v>M1</v>
          </cell>
          <cell r="AQ2073">
            <v>65590</v>
          </cell>
        </row>
        <row r="2074">
          <cell r="E2074" t="str">
            <v>FSI Risk Advisory</v>
          </cell>
          <cell r="Z2074" t="str">
            <v>M1</v>
          </cell>
          <cell r="AQ2074">
            <v>59600</v>
          </cell>
        </row>
        <row r="2075">
          <cell r="E2075" t="str">
            <v>FSI Risk Advisory</v>
          </cell>
          <cell r="Z2075" t="str">
            <v>SCslt3</v>
          </cell>
          <cell r="AQ2075">
            <v>58800</v>
          </cell>
        </row>
        <row r="2076">
          <cell r="E2076" t="str">
            <v>FSI Risk Advisory</v>
          </cell>
          <cell r="Z2076" t="str">
            <v>SCslt3</v>
          </cell>
          <cell r="AQ2076">
            <v>60180</v>
          </cell>
        </row>
        <row r="2077">
          <cell r="E2077" t="str">
            <v>FSI Risk Advisory</v>
          </cell>
          <cell r="Z2077" t="str">
            <v>SCslt3</v>
          </cell>
          <cell r="AQ2077">
            <v>60150</v>
          </cell>
        </row>
        <row r="2078">
          <cell r="E2078" t="str">
            <v>FSI Risk Advisory</v>
          </cell>
          <cell r="Z2078" t="str">
            <v>SCslt2</v>
          </cell>
          <cell r="AQ2078">
            <v>54470</v>
          </cell>
        </row>
        <row r="2079">
          <cell r="E2079" t="str">
            <v>FSI Risk Advisory</v>
          </cell>
          <cell r="Z2079" t="str">
            <v>SCslt2</v>
          </cell>
          <cell r="AQ2079">
            <v>56000</v>
          </cell>
        </row>
        <row r="2080">
          <cell r="E2080" t="str">
            <v>FSI Risk Advisory</v>
          </cell>
          <cell r="Z2080" t="str">
            <v>SCslt2</v>
          </cell>
          <cell r="AQ2080">
            <v>49725</v>
          </cell>
        </row>
        <row r="2081">
          <cell r="E2081" t="str">
            <v>FSI Risk Advisory</v>
          </cell>
          <cell r="Z2081" t="str">
            <v>SCslt2</v>
          </cell>
          <cell r="AQ2081">
            <v>56390</v>
          </cell>
        </row>
        <row r="2082">
          <cell r="E2082" t="str">
            <v>FSI Risk Advisory</v>
          </cell>
          <cell r="Z2082" t="str">
            <v>SCslt2</v>
          </cell>
          <cell r="AQ2082">
            <v>52000</v>
          </cell>
        </row>
        <row r="2083">
          <cell r="E2083" t="str">
            <v>FSI Risk Advisory</v>
          </cell>
          <cell r="Z2083" t="str">
            <v>SCslt2</v>
          </cell>
          <cell r="AQ2083">
            <v>54060</v>
          </cell>
        </row>
        <row r="2084">
          <cell r="E2084" t="str">
            <v>FSI Risk Advisory</v>
          </cell>
          <cell r="Z2084" t="str">
            <v>Dir. Asso</v>
          </cell>
          <cell r="AQ2084">
            <v>113000</v>
          </cell>
        </row>
        <row r="2085">
          <cell r="E2085" t="str">
            <v>FSI Risk Advisory</v>
          </cell>
          <cell r="Z2085" t="str">
            <v>Dir. Asso</v>
          </cell>
          <cell r="AQ2085">
            <v>115000</v>
          </cell>
        </row>
        <row r="2086">
          <cell r="E2086" t="str">
            <v>FSI Risk Advisory</v>
          </cell>
          <cell r="Z2086" t="str">
            <v>SCslt1</v>
          </cell>
          <cell r="AQ2086">
            <v>50330</v>
          </cell>
        </row>
        <row r="2087">
          <cell r="E2087" t="str">
            <v>FSI Risk Advisory</v>
          </cell>
          <cell r="Z2087" t="str">
            <v>SCslt1</v>
          </cell>
          <cell r="AQ2087">
            <v>49690</v>
          </cell>
        </row>
        <row r="2088">
          <cell r="E2088" t="str">
            <v>FSI Risk Advisory</v>
          </cell>
          <cell r="Z2088" t="str">
            <v>SCslt1</v>
          </cell>
          <cell r="AQ2088">
            <v>50050</v>
          </cell>
        </row>
        <row r="2089">
          <cell r="E2089" t="str">
            <v>FSI Risk Advisory</v>
          </cell>
          <cell r="Z2089" t="str">
            <v>SCslt1</v>
          </cell>
          <cell r="AQ2089">
            <v>42120</v>
          </cell>
        </row>
        <row r="2090">
          <cell r="E2090" t="str">
            <v>FSI Risk Advisory</v>
          </cell>
          <cell r="Z2090" t="str">
            <v>SCslt1</v>
          </cell>
          <cell r="AQ2090">
            <v>48500</v>
          </cell>
        </row>
        <row r="2091">
          <cell r="E2091" t="str">
            <v>FSI Risk Advisory</v>
          </cell>
          <cell r="Z2091" t="str">
            <v>SCslt1</v>
          </cell>
          <cell r="AQ2091">
            <v>50000</v>
          </cell>
        </row>
        <row r="2092">
          <cell r="E2092" t="str">
            <v>FSI Risk Advisory</v>
          </cell>
          <cell r="Z2092" t="str">
            <v>SCslt1</v>
          </cell>
          <cell r="AQ2092">
            <v>47540</v>
          </cell>
        </row>
        <row r="2093">
          <cell r="E2093" t="str">
            <v>FSI Risk Advisory</v>
          </cell>
          <cell r="Z2093" t="str">
            <v>SCslt1</v>
          </cell>
          <cell r="AQ2093">
            <v>51080</v>
          </cell>
        </row>
        <row r="2094">
          <cell r="E2094" t="str">
            <v>FSI Risk Advisory</v>
          </cell>
          <cell r="Z2094" t="str">
            <v>SCslt1</v>
          </cell>
          <cell r="AQ2094">
            <v>48000</v>
          </cell>
        </row>
        <row r="2095">
          <cell r="E2095" t="str">
            <v>FSI Risk Advisory</v>
          </cell>
          <cell r="Z2095" t="str">
            <v>SCslt1</v>
          </cell>
          <cell r="AQ2095">
            <v>45500</v>
          </cell>
        </row>
        <row r="2096">
          <cell r="E2096" t="str">
            <v>FSI Risk Advisory</v>
          </cell>
          <cell r="Z2096" t="str">
            <v>SCslt1</v>
          </cell>
          <cell r="AQ2096">
            <v>46500</v>
          </cell>
        </row>
        <row r="2097">
          <cell r="E2097" t="str">
            <v>FSI Risk Advisory</v>
          </cell>
          <cell r="Z2097" t="str">
            <v>Cslt2</v>
          </cell>
          <cell r="AQ2097">
            <v>47500</v>
          </cell>
        </row>
        <row r="2098">
          <cell r="E2098" t="str">
            <v>FSI Risk Advisory</v>
          </cell>
          <cell r="Z2098" t="str">
            <v>Cslt2</v>
          </cell>
          <cell r="AQ2098">
            <v>44850</v>
          </cell>
        </row>
        <row r="2099">
          <cell r="E2099" t="str">
            <v>FSI Risk Advisory</v>
          </cell>
          <cell r="Z2099" t="str">
            <v>Cslt1</v>
          </cell>
          <cell r="AQ2099">
            <v>39960</v>
          </cell>
        </row>
        <row r="2100">
          <cell r="E2100" t="str">
            <v>FSI Risk Advisory</v>
          </cell>
          <cell r="Z2100" t="str">
            <v>Cslt1</v>
          </cell>
          <cell r="AQ2100">
            <v>43230</v>
          </cell>
        </row>
        <row r="2101">
          <cell r="E2101" t="str">
            <v>FSI Risk Advisory</v>
          </cell>
          <cell r="Z2101" t="str">
            <v>Cslt1</v>
          </cell>
          <cell r="AQ2101">
            <v>35650</v>
          </cell>
        </row>
        <row r="2102">
          <cell r="E2102" t="str">
            <v>FSI Risk Advisory</v>
          </cell>
          <cell r="Z2102" t="str">
            <v>Cslt1</v>
          </cell>
          <cell r="AQ2102">
            <v>44530</v>
          </cell>
        </row>
        <row r="2103">
          <cell r="E2103" t="str">
            <v>FSI Risk Advisory</v>
          </cell>
          <cell r="Z2103" t="str">
            <v>Cslt1</v>
          </cell>
          <cell r="AQ2103">
            <v>41420</v>
          </cell>
        </row>
        <row r="2104">
          <cell r="E2104" t="str">
            <v>FSI Risk Advisory</v>
          </cell>
          <cell r="Z2104" t="str">
            <v>Cslt1</v>
          </cell>
          <cell r="AQ2104">
            <v>43680</v>
          </cell>
        </row>
        <row r="2105">
          <cell r="E2105" t="str">
            <v>FSI Risk Advisory</v>
          </cell>
          <cell r="Z2105" t="str">
            <v>Cslt1</v>
          </cell>
          <cell r="AQ2105">
            <v>41930</v>
          </cell>
        </row>
        <row r="2106">
          <cell r="E2106" t="str">
            <v>FSI Risk Advisory</v>
          </cell>
          <cell r="Z2106" t="str">
            <v>Cslt1</v>
          </cell>
          <cell r="AQ2106">
            <v>43000</v>
          </cell>
        </row>
        <row r="2107">
          <cell r="E2107" t="str">
            <v>FSI Risk Advisory</v>
          </cell>
          <cell r="Z2107" t="str">
            <v>Cslt1</v>
          </cell>
          <cell r="AQ2107">
            <v>39000</v>
          </cell>
        </row>
        <row r="2108">
          <cell r="E2108" t="str">
            <v>FSI Risk Advisory</v>
          </cell>
          <cell r="Z2108" t="str">
            <v>Cslt Jun</v>
          </cell>
          <cell r="AQ2108">
            <v>34000</v>
          </cell>
        </row>
        <row r="2109">
          <cell r="E2109" t="str">
            <v>FSI Risk Advisory</v>
          </cell>
          <cell r="Z2109" t="str">
            <v>Cslt Jun</v>
          </cell>
          <cell r="AQ2109">
            <v>38400</v>
          </cell>
        </row>
        <row r="2110">
          <cell r="E2110" t="str">
            <v>FSI Risk Advisory</v>
          </cell>
          <cell r="Z2110" t="str">
            <v>Cslt Jun</v>
          </cell>
          <cell r="AQ2110">
            <v>41210</v>
          </cell>
        </row>
        <row r="2111">
          <cell r="E2111" t="str">
            <v>FSI Risk Advisory</v>
          </cell>
          <cell r="Z2111" t="str">
            <v>Cslt Jun</v>
          </cell>
          <cell r="AQ2111">
            <v>42040</v>
          </cell>
        </row>
        <row r="2112">
          <cell r="E2112" t="str">
            <v>FSI Risk Advisory</v>
          </cell>
          <cell r="Z2112" t="str">
            <v>Cslt Jun</v>
          </cell>
          <cell r="AQ2112">
            <v>38400</v>
          </cell>
        </row>
        <row r="2113">
          <cell r="E2113" t="str">
            <v>FSI Risk Advisory</v>
          </cell>
          <cell r="Z2113" t="str">
            <v>Cslt Jun</v>
          </cell>
          <cell r="AQ2113">
            <v>40120</v>
          </cell>
        </row>
        <row r="2114">
          <cell r="E2114" t="str">
            <v>FSI Risk Advisory</v>
          </cell>
          <cell r="Z2114" t="str">
            <v>Cslt Jun</v>
          </cell>
          <cell r="AQ2114">
            <v>34450</v>
          </cell>
        </row>
        <row r="2115">
          <cell r="E2115" t="str">
            <v>FSI Risk Advisory</v>
          </cell>
          <cell r="Z2115" t="str">
            <v>Cslt Jun</v>
          </cell>
          <cell r="AQ2115">
            <v>36000</v>
          </cell>
        </row>
        <row r="2116">
          <cell r="E2116" t="str">
            <v>FSI Risk Advisory</v>
          </cell>
          <cell r="Z2116" t="str">
            <v>Cslt Jun</v>
          </cell>
          <cell r="AQ2116">
            <v>34450</v>
          </cell>
        </row>
        <row r="2117">
          <cell r="E2117" t="str">
            <v>FSI Risk Advisory</v>
          </cell>
          <cell r="Z2117" t="str">
            <v>Cslt Jun</v>
          </cell>
          <cell r="AQ2117">
            <v>36000</v>
          </cell>
        </row>
        <row r="2118">
          <cell r="E2118" t="str">
            <v>FSI Risk Advisory</v>
          </cell>
          <cell r="Z2118" t="str">
            <v>Cslt Jun</v>
          </cell>
          <cell r="AQ2118">
            <v>31000</v>
          </cell>
        </row>
        <row r="2119">
          <cell r="E2119" t="str">
            <v>FSI Risk Advisory</v>
          </cell>
          <cell r="Z2119" t="str">
            <v>Cslt Jun</v>
          </cell>
          <cell r="AQ2119">
            <v>41210</v>
          </cell>
        </row>
        <row r="2120">
          <cell r="E2120" t="str">
            <v>FSI Risk Advisory</v>
          </cell>
          <cell r="Z2120" t="str">
            <v>SLD</v>
          </cell>
          <cell r="AQ2120">
            <v>15600</v>
          </cell>
        </row>
        <row r="2121">
          <cell r="E2121" t="str">
            <v>FSI Risk Advisory</v>
          </cell>
          <cell r="Z2121" t="str">
            <v>AssistDir</v>
          </cell>
          <cell r="AQ2121">
            <v>35700</v>
          </cell>
        </row>
        <row r="2122">
          <cell r="E2122" t="str">
            <v>FSI Risk Advisory</v>
          </cell>
          <cell r="Z2122" t="str">
            <v>SecrDir</v>
          </cell>
          <cell r="AQ2122">
            <v>24750</v>
          </cell>
        </row>
        <row r="2123">
          <cell r="E2123" t="str">
            <v>FSI Investment Management Serv</v>
          </cell>
          <cell r="Z2123" t="str">
            <v>Associé</v>
          </cell>
          <cell r="AQ2123">
            <v>0</v>
          </cell>
        </row>
        <row r="2124">
          <cell r="E2124" t="str">
            <v>FSI Investment Management Serv</v>
          </cell>
          <cell r="Z2124" t="str">
            <v>Dir</v>
          </cell>
          <cell r="AQ2124">
            <v>106000</v>
          </cell>
        </row>
        <row r="2125">
          <cell r="E2125" t="str">
            <v>FSI Investment Management Serv</v>
          </cell>
          <cell r="Z2125" t="str">
            <v>M3</v>
          </cell>
          <cell r="AQ2125">
            <v>64428</v>
          </cell>
        </row>
        <row r="2126">
          <cell r="E2126" t="str">
            <v>FSI Investment Management Serv</v>
          </cell>
          <cell r="Z2126" t="str">
            <v>M3</v>
          </cell>
          <cell r="AQ2126">
            <v>65972</v>
          </cell>
        </row>
        <row r="2127">
          <cell r="E2127" t="str">
            <v>FSI Investment Management Serv</v>
          </cell>
          <cell r="Z2127" t="str">
            <v>SCslt2</v>
          </cell>
          <cell r="AQ2127">
            <v>51680</v>
          </cell>
        </row>
        <row r="2128">
          <cell r="E2128" t="str">
            <v>FSI Investment Management Serv</v>
          </cell>
          <cell r="Z2128" t="str">
            <v>SCslt1</v>
          </cell>
          <cell r="AQ2128">
            <v>48000</v>
          </cell>
        </row>
        <row r="2129">
          <cell r="E2129" t="str">
            <v>FSI Investment Management Serv</v>
          </cell>
          <cell r="Z2129" t="str">
            <v>SCslt1</v>
          </cell>
          <cell r="AQ2129">
            <v>46000</v>
          </cell>
        </row>
        <row r="2130">
          <cell r="E2130" t="str">
            <v>FSI Investment Management Serv</v>
          </cell>
          <cell r="Z2130" t="str">
            <v>Cslt2</v>
          </cell>
          <cell r="AQ2130">
            <v>42440</v>
          </cell>
        </row>
        <row r="2131">
          <cell r="E2131" t="str">
            <v>FSI Investment Management Serv</v>
          </cell>
          <cell r="Z2131" t="str">
            <v>Cslt1</v>
          </cell>
          <cell r="AQ2131">
            <v>45240</v>
          </cell>
        </row>
        <row r="2132">
          <cell r="E2132" t="str">
            <v>FSI Investment Management Serv</v>
          </cell>
          <cell r="Z2132" t="str">
            <v>Cslt1</v>
          </cell>
          <cell r="AQ2132">
            <v>36070</v>
          </cell>
        </row>
        <row r="2133">
          <cell r="E2133" t="str">
            <v>FSI Investment Management Serv</v>
          </cell>
          <cell r="Z2133" t="str">
            <v>Cslt Jun</v>
          </cell>
          <cell r="AQ2133">
            <v>33590</v>
          </cell>
        </row>
        <row r="2134">
          <cell r="E2134" t="str">
            <v>FSI Investment Management Serv</v>
          </cell>
          <cell r="Z2134" t="str">
            <v>Cslt Jun</v>
          </cell>
          <cell r="AQ2134">
            <v>34000</v>
          </cell>
        </row>
        <row r="2135">
          <cell r="E2135" t="str">
            <v>FSI Investment Management Serv</v>
          </cell>
          <cell r="Z2135" t="str">
            <v>Cslt Jun</v>
          </cell>
          <cell r="AQ2135">
            <v>33590</v>
          </cell>
        </row>
        <row r="2136">
          <cell r="E2136" t="str">
            <v>FSI Investment Management Serv</v>
          </cell>
          <cell r="Z2136" t="str">
            <v>Cslt Jun</v>
          </cell>
          <cell r="AQ2136">
            <v>36050</v>
          </cell>
        </row>
        <row r="2137">
          <cell r="E2137" t="str">
            <v>FSI Investment Management Serv</v>
          </cell>
          <cell r="Z2137" t="str">
            <v>Cslt Jun</v>
          </cell>
          <cell r="AQ2137">
            <v>36000</v>
          </cell>
        </row>
        <row r="2138">
          <cell r="E2138" t="str">
            <v>FSI Investment Management Serv</v>
          </cell>
          <cell r="Z2138" t="str">
            <v>AssistDir</v>
          </cell>
          <cell r="AQ2138">
            <v>38300</v>
          </cell>
        </row>
        <row r="2139">
          <cell r="E2139" t="str">
            <v>AERS RSE</v>
          </cell>
          <cell r="Z2139" t="str">
            <v>Associé</v>
          </cell>
          <cell r="AQ2139">
            <v>0</v>
          </cell>
        </row>
        <row r="2140">
          <cell r="E2140" t="str">
            <v>AERS RSE</v>
          </cell>
          <cell r="Z2140" t="str">
            <v>SM</v>
          </cell>
          <cell r="AQ2140">
            <v>77000</v>
          </cell>
        </row>
        <row r="2141">
          <cell r="E2141" t="str">
            <v>AERS RSE</v>
          </cell>
          <cell r="Z2141" t="str">
            <v>SM</v>
          </cell>
          <cell r="AQ2141">
            <v>92500</v>
          </cell>
        </row>
        <row r="2142">
          <cell r="E2142" t="str">
            <v>AERS RSE</v>
          </cell>
          <cell r="Z2142" t="str">
            <v>SM</v>
          </cell>
          <cell r="AQ2142">
            <v>77000</v>
          </cell>
        </row>
        <row r="2143">
          <cell r="E2143" t="str">
            <v>AERS RSE</v>
          </cell>
          <cell r="Z2143" t="str">
            <v>M1</v>
          </cell>
          <cell r="AQ2143">
            <v>61000</v>
          </cell>
        </row>
        <row r="2144">
          <cell r="E2144" t="str">
            <v>AERS RSE</v>
          </cell>
          <cell r="Z2144" t="str">
            <v>SCslt2</v>
          </cell>
          <cell r="AQ2144">
            <v>48700</v>
          </cell>
        </row>
        <row r="2145">
          <cell r="E2145" t="str">
            <v>AERS RSE</v>
          </cell>
          <cell r="Z2145" t="str">
            <v>SCslt2</v>
          </cell>
          <cell r="AQ2145">
            <v>48200</v>
          </cell>
        </row>
        <row r="2146">
          <cell r="E2146" t="str">
            <v>AERS RSE</v>
          </cell>
          <cell r="Z2146" t="str">
            <v>SCslt1</v>
          </cell>
          <cell r="AQ2146">
            <v>47000</v>
          </cell>
        </row>
        <row r="2147">
          <cell r="E2147" t="str">
            <v>AERS RSE</v>
          </cell>
          <cell r="Z2147" t="str">
            <v>SCslt1</v>
          </cell>
          <cell r="AQ2147">
            <v>45300</v>
          </cell>
        </row>
        <row r="2148">
          <cell r="E2148" t="str">
            <v>AERS RSE</v>
          </cell>
          <cell r="Z2148" t="str">
            <v>Cslt2</v>
          </cell>
          <cell r="AQ2148">
            <v>44000</v>
          </cell>
        </row>
        <row r="2149">
          <cell r="E2149" t="str">
            <v>AERS RSE</v>
          </cell>
          <cell r="Z2149" t="str">
            <v>Cslt2</v>
          </cell>
          <cell r="AQ2149">
            <v>44000</v>
          </cell>
        </row>
        <row r="2150">
          <cell r="E2150" t="str">
            <v>AERS RSE</v>
          </cell>
          <cell r="Z2150" t="str">
            <v>Cslt2</v>
          </cell>
          <cell r="AQ2150">
            <v>47500</v>
          </cell>
        </row>
        <row r="2151">
          <cell r="E2151" t="str">
            <v>AERS RSE</v>
          </cell>
          <cell r="Z2151" t="str">
            <v>Cslt1</v>
          </cell>
          <cell r="AQ2151">
            <v>42200</v>
          </cell>
        </row>
        <row r="2152">
          <cell r="E2152" t="str">
            <v>AERS RSE</v>
          </cell>
          <cell r="Z2152" t="str">
            <v>Cslt1</v>
          </cell>
          <cell r="AQ2152">
            <v>43300</v>
          </cell>
        </row>
        <row r="2153">
          <cell r="E2153" t="str">
            <v>AERS RSE</v>
          </cell>
          <cell r="Z2153" t="str">
            <v>Cslt1</v>
          </cell>
          <cell r="AQ2153">
            <v>38700</v>
          </cell>
        </row>
        <row r="2154">
          <cell r="E2154" t="str">
            <v>AERS RSE</v>
          </cell>
          <cell r="Z2154" t="str">
            <v>Cslt1</v>
          </cell>
          <cell r="AQ2154">
            <v>44000</v>
          </cell>
        </row>
        <row r="2155">
          <cell r="E2155" t="str">
            <v>AERS RSE</v>
          </cell>
          <cell r="Z2155" t="str">
            <v>Cslt1</v>
          </cell>
          <cell r="AQ2155">
            <v>45000</v>
          </cell>
        </row>
        <row r="2156">
          <cell r="E2156" t="str">
            <v>AERS RSE</v>
          </cell>
          <cell r="Z2156" t="str">
            <v>Cslt1</v>
          </cell>
          <cell r="AQ2156">
            <v>44200</v>
          </cell>
        </row>
        <row r="2157">
          <cell r="E2157" t="str">
            <v>AERS RSE</v>
          </cell>
          <cell r="Z2157" t="str">
            <v>Cslt Jun</v>
          </cell>
          <cell r="AQ2157">
            <v>43210</v>
          </cell>
        </row>
        <row r="2158">
          <cell r="E2158" t="str">
            <v>AERS RSE</v>
          </cell>
          <cell r="Z2158" t="str">
            <v>SecrDir</v>
          </cell>
          <cell r="AQ2158">
            <v>35350</v>
          </cell>
        </row>
        <row r="2159">
          <cell r="E2159" t="str">
            <v>FSI IT Risk</v>
          </cell>
          <cell r="Z2159" t="str">
            <v>Associé</v>
          </cell>
          <cell r="AQ2159">
            <v>12</v>
          </cell>
        </row>
        <row r="2160">
          <cell r="E2160" t="str">
            <v>FSI IT Risk</v>
          </cell>
          <cell r="Z2160" t="str">
            <v>SM</v>
          </cell>
          <cell r="AQ2160">
            <v>75700</v>
          </cell>
        </row>
        <row r="2161">
          <cell r="E2161" t="str">
            <v>FSI IT Risk</v>
          </cell>
          <cell r="Z2161" t="str">
            <v>SM</v>
          </cell>
          <cell r="AQ2161">
            <v>74500</v>
          </cell>
        </row>
        <row r="2162">
          <cell r="E2162" t="str">
            <v>FSI IT Risk</v>
          </cell>
          <cell r="Z2162" t="str">
            <v>SM</v>
          </cell>
          <cell r="AQ2162">
            <v>95000</v>
          </cell>
        </row>
        <row r="2163">
          <cell r="E2163" t="str">
            <v>FSI IT Risk</v>
          </cell>
          <cell r="Z2163" t="str">
            <v>SM</v>
          </cell>
          <cell r="AQ2163">
            <v>95000</v>
          </cell>
        </row>
        <row r="2164">
          <cell r="E2164" t="str">
            <v>FSI IT Risk</v>
          </cell>
          <cell r="Z2164" t="str">
            <v>SM</v>
          </cell>
          <cell r="AQ2164">
            <v>100000</v>
          </cell>
        </row>
        <row r="2165">
          <cell r="E2165" t="str">
            <v>FSI IT Risk</v>
          </cell>
          <cell r="Z2165" t="str">
            <v>M3</v>
          </cell>
          <cell r="AQ2165">
            <v>66950</v>
          </cell>
        </row>
        <row r="2166">
          <cell r="E2166" t="str">
            <v>FSI IT Risk</v>
          </cell>
          <cell r="Z2166" t="str">
            <v>M2</v>
          </cell>
          <cell r="AQ2166">
            <v>63860</v>
          </cell>
        </row>
        <row r="2167">
          <cell r="E2167" t="str">
            <v>FSI IT Risk</v>
          </cell>
          <cell r="Z2167" t="str">
            <v>M1</v>
          </cell>
          <cell r="AQ2167">
            <v>62900</v>
          </cell>
        </row>
        <row r="2168">
          <cell r="E2168" t="str">
            <v>FSI IT Risk</v>
          </cell>
          <cell r="Z2168" t="str">
            <v>M1</v>
          </cell>
          <cell r="AQ2168">
            <v>63040</v>
          </cell>
        </row>
        <row r="2169">
          <cell r="E2169" t="str">
            <v>FSI IT Risk</v>
          </cell>
          <cell r="Z2169" t="str">
            <v>SCslt2</v>
          </cell>
          <cell r="AQ2169">
            <v>56000</v>
          </cell>
        </row>
        <row r="2170">
          <cell r="E2170" t="str">
            <v>FSI IT Risk</v>
          </cell>
          <cell r="Z2170" t="str">
            <v>SCslt1</v>
          </cell>
          <cell r="AQ2170">
            <v>50940</v>
          </cell>
        </row>
        <row r="2171">
          <cell r="E2171" t="str">
            <v>FSI IT Risk</v>
          </cell>
          <cell r="Z2171" t="str">
            <v>SCslt1</v>
          </cell>
          <cell r="AQ2171">
            <v>50940</v>
          </cell>
        </row>
        <row r="2172">
          <cell r="E2172" t="str">
            <v>FSI IT Risk</v>
          </cell>
          <cell r="Z2172" t="str">
            <v>SCslt1</v>
          </cell>
          <cell r="AQ2172">
            <v>0.12</v>
          </cell>
        </row>
        <row r="2173">
          <cell r="E2173" t="str">
            <v>FSI IT Risk</v>
          </cell>
          <cell r="Z2173" t="str">
            <v>SCslt1</v>
          </cell>
          <cell r="AQ2173">
            <v>51000</v>
          </cell>
        </row>
        <row r="2174">
          <cell r="E2174" t="str">
            <v>FSI IT Risk</v>
          </cell>
          <cell r="Z2174" t="str">
            <v>SCslt1</v>
          </cell>
          <cell r="AQ2174">
            <v>50370</v>
          </cell>
        </row>
        <row r="2175">
          <cell r="E2175" t="str">
            <v>FSI IT Risk</v>
          </cell>
          <cell r="Z2175" t="str">
            <v>SCslt1</v>
          </cell>
          <cell r="AQ2175">
            <v>53360</v>
          </cell>
        </row>
        <row r="2176">
          <cell r="E2176" t="str">
            <v>FSI IT Risk</v>
          </cell>
          <cell r="Z2176" t="str">
            <v>Cslt2</v>
          </cell>
          <cell r="AQ2176">
            <v>45570</v>
          </cell>
        </row>
        <row r="2177">
          <cell r="E2177" t="str">
            <v>FSI IT Risk</v>
          </cell>
          <cell r="Z2177" t="str">
            <v>Cslt2</v>
          </cell>
          <cell r="AQ2177">
            <v>47000</v>
          </cell>
        </row>
        <row r="2178">
          <cell r="E2178" t="str">
            <v>FSI IT Risk</v>
          </cell>
          <cell r="Z2178" t="str">
            <v>Cslt2</v>
          </cell>
          <cell r="AQ2178">
            <v>42180</v>
          </cell>
        </row>
        <row r="2179">
          <cell r="E2179" t="str">
            <v>FSI IT Risk</v>
          </cell>
          <cell r="Z2179" t="str">
            <v>Cslt1</v>
          </cell>
          <cell r="AQ2179">
            <v>42300</v>
          </cell>
        </row>
        <row r="2180">
          <cell r="E2180" t="str">
            <v>FSI IT Risk</v>
          </cell>
          <cell r="Z2180" t="str">
            <v>Cslt1</v>
          </cell>
          <cell r="AQ2180">
            <v>35200</v>
          </cell>
        </row>
        <row r="2181">
          <cell r="E2181" t="str">
            <v>FSI IT Risk</v>
          </cell>
          <cell r="Z2181" t="str">
            <v>Cslt1</v>
          </cell>
          <cell r="AQ2181">
            <v>39600</v>
          </cell>
        </row>
        <row r="2182">
          <cell r="E2182" t="str">
            <v>FSI IT Risk</v>
          </cell>
          <cell r="Z2182" t="str">
            <v>Cslt1</v>
          </cell>
          <cell r="AQ2182">
            <v>37400</v>
          </cell>
        </row>
        <row r="2183">
          <cell r="E2183" t="str">
            <v>FSI IT Risk</v>
          </cell>
          <cell r="Z2183" t="str">
            <v>Cslt1</v>
          </cell>
          <cell r="AQ2183">
            <v>39000</v>
          </cell>
        </row>
        <row r="2184">
          <cell r="E2184" t="str">
            <v>FSI IT Risk</v>
          </cell>
          <cell r="Z2184" t="str">
            <v>Cslt1</v>
          </cell>
          <cell r="AQ2184">
            <v>39990</v>
          </cell>
        </row>
        <row r="2185">
          <cell r="E2185" t="str">
            <v>FSI IT Risk</v>
          </cell>
          <cell r="Z2185" t="str">
            <v>Cslt1</v>
          </cell>
          <cell r="AQ2185">
            <v>37442</v>
          </cell>
        </row>
        <row r="2186">
          <cell r="E2186" t="str">
            <v>FSI IT Risk</v>
          </cell>
          <cell r="Z2186" t="str">
            <v>Cslt Jun</v>
          </cell>
          <cell r="AQ2186">
            <v>36450</v>
          </cell>
        </row>
        <row r="2187">
          <cell r="E2187" t="str">
            <v>FSI IT Risk</v>
          </cell>
          <cell r="Z2187" t="str">
            <v>Cslt Jun</v>
          </cell>
          <cell r="AQ2187">
            <v>38450</v>
          </cell>
        </row>
        <row r="2188">
          <cell r="E2188" t="str">
            <v>FSI IT Risk</v>
          </cell>
          <cell r="Z2188" t="str">
            <v>Cslt Jun</v>
          </cell>
          <cell r="AQ2188">
            <v>36000</v>
          </cell>
        </row>
        <row r="2189">
          <cell r="E2189" t="str">
            <v>FSI IT Risk</v>
          </cell>
          <cell r="Z2189" t="str">
            <v>Cslt Jun</v>
          </cell>
          <cell r="AQ2189">
            <v>38450</v>
          </cell>
        </row>
        <row r="2190">
          <cell r="E2190" t="str">
            <v>FSI IT Risk</v>
          </cell>
          <cell r="Z2190" t="str">
            <v>SecrDir</v>
          </cell>
          <cell r="AQ2190">
            <v>32000</v>
          </cell>
        </row>
        <row r="2191">
          <cell r="E2191" t="str">
            <v>AERS IT Risk IS</v>
          </cell>
          <cell r="Z2191" t="str">
            <v>Associé</v>
          </cell>
          <cell r="AQ2191">
            <v>12</v>
          </cell>
        </row>
        <row r="2192">
          <cell r="E2192" t="str">
            <v>AERS IT Risk IS</v>
          </cell>
          <cell r="Z2192" t="str">
            <v>Associé</v>
          </cell>
          <cell r="AQ2192">
            <v>0</v>
          </cell>
        </row>
        <row r="2193">
          <cell r="E2193" t="str">
            <v>AERS IT Risk IS</v>
          </cell>
          <cell r="Z2193" t="str">
            <v>Dir</v>
          </cell>
          <cell r="AQ2193">
            <v>105000</v>
          </cell>
        </row>
        <row r="2194">
          <cell r="E2194" t="str">
            <v>AERS IT Risk IS</v>
          </cell>
          <cell r="Z2194" t="str">
            <v>Dir</v>
          </cell>
          <cell r="AQ2194">
            <v>103500</v>
          </cell>
        </row>
        <row r="2195">
          <cell r="E2195" t="str">
            <v>AERS IT Risk IS</v>
          </cell>
          <cell r="Z2195" t="str">
            <v>SM</v>
          </cell>
          <cell r="AQ2195">
            <v>80000</v>
          </cell>
        </row>
        <row r="2196">
          <cell r="E2196" t="str">
            <v>AERS IT Risk IS</v>
          </cell>
          <cell r="Z2196" t="str">
            <v>SM</v>
          </cell>
          <cell r="AQ2196">
            <v>110000</v>
          </cell>
        </row>
        <row r="2197">
          <cell r="E2197" t="str">
            <v>AERS IT Risk IS</v>
          </cell>
          <cell r="Z2197" t="str">
            <v>SM</v>
          </cell>
          <cell r="AQ2197">
            <v>78540</v>
          </cell>
        </row>
        <row r="2198">
          <cell r="E2198" t="str">
            <v>AERS IT Risk IS</v>
          </cell>
          <cell r="Z2198" t="str">
            <v>SM</v>
          </cell>
          <cell r="AQ2198">
            <v>75000</v>
          </cell>
        </row>
        <row r="2199">
          <cell r="E2199" t="str">
            <v>AERS IT Risk IS</v>
          </cell>
          <cell r="Z2199" t="str">
            <v>SM</v>
          </cell>
          <cell r="AQ2199">
            <v>66520</v>
          </cell>
        </row>
        <row r="2200">
          <cell r="E2200" t="str">
            <v>AERS IT Risk IS</v>
          </cell>
          <cell r="Z2200" t="str">
            <v>SM</v>
          </cell>
          <cell r="AQ2200">
            <v>75860</v>
          </cell>
        </row>
        <row r="2201">
          <cell r="E2201" t="str">
            <v>AERS IT Risk IS</v>
          </cell>
          <cell r="Z2201" t="str">
            <v>SM</v>
          </cell>
          <cell r="AQ2201">
            <v>95330</v>
          </cell>
        </row>
        <row r="2202">
          <cell r="E2202" t="str">
            <v>AERS IT Risk IS</v>
          </cell>
          <cell r="Z2202" t="str">
            <v>SM</v>
          </cell>
          <cell r="AQ2202">
            <v>79070</v>
          </cell>
        </row>
        <row r="2203">
          <cell r="E2203" t="str">
            <v>AERS IT Risk IS</v>
          </cell>
          <cell r="Z2203" t="str">
            <v>M3</v>
          </cell>
          <cell r="AQ2203">
            <v>70350</v>
          </cell>
        </row>
        <row r="2204">
          <cell r="E2204" t="str">
            <v>AERS IT Risk IS</v>
          </cell>
          <cell r="Z2204" t="str">
            <v>M3</v>
          </cell>
          <cell r="AQ2204">
            <v>59570</v>
          </cell>
        </row>
        <row r="2205">
          <cell r="E2205" t="str">
            <v>AERS IT Risk IS</v>
          </cell>
          <cell r="Z2205" t="str">
            <v>M3</v>
          </cell>
          <cell r="AQ2205">
            <v>64580</v>
          </cell>
        </row>
        <row r="2206">
          <cell r="E2206" t="str">
            <v>AERS IT Risk IS</v>
          </cell>
          <cell r="Z2206" t="str">
            <v>M3</v>
          </cell>
          <cell r="AQ2206">
            <v>69710</v>
          </cell>
        </row>
        <row r="2207">
          <cell r="E2207" t="str">
            <v>AERS IT Risk IS</v>
          </cell>
          <cell r="Z2207" t="str">
            <v>M3</v>
          </cell>
          <cell r="AQ2207">
            <v>64270</v>
          </cell>
        </row>
        <row r="2208">
          <cell r="E2208" t="str">
            <v>AERS IT Risk IS</v>
          </cell>
          <cell r="Z2208" t="str">
            <v>M2</v>
          </cell>
          <cell r="AQ2208">
            <v>60000</v>
          </cell>
        </row>
        <row r="2209">
          <cell r="E2209" t="str">
            <v>AERS IT Risk IS</v>
          </cell>
          <cell r="Z2209" t="str">
            <v>M1</v>
          </cell>
          <cell r="AQ2209">
            <v>53000</v>
          </cell>
        </row>
        <row r="2210">
          <cell r="E2210" t="str">
            <v>AERS IT Risk IS</v>
          </cell>
          <cell r="Z2210" t="str">
            <v>M1</v>
          </cell>
          <cell r="AQ2210">
            <v>57720</v>
          </cell>
        </row>
        <row r="2211">
          <cell r="E2211" t="str">
            <v>AERS IT Risk IS</v>
          </cell>
          <cell r="Z2211" t="str">
            <v>M1</v>
          </cell>
          <cell r="AQ2211">
            <v>60000</v>
          </cell>
        </row>
        <row r="2212">
          <cell r="E2212" t="str">
            <v>AERS IT Risk IS</v>
          </cell>
          <cell r="Z2212" t="str">
            <v>M1</v>
          </cell>
          <cell r="AQ2212">
            <v>65000</v>
          </cell>
        </row>
        <row r="2213">
          <cell r="E2213" t="str">
            <v>AERS IT Risk IS</v>
          </cell>
          <cell r="Z2213" t="str">
            <v>M1</v>
          </cell>
          <cell r="AQ2213">
            <v>57000</v>
          </cell>
        </row>
        <row r="2214">
          <cell r="E2214" t="str">
            <v>AERS IT Risk IS</v>
          </cell>
          <cell r="Z2214" t="str">
            <v>M1</v>
          </cell>
          <cell r="AQ2214">
            <v>62000</v>
          </cell>
        </row>
        <row r="2215">
          <cell r="E2215" t="str">
            <v>AERS IT Risk IS</v>
          </cell>
          <cell r="Z2215" t="str">
            <v>M1</v>
          </cell>
          <cell r="AQ2215">
            <v>62000</v>
          </cell>
        </row>
        <row r="2216">
          <cell r="E2216" t="str">
            <v>AERS IT Risk IS</v>
          </cell>
          <cell r="Z2216" t="str">
            <v>SCslt3</v>
          </cell>
          <cell r="AQ2216">
            <v>52990</v>
          </cell>
        </row>
        <row r="2217">
          <cell r="E2217" t="str">
            <v>AERS IT Risk IS</v>
          </cell>
          <cell r="Z2217" t="str">
            <v>SCslt3</v>
          </cell>
          <cell r="AQ2217">
            <v>55860</v>
          </cell>
        </row>
        <row r="2218">
          <cell r="E2218" t="str">
            <v>AERS IT Risk IS</v>
          </cell>
          <cell r="Z2218" t="str">
            <v>SCslt3</v>
          </cell>
          <cell r="AQ2218">
            <v>54000</v>
          </cell>
        </row>
        <row r="2219">
          <cell r="E2219" t="str">
            <v>AERS IT Risk IS</v>
          </cell>
          <cell r="Z2219" t="str">
            <v>SCslt3</v>
          </cell>
          <cell r="AQ2219">
            <v>50400</v>
          </cell>
        </row>
        <row r="2220">
          <cell r="E2220" t="str">
            <v>AERS IT Risk IS</v>
          </cell>
          <cell r="Z2220" t="str">
            <v>SCslt3</v>
          </cell>
          <cell r="AQ2220">
            <v>56000</v>
          </cell>
        </row>
        <row r="2221">
          <cell r="E2221" t="str">
            <v>AERS IT Risk IS</v>
          </cell>
          <cell r="Z2221" t="str">
            <v>SCslt3</v>
          </cell>
          <cell r="AQ2221">
            <v>57000</v>
          </cell>
        </row>
        <row r="2222">
          <cell r="E2222" t="str">
            <v>AERS IT Risk IS</v>
          </cell>
          <cell r="Z2222" t="str">
            <v>SCslt3</v>
          </cell>
          <cell r="AQ2222">
            <v>51840</v>
          </cell>
        </row>
        <row r="2223">
          <cell r="E2223" t="str">
            <v>AERS IT Risk IS</v>
          </cell>
          <cell r="Z2223" t="str">
            <v>SCslt3</v>
          </cell>
          <cell r="AQ2223">
            <v>56160</v>
          </cell>
        </row>
        <row r="2224">
          <cell r="E2224" t="str">
            <v>AERS IT Risk IS</v>
          </cell>
          <cell r="Z2224" t="str">
            <v>SCslt2</v>
          </cell>
          <cell r="AQ2224">
            <v>45000</v>
          </cell>
        </row>
        <row r="2225">
          <cell r="E2225" t="str">
            <v>AERS IT Risk IS</v>
          </cell>
          <cell r="Z2225" t="str">
            <v>SCslt2</v>
          </cell>
          <cell r="AQ2225">
            <v>48500</v>
          </cell>
        </row>
        <row r="2226">
          <cell r="E2226" t="str">
            <v>AERS IT Risk IS</v>
          </cell>
          <cell r="Z2226" t="str">
            <v>SCslt2</v>
          </cell>
          <cell r="AQ2226">
            <v>51000</v>
          </cell>
        </row>
        <row r="2227">
          <cell r="E2227" t="str">
            <v>AERS IT Risk IS</v>
          </cell>
          <cell r="Z2227" t="str">
            <v>SCslt2</v>
          </cell>
          <cell r="AQ2227">
            <v>46000</v>
          </cell>
        </row>
        <row r="2228">
          <cell r="E2228" t="str">
            <v>AERS IT Risk IS</v>
          </cell>
          <cell r="Z2228" t="str">
            <v>SCslt2</v>
          </cell>
          <cell r="AQ2228">
            <v>48680</v>
          </cell>
        </row>
        <row r="2229">
          <cell r="E2229" t="str">
            <v>AERS IT Risk IS</v>
          </cell>
          <cell r="Z2229" t="str">
            <v>SCslt2</v>
          </cell>
          <cell r="AQ2229">
            <v>53220</v>
          </cell>
        </row>
        <row r="2230">
          <cell r="E2230" t="str">
            <v>AERS IT Risk IS</v>
          </cell>
          <cell r="Z2230" t="str">
            <v>SCslt2</v>
          </cell>
          <cell r="AQ2230">
            <v>51670</v>
          </cell>
        </row>
        <row r="2231">
          <cell r="E2231" t="str">
            <v>AERS IT Risk IS</v>
          </cell>
          <cell r="Z2231" t="str">
            <v>Dir. Asso</v>
          </cell>
          <cell r="AQ2231">
            <v>117000</v>
          </cell>
        </row>
        <row r="2232">
          <cell r="E2232" t="str">
            <v>AERS IT Risk IS</v>
          </cell>
          <cell r="Z2232" t="str">
            <v>SCslt1</v>
          </cell>
          <cell r="AQ2232">
            <v>48000</v>
          </cell>
        </row>
        <row r="2233">
          <cell r="E2233" t="str">
            <v>AERS IT Risk IS</v>
          </cell>
          <cell r="Z2233" t="str">
            <v>SCslt1</v>
          </cell>
          <cell r="AQ2233">
            <v>46630</v>
          </cell>
        </row>
        <row r="2234">
          <cell r="E2234" t="str">
            <v>AERS IT Risk IS</v>
          </cell>
          <cell r="Z2234" t="str">
            <v>SCslt1</v>
          </cell>
          <cell r="AQ2234">
            <v>46000</v>
          </cell>
        </row>
        <row r="2235">
          <cell r="E2235" t="str">
            <v>AERS IT Risk IS</v>
          </cell>
          <cell r="Z2235" t="str">
            <v>SCslt1</v>
          </cell>
          <cell r="AQ2235">
            <v>50000</v>
          </cell>
        </row>
        <row r="2236">
          <cell r="E2236" t="str">
            <v>AERS IT Risk IS</v>
          </cell>
          <cell r="Z2236" t="str">
            <v>SCslt1</v>
          </cell>
          <cell r="AQ2236">
            <v>42522</v>
          </cell>
        </row>
        <row r="2237">
          <cell r="E2237" t="str">
            <v>AERS IT Risk IS</v>
          </cell>
          <cell r="Z2237" t="str">
            <v>Cslt2</v>
          </cell>
          <cell r="AQ2237">
            <v>45000</v>
          </cell>
        </row>
        <row r="2238">
          <cell r="E2238" t="str">
            <v>AERS IT Risk IS</v>
          </cell>
          <cell r="Z2238" t="str">
            <v>Cslt2</v>
          </cell>
          <cell r="AQ2238">
            <v>46000</v>
          </cell>
        </row>
        <row r="2239">
          <cell r="E2239" t="str">
            <v>AERS IT Risk IS</v>
          </cell>
          <cell r="Z2239" t="str">
            <v>Cslt2</v>
          </cell>
          <cell r="AQ2239">
            <v>45500</v>
          </cell>
        </row>
        <row r="2240">
          <cell r="E2240" t="str">
            <v>AERS IT Risk IS</v>
          </cell>
          <cell r="Z2240" t="str">
            <v>Cslt2</v>
          </cell>
          <cell r="AQ2240">
            <v>45000</v>
          </cell>
        </row>
        <row r="2241">
          <cell r="E2241" t="str">
            <v>AERS IT Risk IS</v>
          </cell>
          <cell r="Z2241" t="str">
            <v>Cslt1</v>
          </cell>
          <cell r="AQ2241">
            <v>40880</v>
          </cell>
        </row>
        <row r="2242">
          <cell r="E2242" t="str">
            <v>AERS IT Risk IS</v>
          </cell>
          <cell r="Z2242" t="str">
            <v>Cslt1</v>
          </cell>
          <cell r="AQ2242">
            <v>40800</v>
          </cell>
        </row>
        <row r="2243">
          <cell r="E2243" t="str">
            <v>AERS IT Risk IS</v>
          </cell>
          <cell r="Z2243" t="str">
            <v>Cslt1</v>
          </cell>
          <cell r="AQ2243">
            <v>35960</v>
          </cell>
        </row>
        <row r="2244">
          <cell r="E2244" t="str">
            <v>AERS IT Risk IS</v>
          </cell>
          <cell r="Z2244" t="str">
            <v>Cslt1</v>
          </cell>
          <cell r="AQ2244">
            <v>37450</v>
          </cell>
        </row>
        <row r="2245">
          <cell r="E2245" t="str">
            <v>AERS IT Risk IS</v>
          </cell>
          <cell r="Z2245" t="str">
            <v>Cslt1</v>
          </cell>
          <cell r="AQ2245">
            <v>40320</v>
          </cell>
        </row>
        <row r="2246">
          <cell r="E2246" t="str">
            <v>AERS IT Risk IS</v>
          </cell>
          <cell r="Z2246" t="str">
            <v>Cslt1</v>
          </cell>
          <cell r="AQ2246">
            <v>36774</v>
          </cell>
        </row>
        <row r="2247">
          <cell r="E2247" t="str">
            <v>AERS IT Risk IS</v>
          </cell>
          <cell r="Z2247" t="str">
            <v>Cslt1</v>
          </cell>
          <cell r="AQ2247">
            <v>37500</v>
          </cell>
        </row>
        <row r="2248">
          <cell r="E2248" t="str">
            <v>AERS IT Risk IS</v>
          </cell>
          <cell r="Z2248" t="str">
            <v>Cslt1</v>
          </cell>
          <cell r="AQ2248">
            <v>39655</v>
          </cell>
        </row>
        <row r="2249">
          <cell r="E2249" t="str">
            <v>AERS IT Risk IS</v>
          </cell>
          <cell r="Z2249" t="str">
            <v>Cslt1</v>
          </cell>
          <cell r="AQ2249">
            <v>36774</v>
          </cell>
        </row>
        <row r="2250">
          <cell r="E2250" t="str">
            <v>AERS IT Risk IS</v>
          </cell>
          <cell r="Z2250" t="str">
            <v>Cslt1</v>
          </cell>
          <cell r="AQ2250">
            <v>40830</v>
          </cell>
        </row>
        <row r="2251">
          <cell r="E2251" t="str">
            <v>AERS IT Risk IS</v>
          </cell>
          <cell r="Z2251" t="str">
            <v>Cslt Jun</v>
          </cell>
          <cell r="AQ2251">
            <v>38450</v>
          </cell>
        </row>
        <row r="2252">
          <cell r="E2252" t="str">
            <v>AERS IT Risk IS</v>
          </cell>
          <cell r="Z2252" t="str">
            <v>Cslt Jun</v>
          </cell>
          <cell r="AQ2252">
            <v>36450</v>
          </cell>
        </row>
        <row r="2253">
          <cell r="E2253" t="str">
            <v>AERS IT Risk IS</v>
          </cell>
          <cell r="Z2253" t="str">
            <v>Cslt Jun</v>
          </cell>
          <cell r="AQ2253">
            <v>36000</v>
          </cell>
        </row>
        <row r="2254">
          <cell r="E2254" t="str">
            <v>AERS IT Risk IS</v>
          </cell>
          <cell r="Z2254" t="str">
            <v>Cslt Jun</v>
          </cell>
          <cell r="AQ2254">
            <v>36450</v>
          </cell>
        </row>
        <row r="2255">
          <cell r="E2255" t="str">
            <v>AERS IT Risk IS</v>
          </cell>
          <cell r="Z2255" t="str">
            <v>Cslt Jun</v>
          </cell>
          <cell r="AQ2255">
            <v>38450</v>
          </cell>
        </row>
        <row r="2256">
          <cell r="E2256" t="str">
            <v>AERS IT Risk IS</v>
          </cell>
          <cell r="Z2256" t="str">
            <v>Cslt Jun</v>
          </cell>
          <cell r="AQ2256">
            <v>36000</v>
          </cell>
        </row>
        <row r="2257">
          <cell r="E2257" t="str">
            <v>AERS IT Risk IS</v>
          </cell>
          <cell r="Z2257" t="str">
            <v>Cslt Jun</v>
          </cell>
          <cell r="AQ2257">
            <v>31000</v>
          </cell>
        </row>
        <row r="2258">
          <cell r="E2258" t="str">
            <v>AERS IT Risk IS</v>
          </cell>
          <cell r="Z2258" t="str">
            <v>Cslt Jun</v>
          </cell>
          <cell r="AQ2258">
            <v>34000</v>
          </cell>
        </row>
        <row r="2259">
          <cell r="E2259" t="str">
            <v>AERS IT Risk IS</v>
          </cell>
          <cell r="Z2259" t="str">
            <v>Cslt Jun</v>
          </cell>
          <cell r="AQ2259">
            <v>38450</v>
          </cell>
        </row>
        <row r="2260">
          <cell r="E2260" t="str">
            <v>AERS IT Risk IS</v>
          </cell>
          <cell r="Z2260" t="str">
            <v>Cslt Jun</v>
          </cell>
          <cell r="AQ2260">
            <v>31000</v>
          </cell>
        </row>
        <row r="2261">
          <cell r="E2261" t="str">
            <v>AERS IT Risk IS</v>
          </cell>
          <cell r="Z2261" t="str">
            <v>Cslt Jun</v>
          </cell>
          <cell r="AQ2261">
            <v>36400</v>
          </cell>
        </row>
        <row r="2262">
          <cell r="E2262" t="str">
            <v>AERS IT Risk IS</v>
          </cell>
          <cell r="Z2262" t="str">
            <v>Cslt Jun</v>
          </cell>
          <cell r="AQ2262">
            <v>36000</v>
          </cell>
        </row>
        <row r="2263">
          <cell r="E2263" t="str">
            <v>AERS IT Risk IS</v>
          </cell>
          <cell r="Z2263" t="str">
            <v>SLD</v>
          </cell>
          <cell r="AQ2263">
            <v>14300</v>
          </cell>
        </row>
        <row r="2264">
          <cell r="E2264" t="str">
            <v>AERS IT Risk IS</v>
          </cell>
          <cell r="Z2264" t="str">
            <v>SLD</v>
          </cell>
          <cell r="AQ2264">
            <v>17400</v>
          </cell>
        </row>
        <row r="2265">
          <cell r="E2265" t="str">
            <v>AERS IT Risk IS</v>
          </cell>
          <cell r="Z2265" t="str">
            <v>AssistDir</v>
          </cell>
          <cell r="AQ2265">
            <v>38600</v>
          </cell>
        </row>
        <row r="2266">
          <cell r="E2266" t="str">
            <v>AERS IT Risk IS</v>
          </cell>
          <cell r="Z2266" t="str">
            <v>Secrétaire</v>
          </cell>
          <cell r="AQ2266">
            <v>25000</v>
          </cell>
        </row>
        <row r="2267">
          <cell r="E2267" t="str">
            <v>ERS Rhône-Alpes</v>
          </cell>
          <cell r="Z2267" t="str">
            <v>SM</v>
          </cell>
          <cell r="AQ2267">
            <v>71328</v>
          </cell>
        </row>
        <row r="2268">
          <cell r="E2268" t="str">
            <v>ERS Rhône-Alpes</v>
          </cell>
          <cell r="Z2268" t="str">
            <v>M1</v>
          </cell>
          <cell r="AQ2268">
            <v>57000</v>
          </cell>
        </row>
        <row r="2269">
          <cell r="E2269" t="str">
            <v>ERS Rhône-Alpes</v>
          </cell>
          <cell r="Z2269" t="str">
            <v>M1</v>
          </cell>
          <cell r="AQ2269">
            <v>49035</v>
          </cell>
        </row>
        <row r="2270">
          <cell r="E2270" t="str">
            <v>ERS Rhône-Alpes</v>
          </cell>
          <cell r="Z2270" t="str">
            <v>SCslt3</v>
          </cell>
          <cell r="AQ2270">
            <v>50000</v>
          </cell>
        </row>
        <row r="2271">
          <cell r="E2271" t="str">
            <v>ERS Rhône-Alpes</v>
          </cell>
          <cell r="Z2271" t="str">
            <v>SCslt3</v>
          </cell>
          <cell r="AQ2271">
            <v>47965</v>
          </cell>
        </row>
        <row r="2272">
          <cell r="E2272" t="str">
            <v>ERS Rhône-Alpes</v>
          </cell>
          <cell r="Z2272" t="str">
            <v>Sup</v>
          </cell>
          <cell r="AQ2272">
            <v>49000</v>
          </cell>
        </row>
        <row r="2273">
          <cell r="E2273" t="str">
            <v>ERS Rhône-Alpes</v>
          </cell>
          <cell r="Z2273" t="str">
            <v>SCslt1</v>
          </cell>
          <cell r="AQ2273">
            <v>44000</v>
          </cell>
        </row>
        <row r="2274">
          <cell r="E2274" t="str">
            <v>ERS Rhône-Alpes</v>
          </cell>
          <cell r="Z2274" t="str">
            <v>Cslt Jun</v>
          </cell>
          <cell r="AQ2274">
            <v>18178.810000000001</v>
          </cell>
        </row>
        <row r="2275">
          <cell r="E2275" t="str">
            <v>ERS Mediterranée</v>
          </cell>
          <cell r="Z2275" t="str">
            <v>SCslt2</v>
          </cell>
          <cell r="AQ2275">
            <v>51500</v>
          </cell>
        </row>
        <row r="2276">
          <cell r="E2276" t="str">
            <v>ERS Ouest</v>
          </cell>
          <cell r="Z2276" t="str">
            <v>Dir</v>
          </cell>
          <cell r="AQ2276">
            <v>59365</v>
          </cell>
        </row>
        <row r="2277">
          <cell r="E2277" t="str">
            <v>ERS Ouest</v>
          </cell>
          <cell r="Z2277" t="str">
            <v>SM</v>
          </cell>
          <cell r="AQ2277">
            <v>67302</v>
          </cell>
        </row>
        <row r="2278">
          <cell r="E2278" t="str">
            <v>ERS Ouest</v>
          </cell>
          <cell r="Z2278" t="str">
            <v>SM</v>
          </cell>
          <cell r="AQ2278">
            <v>69434</v>
          </cell>
        </row>
        <row r="2279">
          <cell r="E2279" t="str">
            <v>ERS Ouest</v>
          </cell>
          <cell r="Z2279" t="str">
            <v>SCslt3</v>
          </cell>
          <cell r="AQ2279">
            <v>50838</v>
          </cell>
        </row>
        <row r="2280">
          <cell r="E2280" t="str">
            <v>ERS Ouest</v>
          </cell>
          <cell r="Z2280" t="str">
            <v>SCslt2</v>
          </cell>
          <cell r="AQ2280">
            <v>49658</v>
          </cell>
        </row>
        <row r="2281">
          <cell r="E2281" t="str">
            <v>ERS Ouest</v>
          </cell>
          <cell r="Z2281" t="str">
            <v>Cslt Jun</v>
          </cell>
          <cell r="AQ2281">
            <v>30800</v>
          </cell>
        </row>
        <row r="2282">
          <cell r="E2282" t="str">
            <v>ERS Ouest</v>
          </cell>
          <cell r="Z2282" t="str">
            <v>Cslt Jun</v>
          </cell>
          <cell r="AQ2282">
            <v>34000</v>
          </cell>
        </row>
        <row r="2283">
          <cell r="E2283" t="str">
            <v>ERS Nord</v>
          </cell>
          <cell r="Z2283" t="str">
            <v>M2</v>
          </cell>
          <cell r="AQ2283">
            <v>62000</v>
          </cell>
        </row>
        <row r="2284">
          <cell r="E2284" t="str">
            <v>ERS Nord</v>
          </cell>
          <cell r="Z2284" t="str">
            <v>M2</v>
          </cell>
          <cell r="AQ2284">
            <v>53500</v>
          </cell>
        </row>
        <row r="2285">
          <cell r="E2285" t="str">
            <v>ERS Nord</v>
          </cell>
          <cell r="Z2285" t="str">
            <v>SCslt3</v>
          </cell>
          <cell r="AQ2285">
            <v>51500</v>
          </cell>
        </row>
        <row r="2286">
          <cell r="E2286" t="str">
            <v>ERS Nord</v>
          </cell>
          <cell r="Z2286" t="str">
            <v>SCslt2</v>
          </cell>
          <cell r="AQ2286">
            <v>42000</v>
          </cell>
        </row>
        <row r="2287">
          <cell r="E2287" t="str">
            <v>ERS Nord</v>
          </cell>
          <cell r="Z2287" t="str">
            <v>SCslt1</v>
          </cell>
          <cell r="AQ2287">
            <v>42000</v>
          </cell>
        </row>
        <row r="2288">
          <cell r="E2288" t="str">
            <v>ERS Nord</v>
          </cell>
          <cell r="Z2288" t="str">
            <v>Cslt2</v>
          </cell>
          <cell r="AQ2288">
            <v>38000</v>
          </cell>
        </row>
        <row r="2289">
          <cell r="E2289" t="str">
            <v>ERS Nord</v>
          </cell>
          <cell r="Z2289" t="str">
            <v>Cslt Jun</v>
          </cell>
          <cell r="AQ2289">
            <v>30800</v>
          </cell>
        </row>
        <row r="2290">
          <cell r="E2290" t="str">
            <v>Conseil CFO Services</v>
          </cell>
          <cell r="Z2290" t="str">
            <v>Associé</v>
          </cell>
          <cell r="AQ2290">
            <v>0</v>
          </cell>
        </row>
        <row r="2291">
          <cell r="E2291" t="str">
            <v>Conseil CFO Services</v>
          </cell>
          <cell r="Z2291" t="str">
            <v>Associé</v>
          </cell>
          <cell r="AQ2291">
            <v>12</v>
          </cell>
        </row>
        <row r="2292">
          <cell r="E2292" t="str">
            <v>Conseil CFO Services</v>
          </cell>
          <cell r="Z2292" t="str">
            <v>Associé</v>
          </cell>
          <cell r="AQ2292">
            <v>12</v>
          </cell>
        </row>
        <row r="2293">
          <cell r="E2293" t="str">
            <v>Conseil CFO Services</v>
          </cell>
          <cell r="Z2293" t="str">
            <v>Associé</v>
          </cell>
          <cell r="AQ2293">
            <v>12</v>
          </cell>
        </row>
        <row r="2294">
          <cell r="E2294" t="str">
            <v>Conseil CFO Services</v>
          </cell>
          <cell r="Z2294" t="str">
            <v>Associé</v>
          </cell>
          <cell r="AQ2294">
            <v>0</v>
          </cell>
        </row>
        <row r="2295">
          <cell r="E2295" t="str">
            <v>Conseil CFO Services</v>
          </cell>
          <cell r="Z2295" t="str">
            <v>Dir</v>
          </cell>
          <cell r="AQ2295">
            <v>85000</v>
          </cell>
        </row>
        <row r="2296">
          <cell r="E2296" t="str">
            <v>Conseil CFO Services</v>
          </cell>
          <cell r="Z2296" t="str">
            <v>Dir</v>
          </cell>
          <cell r="AQ2296">
            <v>111000</v>
          </cell>
        </row>
        <row r="2297">
          <cell r="E2297" t="str">
            <v>Conseil CFO Services</v>
          </cell>
          <cell r="Z2297" t="str">
            <v>Dir</v>
          </cell>
          <cell r="AQ2297">
            <v>90000</v>
          </cell>
        </row>
        <row r="2298">
          <cell r="E2298" t="str">
            <v>Conseil CFO Services</v>
          </cell>
          <cell r="Z2298" t="str">
            <v>SM</v>
          </cell>
          <cell r="AQ2298">
            <v>75000</v>
          </cell>
        </row>
        <row r="2299">
          <cell r="E2299" t="str">
            <v>Conseil CFO Services</v>
          </cell>
          <cell r="Z2299" t="str">
            <v>SM</v>
          </cell>
          <cell r="AQ2299">
            <v>83200</v>
          </cell>
        </row>
        <row r="2300">
          <cell r="E2300" t="str">
            <v>Conseil CFO Services</v>
          </cell>
          <cell r="Z2300" t="str">
            <v>SM</v>
          </cell>
          <cell r="AQ2300">
            <v>87500</v>
          </cell>
        </row>
        <row r="2301">
          <cell r="E2301" t="str">
            <v>Conseil CFO Services</v>
          </cell>
          <cell r="Z2301" t="str">
            <v>SM</v>
          </cell>
          <cell r="AQ2301">
            <v>78000</v>
          </cell>
        </row>
        <row r="2302">
          <cell r="E2302" t="str">
            <v>Conseil CFO Services</v>
          </cell>
          <cell r="Z2302" t="str">
            <v>SM</v>
          </cell>
          <cell r="AQ2302">
            <v>82500</v>
          </cell>
        </row>
        <row r="2303">
          <cell r="E2303" t="str">
            <v>Conseil CFO Services</v>
          </cell>
          <cell r="Z2303" t="str">
            <v>SM</v>
          </cell>
          <cell r="AQ2303">
            <v>75000</v>
          </cell>
        </row>
        <row r="2304">
          <cell r="E2304" t="str">
            <v>Conseil CFO Services</v>
          </cell>
          <cell r="Z2304" t="str">
            <v>SM</v>
          </cell>
          <cell r="AQ2304">
            <v>77000</v>
          </cell>
        </row>
        <row r="2305">
          <cell r="E2305" t="str">
            <v>Conseil CFO Services</v>
          </cell>
          <cell r="Z2305" t="str">
            <v>SM</v>
          </cell>
          <cell r="AQ2305">
            <v>90000</v>
          </cell>
        </row>
        <row r="2306">
          <cell r="E2306" t="str">
            <v>Conseil CFO Services</v>
          </cell>
          <cell r="Z2306" t="str">
            <v>SM</v>
          </cell>
          <cell r="AQ2306">
            <v>93400</v>
          </cell>
        </row>
        <row r="2307">
          <cell r="E2307" t="str">
            <v>Conseil CFO Services</v>
          </cell>
          <cell r="Z2307" t="str">
            <v>SM</v>
          </cell>
          <cell r="AQ2307">
            <v>84000</v>
          </cell>
        </row>
        <row r="2308">
          <cell r="E2308" t="str">
            <v>Conseil CFO Services</v>
          </cell>
          <cell r="Z2308" t="str">
            <v>SM</v>
          </cell>
          <cell r="AQ2308">
            <v>79000</v>
          </cell>
        </row>
        <row r="2309">
          <cell r="E2309" t="str">
            <v>Conseil CFO Services</v>
          </cell>
          <cell r="Z2309" t="str">
            <v>SM</v>
          </cell>
          <cell r="AQ2309">
            <v>93000</v>
          </cell>
        </row>
        <row r="2310">
          <cell r="E2310" t="str">
            <v>Conseil CFO Services</v>
          </cell>
          <cell r="Z2310" t="str">
            <v>SM</v>
          </cell>
          <cell r="AQ2310">
            <v>90000</v>
          </cell>
        </row>
        <row r="2311">
          <cell r="E2311" t="str">
            <v>Conseil CFO Services</v>
          </cell>
          <cell r="Z2311" t="str">
            <v>SM</v>
          </cell>
          <cell r="AQ2311">
            <v>98500</v>
          </cell>
        </row>
        <row r="2312">
          <cell r="E2312" t="str">
            <v>Conseil CFO Services</v>
          </cell>
          <cell r="Z2312" t="str">
            <v>SM</v>
          </cell>
          <cell r="AQ2312">
            <v>92000</v>
          </cell>
        </row>
        <row r="2313">
          <cell r="E2313" t="str">
            <v>Conseil CFO Services</v>
          </cell>
          <cell r="Z2313" t="str">
            <v>SM</v>
          </cell>
          <cell r="AQ2313">
            <v>83500</v>
          </cell>
        </row>
        <row r="2314">
          <cell r="E2314" t="str">
            <v>Conseil CFO Services</v>
          </cell>
          <cell r="Z2314" t="str">
            <v>M3</v>
          </cell>
          <cell r="AQ2314">
            <v>70535</v>
          </cell>
        </row>
        <row r="2315">
          <cell r="E2315" t="str">
            <v>Conseil CFO Services</v>
          </cell>
          <cell r="Z2315" t="str">
            <v>M3</v>
          </cell>
          <cell r="AQ2315">
            <v>72000</v>
          </cell>
        </row>
        <row r="2316">
          <cell r="E2316" t="str">
            <v>Conseil CFO Services</v>
          </cell>
          <cell r="Z2316" t="str">
            <v>M3</v>
          </cell>
          <cell r="AQ2316">
            <v>72000</v>
          </cell>
        </row>
        <row r="2317">
          <cell r="E2317" t="str">
            <v>Conseil CFO Services</v>
          </cell>
          <cell r="Z2317" t="str">
            <v>M3</v>
          </cell>
          <cell r="AQ2317">
            <v>70500</v>
          </cell>
        </row>
        <row r="2318">
          <cell r="E2318" t="str">
            <v>Conseil CFO Services</v>
          </cell>
          <cell r="Z2318" t="str">
            <v>M2</v>
          </cell>
          <cell r="AQ2318">
            <v>63000</v>
          </cell>
        </row>
        <row r="2319">
          <cell r="E2319" t="str">
            <v>Conseil CFO Services</v>
          </cell>
          <cell r="Z2319" t="str">
            <v>M2</v>
          </cell>
          <cell r="AQ2319">
            <v>69000</v>
          </cell>
        </row>
        <row r="2320">
          <cell r="E2320" t="str">
            <v>Conseil CFO Services</v>
          </cell>
          <cell r="Z2320" t="str">
            <v>M2</v>
          </cell>
          <cell r="AQ2320">
            <v>63000</v>
          </cell>
        </row>
        <row r="2321">
          <cell r="E2321" t="str">
            <v>Conseil CFO Services</v>
          </cell>
          <cell r="Z2321" t="str">
            <v>M2</v>
          </cell>
          <cell r="AQ2321">
            <v>70000</v>
          </cell>
        </row>
        <row r="2322">
          <cell r="E2322" t="str">
            <v>Conseil CFO Services</v>
          </cell>
          <cell r="Z2322" t="str">
            <v>M1</v>
          </cell>
          <cell r="AQ2322">
            <v>62500</v>
          </cell>
        </row>
        <row r="2323">
          <cell r="E2323" t="str">
            <v>Conseil CFO Services</v>
          </cell>
          <cell r="Z2323" t="str">
            <v>M1</v>
          </cell>
          <cell r="AQ2323">
            <v>58000</v>
          </cell>
        </row>
        <row r="2324">
          <cell r="E2324" t="str">
            <v>Conseil CFO Services</v>
          </cell>
          <cell r="Z2324" t="str">
            <v>M1</v>
          </cell>
          <cell r="AQ2324">
            <v>59500</v>
          </cell>
        </row>
        <row r="2325">
          <cell r="E2325" t="str">
            <v>Conseil CFO Services</v>
          </cell>
          <cell r="Z2325" t="str">
            <v>M1</v>
          </cell>
          <cell r="AQ2325">
            <v>59500</v>
          </cell>
        </row>
        <row r="2326">
          <cell r="E2326" t="str">
            <v>Conseil CFO Services</v>
          </cell>
          <cell r="Z2326" t="str">
            <v>M1</v>
          </cell>
          <cell r="AQ2326">
            <v>68000</v>
          </cell>
        </row>
        <row r="2327">
          <cell r="E2327" t="str">
            <v>Conseil CFO Services</v>
          </cell>
          <cell r="Z2327" t="str">
            <v>M1</v>
          </cell>
          <cell r="AQ2327">
            <v>55000</v>
          </cell>
        </row>
        <row r="2328">
          <cell r="E2328" t="str">
            <v>Conseil CFO Services</v>
          </cell>
          <cell r="Z2328" t="str">
            <v>M1</v>
          </cell>
          <cell r="AQ2328">
            <v>59500</v>
          </cell>
        </row>
        <row r="2329">
          <cell r="E2329" t="str">
            <v>Conseil CFO Services</v>
          </cell>
          <cell r="Z2329" t="str">
            <v>M1</v>
          </cell>
          <cell r="AQ2329">
            <v>58000</v>
          </cell>
        </row>
        <row r="2330">
          <cell r="E2330" t="str">
            <v>Conseil CFO Services</v>
          </cell>
          <cell r="Z2330" t="str">
            <v>SCslt3</v>
          </cell>
          <cell r="AQ2330">
            <v>60000</v>
          </cell>
        </row>
        <row r="2331">
          <cell r="E2331" t="str">
            <v>Conseil CFO Services</v>
          </cell>
          <cell r="Z2331" t="str">
            <v>SCslt3</v>
          </cell>
          <cell r="AQ2331">
            <v>54500</v>
          </cell>
        </row>
        <row r="2332">
          <cell r="E2332" t="str">
            <v>Conseil CFO Services</v>
          </cell>
          <cell r="Z2332" t="str">
            <v>SCslt3</v>
          </cell>
          <cell r="AQ2332">
            <v>67000</v>
          </cell>
        </row>
        <row r="2333">
          <cell r="E2333" t="str">
            <v>Conseil CFO Services</v>
          </cell>
          <cell r="Z2333" t="str">
            <v>SCslt3</v>
          </cell>
          <cell r="AQ2333">
            <v>56000</v>
          </cell>
        </row>
        <row r="2334">
          <cell r="E2334" t="str">
            <v>Conseil CFO Services</v>
          </cell>
          <cell r="Z2334" t="str">
            <v>SCslt2</v>
          </cell>
          <cell r="AQ2334">
            <v>53000</v>
          </cell>
        </row>
        <row r="2335">
          <cell r="E2335" t="str">
            <v>Conseil CFO Services</v>
          </cell>
          <cell r="Z2335" t="str">
            <v>SCslt2</v>
          </cell>
          <cell r="AQ2335">
            <v>48800</v>
          </cell>
        </row>
        <row r="2336">
          <cell r="E2336" t="str">
            <v>Conseil CFO Services</v>
          </cell>
          <cell r="Z2336" t="str">
            <v>SCslt2</v>
          </cell>
          <cell r="AQ2336">
            <v>44000</v>
          </cell>
        </row>
        <row r="2337">
          <cell r="E2337" t="str">
            <v>Conseil CFO Services</v>
          </cell>
          <cell r="Z2337" t="str">
            <v>SCslt2</v>
          </cell>
          <cell r="AQ2337">
            <v>56000</v>
          </cell>
        </row>
        <row r="2338">
          <cell r="E2338" t="str">
            <v>Conseil CFO Services</v>
          </cell>
          <cell r="Z2338" t="str">
            <v>SCslt2</v>
          </cell>
          <cell r="AQ2338">
            <v>48000</v>
          </cell>
        </row>
        <row r="2339">
          <cell r="E2339" t="str">
            <v>Conseil CFO Services</v>
          </cell>
          <cell r="Z2339" t="str">
            <v>Dir. Assoc</v>
          </cell>
          <cell r="AQ2339">
            <v>137000</v>
          </cell>
        </row>
        <row r="2340">
          <cell r="E2340" t="str">
            <v>Conseil CFO Services</v>
          </cell>
          <cell r="Z2340" t="str">
            <v>SCslt1</v>
          </cell>
          <cell r="AQ2340">
            <v>40000</v>
          </cell>
        </row>
        <row r="2341">
          <cell r="E2341" t="str">
            <v>Conseil CFO Services</v>
          </cell>
          <cell r="Z2341" t="str">
            <v>SCslt1</v>
          </cell>
          <cell r="AQ2341">
            <v>45500</v>
          </cell>
        </row>
        <row r="2342">
          <cell r="E2342" t="str">
            <v>Conseil CFO Services</v>
          </cell>
          <cell r="Z2342" t="str">
            <v>SCslt1</v>
          </cell>
          <cell r="AQ2342">
            <v>46120</v>
          </cell>
        </row>
        <row r="2343">
          <cell r="E2343" t="str">
            <v>Conseil CFO Services</v>
          </cell>
          <cell r="Z2343" t="str">
            <v>SCslt1</v>
          </cell>
          <cell r="AQ2343">
            <v>45500</v>
          </cell>
        </row>
        <row r="2344">
          <cell r="E2344" t="str">
            <v>Conseil CFO Services</v>
          </cell>
          <cell r="Z2344" t="str">
            <v>SCslt1</v>
          </cell>
          <cell r="AQ2344">
            <v>47000</v>
          </cell>
        </row>
        <row r="2345">
          <cell r="E2345" t="str">
            <v>Conseil CFO Services</v>
          </cell>
          <cell r="Z2345" t="str">
            <v>SCslt1</v>
          </cell>
          <cell r="AQ2345">
            <v>50320</v>
          </cell>
        </row>
        <row r="2346">
          <cell r="E2346" t="str">
            <v>Conseil CFO Services</v>
          </cell>
          <cell r="Z2346" t="str">
            <v>SCslt1</v>
          </cell>
          <cell r="AQ2346">
            <v>46000</v>
          </cell>
        </row>
        <row r="2347">
          <cell r="E2347" t="str">
            <v>Conseil CFO Services</v>
          </cell>
          <cell r="Z2347" t="str">
            <v>SCslt1</v>
          </cell>
          <cell r="AQ2347">
            <v>45500</v>
          </cell>
        </row>
        <row r="2348">
          <cell r="E2348" t="str">
            <v>Conseil CFO Services</v>
          </cell>
          <cell r="Z2348" t="str">
            <v>Cslt2</v>
          </cell>
          <cell r="AQ2348">
            <v>45000</v>
          </cell>
        </row>
        <row r="2349">
          <cell r="E2349" t="str">
            <v>Conseil CFO Services</v>
          </cell>
          <cell r="Z2349" t="str">
            <v>Cslt2</v>
          </cell>
          <cell r="AQ2349">
            <v>45900</v>
          </cell>
        </row>
        <row r="2350">
          <cell r="E2350" t="str">
            <v>Conseil CFO Services</v>
          </cell>
          <cell r="Z2350" t="str">
            <v>Cslt2</v>
          </cell>
          <cell r="AQ2350">
            <v>49500</v>
          </cell>
        </row>
        <row r="2351">
          <cell r="E2351" t="str">
            <v>Conseil CFO Services</v>
          </cell>
          <cell r="Z2351" t="str">
            <v>Cslt2</v>
          </cell>
          <cell r="AQ2351">
            <v>45000</v>
          </cell>
        </row>
        <row r="2352">
          <cell r="E2352" t="str">
            <v>Conseil CFO Services</v>
          </cell>
          <cell r="Z2352" t="str">
            <v>Cslt1</v>
          </cell>
          <cell r="AQ2352">
            <v>41500</v>
          </cell>
        </row>
        <row r="2353">
          <cell r="E2353" t="str">
            <v>Conseil CFO Services</v>
          </cell>
          <cell r="Z2353" t="str">
            <v>Cslt1</v>
          </cell>
          <cell r="AQ2353">
            <v>36000</v>
          </cell>
        </row>
        <row r="2354">
          <cell r="E2354" t="str">
            <v>Conseil CFO Services</v>
          </cell>
          <cell r="Z2354" t="str">
            <v>Cslt1</v>
          </cell>
          <cell r="AQ2354">
            <v>36000</v>
          </cell>
        </row>
        <row r="2355">
          <cell r="E2355" t="str">
            <v>Conseil CFO Services</v>
          </cell>
          <cell r="Z2355" t="str">
            <v>Cslt1</v>
          </cell>
          <cell r="AQ2355">
            <v>40200</v>
          </cell>
        </row>
        <row r="2356">
          <cell r="E2356" t="str">
            <v>Conseil CFO Services</v>
          </cell>
          <cell r="Z2356" t="str">
            <v>Cslt1</v>
          </cell>
          <cell r="AQ2356">
            <v>36000</v>
          </cell>
        </row>
        <row r="2357">
          <cell r="E2357" t="str">
            <v>Conseil CFO Services</v>
          </cell>
          <cell r="Z2357" t="str">
            <v>Cslt1</v>
          </cell>
          <cell r="AQ2357">
            <v>40000</v>
          </cell>
        </row>
        <row r="2358">
          <cell r="E2358" t="str">
            <v>Conseil CFO Services</v>
          </cell>
          <cell r="Z2358" t="str">
            <v>Cslt1</v>
          </cell>
          <cell r="AQ2358">
            <v>42700</v>
          </cell>
        </row>
        <row r="2359">
          <cell r="E2359" t="str">
            <v>Conseil CFO Services</v>
          </cell>
          <cell r="Z2359" t="str">
            <v>Cslt1</v>
          </cell>
          <cell r="AQ2359">
            <v>39000</v>
          </cell>
        </row>
        <row r="2360">
          <cell r="E2360" t="str">
            <v>Conseil CFO Services</v>
          </cell>
          <cell r="Z2360" t="str">
            <v>Cslt1</v>
          </cell>
          <cell r="AQ2360">
            <v>36000</v>
          </cell>
        </row>
        <row r="2361">
          <cell r="E2361" t="str">
            <v>Conseil CFO Services</v>
          </cell>
          <cell r="Z2361" t="str">
            <v>Cslt1</v>
          </cell>
          <cell r="AQ2361">
            <v>39000</v>
          </cell>
        </row>
        <row r="2362">
          <cell r="E2362" t="str">
            <v>Conseil CFO Services</v>
          </cell>
          <cell r="Z2362" t="str">
            <v>Cslt1</v>
          </cell>
          <cell r="AQ2362">
            <v>39000</v>
          </cell>
        </row>
        <row r="2363">
          <cell r="E2363" t="str">
            <v>Conseil CFO Services</v>
          </cell>
          <cell r="Z2363" t="str">
            <v>Cslt1</v>
          </cell>
          <cell r="AQ2363">
            <v>38200</v>
          </cell>
        </row>
        <row r="2364">
          <cell r="E2364" t="str">
            <v>Conseil CFO Services</v>
          </cell>
          <cell r="Z2364" t="str">
            <v>Cslt Jun</v>
          </cell>
          <cell r="AQ2364">
            <v>31590</v>
          </cell>
        </row>
        <row r="2365">
          <cell r="E2365" t="str">
            <v>Conseil CFO Services</v>
          </cell>
          <cell r="Z2365" t="str">
            <v>Cslt Jun</v>
          </cell>
          <cell r="AQ2365">
            <v>33590</v>
          </cell>
        </row>
        <row r="2366">
          <cell r="E2366" t="str">
            <v>Conseil CFO Services</v>
          </cell>
          <cell r="Z2366" t="str">
            <v>Cslt Jun</v>
          </cell>
          <cell r="AQ2366">
            <v>36000</v>
          </cell>
        </row>
        <row r="2367">
          <cell r="E2367" t="str">
            <v>Conseil CFO Services</v>
          </cell>
          <cell r="Z2367" t="str">
            <v>Cslt Jun</v>
          </cell>
          <cell r="AQ2367">
            <v>34450</v>
          </cell>
        </row>
        <row r="2368">
          <cell r="E2368" t="str">
            <v>Conseil CFO Services</v>
          </cell>
          <cell r="Z2368" t="str">
            <v>Cslt Jun</v>
          </cell>
          <cell r="AQ2368">
            <v>31590</v>
          </cell>
        </row>
        <row r="2369">
          <cell r="E2369" t="str">
            <v>Conseil CFO Services</v>
          </cell>
          <cell r="Z2369" t="str">
            <v>Cslt Jun</v>
          </cell>
          <cell r="AQ2369">
            <v>33590</v>
          </cell>
        </row>
        <row r="2370">
          <cell r="E2370" t="str">
            <v>Conseil CFO Services</v>
          </cell>
          <cell r="Z2370" t="str">
            <v>Cslt Jun</v>
          </cell>
          <cell r="AQ2370">
            <v>40040</v>
          </cell>
        </row>
        <row r="2371">
          <cell r="E2371" t="str">
            <v>Conseil CFO Services</v>
          </cell>
          <cell r="Z2371" t="str">
            <v>Cslt Jun</v>
          </cell>
          <cell r="AQ2371">
            <v>33590</v>
          </cell>
        </row>
        <row r="2372">
          <cell r="E2372" t="str">
            <v>Conseil CFO Services</v>
          </cell>
          <cell r="Z2372" t="str">
            <v>Cslt Jun</v>
          </cell>
          <cell r="AQ2372">
            <v>34450</v>
          </cell>
        </row>
        <row r="2373">
          <cell r="E2373" t="str">
            <v>Conseil CFO Services</v>
          </cell>
          <cell r="Z2373" t="str">
            <v>Cslt Jun</v>
          </cell>
          <cell r="AQ2373">
            <v>40040</v>
          </cell>
        </row>
        <row r="2374">
          <cell r="E2374" t="str">
            <v>Conseil CFO Services</v>
          </cell>
          <cell r="Z2374" t="str">
            <v>SCD</v>
          </cell>
          <cell r="AQ2374">
            <v>21000</v>
          </cell>
        </row>
        <row r="2375">
          <cell r="E2375" t="str">
            <v>Conseil CFO Services</v>
          </cell>
          <cell r="Z2375" t="str">
            <v>AssistDir</v>
          </cell>
          <cell r="AQ2375">
            <v>38800</v>
          </cell>
        </row>
        <row r="2376">
          <cell r="E2376" t="str">
            <v>Conseil CFO Services</v>
          </cell>
          <cell r="Z2376" t="str">
            <v>SecrDir</v>
          </cell>
          <cell r="AQ2376">
            <v>30000</v>
          </cell>
        </row>
        <row r="2377">
          <cell r="E2377" t="str">
            <v>Conseil Industrie S &amp; O</v>
          </cell>
          <cell r="Z2377" t="str">
            <v>Associé</v>
          </cell>
          <cell r="AQ2377">
            <v>12</v>
          </cell>
        </row>
        <row r="2378">
          <cell r="E2378" t="str">
            <v>Conseil Industrie S &amp; O</v>
          </cell>
          <cell r="Z2378" t="str">
            <v>Associé</v>
          </cell>
          <cell r="AQ2378">
            <v>12</v>
          </cell>
        </row>
        <row r="2379">
          <cell r="E2379" t="str">
            <v>Conseil Industrie S &amp; O</v>
          </cell>
          <cell r="Z2379" t="str">
            <v>Associé</v>
          </cell>
          <cell r="AQ2379">
            <v>12</v>
          </cell>
        </row>
        <row r="2380">
          <cell r="E2380" t="str">
            <v>Conseil Industrie S &amp; O</v>
          </cell>
          <cell r="Z2380" t="str">
            <v>Dir</v>
          </cell>
          <cell r="AQ2380">
            <v>112000</v>
          </cell>
        </row>
        <row r="2381">
          <cell r="E2381" t="str">
            <v>Conseil Industrie S &amp; O</v>
          </cell>
          <cell r="Z2381" t="str">
            <v>SM</v>
          </cell>
          <cell r="AQ2381">
            <v>80000</v>
          </cell>
        </row>
        <row r="2382">
          <cell r="E2382" t="str">
            <v>Conseil Industrie S &amp; O</v>
          </cell>
          <cell r="Z2382" t="str">
            <v>SM</v>
          </cell>
          <cell r="AQ2382">
            <v>115000</v>
          </cell>
        </row>
        <row r="2383">
          <cell r="E2383" t="str">
            <v>Conseil Industrie S &amp; O</v>
          </cell>
          <cell r="Z2383" t="str">
            <v>SM</v>
          </cell>
          <cell r="AQ2383">
            <v>90000</v>
          </cell>
        </row>
        <row r="2384">
          <cell r="E2384" t="str">
            <v>Conseil Industrie S &amp; O</v>
          </cell>
          <cell r="Z2384" t="str">
            <v>M3</v>
          </cell>
          <cell r="AQ2384">
            <v>70000</v>
          </cell>
        </row>
        <row r="2385">
          <cell r="E2385" t="str">
            <v>Conseil Industrie S &amp; O</v>
          </cell>
          <cell r="Z2385" t="str">
            <v>M3</v>
          </cell>
          <cell r="AQ2385">
            <v>72000</v>
          </cell>
        </row>
        <row r="2386">
          <cell r="E2386" t="str">
            <v>Conseil Industrie S &amp; O</v>
          </cell>
          <cell r="Z2386" t="str">
            <v>M3</v>
          </cell>
          <cell r="AQ2386">
            <v>71000</v>
          </cell>
        </row>
        <row r="2387">
          <cell r="E2387" t="str">
            <v>Conseil Industrie S &amp; O</v>
          </cell>
          <cell r="Z2387" t="str">
            <v>M3</v>
          </cell>
          <cell r="AQ2387">
            <v>80000</v>
          </cell>
        </row>
        <row r="2388">
          <cell r="E2388" t="str">
            <v>Conseil Industrie S &amp; O</v>
          </cell>
          <cell r="Z2388" t="str">
            <v>M3</v>
          </cell>
          <cell r="AQ2388">
            <v>70000</v>
          </cell>
        </row>
        <row r="2389">
          <cell r="E2389" t="str">
            <v>Conseil Industrie S &amp; O</v>
          </cell>
          <cell r="Z2389" t="str">
            <v>M2</v>
          </cell>
          <cell r="AQ2389">
            <v>62500</v>
          </cell>
        </row>
        <row r="2390">
          <cell r="E2390" t="str">
            <v>Conseil Industrie S &amp; O</v>
          </cell>
          <cell r="Z2390" t="str">
            <v>M1</v>
          </cell>
          <cell r="AQ2390">
            <v>62500</v>
          </cell>
        </row>
        <row r="2391">
          <cell r="E2391" t="str">
            <v>Conseil Industrie S &amp; O</v>
          </cell>
          <cell r="Z2391" t="str">
            <v>M1</v>
          </cell>
          <cell r="AQ2391">
            <v>59500</v>
          </cell>
        </row>
        <row r="2392">
          <cell r="E2392" t="str">
            <v>Conseil Industrie S &amp; O</v>
          </cell>
          <cell r="Z2392" t="str">
            <v>M1</v>
          </cell>
          <cell r="AQ2392">
            <v>62500</v>
          </cell>
        </row>
        <row r="2393">
          <cell r="E2393" t="str">
            <v>Conseil Industrie S &amp; O</v>
          </cell>
          <cell r="Z2393" t="str">
            <v>SCslt3</v>
          </cell>
          <cell r="AQ2393">
            <v>57000</v>
          </cell>
        </row>
        <row r="2394">
          <cell r="E2394" t="str">
            <v>Conseil Industrie S &amp; O</v>
          </cell>
          <cell r="Z2394" t="str">
            <v>SCslt3</v>
          </cell>
          <cell r="AQ2394">
            <v>57000</v>
          </cell>
        </row>
        <row r="2395">
          <cell r="E2395" t="str">
            <v>Conseil Industrie S &amp; O</v>
          </cell>
          <cell r="Z2395" t="str">
            <v>SCslt3</v>
          </cell>
          <cell r="AQ2395">
            <v>53180</v>
          </cell>
        </row>
        <row r="2396">
          <cell r="E2396" t="str">
            <v>Conseil Industrie S &amp; O</v>
          </cell>
          <cell r="Z2396" t="str">
            <v>SCslt2</v>
          </cell>
          <cell r="AQ2396">
            <v>52000</v>
          </cell>
        </row>
        <row r="2397">
          <cell r="E2397" t="str">
            <v>Conseil Industrie S &amp; O</v>
          </cell>
          <cell r="Z2397" t="str">
            <v>Dir. Assoc</v>
          </cell>
          <cell r="AQ2397">
            <v>157000</v>
          </cell>
        </row>
        <row r="2398">
          <cell r="E2398" t="str">
            <v>Conseil Industrie S &amp; O</v>
          </cell>
          <cell r="Z2398" t="str">
            <v>SCslt1</v>
          </cell>
          <cell r="AQ2398">
            <v>52000</v>
          </cell>
        </row>
        <row r="2399">
          <cell r="E2399" t="str">
            <v>Conseil Industrie S &amp; O</v>
          </cell>
          <cell r="Z2399" t="str">
            <v>SCslt1</v>
          </cell>
          <cell r="AQ2399">
            <v>46170</v>
          </cell>
        </row>
        <row r="2400">
          <cell r="E2400" t="str">
            <v>Conseil Industrie S &amp; O</v>
          </cell>
          <cell r="Z2400" t="str">
            <v>SCslt1</v>
          </cell>
          <cell r="AQ2400">
            <v>52500</v>
          </cell>
        </row>
        <row r="2401">
          <cell r="E2401" t="str">
            <v>Conseil Industrie S &amp; O</v>
          </cell>
          <cell r="Z2401" t="str">
            <v>SCslt1</v>
          </cell>
          <cell r="AQ2401">
            <v>52000</v>
          </cell>
        </row>
        <row r="2402">
          <cell r="E2402" t="str">
            <v>Conseil Industrie S &amp; O</v>
          </cell>
          <cell r="Z2402" t="str">
            <v>Cslt2</v>
          </cell>
          <cell r="AQ2402">
            <v>43000</v>
          </cell>
        </row>
        <row r="2403">
          <cell r="E2403" t="str">
            <v>Conseil Industrie S &amp; O</v>
          </cell>
          <cell r="Z2403" t="str">
            <v>Cslt2</v>
          </cell>
          <cell r="AQ2403">
            <v>46900</v>
          </cell>
        </row>
        <row r="2404">
          <cell r="E2404" t="str">
            <v>Conseil Industrie S &amp; O</v>
          </cell>
          <cell r="Z2404" t="str">
            <v>Cslt2</v>
          </cell>
          <cell r="AQ2404">
            <v>48500</v>
          </cell>
        </row>
        <row r="2405">
          <cell r="E2405" t="str">
            <v>Conseil Industrie S &amp; O</v>
          </cell>
          <cell r="Z2405" t="str">
            <v>Cslt2</v>
          </cell>
          <cell r="AQ2405">
            <v>47000</v>
          </cell>
        </row>
        <row r="2406">
          <cell r="E2406" t="str">
            <v>Conseil Industrie S &amp; O</v>
          </cell>
          <cell r="Z2406" t="str">
            <v>Cslt2</v>
          </cell>
          <cell r="AQ2406">
            <v>45000</v>
          </cell>
        </row>
        <row r="2407">
          <cell r="E2407" t="str">
            <v>Conseil Industrie S &amp; O</v>
          </cell>
          <cell r="Z2407" t="str">
            <v>Cslt2</v>
          </cell>
          <cell r="AQ2407">
            <v>48500</v>
          </cell>
        </row>
        <row r="2408">
          <cell r="E2408" t="str">
            <v>Conseil Industrie S &amp; O</v>
          </cell>
          <cell r="Z2408" t="str">
            <v>Cslt1</v>
          </cell>
          <cell r="AQ2408">
            <v>41000</v>
          </cell>
        </row>
        <row r="2409">
          <cell r="E2409" t="str">
            <v>Conseil Industrie S &amp; O</v>
          </cell>
          <cell r="Z2409" t="str">
            <v>Cslt1</v>
          </cell>
          <cell r="AQ2409">
            <v>42500</v>
          </cell>
        </row>
        <row r="2410">
          <cell r="E2410" t="str">
            <v>Conseil Industrie S &amp; O</v>
          </cell>
          <cell r="Z2410" t="str">
            <v>Cslt1</v>
          </cell>
          <cell r="AQ2410">
            <v>43000</v>
          </cell>
        </row>
        <row r="2411">
          <cell r="E2411" t="str">
            <v>Conseil Industrie S &amp; O</v>
          </cell>
          <cell r="Z2411" t="str">
            <v>Cslt1</v>
          </cell>
          <cell r="AQ2411">
            <v>38000</v>
          </cell>
        </row>
        <row r="2412">
          <cell r="E2412" t="str">
            <v>Conseil Industrie S &amp; O</v>
          </cell>
          <cell r="Z2412" t="str">
            <v>Cslt1</v>
          </cell>
          <cell r="AQ2412">
            <v>44400</v>
          </cell>
        </row>
        <row r="2413">
          <cell r="E2413" t="str">
            <v>Conseil Industrie S &amp; O</v>
          </cell>
          <cell r="Z2413" t="str">
            <v>Cslt Jun</v>
          </cell>
          <cell r="AQ2413">
            <v>34450</v>
          </cell>
        </row>
        <row r="2414">
          <cell r="E2414" t="str">
            <v>Conseil Industrie S &amp; O</v>
          </cell>
          <cell r="Z2414" t="str">
            <v>Cslt Jun</v>
          </cell>
          <cell r="AQ2414">
            <v>40040</v>
          </cell>
        </row>
        <row r="2415">
          <cell r="E2415" t="str">
            <v>Conseil Industrie S &amp; O</v>
          </cell>
          <cell r="Z2415" t="str">
            <v>Cslt Jun</v>
          </cell>
          <cell r="AQ2415">
            <v>39340</v>
          </cell>
        </row>
        <row r="2416">
          <cell r="E2416" t="str">
            <v>Conseil Industrie S &amp; O</v>
          </cell>
          <cell r="Z2416" t="str">
            <v>Cslt Jun</v>
          </cell>
          <cell r="AQ2416">
            <v>36400</v>
          </cell>
        </row>
        <row r="2417">
          <cell r="E2417" t="str">
            <v>Conseil Industrie S &amp; O</v>
          </cell>
          <cell r="Z2417" t="str">
            <v>Cslt Jun</v>
          </cell>
          <cell r="AQ2417">
            <v>41040</v>
          </cell>
        </row>
        <row r="2418">
          <cell r="E2418" t="str">
            <v>Conseil Industrie S &amp; O</v>
          </cell>
          <cell r="Z2418" t="str">
            <v>Cslt Jun</v>
          </cell>
          <cell r="AQ2418">
            <v>31590</v>
          </cell>
        </row>
        <row r="2419">
          <cell r="E2419" t="str">
            <v>Conseil Industrie S &amp; O</v>
          </cell>
          <cell r="Z2419" t="str">
            <v>SLD</v>
          </cell>
          <cell r="AQ2419">
            <v>14300</v>
          </cell>
        </row>
        <row r="2420">
          <cell r="E2420" t="str">
            <v>Conseil Industrie S &amp; O</v>
          </cell>
          <cell r="Z2420" t="str">
            <v>SLD</v>
          </cell>
          <cell r="AQ2420">
            <v>16200</v>
          </cell>
        </row>
        <row r="2421">
          <cell r="E2421" t="str">
            <v>Conseil Industrie S &amp; O</v>
          </cell>
          <cell r="Z2421" t="str">
            <v>SecrDir</v>
          </cell>
          <cell r="AQ2421">
            <v>32000</v>
          </cell>
        </row>
        <row r="2422">
          <cell r="E2422" t="str">
            <v>Conseil Enterprise Application</v>
          </cell>
          <cell r="Z2422" t="str">
            <v>Associé</v>
          </cell>
          <cell r="AQ2422">
            <v>12</v>
          </cell>
        </row>
        <row r="2423">
          <cell r="E2423" t="str">
            <v>Conseil Enterprise Application</v>
          </cell>
          <cell r="Z2423" t="str">
            <v>Associé</v>
          </cell>
          <cell r="AQ2423">
            <v>12</v>
          </cell>
        </row>
        <row r="2424">
          <cell r="E2424" t="str">
            <v>Conseil Enterprise Application</v>
          </cell>
          <cell r="Z2424" t="str">
            <v>Dir</v>
          </cell>
          <cell r="AQ2424">
            <v>146500</v>
          </cell>
        </row>
        <row r="2425">
          <cell r="E2425" t="str">
            <v>Conseil Enterprise Application</v>
          </cell>
          <cell r="Z2425" t="str">
            <v>SM</v>
          </cell>
          <cell r="AQ2425">
            <v>75000</v>
          </cell>
        </row>
        <row r="2426">
          <cell r="E2426" t="str">
            <v>Conseil Enterprise Application</v>
          </cell>
          <cell r="Z2426" t="str">
            <v>SM</v>
          </cell>
          <cell r="AQ2426">
            <v>90000</v>
          </cell>
        </row>
        <row r="2427">
          <cell r="E2427" t="str">
            <v>Conseil Enterprise Application</v>
          </cell>
          <cell r="Z2427" t="str">
            <v>SM</v>
          </cell>
          <cell r="AQ2427">
            <v>71000</v>
          </cell>
        </row>
        <row r="2428">
          <cell r="E2428" t="str">
            <v>Conseil Enterprise Application</v>
          </cell>
          <cell r="Z2428" t="str">
            <v>SM</v>
          </cell>
          <cell r="AQ2428">
            <v>85000</v>
          </cell>
        </row>
        <row r="2429">
          <cell r="E2429" t="str">
            <v>Conseil Enterprise Application</v>
          </cell>
          <cell r="Z2429" t="str">
            <v>M3</v>
          </cell>
          <cell r="AQ2429">
            <v>71400</v>
          </cell>
        </row>
        <row r="2430">
          <cell r="E2430" t="str">
            <v>Conseil Enterprise Application</v>
          </cell>
          <cell r="Z2430" t="str">
            <v>M2</v>
          </cell>
          <cell r="AQ2430">
            <v>65000</v>
          </cell>
        </row>
        <row r="2431">
          <cell r="E2431" t="str">
            <v>Conseil Enterprise Application</v>
          </cell>
          <cell r="Z2431" t="str">
            <v>M2</v>
          </cell>
          <cell r="AQ2431">
            <v>63550</v>
          </cell>
        </row>
        <row r="2432">
          <cell r="E2432" t="str">
            <v>Conseil Enterprise Application</v>
          </cell>
          <cell r="Z2432" t="str">
            <v>M2</v>
          </cell>
          <cell r="AQ2432">
            <v>65000</v>
          </cell>
        </row>
        <row r="2433">
          <cell r="E2433" t="str">
            <v>Conseil Enterprise Application</v>
          </cell>
          <cell r="Z2433" t="str">
            <v>SCslt3</v>
          </cell>
          <cell r="AQ2433">
            <v>54000</v>
          </cell>
        </row>
        <row r="2434">
          <cell r="E2434" t="str">
            <v>Conseil Enterprise Application</v>
          </cell>
          <cell r="Z2434" t="str">
            <v>SCslt3</v>
          </cell>
          <cell r="AQ2434">
            <v>62000</v>
          </cell>
        </row>
        <row r="2435">
          <cell r="E2435" t="str">
            <v>Conseil Enterprise Application</v>
          </cell>
          <cell r="Z2435" t="str">
            <v>Dir. Assoc</v>
          </cell>
          <cell r="AQ2435">
            <v>110000</v>
          </cell>
        </row>
        <row r="2436">
          <cell r="E2436" t="str">
            <v>Conseil Enterprise Application</v>
          </cell>
          <cell r="Z2436" t="str">
            <v>SCslt1</v>
          </cell>
          <cell r="AQ2436">
            <v>48600</v>
          </cell>
        </row>
        <row r="2437">
          <cell r="E2437" t="str">
            <v>Conseil Enterprise Application</v>
          </cell>
          <cell r="Z2437" t="str">
            <v>SCslt1</v>
          </cell>
          <cell r="AQ2437">
            <v>49000</v>
          </cell>
        </row>
        <row r="2438">
          <cell r="E2438" t="str">
            <v>Conseil Enterprise Application</v>
          </cell>
          <cell r="Z2438" t="str">
            <v>Cslt2</v>
          </cell>
          <cell r="AQ2438">
            <v>46000</v>
          </cell>
        </row>
        <row r="2439">
          <cell r="E2439" t="str">
            <v>Conseil Enterprise Application</v>
          </cell>
          <cell r="Z2439" t="str">
            <v>Cslt2</v>
          </cell>
          <cell r="AQ2439">
            <v>46200</v>
          </cell>
        </row>
        <row r="2440">
          <cell r="E2440" t="str">
            <v>Conseil Enterprise Application</v>
          </cell>
          <cell r="Z2440" t="str">
            <v>Cslt2</v>
          </cell>
          <cell r="AQ2440">
            <v>45000</v>
          </cell>
        </row>
        <row r="2441">
          <cell r="E2441" t="str">
            <v>Conseil Enterprise Application</v>
          </cell>
          <cell r="Z2441" t="str">
            <v>Cslt2</v>
          </cell>
          <cell r="AQ2441">
            <v>42000</v>
          </cell>
        </row>
        <row r="2442">
          <cell r="E2442" t="str">
            <v>Conseil Enterprise Application</v>
          </cell>
          <cell r="Z2442" t="str">
            <v>Cslt2</v>
          </cell>
          <cell r="AQ2442">
            <v>45200</v>
          </cell>
        </row>
        <row r="2443">
          <cell r="E2443" t="str">
            <v>Conseil Enterprise Application</v>
          </cell>
          <cell r="Z2443" t="str">
            <v>Cslt1</v>
          </cell>
          <cell r="AQ2443">
            <v>38700</v>
          </cell>
        </row>
        <row r="2444">
          <cell r="E2444" t="str">
            <v>Conseil Enterprise Application</v>
          </cell>
          <cell r="Z2444" t="str">
            <v>Cslt1</v>
          </cell>
          <cell r="AQ2444">
            <v>38000</v>
          </cell>
        </row>
        <row r="2445">
          <cell r="E2445" t="str">
            <v>Conseil Enterprise Application</v>
          </cell>
          <cell r="Z2445" t="str">
            <v>Cslt1</v>
          </cell>
          <cell r="AQ2445">
            <v>36000</v>
          </cell>
        </row>
        <row r="2446">
          <cell r="E2446" t="str">
            <v>Conseil Enterprise Application</v>
          </cell>
          <cell r="Z2446" t="str">
            <v>Cslt Jun</v>
          </cell>
          <cell r="AQ2446">
            <v>31590</v>
          </cell>
        </row>
        <row r="2447">
          <cell r="E2447" t="str">
            <v>Conseil Enterprise Application</v>
          </cell>
          <cell r="Z2447" t="str">
            <v>SecrDir</v>
          </cell>
          <cell r="AQ2447">
            <v>30000</v>
          </cell>
        </row>
        <row r="2448">
          <cell r="E2448" t="str">
            <v>Conseil Technology Advisory</v>
          </cell>
          <cell r="Z2448" t="str">
            <v>Associé</v>
          </cell>
          <cell r="AQ2448">
            <v>12</v>
          </cell>
        </row>
        <row r="2449">
          <cell r="E2449" t="str">
            <v>Conseil Technology Advisory</v>
          </cell>
          <cell r="Z2449" t="str">
            <v>SM</v>
          </cell>
          <cell r="AQ2449">
            <v>89000</v>
          </cell>
        </row>
        <row r="2450">
          <cell r="E2450" t="str">
            <v>Conseil Technology Advisory</v>
          </cell>
          <cell r="Z2450" t="str">
            <v>SM</v>
          </cell>
          <cell r="AQ2450">
            <v>94000</v>
          </cell>
        </row>
        <row r="2451">
          <cell r="E2451" t="str">
            <v>Conseil Technology Advisory</v>
          </cell>
          <cell r="Z2451" t="str">
            <v>SM</v>
          </cell>
          <cell r="AQ2451">
            <v>89000</v>
          </cell>
        </row>
        <row r="2452">
          <cell r="E2452" t="str">
            <v>Conseil Technology Advisory</v>
          </cell>
          <cell r="Z2452" t="str">
            <v>SM</v>
          </cell>
          <cell r="AQ2452">
            <v>79000</v>
          </cell>
        </row>
        <row r="2453">
          <cell r="E2453" t="str">
            <v>Conseil Technology Advisory</v>
          </cell>
          <cell r="Z2453" t="str">
            <v>M3</v>
          </cell>
          <cell r="AQ2453">
            <v>73000</v>
          </cell>
        </row>
        <row r="2454">
          <cell r="E2454" t="str">
            <v>Conseil Technology Advisory</v>
          </cell>
          <cell r="Z2454" t="str">
            <v>M3</v>
          </cell>
          <cell r="AQ2454">
            <v>73000</v>
          </cell>
        </row>
        <row r="2455">
          <cell r="E2455" t="str">
            <v>Conseil Technology Advisory</v>
          </cell>
          <cell r="Z2455" t="str">
            <v>M3</v>
          </cell>
          <cell r="AQ2455">
            <v>76000</v>
          </cell>
        </row>
        <row r="2456">
          <cell r="E2456" t="str">
            <v>Conseil Technology Advisory</v>
          </cell>
          <cell r="Z2456" t="str">
            <v>M3</v>
          </cell>
          <cell r="AQ2456">
            <v>70000</v>
          </cell>
        </row>
        <row r="2457">
          <cell r="E2457" t="str">
            <v>Conseil Technology Advisory</v>
          </cell>
          <cell r="Z2457" t="str">
            <v>M2</v>
          </cell>
          <cell r="AQ2457">
            <v>65000</v>
          </cell>
        </row>
        <row r="2458">
          <cell r="E2458" t="str">
            <v>Conseil Technology Advisory</v>
          </cell>
          <cell r="Z2458" t="str">
            <v>M2</v>
          </cell>
          <cell r="AQ2458">
            <v>63000</v>
          </cell>
        </row>
        <row r="2459">
          <cell r="E2459" t="str">
            <v>Conseil Technology Advisory</v>
          </cell>
          <cell r="Z2459" t="str">
            <v>M2</v>
          </cell>
          <cell r="AQ2459">
            <v>61500</v>
          </cell>
        </row>
        <row r="2460">
          <cell r="E2460" t="str">
            <v>Conseil Technology Advisory</v>
          </cell>
          <cell r="Z2460" t="str">
            <v>M1</v>
          </cell>
          <cell r="AQ2460">
            <v>60000</v>
          </cell>
        </row>
        <row r="2461">
          <cell r="E2461" t="str">
            <v>Conseil Technology Advisory</v>
          </cell>
          <cell r="Z2461" t="str">
            <v>SCslt3</v>
          </cell>
          <cell r="AQ2461">
            <v>56000</v>
          </cell>
        </row>
        <row r="2462">
          <cell r="E2462" t="str">
            <v>Conseil Technology Advisory</v>
          </cell>
          <cell r="Z2462" t="str">
            <v>SCslt3</v>
          </cell>
          <cell r="AQ2462">
            <v>57500</v>
          </cell>
        </row>
        <row r="2463">
          <cell r="E2463" t="str">
            <v>Conseil Technology Advisory</v>
          </cell>
          <cell r="Z2463" t="str">
            <v>SCslt3</v>
          </cell>
          <cell r="AQ2463">
            <v>54500</v>
          </cell>
        </row>
        <row r="2464">
          <cell r="E2464" t="str">
            <v>Conseil Technology Advisory</v>
          </cell>
          <cell r="Z2464" t="str">
            <v>SCslt2</v>
          </cell>
          <cell r="AQ2464">
            <v>51000</v>
          </cell>
        </row>
        <row r="2465">
          <cell r="E2465" t="str">
            <v>Conseil Technology Advisory</v>
          </cell>
          <cell r="Z2465" t="str">
            <v>SCslt2</v>
          </cell>
          <cell r="AQ2465">
            <v>49150</v>
          </cell>
        </row>
        <row r="2466">
          <cell r="E2466" t="str">
            <v>Conseil Technology Advisory</v>
          </cell>
          <cell r="Z2466" t="str">
            <v>SCslt2</v>
          </cell>
          <cell r="AQ2466">
            <v>52000</v>
          </cell>
        </row>
        <row r="2467">
          <cell r="E2467" t="str">
            <v>Conseil Technology Advisory</v>
          </cell>
          <cell r="Z2467" t="str">
            <v>SCslt1</v>
          </cell>
          <cell r="AQ2467">
            <v>48600</v>
          </cell>
        </row>
        <row r="2468">
          <cell r="E2468" t="str">
            <v>Conseil Technology Advisory</v>
          </cell>
          <cell r="Z2468" t="str">
            <v>Cslt2</v>
          </cell>
          <cell r="AQ2468">
            <v>42700</v>
          </cell>
        </row>
        <row r="2469">
          <cell r="E2469" t="str">
            <v>Conseil Technology Advisory</v>
          </cell>
          <cell r="Z2469" t="str">
            <v>Cslt2</v>
          </cell>
          <cell r="AQ2469">
            <v>45500</v>
          </cell>
        </row>
        <row r="2470">
          <cell r="E2470" t="str">
            <v>Conseil Technology Advisory</v>
          </cell>
          <cell r="Z2470" t="str">
            <v>Cslt1</v>
          </cell>
          <cell r="AQ2470">
            <v>44400</v>
          </cell>
        </row>
        <row r="2471">
          <cell r="E2471" t="str">
            <v>Conseil Technology Advisory</v>
          </cell>
          <cell r="Z2471" t="str">
            <v>Cslt1</v>
          </cell>
          <cell r="AQ2471">
            <v>38700</v>
          </cell>
        </row>
        <row r="2472">
          <cell r="E2472" t="str">
            <v>Conseil Technology Advisory</v>
          </cell>
          <cell r="Z2472" t="str">
            <v>Cslt1</v>
          </cell>
          <cell r="AQ2472">
            <v>42700</v>
          </cell>
        </row>
        <row r="2473">
          <cell r="E2473" t="str">
            <v>Conseil Technology Advisory</v>
          </cell>
          <cell r="Z2473" t="str">
            <v>Cslt Jun</v>
          </cell>
          <cell r="AQ2473">
            <v>36450</v>
          </cell>
        </row>
        <row r="2474">
          <cell r="E2474" t="str">
            <v>Conseil Technology Advisory</v>
          </cell>
          <cell r="Z2474" t="str">
            <v>Cslt Jun</v>
          </cell>
          <cell r="AQ2474">
            <v>38450</v>
          </cell>
        </row>
        <row r="2475">
          <cell r="E2475" t="str">
            <v>Conseil Technology Advisory</v>
          </cell>
          <cell r="Z2475" t="str">
            <v>Cslt Jun</v>
          </cell>
          <cell r="AQ2475">
            <v>34450</v>
          </cell>
        </row>
        <row r="2476">
          <cell r="E2476" t="str">
            <v>Conseil Technology Advisory</v>
          </cell>
          <cell r="Z2476" t="str">
            <v>SLD</v>
          </cell>
          <cell r="AQ2476">
            <v>16200</v>
          </cell>
        </row>
        <row r="2477">
          <cell r="E2477" t="str">
            <v>Conseil Technology Advisory</v>
          </cell>
          <cell r="Z2477" t="str">
            <v>AssistDir</v>
          </cell>
          <cell r="AQ2477">
            <v>31800</v>
          </cell>
        </row>
        <row r="2478">
          <cell r="E2478" t="str">
            <v>Conseil Support</v>
          </cell>
          <cell r="Z2478" t="str">
            <v>SM Int</v>
          </cell>
          <cell r="AQ2478">
            <v>78000</v>
          </cell>
        </row>
        <row r="2479">
          <cell r="E2479" t="str">
            <v>Conseil Support</v>
          </cell>
          <cell r="Z2479" t="str">
            <v>SM Int</v>
          </cell>
          <cell r="AQ2479">
            <v>95800</v>
          </cell>
        </row>
        <row r="2480">
          <cell r="E2480" t="str">
            <v>Conseil Support</v>
          </cell>
          <cell r="Z2480" t="str">
            <v>Man Int</v>
          </cell>
          <cell r="AQ2480">
            <v>65000</v>
          </cell>
        </row>
        <row r="2481">
          <cell r="E2481" t="str">
            <v>Conseil Support</v>
          </cell>
          <cell r="Z2481" t="str">
            <v>Man Int</v>
          </cell>
          <cell r="AQ2481">
            <v>58200</v>
          </cell>
        </row>
        <row r="2482">
          <cell r="E2482" t="str">
            <v>Conseil Support</v>
          </cell>
          <cell r="Z2482" t="str">
            <v>Man Int</v>
          </cell>
          <cell r="AQ2482">
            <v>59518.5</v>
          </cell>
        </row>
        <row r="2483">
          <cell r="E2483" t="str">
            <v>Conseil Support</v>
          </cell>
          <cell r="Z2483" t="str">
            <v>CadreConf</v>
          </cell>
          <cell r="AQ2483">
            <v>37869</v>
          </cell>
        </row>
        <row r="2484">
          <cell r="E2484" t="str">
            <v>Conseil Support</v>
          </cell>
          <cell r="Z2484" t="str">
            <v>EmplConf</v>
          </cell>
          <cell r="AQ2484">
            <v>25000</v>
          </cell>
        </row>
        <row r="2485">
          <cell r="E2485" t="str">
            <v>Conseil Support</v>
          </cell>
          <cell r="Z2485" t="str">
            <v>EmplConf</v>
          </cell>
          <cell r="AQ2485">
            <v>31915.360000000001</v>
          </cell>
        </row>
        <row r="2486">
          <cell r="E2486" t="str">
            <v>Conseil Support</v>
          </cell>
          <cell r="Z2486" t="str">
            <v>Cadre</v>
          </cell>
          <cell r="AQ2486">
            <v>40300</v>
          </cell>
        </row>
        <row r="2487">
          <cell r="E2487" t="str">
            <v>Conseil Support</v>
          </cell>
          <cell r="Z2487" t="str">
            <v>Cadre</v>
          </cell>
          <cell r="AQ2487">
            <v>34000</v>
          </cell>
        </row>
        <row r="2488">
          <cell r="E2488" t="str">
            <v>Conseil Support</v>
          </cell>
          <cell r="Z2488" t="str">
            <v>Cadre</v>
          </cell>
          <cell r="AQ2488">
            <v>31000</v>
          </cell>
        </row>
        <row r="2489">
          <cell r="E2489" t="str">
            <v>Conseil Support</v>
          </cell>
          <cell r="Z2489" t="str">
            <v>Cadre</v>
          </cell>
          <cell r="AQ2489">
            <v>38000</v>
          </cell>
        </row>
        <row r="2490">
          <cell r="E2490" t="str">
            <v>Conseil Support</v>
          </cell>
          <cell r="Z2490" t="str">
            <v>Cadre</v>
          </cell>
          <cell r="AQ2490">
            <v>33000</v>
          </cell>
        </row>
        <row r="2491">
          <cell r="E2491" t="str">
            <v>Conseil Support</v>
          </cell>
          <cell r="Z2491" t="str">
            <v>Cadre</v>
          </cell>
          <cell r="AQ2491">
            <v>48600</v>
          </cell>
        </row>
        <row r="2492">
          <cell r="E2492" t="str">
            <v>Conseil Support</v>
          </cell>
          <cell r="Z2492" t="str">
            <v>Cadre</v>
          </cell>
          <cell r="AQ2492">
            <v>32000</v>
          </cell>
        </row>
        <row r="2493">
          <cell r="E2493" t="str">
            <v>Conseil Support</v>
          </cell>
          <cell r="Z2493" t="str">
            <v>Cadre</v>
          </cell>
          <cell r="AQ2493">
            <v>36000</v>
          </cell>
        </row>
        <row r="2494">
          <cell r="E2494" t="str">
            <v>Conseil Support</v>
          </cell>
          <cell r="Z2494" t="str">
            <v>Cadre</v>
          </cell>
          <cell r="AQ2494">
            <v>48000</v>
          </cell>
        </row>
        <row r="2495">
          <cell r="E2495" t="str">
            <v>Conseil Support</v>
          </cell>
          <cell r="Z2495" t="str">
            <v>Employé</v>
          </cell>
          <cell r="AQ2495">
            <v>29000</v>
          </cell>
        </row>
        <row r="2496">
          <cell r="E2496" t="str">
            <v>Conseil Support</v>
          </cell>
          <cell r="Z2496" t="str">
            <v>Employé</v>
          </cell>
          <cell r="AQ2496">
            <v>31200</v>
          </cell>
        </row>
        <row r="2497">
          <cell r="E2497" t="str">
            <v>Conseil Support</v>
          </cell>
          <cell r="Z2497" t="str">
            <v>Employé</v>
          </cell>
          <cell r="AQ2497">
            <v>26000</v>
          </cell>
        </row>
        <row r="2498">
          <cell r="E2498" t="str">
            <v>Conseil Secteur Public</v>
          </cell>
          <cell r="Z2498" t="str">
            <v>Associé</v>
          </cell>
          <cell r="AQ2498">
            <v>12</v>
          </cell>
        </row>
        <row r="2499">
          <cell r="E2499" t="str">
            <v>Conseil Secteur Public</v>
          </cell>
          <cell r="Z2499" t="str">
            <v>Associé</v>
          </cell>
          <cell r="AQ2499">
            <v>12</v>
          </cell>
        </row>
        <row r="2500">
          <cell r="E2500" t="str">
            <v>Conseil Secteur Public</v>
          </cell>
          <cell r="Z2500" t="str">
            <v>Dir</v>
          </cell>
          <cell r="AQ2500">
            <v>86500</v>
          </cell>
        </row>
        <row r="2501">
          <cell r="E2501" t="str">
            <v>Conseil Secteur Public</v>
          </cell>
          <cell r="Z2501" t="str">
            <v>SM</v>
          </cell>
          <cell r="AQ2501">
            <v>80000</v>
          </cell>
        </row>
        <row r="2502">
          <cell r="E2502" t="str">
            <v>Conseil Secteur Public</v>
          </cell>
          <cell r="Z2502" t="str">
            <v>SM</v>
          </cell>
          <cell r="AQ2502">
            <v>76000</v>
          </cell>
        </row>
        <row r="2503">
          <cell r="E2503" t="str">
            <v>Conseil Secteur Public</v>
          </cell>
          <cell r="Z2503" t="str">
            <v>SM</v>
          </cell>
          <cell r="AQ2503">
            <v>83200</v>
          </cell>
        </row>
        <row r="2504">
          <cell r="E2504" t="str">
            <v>Conseil Secteur Public</v>
          </cell>
          <cell r="Z2504" t="str">
            <v>SM</v>
          </cell>
          <cell r="AQ2504">
            <v>100000</v>
          </cell>
        </row>
        <row r="2505">
          <cell r="E2505" t="str">
            <v>Conseil Secteur Public</v>
          </cell>
          <cell r="Z2505" t="str">
            <v>SM</v>
          </cell>
          <cell r="AQ2505">
            <v>86000</v>
          </cell>
        </row>
        <row r="2506">
          <cell r="E2506" t="str">
            <v>Conseil Secteur Public</v>
          </cell>
          <cell r="Z2506" t="str">
            <v>SM</v>
          </cell>
          <cell r="AQ2506">
            <v>80000</v>
          </cell>
        </row>
        <row r="2507">
          <cell r="E2507" t="str">
            <v>Conseil Secteur Public</v>
          </cell>
          <cell r="Z2507" t="str">
            <v>SM</v>
          </cell>
          <cell r="AQ2507">
            <v>80000</v>
          </cell>
        </row>
        <row r="2508">
          <cell r="E2508" t="str">
            <v>Conseil Secteur Public</v>
          </cell>
          <cell r="Z2508" t="str">
            <v>SM</v>
          </cell>
          <cell r="AQ2508">
            <v>83500</v>
          </cell>
        </row>
        <row r="2509">
          <cell r="E2509" t="str">
            <v>Conseil Secteur Public</v>
          </cell>
          <cell r="Z2509" t="str">
            <v>M3</v>
          </cell>
          <cell r="AQ2509">
            <v>64500</v>
          </cell>
        </row>
        <row r="2510">
          <cell r="E2510" t="str">
            <v>Conseil Secteur Public</v>
          </cell>
          <cell r="Z2510" t="str">
            <v>M2</v>
          </cell>
          <cell r="AQ2510">
            <v>68500</v>
          </cell>
        </row>
        <row r="2511">
          <cell r="E2511" t="str">
            <v>Conseil Secteur Public</v>
          </cell>
          <cell r="Z2511" t="str">
            <v>M1</v>
          </cell>
          <cell r="AQ2511">
            <v>68000</v>
          </cell>
        </row>
        <row r="2512">
          <cell r="E2512" t="str">
            <v>Conseil Secteur Public</v>
          </cell>
          <cell r="Z2512" t="str">
            <v>M1</v>
          </cell>
          <cell r="AQ2512">
            <v>53550</v>
          </cell>
        </row>
        <row r="2513">
          <cell r="E2513" t="str">
            <v>Conseil Secteur Public</v>
          </cell>
          <cell r="Z2513" t="str">
            <v>M1</v>
          </cell>
          <cell r="AQ2513">
            <v>68000</v>
          </cell>
        </row>
        <row r="2514">
          <cell r="E2514" t="str">
            <v>Conseil Secteur Public</v>
          </cell>
          <cell r="Z2514" t="str">
            <v>M1</v>
          </cell>
          <cell r="AQ2514">
            <v>59500</v>
          </cell>
        </row>
        <row r="2515">
          <cell r="E2515" t="str">
            <v>Conseil Secteur Public</v>
          </cell>
          <cell r="Z2515" t="str">
            <v>M1</v>
          </cell>
          <cell r="AQ2515">
            <v>63000</v>
          </cell>
        </row>
        <row r="2516">
          <cell r="E2516" t="str">
            <v>Conseil Secteur Public</v>
          </cell>
          <cell r="Z2516" t="str">
            <v>M1</v>
          </cell>
          <cell r="AQ2516">
            <v>58000</v>
          </cell>
        </row>
        <row r="2517">
          <cell r="E2517" t="str">
            <v>Conseil Secteur Public</v>
          </cell>
          <cell r="Z2517" t="str">
            <v>SCslt3</v>
          </cell>
          <cell r="AQ2517">
            <v>59000</v>
          </cell>
        </row>
        <row r="2518">
          <cell r="E2518" t="str">
            <v>Conseil Secteur Public</v>
          </cell>
          <cell r="Z2518" t="str">
            <v>SCslt3</v>
          </cell>
          <cell r="AQ2518">
            <v>55850</v>
          </cell>
        </row>
        <row r="2519">
          <cell r="E2519" t="str">
            <v>Conseil Secteur Public</v>
          </cell>
          <cell r="Z2519" t="str">
            <v>SCslt3</v>
          </cell>
          <cell r="AQ2519">
            <v>56000</v>
          </cell>
        </row>
        <row r="2520">
          <cell r="E2520" t="str">
            <v>Conseil Secteur Public</v>
          </cell>
          <cell r="Z2520" t="str">
            <v>SCslt3</v>
          </cell>
          <cell r="AQ2520">
            <v>54460</v>
          </cell>
        </row>
        <row r="2521">
          <cell r="E2521" t="str">
            <v>Conseil Secteur Public</v>
          </cell>
          <cell r="Z2521" t="str">
            <v>SCslt2</v>
          </cell>
          <cell r="AQ2521">
            <v>55650</v>
          </cell>
        </row>
        <row r="2522">
          <cell r="E2522" t="str">
            <v>Conseil Secteur Public</v>
          </cell>
          <cell r="Z2522" t="str">
            <v>SCslt2</v>
          </cell>
          <cell r="AQ2522">
            <v>48000</v>
          </cell>
        </row>
        <row r="2523">
          <cell r="E2523" t="str">
            <v>Conseil Secteur Public</v>
          </cell>
          <cell r="Z2523" t="str">
            <v>SCslt2</v>
          </cell>
          <cell r="AQ2523">
            <v>52650</v>
          </cell>
        </row>
        <row r="2524">
          <cell r="E2524" t="str">
            <v>Conseil Secteur Public</v>
          </cell>
          <cell r="Z2524" t="str">
            <v>SCslt2</v>
          </cell>
          <cell r="AQ2524">
            <v>47500</v>
          </cell>
        </row>
        <row r="2525">
          <cell r="E2525" t="str">
            <v>Conseil Secteur Public</v>
          </cell>
          <cell r="Z2525" t="str">
            <v>SCslt2</v>
          </cell>
          <cell r="AQ2525">
            <v>52000</v>
          </cell>
        </row>
        <row r="2526">
          <cell r="E2526" t="str">
            <v>Conseil Secteur Public</v>
          </cell>
          <cell r="Z2526" t="str">
            <v>SCslt1</v>
          </cell>
          <cell r="AQ2526">
            <v>47170</v>
          </cell>
        </row>
        <row r="2527">
          <cell r="E2527" t="str">
            <v>Conseil Secteur Public</v>
          </cell>
          <cell r="Z2527" t="str">
            <v>Cslt2</v>
          </cell>
          <cell r="AQ2527">
            <v>41500</v>
          </cell>
        </row>
        <row r="2528">
          <cell r="E2528" t="str">
            <v>Conseil Secteur Public</v>
          </cell>
          <cell r="Z2528" t="str">
            <v>Cslt2</v>
          </cell>
          <cell r="AQ2528">
            <v>43000</v>
          </cell>
        </row>
        <row r="2529">
          <cell r="E2529" t="str">
            <v>Conseil Secteur Public</v>
          </cell>
          <cell r="Z2529" t="str">
            <v>Cslt2</v>
          </cell>
          <cell r="AQ2529">
            <v>45000</v>
          </cell>
        </row>
        <row r="2530">
          <cell r="E2530" t="str">
            <v>Conseil Secteur Public</v>
          </cell>
          <cell r="Z2530" t="str">
            <v>Cslt2</v>
          </cell>
          <cell r="AQ2530">
            <v>43000</v>
          </cell>
        </row>
        <row r="2531">
          <cell r="E2531" t="str">
            <v>Conseil Secteur Public</v>
          </cell>
          <cell r="Z2531" t="str">
            <v>Cslt1</v>
          </cell>
          <cell r="AQ2531">
            <v>39500</v>
          </cell>
        </row>
        <row r="2532">
          <cell r="E2532" t="str">
            <v>Conseil Secteur Public</v>
          </cell>
          <cell r="Z2532" t="str">
            <v>Cslt1</v>
          </cell>
          <cell r="AQ2532">
            <v>38700</v>
          </cell>
        </row>
        <row r="2533">
          <cell r="E2533" t="str">
            <v>Conseil Secteur Public</v>
          </cell>
          <cell r="Z2533" t="str">
            <v>Cslt1</v>
          </cell>
          <cell r="AQ2533">
            <v>37000</v>
          </cell>
        </row>
        <row r="2534">
          <cell r="E2534" t="str">
            <v>Conseil Secteur Public</v>
          </cell>
          <cell r="Z2534" t="str">
            <v>Cslt1</v>
          </cell>
          <cell r="AQ2534">
            <v>40000</v>
          </cell>
        </row>
        <row r="2535">
          <cell r="E2535" t="str">
            <v>Conseil Secteur Public</v>
          </cell>
          <cell r="Z2535" t="str">
            <v>Cslt Jun</v>
          </cell>
          <cell r="AQ2535">
            <v>41340</v>
          </cell>
        </row>
        <row r="2536">
          <cell r="E2536" t="str">
            <v>Conseil Secteur Public</v>
          </cell>
          <cell r="Z2536" t="str">
            <v>Cslt Jun</v>
          </cell>
          <cell r="AQ2536">
            <v>43210</v>
          </cell>
        </row>
        <row r="2537">
          <cell r="E2537" t="str">
            <v>Conseil Secteur Public</v>
          </cell>
          <cell r="Z2537" t="str">
            <v>Cslt Jun</v>
          </cell>
          <cell r="AQ2537">
            <v>38400</v>
          </cell>
        </row>
        <row r="2538">
          <cell r="E2538" t="str">
            <v>Conseil Secteur Public</v>
          </cell>
          <cell r="Z2538" t="str">
            <v>SLD</v>
          </cell>
          <cell r="AQ2538">
            <v>17400</v>
          </cell>
        </row>
        <row r="2539">
          <cell r="E2539" t="str">
            <v>Conseil Secteur Public</v>
          </cell>
          <cell r="Z2539" t="str">
            <v>SecrDir</v>
          </cell>
          <cell r="AQ2539">
            <v>35650</v>
          </cell>
        </row>
        <row r="2540">
          <cell r="E2540" t="str">
            <v>Conseil Secteur Public</v>
          </cell>
          <cell r="Z2540" t="str">
            <v>SecrDir</v>
          </cell>
          <cell r="AQ2540">
            <v>32700</v>
          </cell>
        </row>
        <row r="2541">
          <cell r="E2541" t="str">
            <v>Conseil Secteur Public</v>
          </cell>
          <cell r="Z2541" t="str">
            <v>Man Int</v>
          </cell>
          <cell r="AQ2541">
            <v>55700</v>
          </cell>
        </row>
        <row r="2542">
          <cell r="E2542" t="str">
            <v>Conseil Secteur Public</v>
          </cell>
          <cell r="Z2542" t="str">
            <v>Employé</v>
          </cell>
          <cell r="AQ2542">
            <v>27500</v>
          </cell>
        </row>
        <row r="2543">
          <cell r="E2543" t="str">
            <v>Conseil Human Capital</v>
          </cell>
          <cell r="Z2543" t="str">
            <v>Associé</v>
          </cell>
          <cell r="AQ2543">
            <v>12</v>
          </cell>
        </row>
        <row r="2544">
          <cell r="E2544" t="str">
            <v>Conseil Human Capital</v>
          </cell>
          <cell r="Z2544" t="str">
            <v>Ppal</v>
          </cell>
          <cell r="AQ2544">
            <v>130000</v>
          </cell>
        </row>
        <row r="2545">
          <cell r="E2545" t="str">
            <v>Conseil Human Capital</v>
          </cell>
          <cell r="Z2545" t="str">
            <v>Dir</v>
          </cell>
          <cell r="AQ2545">
            <v>99500</v>
          </cell>
        </row>
        <row r="2546">
          <cell r="E2546" t="str">
            <v>Conseil Human Capital</v>
          </cell>
          <cell r="Z2546" t="str">
            <v>Dir</v>
          </cell>
          <cell r="AQ2546">
            <v>84500</v>
          </cell>
        </row>
        <row r="2547">
          <cell r="E2547" t="str">
            <v>Conseil Human Capital</v>
          </cell>
          <cell r="Z2547" t="str">
            <v>SM</v>
          </cell>
          <cell r="AQ2547">
            <v>99000</v>
          </cell>
        </row>
        <row r="2548">
          <cell r="E2548" t="str">
            <v>Conseil Human Capital</v>
          </cell>
          <cell r="Z2548" t="str">
            <v>SM</v>
          </cell>
          <cell r="AQ2548">
            <v>95000</v>
          </cell>
        </row>
        <row r="2549">
          <cell r="E2549" t="str">
            <v>Conseil Human Capital</v>
          </cell>
          <cell r="Z2549" t="str">
            <v>SM</v>
          </cell>
          <cell r="AQ2549">
            <v>79000</v>
          </cell>
        </row>
        <row r="2550">
          <cell r="E2550" t="str">
            <v>Conseil Human Capital</v>
          </cell>
          <cell r="Z2550" t="str">
            <v>SM</v>
          </cell>
          <cell r="AQ2550">
            <v>87000</v>
          </cell>
        </row>
        <row r="2551">
          <cell r="E2551" t="str">
            <v>Conseil Human Capital</v>
          </cell>
          <cell r="Z2551" t="str">
            <v>M3</v>
          </cell>
          <cell r="AQ2551">
            <v>70000</v>
          </cell>
        </row>
        <row r="2552">
          <cell r="E2552" t="str">
            <v>Conseil Human Capital</v>
          </cell>
          <cell r="Z2552" t="str">
            <v>M3</v>
          </cell>
          <cell r="AQ2552">
            <v>52500</v>
          </cell>
        </row>
        <row r="2553">
          <cell r="E2553" t="str">
            <v>Conseil Human Capital</v>
          </cell>
          <cell r="Z2553" t="str">
            <v>M3</v>
          </cell>
          <cell r="AQ2553">
            <v>75500</v>
          </cell>
        </row>
        <row r="2554">
          <cell r="E2554" t="str">
            <v>Conseil Human Capital</v>
          </cell>
          <cell r="Z2554" t="str">
            <v>M2</v>
          </cell>
          <cell r="AQ2554">
            <v>65000</v>
          </cell>
        </row>
        <row r="2555">
          <cell r="E2555" t="str">
            <v>Conseil Human Capital</v>
          </cell>
          <cell r="Z2555" t="str">
            <v>M1</v>
          </cell>
          <cell r="AQ2555">
            <v>60000</v>
          </cell>
        </row>
        <row r="2556">
          <cell r="E2556" t="str">
            <v>Conseil Human Capital</v>
          </cell>
          <cell r="Z2556" t="str">
            <v>SCslt2</v>
          </cell>
          <cell r="AQ2556">
            <v>49000</v>
          </cell>
        </row>
        <row r="2557">
          <cell r="E2557" t="str">
            <v>Conseil Human Capital</v>
          </cell>
          <cell r="Z2557" t="str">
            <v>SCslt2</v>
          </cell>
          <cell r="AQ2557">
            <v>50400</v>
          </cell>
        </row>
        <row r="2558">
          <cell r="E2558" t="str">
            <v>Conseil Human Capital</v>
          </cell>
          <cell r="Z2558" t="str">
            <v>SCslt1</v>
          </cell>
          <cell r="AQ2558">
            <v>46320</v>
          </cell>
        </row>
        <row r="2559">
          <cell r="E2559" t="str">
            <v>Conseil Human Capital</v>
          </cell>
          <cell r="Z2559" t="str">
            <v>SCslt1</v>
          </cell>
          <cell r="AQ2559">
            <v>46320</v>
          </cell>
        </row>
        <row r="2560">
          <cell r="E2560" t="str">
            <v>Conseil Human Capital</v>
          </cell>
          <cell r="Z2560" t="str">
            <v>Cslt2</v>
          </cell>
          <cell r="AQ2560">
            <v>43000</v>
          </cell>
        </row>
        <row r="2561">
          <cell r="E2561" t="str">
            <v>Conseil Human Capital</v>
          </cell>
          <cell r="Z2561" t="str">
            <v>Cslt2</v>
          </cell>
          <cell r="AQ2561">
            <v>45000</v>
          </cell>
        </row>
        <row r="2562">
          <cell r="E2562" t="str">
            <v>Conseil Human Capital</v>
          </cell>
          <cell r="Z2562" t="str">
            <v>Cslt2</v>
          </cell>
          <cell r="AQ2562">
            <v>45900</v>
          </cell>
        </row>
        <row r="2563">
          <cell r="E2563" t="str">
            <v>Conseil Human Capital</v>
          </cell>
          <cell r="Z2563" t="str">
            <v>Cslt2</v>
          </cell>
          <cell r="AQ2563">
            <v>44625</v>
          </cell>
        </row>
        <row r="2564">
          <cell r="E2564" t="str">
            <v>Conseil Human Capital</v>
          </cell>
          <cell r="Z2564" t="str">
            <v>Cslt1</v>
          </cell>
          <cell r="AQ2564">
            <v>36000</v>
          </cell>
        </row>
        <row r="2565">
          <cell r="E2565" t="str">
            <v>Conseil Human Capital</v>
          </cell>
          <cell r="Z2565" t="str">
            <v>Cslt Jun</v>
          </cell>
          <cell r="AQ2565">
            <v>33590</v>
          </cell>
        </row>
        <row r="2566">
          <cell r="E2566" t="str">
            <v>Conseil Human Capital</v>
          </cell>
          <cell r="Z2566" t="str">
            <v>Cslt Jun</v>
          </cell>
          <cell r="AQ2566">
            <v>40040</v>
          </cell>
        </row>
        <row r="2567">
          <cell r="E2567" t="str">
            <v>Conseil BPO Equitive</v>
          </cell>
          <cell r="Z2567" t="str">
            <v>SrS1</v>
          </cell>
          <cell r="AQ2567">
            <v>19500</v>
          </cell>
        </row>
        <row r="2568">
          <cell r="E2568" t="str">
            <v>Conseil BPO Equitive</v>
          </cell>
          <cell r="Z2568" t="str">
            <v>SrS1</v>
          </cell>
          <cell r="AQ2568">
            <v>22200</v>
          </cell>
        </row>
        <row r="2569">
          <cell r="E2569" t="str">
            <v>Conseil BPO Equitive</v>
          </cell>
          <cell r="Z2569" t="str">
            <v>SrS1</v>
          </cell>
          <cell r="AQ2569">
            <v>20800</v>
          </cell>
        </row>
        <row r="2570">
          <cell r="E2570" t="str">
            <v>Conseil BPO Equitive</v>
          </cell>
          <cell r="Z2570" t="str">
            <v>SrS1</v>
          </cell>
          <cell r="AQ2570">
            <v>19500</v>
          </cell>
        </row>
        <row r="2571">
          <cell r="E2571" t="str">
            <v>Conseil BPO Equitive</v>
          </cell>
          <cell r="Z2571" t="str">
            <v>SrS1</v>
          </cell>
          <cell r="AQ2571">
            <v>23020</v>
          </cell>
        </row>
        <row r="2572">
          <cell r="E2572" t="str">
            <v>Conseil BPO Equitive</v>
          </cell>
          <cell r="Z2572" t="str">
            <v>SrS1</v>
          </cell>
          <cell r="AQ2572">
            <v>22520</v>
          </cell>
        </row>
        <row r="2573">
          <cell r="E2573" t="str">
            <v>Conseil BPO Equitive</v>
          </cell>
          <cell r="Z2573" t="str">
            <v>SrS1</v>
          </cell>
          <cell r="AQ2573">
            <v>30920</v>
          </cell>
        </row>
        <row r="2574">
          <cell r="E2574" t="str">
            <v>Conseil BPO Equitive</v>
          </cell>
          <cell r="Z2574" t="str">
            <v>SrS1</v>
          </cell>
          <cell r="AQ2574">
            <v>24170</v>
          </cell>
        </row>
        <row r="2575">
          <cell r="E2575" t="str">
            <v>Conseil BPO Equitive</v>
          </cell>
          <cell r="Z2575" t="str">
            <v>SrS1</v>
          </cell>
          <cell r="AQ2575">
            <v>25720</v>
          </cell>
        </row>
        <row r="2576">
          <cell r="E2576" t="str">
            <v>Conseil BPO Equitive</v>
          </cell>
          <cell r="Z2576" t="str">
            <v>SrS1</v>
          </cell>
          <cell r="AQ2576">
            <v>20800</v>
          </cell>
        </row>
        <row r="2577">
          <cell r="E2577" t="str">
            <v>Conseil BPO Equitive</v>
          </cell>
          <cell r="Z2577" t="str">
            <v>SrS1</v>
          </cell>
          <cell r="AQ2577">
            <v>20800</v>
          </cell>
        </row>
        <row r="2578">
          <cell r="E2578" t="str">
            <v>Conseil BPO Equitive</v>
          </cell>
          <cell r="Z2578" t="str">
            <v>SrS1</v>
          </cell>
          <cell r="AQ2578">
            <v>18730</v>
          </cell>
        </row>
        <row r="2579">
          <cell r="E2579" t="str">
            <v>Conseil BPO Equitive</v>
          </cell>
          <cell r="Z2579" t="str">
            <v>SrS1</v>
          </cell>
          <cell r="AQ2579">
            <v>25770</v>
          </cell>
        </row>
        <row r="2580">
          <cell r="E2580" t="str">
            <v>Conseil BPO Equitive</v>
          </cell>
          <cell r="Z2580" t="str">
            <v>SrS1</v>
          </cell>
          <cell r="AQ2580">
            <v>20800</v>
          </cell>
        </row>
        <row r="2581">
          <cell r="E2581" t="str">
            <v>Conseil BPO Equitive</v>
          </cell>
          <cell r="Z2581" t="str">
            <v>SrS1</v>
          </cell>
          <cell r="AQ2581">
            <v>20800</v>
          </cell>
        </row>
        <row r="2582">
          <cell r="E2582" t="str">
            <v>Conseil BPO Equitive</v>
          </cell>
          <cell r="Z2582" t="str">
            <v>SrS2</v>
          </cell>
          <cell r="AQ2582">
            <v>30800</v>
          </cell>
        </row>
        <row r="2583">
          <cell r="E2583" t="str">
            <v>Conseil BPO Equitive</v>
          </cell>
          <cell r="Z2583" t="str">
            <v>SrS2</v>
          </cell>
          <cell r="AQ2583">
            <v>30800</v>
          </cell>
        </row>
        <row r="2584">
          <cell r="E2584" t="str">
            <v>Conseil BPO Equitive</v>
          </cell>
          <cell r="Z2584" t="str">
            <v>SrS2</v>
          </cell>
          <cell r="AQ2584">
            <v>33000</v>
          </cell>
        </row>
        <row r="2585">
          <cell r="E2585" t="str">
            <v>Conseil BPO Equitive</v>
          </cell>
          <cell r="Z2585" t="str">
            <v>SrS2</v>
          </cell>
          <cell r="AQ2585">
            <v>24700</v>
          </cell>
        </row>
        <row r="2586">
          <cell r="E2586" t="str">
            <v>Conseil BPO Equitive</v>
          </cell>
          <cell r="Z2586" t="str">
            <v>SrS2</v>
          </cell>
          <cell r="AQ2586">
            <v>25706</v>
          </cell>
        </row>
        <row r="2587">
          <cell r="E2587" t="str">
            <v>Conseil BPO Equitive</v>
          </cell>
          <cell r="Z2587" t="str">
            <v>SrS2</v>
          </cell>
          <cell r="AQ2587">
            <v>20100</v>
          </cell>
        </row>
        <row r="2588">
          <cell r="E2588" t="str">
            <v>Conseil BPO Equitive</v>
          </cell>
          <cell r="Z2588" t="str">
            <v>SrS2</v>
          </cell>
          <cell r="AQ2588">
            <v>22100</v>
          </cell>
        </row>
        <row r="2589">
          <cell r="E2589" t="str">
            <v>Conseil BPO Equitive</v>
          </cell>
          <cell r="Z2589" t="str">
            <v>SrS3</v>
          </cell>
          <cell r="AQ2589">
            <v>30300</v>
          </cell>
        </row>
        <row r="2590">
          <cell r="E2590" t="str">
            <v>Conseil BPO Equitive</v>
          </cell>
          <cell r="Z2590" t="str">
            <v>SrS3</v>
          </cell>
          <cell r="AQ2590">
            <v>32720</v>
          </cell>
        </row>
        <row r="2591">
          <cell r="E2591" t="str">
            <v>Conseil BPO Equitive</v>
          </cell>
          <cell r="Z2591" t="str">
            <v>SrS3</v>
          </cell>
          <cell r="AQ2591">
            <v>30800</v>
          </cell>
        </row>
        <row r="2592">
          <cell r="E2592" t="str">
            <v>Conseil BPO Equitive</v>
          </cell>
          <cell r="Z2592" t="str">
            <v>SrS3</v>
          </cell>
          <cell r="AQ2592">
            <v>36700</v>
          </cell>
        </row>
        <row r="2593">
          <cell r="E2593" t="str">
            <v>Conseil BPO Equitive</v>
          </cell>
          <cell r="Z2593" t="str">
            <v>SrS3</v>
          </cell>
          <cell r="AQ2593">
            <v>40000</v>
          </cell>
        </row>
        <row r="2594">
          <cell r="E2594" t="str">
            <v>Conseil BPO Equitive</v>
          </cell>
          <cell r="Z2594" t="str">
            <v>SrS4</v>
          </cell>
          <cell r="AQ2594">
            <v>39100</v>
          </cell>
        </row>
        <row r="2595">
          <cell r="E2595" t="str">
            <v>Conseil BPO Equitive</v>
          </cell>
          <cell r="Z2595" t="str">
            <v>SrS4</v>
          </cell>
          <cell r="AQ2595">
            <v>33800</v>
          </cell>
        </row>
        <row r="2596">
          <cell r="E2596" t="str">
            <v>Conseil BPO Equitive</v>
          </cell>
          <cell r="Z2596" t="str">
            <v>Staff</v>
          </cell>
          <cell r="AQ2596">
            <v>18178.810000000001</v>
          </cell>
        </row>
        <row r="2597">
          <cell r="E2597" t="str">
            <v>Conseil BPO Equitive</v>
          </cell>
          <cell r="Z2597" t="str">
            <v>Staff</v>
          </cell>
          <cell r="AQ2597">
            <v>18178.810000000001</v>
          </cell>
        </row>
        <row r="2598">
          <cell r="E2598" t="str">
            <v>Conseil BPO Equitive</v>
          </cell>
          <cell r="Z2598" t="str">
            <v>Staff</v>
          </cell>
          <cell r="AQ2598">
            <v>20800</v>
          </cell>
        </row>
        <row r="2599">
          <cell r="E2599" t="str">
            <v>Conseil BPO Equitive</v>
          </cell>
          <cell r="Z2599" t="str">
            <v>Emplconf</v>
          </cell>
          <cell r="AQ2599">
            <v>28400</v>
          </cell>
        </row>
        <row r="2600">
          <cell r="E2600" t="str">
            <v>Conseil BPO Equitive</v>
          </cell>
          <cell r="Z2600" t="str">
            <v>Emplconf</v>
          </cell>
          <cell r="AQ2600">
            <v>27000</v>
          </cell>
        </row>
        <row r="2601">
          <cell r="E2601" t="str">
            <v>Conseil BPO Equitive</v>
          </cell>
          <cell r="Z2601" t="str">
            <v>Cadre</v>
          </cell>
          <cell r="AQ2601">
            <v>45000</v>
          </cell>
        </row>
        <row r="2602">
          <cell r="E2602" t="str">
            <v>Conseil BPO Deloitte</v>
          </cell>
          <cell r="Z2602" t="str">
            <v>Associé</v>
          </cell>
          <cell r="AQ2602">
            <v>12</v>
          </cell>
        </row>
        <row r="2603">
          <cell r="E2603" t="str">
            <v>Conseil BPO Deloitte</v>
          </cell>
          <cell r="Z2603" t="str">
            <v>SM</v>
          </cell>
          <cell r="AQ2603">
            <v>84000</v>
          </cell>
        </row>
        <row r="2604">
          <cell r="E2604" t="str">
            <v>Conseil BPO Deloitte</v>
          </cell>
          <cell r="Z2604" t="str">
            <v>SM</v>
          </cell>
          <cell r="AQ2604">
            <v>82500</v>
          </cell>
        </row>
        <row r="2605">
          <cell r="E2605" t="str">
            <v>Conseil BPO Deloitte</v>
          </cell>
          <cell r="Z2605" t="str">
            <v>SM</v>
          </cell>
          <cell r="AQ2605">
            <v>85500</v>
          </cell>
        </row>
        <row r="2606">
          <cell r="E2606" t="str">
            <v>Conseil BPO Deloitte</v>
          </cell>
          <cell r="Z2606" t="str">
            <v>SCslt2</v>
          </cell>
          <cell r="AQ2606">
            <v>53690</v>
          </cell>
        </row>
        <row r="2607">
          <cell r="E2607" t="str">
            <v>Conseil BPO Deloitte</v>
          </cell>
          <cell r="Z2607" t="str">
            <v>SCslt1</v>
          </cell>
          <cell r="AQ2607">
            <v>44500</v>
          </cell>
        </row>
        <row r="2608">
          <cell r="E2608" t="str">
            <v>Conseil BPO Deloitte</v>
          </cell>
          <cell r="Z2608" t="str">
            <v>SCslt1</v>
          </cell>
          <cell r="AQ2608">
            <v>43000</v>
          </cell>
        </row>
        <row r="2609">
          <cell r="E2609" t="str">
            <v>Conseil BPO Deloitte</v>
          </cell>
          <cell r="Z2609" t="str">
            <v>SCslt1</v>
          </cell>
          <cell r="AQ2609">
            <v>44500</v>
          </cell>
        </row>
        <row r="2610">
          <cell r="E2610" t="str">
            <v>Deloitte Accounting Services</v>
          </cell>
          <cell r="Z2610" t="str">
            <v>Associé</v>
          </cell>
          <cell r="AQ2610">
            <v>0.12</v>
          </cell>
        </row>
        <row r="2611">
          <cell r="E2611" t="str">
            <v>Deloitte Accounting Services</v>
          </cell>
          <cell r="Z2611" t="str">
            <v>Associé</v>
          </cell>
          <cell r="AQ2611">
            <v>0.12</v>
          </cell>
        </row>
        <row r="2612">
          <cell r="E2612" t="str">
            <v>Deloitte Accounting Services</v>
          </cell>
          <cell r="Z2612" t="str">
            <v>Associé</v>
          </cell>
          <cell r="AQ2612">
            <v>0.12</v>
          </cell>
        </row>
        <row r="2613">
          <cell r="E2613" t="str">
            <v>Deloitte Accounting Services</v>
          </cell>
          <cell r="Z2613" t="str">
            <v>Dir</v>
          </cell>
          <cell r="AQ2613">
            <v>110383</v>
          </cell>
        </row>
        <row r="2614">
          <cell r="E2614" t="str">
            <v>Deloitte Accounting Services</v>
          </cell>
          <cell r="Z2614" t="str">
            <v>SM</v>
          </cell>
          <cell r="AQ2614">
            <v>93800.2</v>
          </cell>
        </row>
        <row r="2615">
          <cell r="E2615" t="str">
            <v>Deloitte Accounting Services</v>
          </cell>
          <cell r="Z2615" t="str">
            <v>SM</v>
          </cell>
          <cell r="AQ2615">
            <v>110818.5</v>
          </cell>
        </row>
        <row r="2616">
          <cell r="E2616" t="str">
            <v>Deloitte Accounting Services</v>
          </cell>
          <cell r="Z2616" t="str">
            <v>SM</v>
          </cell>
          <cell r="AQ2616">
            <v>107136.9</v>
          </cell>
        </row>
        <row r="2617">
          <cell r="E2617" t="str">
            <v>Deloitte Accounting Services</v>
          </cell>
          <cell r="Z2617" t="str">
            <v>SM</v>
          </cell>
          <cell r="AQ2617">
            <v>95622.8</v>
          </cell>
        </row>
        <row r="2618">
          <cell r="E2618" t="str">
            <v>Deloitte Accounting Services</v>
          </cell>
          <cell r="Z2618" t="str">
            <v>SM</v>
          </cell>
          <cell r="AQ2618">
            <v>91331.5</v>
          </cell>
        </row>
        <row r="2619">
          <cell r="E2619" t="str">
            <v>Deloitte Accounting Services</v>
          </cell>
          <cell r="Z2619" t="str">
            <v>M3</v>
          </cell>
          <cell r="AQ2619">
            <v>72689.5</v>
          </cell>
        </row>
        <row r="2620">
          <cell r="E2620" t="str">
            <v>Deloitte Accounting Services</v>
          </cell>
          <cell r="Z2620" t="str">
            <v>M3</v>
          </cell>
          <cell r="AQ2620">
            <v>68900</v>
          </cell>
        </row>
        <row r="2621">
          <cell r="E2621" t="str">
            <v>Deloitte Accounting Services</v>
          </cell>
          <cell r="Z2621" t="str">
            <v>M3</v>
          </cell>
          <cell r="AQ2621">
            <v>74492.600000000006</v>
          </cell>
        </row>
        <row r="2622">
          <cell r="E2622" t="str">
            <v>Deloitte Accounting Services</v>
          </cell>
          <cell r="Z2622" t="str">
            <v>M2</v>
          </cell>
          <cell r="AQ2622">
            <v>70304</v>
          </cell>
        </row>
        <row r="2623">
          <cell r="E2623" t="str">
            <v>Deloitte Accounting Services</v>
          </cell>
          <cell r="Z2623" t="str">
            <v>M2</v>
          </cell>
          <cell r="AQ2623">
            <v>72424.3</v>
          </cell>
        </row>
        <row r="2624">
          <cell r="E2624" t="str">
            <v>Deloitte Accounting Services</v>
          </cell>
          <cell r="Z2624" t="str">
            <v>M2</v>
          </cell>
          <cell r="AQ2624">
            <v>78460.2</v>
          </cell>
        </row>
        <row r="2625">
          <cell r="E2625" t="str">
            <v>Deloitte Accounting Services</v>
          </cell>
          <cell r="Z2625" t="str">
            <v>M2</v>
          </cell>
          <cell r="AQ2625">
            <v>63160.5</v>
          </cell>
        </row>
        <row r="2626">
          <cell r="E2626" t="str">
            <v>Deloitte Accounting Services</v>
          </cell>
          <cell r="Z2626" t="str">
            <v>M2</v>
          </cell>
          <cell r="AQ2626">
            <v>76499.8</v>
          </cell>
        </row>
        <row r="2627">
          <cell r="E2627" t="str">
            <v>Deloitte Accounting Services</v>
          </cell>
          <cell r="Z2627" t="str">
            <v>M1</v>
          </cell>
          <cell r="AQ2627">
            <v>57577</v>
          </cell>
        </row>
        <row r="2628">
          <cell r="E2628" t="str">
            <v>Deloitte Accounting Services</v>
          </cell>
          <cell r="Z2628" t="str">
            <v>M1</v>
          </cell>
          <cell r="AQ2628">
            <v>49870.6</v>
          </cell>
        </row>
        <row r="2629">
          <cell r="E2629" t="str">
            <v>Deloitte Accounting Services</v>
          </cell>
          <cell r="Z2629" t="str">
            <v>M1</v>
          </cell>
          <cell r="AQ2629">
            <v>66267.5</v>
          </cell>
        </row>
        <row r="2630">
          <cell r="E2630" t="str">
            <v>Deloitte Accounting Services</v>
          </cell>
          <cell r="Z2630" t="str">
            <v>M1</v>
          </cell>
          <cell r="AQ2630">
            <v>57127.199999999997</v>
          </cell>
        </row>
        <row r="2631">
          <cell r="E2631" t="str">
            <v>Deloitte Accounting Services</v>
          </cell>
          <cell r="Z2631" t="str">
            <v>M1</v>
          </cell>
          <cell r="AQ2631">
            <v>49010</v>
          </cell>
        </row>
        <row r="2632">
          <cell r="E2632" t="str">
            <v>Deloitte Accounting Services</v>
          </cell>
          <cell r="Z2632" t="str">
            <v>M1</v>
          </cell>
          <cell r="AQ2632">
            <v>55640</v>
          </cell>
        </row>
        <row r="2633">
          <cell r="E2633" t="str">
            <v>Deloitte Accounting Services</v>
          </cell>
          <cell r="Z2633" t="str">
            <v>M1</v>
          </cell>
          <cell r="AQ2633">
            <v>65000</v>
          </cell>
        </row>
        <row r="2634">
          <cell r="E2634" t="str">
            <v>Deloitte Accounting Services</v>
          </cell>
          <cell r="Z2634" t="str">
            <v>M1</v>
          </cell>
          <cell r="AQ2634">
            <v>58269.9</v>
          </cell>
        </row>
        <row r="2635">
          <cell r="E2635" t="str">
            <v>Deloitte Accounting Services</v>
          </cell>
          <cell r="Z2635" t="str">
            <v>Sup</v>
          </cell>
          <cell r="AQ2635">
            <v>49988.9</v>
          </cell>
        </row>
        <row r="2636">
          <cell r="E2636" t="str">
            <v>Deloitte Accounting Services</v>
          </cell>
          <cell r="Z2636" t="str">
            <v>Sup</v>
          </cell>
          <cell r="AQ2636">
            <v>46533.5</v>
          </cell>
        </row>
        <row r="2637">
          <cell r="E2637" t="str">
            <v>Deloitte Accounting Services</v>
          </cell>
          <cell r="Z2637" t="str">
            <v>Sup</v>
          </cell>
          <cell r="AQ2637">
            <v>51028.9</v>
          </cell>
        </row>
        <row r="2638">
          <cell r="E2638" t="str">
            <v>Deloitte Accounting Services</v>
          </cell>
          <cell r="Z2638" t="str">
            <v>Sup</v>
          </cell>
          <cell r="AQ2638">
            <v>45151.6</v>
          </cell>
        </row>
        <row r="2639">
          <cell r="E2639" t="str">
            <v>Deloitte Accounting Services</v>
          </cell>
          <cell r="Z2639" t="str">
            <v>Sup</v>
          </cell>
          <cell r="AQ2639">
            <v>44430.1</v>
          </cell>
        </row>
        <row r="2640">
          <cell r="E2640" t="str">
            <v>Deloitte Accounting Services</v>
          </cell>
          <cell r="Z2640" t="str">
            <v>Sup</v>
          </cell>
          <cell r="AQ2640">
            <v>48782.5</v>
          </cell>
        </row>
        <row r="2641">
          <cell r="E2641" t="str">
            <v>Deloitte Accounting Services</v>
          </cell>
          <cell r="Z2641" t="str">
            <v>Sup</v>
          </cell>
          <cell r="AQ2641">
            <v>44330</v>
          </cell>
        </row>
        <row r="2642">
          <cell r="E2642" t="str">
            <v>Deloitte Accounting Services</v>
          </cell>
          <cell r="Z2642" t="str">
            <v>Sup</v>
          </cell>
          <cell r="AQ2642">
            <v>47342.1</v>
          </cell>
        </row>
        <row r="2643">
          <cell r="E2643" t="str">
            <v>Deloitte Accounting Services</v>
          </cell>
          <cell r="Z2643" t="str">
            <v>Sup</v>
          </cell>
          <cell r="AQ2643">
            <v>45818.5</v>
          </cell>
        </row>
        <row r="2644">
          <cell r="E2644" t="str">
            <v>Deloitte Accounting Services</v>
          </cell>
          <cell r="Z2644" t="str">
            <v>Sup</v>
          </cell>
          <cell r="AQ2644">
            <v>45851</v>
          </cell>
        </row>
        <row r="2645">
          <cell r="E2645" t="str">
            <v>Deloitte Accounting Services</v>
          </cell>
          <cell r="Z2645" t="str">
            <v>Sup</v>
          </cell>
          <cell r="AQ2645">
            <v>46027.8</v>
          </cell>
        </row>
        <row r="2646">
          <cell r="E2646" t="str">
            <v>Deloitte Accounting Services</v>
          </cell>
          <cell r="Z2646" t="str">
            <v>Sup</v>
          </cell>
          <cell r="AQ2646">
            <v>49474.1</v>
          </cell>
        </row>
        <row r="2647">
          <cell r="E2647" t="str">
            <v>Deloitte Accounting Services</v>
          </cell>
          <cell r="Z2647" t="str">
            <v>Sup</v>
          </cell>
          <cell r="AQ2647">
            <v>49143.9</v>
          </cell>
        </row>
        <row r="2648">
          <cell r="E2648" t="str">
            <v>Deloitte Accounting Services</v>
          </cell>
          <cell r="Z2648" t="str">
            <v>AConf1</v>
          </cell>
          <cell r="AQ2648">
            <v>32292</v>
          </cell>
        </row>
        <row r="2649">
          <cell r="E2649" t="str">
            <v>Deloitte Accounting Services</v>
          </cell>
          <cell r="Z2649" t="str">
            <v>AConf1</v>
          </cell>
          <cell r="AQ2649">
            <v>35682.400000000001</v>
          </cell>
        </row>
        <row r="2650">
          <cell r="E2650" t="str">
            <v>Deloitte Accounting Services</v>
          </cell>
          <cell r="Z2650" t="str">
            <v>AConf1</v>
          </cell>
          <cell r="AQ2650">
            <v>39375.699999999997</v>
          </cell>
        </row>
        <row r="2651">
          <cell r="E2651" t="str">
            <v>Deloitte Accounting Services</v>
          </cell>
          <cell r="Z2651" t="str">
            <v>AConf1</v>
          </cell>
          <cell r="AQ2651">
            <v>33800</v>
          </cell>
        </row>
        <row r="2652">
          <cell r="E2652" t="str">
            <v>Deloitte Accounting Services</v>
          </cell>
          <cell r="Z2652" t="str">
            <v>AConf1</v>
          </cell>
          <cell r="AQ2652">
            <v>34127.599999999999</v>
          </cell>
        </row>
        <row r="2653">
          <cell r="E2653" t="str">
            <v>Deloitte Accounting Services</v>
          </cell>
          <cell r="Z2653" t="str">
            <v>AConf2</v>
          </cell>
          <cell r="AQ2653">
            <v>41769</v>
          </cell>
        </row>
        <row r="2654">
          <cell r="E2654" t="str">
            <v>Deloitte Accounting Services</v>
          </cell>
          <cell r="Z2654" t="str">
            <v>AConf2</v>
          </cell>
          <cell r="AQ2654">
            <v>37531</v>
          </cell>
        </row>
        <row r="2655">
          <cell r="E2655" t="str">
            <v>Deloitte Accounting Services</v>
          </cell>
          <cell r="Z2655" t="str">
            <v>AConf2</v>
          </cell>
          <cell r="AQ2655">
            <v>37895</v>
          </cell>
        </row>
        <row r="2656">
          <cell r="E2656" t="str">
            <v>Deloitte Accounting Services</v>
          </cell>
          <cell r="Z2656" t="str">
            <v>AConf2</v>
          </cell>
          <cell r="AQ2656">
            <v>36899.199999999997</v>
          </cell>
        </row>
        <row r="2657">
          <cell r="E2657" t="str">
            <v>Deloitte Accounting Services</v>
          </cell>
          <cell r="Z2657" t="str">
            <v>APrinc</v>
          </cell>
          <cell r="AQ2657">
            <v>39048.1</v>
          </cell>
        </row>
        <row r="2658">
          <cell r="E2658" t="str">
            <v>Deloitte Accounting Services</v>
          </cell>
          <cell r="Z2658" t="str">
            <v>APrinc</v>
          </cell>
          <cell r="AQ2658">
            <v>47700.12</v>
          </cell>
        </row>
        <row r="2659">
          <cell r="E2659" t="str">
            <v>Deloitte Accounting Services</v>
          </cell>
          <cell r="Z2659" t="str">
            <v>APrinc</v>
          </cell>
          <cell r="AQ2659">
            <v>43461.599999999999</v>
          </cell>
        </row>
        <row r="2660">
          <cell r="E2660" t="str">
            <v>Deloitte Accounting Services</v>
          </cell>
          <cell r="Z2660" t="str">
            <v>APrinc</v>
          </cell>
          <cell r="AQ2660">
            <v>42131.7</v>
          </cell>
        </row>
        <row r="2661">
          <cell r="E2661" t="str">
            <v>Deloitte Accounting Services</v>
          </cell>
          <cell r="Z2661" t="str">
            <v>APrinc</v>
          </cell>
          <cell r="AQ2661">
            <v>40496.300000000003</v>
          </cell>
        </row>
        <row r="2662">
          <cell r="E2662" t="str">
            <v>Deloitte Accounting Services</v>
          </cell>
          <cell r="Z2662" t="str">
            <v>Assistant</v>
          </cell>
          <cell r="AQ2662">
            <v>28600</v>
          </cell>
        </row>
        <row r="2663">
          <cell r="E2663" t="str">
            <v>Deloitte Accounting Services</v>
          </cell>
          <cell r="Z2663" t="str">
            <v>Assistant</v>
          </cell>
          <cell r="AQ2663">
            <v>28600</v>
          </cell>
        </row>
        <row r="2664">
          <cell r="E2664" t="str">
            <v>Deloitte Accounting Services</v>
          </cell>
          <cell r="Z2664" t="str">
            <v>Assistant</v>
          </cell>
          <cell r="AQ2664">
            <v>31200</v>
          </cell>
        </row>
        <row r="2665">
          <cell r="E2665" t="str">
            <v>Deloitte Accounting Services</v>
          </cell>
          <cell r="Z2665" t="str">
            <v>SLD</v>
          </cell>
          <cell r="AQ2665">
            <v>14497.99</v>
          </cell>
        </row>
        <row r="2666">
          <cell r="E2666" t="str">
            <v>Deloitte Accounting Services</v>
          </cell>
          <cell r="Z2666" t="str">
            <v>ADéb</v>
          </cell>
          <cell r="AQ2666">
            <v>27300</v>
          </cell>
        </row>
        <row r="2667">
          <cell r="E2667" t="str">
            <v>Deloitte Accounting Services</v>
          </cell>
          <cell r="Z2667" t="str">
            <v>ADéb</v>
          </cell>
          <cell r="AQ2667">
            <v>26000</v>
          </cell>
        </row>
        <row r="2668">
          <cell r="E2668" t="str">
            <v>Deloitte Accounting Services</v>
          </cell>
          <cell r="Z2668" t="str">
            <v>ADéb</v>
          </cell>
          <cell r="AQ2668">
            <v>26000</v>
          </cell>
        </row>
        <row r="2669">
          <cell r="E2669" t="str">
            <v>Deloitte Accounting Services</v>
          </cell>
          <cell r="Z2669" t="str">
            <v>ADéb</v>
          </cell>
          <cell r="AQ2669">
            <v>26000</v>
          </cell>
        </row>
        <row r="2670">
          <cell r="E2670" t="str">
            <v>Deloitte Accounting Services</v>
          </cell>
          <cell r="Z2670" t="str">
            <v>ADéb</v>
          </cell>
          <cell r="AQ2670">
            <v>27300</v>
          </cell>
        </row>
        <row r="2671">
          <cell r="E2671" t="str">
            <v>Deloitte Accounting Services</v>
          </cell>
          <cell r="Z2671" t="str">
            <v>Secrétaire</v>
          </cell>
          <cell r="AQ2671">
            <v>35100</v>
          </cell>
        </row>
        <row r="2672">
          <cell r="E2672" t="str">
            <v>Deloitte Accounting Services</v>
          </cell>
          <cell r="Z2672" t="str">
            <v>Secrétaire</v>
          </cell>
          <cell r="AQ2672">
            <v>32500</v>
          </cell>
        </row>
        <row r="2673">
          <cell r="E2673" t="str">
            <v>Deloitte Accounting Services</v>
          </cell>
          <cell r="Z2673" t="str">
            <v>Cadre</v>
          </cell>
          <cell r="AQ2673">
            <v>39000</v>
          </cell>
        </row>
        <row r="2674">
          <cell r="E2674" t="str">
            <v>Deloitte Accounting Services</v>
          </cell>
          <cell r="Z2674" t="str">
            <v>Cadre</v>
          </cell>
          <cell r="AQ2674">
            <v>45500</v>
          </cell>
        </row>
        <row r="2675">
          <cell r="E2675" t="str">
            <v>Deloitte Accounting Services</v>
          </cell>
          <cell r="Z2675" t="str">
            <v>Employé</v>
          </cell>
          <cell r="AQ2675">
            <v>28600</v>
          </cell>
        </row>
        <row r="2676">
          <cell r="E2676" t="str">
            <v>Deloitte Accounting Services</v>
          </cell>
          <cell r="Z2676" t="str">
            <v>Employé</v>
          </cell>
          <cell r="AQ2676">
            <v>24333.4</v>
          </cell>
        </row>
        <row r="2677">
          <cell r="E2677" t="str">
            <v>Deloitte Accounting Services</v>
          </cell>
          <cell r="Z2677" t="str">
            <v>AssistDir</v>
          </cell>
          <cell r="AQ2677">
            <v>40170</v>
          </cell>
        </row>
        <row r="2678">
          <cell r="E2678" t="str">
            <v>Deloitte Accounting Services</v>
          </cell>
          <cell r="Z2678" t="str">
            <v>Secrétaire</v>
          </cell>
          <cell r="AQ2678">
            <v>37611.599999999999</v>
          </cell>
        </row>
        <row r="2679">
          <cell r="E2679" t="str">
            <v>Deloitte Accounting Services</v>
          </cell>
          <cell r="Z2679" t="str">
            <v>Secrétaire</v>
          </cell>
          <cell r="AQ2679">
            <v>36153</v>
          </cell>
        </row>
        <row r="2680">
          <cell r="E2680" t="str">
            <v>DQ/DQR</v>
          </cell>
          <cell r="Z2680" t="str">
            <v>Associé</v>
          </cell>
          <cell r="AQ2680">
            <v>12</v>
          </cell>
        </row>
        <row r="2681">
          <cell r="E2681" t="str">
            <v>DQ/DQR</v>
          </cell>
          <cell r="Z2681" t="str">
            <v>Associé</v>
          </cell>
          <cell r="AQ2681">
            <v>0</v>
          </cell>
        </row>
        <row r="2682">
          <cell r="E2682" t="str">
            <v>DQ/DQR</v>
          </cell>
          <cell r="Z2682" t="str">
            <v>Ppal</v>
          </cell>
          <cell r="AQ2682">
            <v>103036</v>
          </cell>
        </row>
        <row r="2683">
          <cell r="E2683" t="str">
            <v>DQ/DQR</v>
          </cell>
          <cell r="Z2683" t="str">
            <v>Dir</v>
          </cell>
          <cell r="AQ2683">
            <v>117516.23</v>
          </cell>
        </row>
        <row r="2684">
          <cell r="E2684" t="str">
            <v>DQ/DQR</v>
          </cell>
          <cell r="Z2684" t="str">
            <v>Dir</v>
          </cell>
          <cell r="AQ2684">
            <v>112016.19</v>
          </cell>
        </row>
        <row r="2685">
          <cell r="E2685" t="str">
            <v>DQ/DQR</v>
          </cell>
          <cell r="Z2685" t="str">
            <v>Dir</v>
          </cell>
          <cell r="AQ2685">
            <v>109500</v>
          </cell>
        </row>
        <row r="2686">
          <cell r="E2686" t="str">
            <v>DQ/DQR</v>
          </cell>
          <cell r="Z2686" t="str">
            <v>Dir</v>
          </cell>
          <cell r="AQ2686">
            <v>96000</v>
          </cell>
        </row>
        <row r="2687">
          <cell r="E2687" t="str">
            <v>DQ/DQR</v>
          </cell>
          <cell r="Z2687" t="str">
            <v>SM</v>
          </cell>
          <cell r="AQ2687">
            <v>91800</v>
          </cell>
        </row>
        <row r="2688">
          <cell r="E2688" t="str">
            <v>DQ/DQR</v>
          </cell>
          <cell r="Z2688" t="str">
            <v>SM</v>
          </cell>
          <cell r="AQ2688">
            <v>89150</v>
          </cell>
        </row>
        <row r="2689">
          <cell r="E2689" t="str">
            <v>DQ/DQR</v>
          </cell>
          <cell r="Z2689" t="str">
            <v>SM</v>
          </cell>
          <cell r="AQ2689">
            <v>86200</v>
          </cell>
        </row>
        <row r="2690">
          <cell r="E2690" t="str">
            <v>DQ/DQR</v>
          </cell>
          <cell r="Z2690" t="str">
            <v>SM</v>
          </cell>
          <cell r="AQ2690">
            <v>93500</v>
          </cell>
        </row>
        <row r="2691">
          <cell r="E2691" t="str">
            <v>DQ/DQR</v>
          </cell>
          <cell r="Z2691" t="str">
            <v>SM</v>
          </cell>
          <cell r="AQ2691">
            <v>88500</v>
          </cell>
        </row>
        <row r="2692">
          <cell r="E2692" t="str">
            <v>DQ/DQR</v>
          </cell>
          <cell r="Z2692" t="str">
            <v>SM</v>
          </cell>
          <cell r="AQ2692">
            <v>78000</v>
          </cell>
        </row>
        <row r="2693">
          <cell r="E2693" t="str">
            <v>DQ/DQR</v>
          </cell>
          <cell r="Z2693" t="str">
            <v>M2</v>
          </cell>
          <cell r="AQ2693">
            <v>59000</v>
          </cell>
        </row>
        <row r="2694">
          <cell r="E2694" t="str">
            <v>DQ/DQR</v>
          </cell>
          <cell r="Z2694" t="str">
            <v>M1</v>
          </cell>
          <cell r="AQ2694">
            <v>55250</v>
          </cell>
        </row>
        <row r="2695">
          <cell r="E2695" t="str">
            <v>DQ/DQR</v>
          </cell>
          <cell r="Z2695" t="str">
            <v>AssistDir</v>
          </cell>
          <cell r="AQ2695">
            <v>34000</v>
          </cell>
        </row>
        <row r="2696">
          <cell r="E2696" t="str">
            <v>DQ/DQR</v>
          </cell>
          <cell r="Z2696" t="str">
            <v>AssistDir</v>
          </cell>
          <cell r="AQ2696">
            <v>34000</v>
          </cell>
        </row>
        <row r="2697">
          <cell r="E2697" t="str">
            <v>DQ/DQR</v>
          </cell>
          <cell r="Z2697" t="str">
            <v>AssistDir</v>
          </cell>
          <cell r="AQ2697">
            <v>35000</v>
          </cell>
        </row>
        <row r="2698">
          <cell r="E2698" t="str">
            <v>DQ/DQR</v>
          </cell>
          <cell r="Z2698" t="str">
            <v>AssistDir</v>
          </cell>
          <cell r="AQ2698">
            <v>36333.32</v>
          </cell>
        </row>
        <row r="2699">
          <cell r="E2699" t="str">
            <v>DQ/DQR</v>
          </cell>
          <cell r="Z2699" t="str">
            <v>SecrDir</v>
          </cell>
          <cell r="AQ2699">
            <v>31118.49</v>
          </cell>
        </row>
        <row r="2700">
          <cell r="E2700" t="str">
            <v>DQ/DQR</v>
          </cell>
          <cell r="Z2700" t="str">
            <v>Man Int</v>
          </cell>
          <cell r="AQ2700">
            <v>50000</v>
          </cell>
        </row>
        <row r="2701">
          <cell r="E2701" t="str">
            <v>DQ/DQR</v>
          </cell>
          <cell r="Z2701" t="str">
            <v>CadreConf</v>
          </cell>
          <cell r="AQ2701">
            <v>42000</v>
          </cell>
        </row>
        <row r="2702">
          <cell r="E2702" t="str">
            <v>DQ/DQR</v>
          </cell>
          <cell r="Z2702" t="str">
            <v>CadreConf</v>
          </cell>
          <cell r="AQ2702">
            <v>44000</v>
          </cell>
        </row>
        <row r="2703">
          <cell r="E2703" t="str">
            <v>DQ/DQR</v>
          </cell>
          <cell r="Z2703" t="str">
            <v>Cadre</v>
          </cell>
          <cell r="AQ2703">
            <v>32000</v>
          </cell>
        </row>
        <row r="2704">
          <cell r="E2704" t="str">
            <v>DQ/DQR</v>
          </cell>
          <cell r="Z2704" t="str">
            <v>Cadre</v>
          </cell>
          <cell r="AQ2704">
            <v>37000</v>
          </cell>
        </row>
        <row r="2705">
          <cell r="E2705" t="str">
            <v>DQ/DQR</v>
          </cell>
          <cell r="Z2705" t="str">
            <v>Employé</v>
          </cell>
          <cell r="AQ2705">
            <v>28400</v>
          </cell>
        </row>
        <row r="2706">
          <cell r="E2706" t="str">
            <v>DQ/DQR</v>
          </cell>
          <cell r="Z2706" t="str">
            <v>Employé</v>
          </cell>
          <cell r="AQ2706">
            <v>24825</v>
          </cell>
        </row>
      </sheetData>
      <sheetData sheetId="1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REC Budget"/>
      <sheetName val="Recrutements FY17"/>
      <sheetName val="Sheet1"/>
      <sheetName val="Ne pas supprimer CGS"/>
    </sheetNames>
    <sheetDataSet>
      <sheetData sheetId="0"/>
      <sheetData sheetId="1"/>
      <sheetData sheetId="2"/>
      <sheetData sheetId="3">
        <row r="2">
          <cell r="F2" t="str">
            <v>Annonce</v>
          </cell>
          <cell r="O2" t="str">
            <v>Convention</v>
          </cell>
        </row>
        <row r="3">
          <cell r="F3" t="str">
            <v>Candidature spontanée</v>
          </cell>
          <cell r="O3" t="str">
            <v>CDI</v>
          </cell>
        </row>
        <row r="4">
          <cell r="F4" t="str">
            <v>Forum</v>
          </cell>
          <cell r="O4" t="str">
            <v>CDD</v>
          </cell>
        </row>
        <row r="5">
          <cell r="F5" t="str">
            <v>Cabinet de chasse</v>
          </cell>
        </row>
        <row r="6">
          <cell r="F6" t="str">
            <v>Recommandation</v>
          </cell>
        </row>
        <row r="7">
          <cell r="F7" t="str">
            <v>Cooptation</v>
          </cell>
        </row>
        <row r="8">
          <cell r="F8" t="str">
            <v>Ancien stagiaire</v>
          </cell>
        </row>
        <row r="9">
          <cell r="F9" t="str">
            <v>Mobilité</v>
          </cell>
        </row>
        <row r="10">
          <cell r="F10" t="str">
            <v>Anciens Deloitte</v>
          </cell>
        </row>
        <row r="11">
          <cell r="F11" t="str">
            <v>Réseau Deloitte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ivot"/>
      <sheetName val="Pyramide"/>
      <sheetName val="Ecart prod 6-11 valorise"/>
      <sheetName val="Sheet3"/>
      <sheetName val="ne pas supprimer CGS"/>
    </sheetNames>
    <sheetDataSet>
      <sheetData sheetId="0"/>
      <sheetData sheetId="1"/>
      <sheetData sheetId="2"/>
      <sheetData sheetId="3">
        <row r="1">
          <cell r="B1" t="str">
            <v>BPR</v>
          </cell>
          <cell r="E1" t="str">
            <v>Convention</v>
          </cell>
          <cell r="F1" t="str">
            <v>Entretiens avancés</v>
          </cell>
        </row>
        <row r="2">
          <cell r="E2" t="str">
            <v>CDI</v>
          </cell>
          <cell r="F2" t="str">
            <v>Etude proposition</v>
          </cell>
        </row>
        <row r="3">
          <cell r="E3" t="str">
            <v>CDD</v>
          </cell>
          <cell r="F3" t="str">
            <v>Proposition orale</v>
          </cell>
        </row>
        <row r="4">
          <cell r="E4" t="str">
            <v>Mobilité</v>
          </cell>
          <cell r="F4" t="str">
            <v>Contrat envoyé</v>
          </cell>
        </row>
        <row r="5">
          <cell r="F5" t="str">
            <v>Contrat reçu</v>
          </cell>
        </row>
        <row r="6">
          <cell r="F6" t="str">
            <v>Collaborateur intégré</v>
          </cell>
        </row>
        <row r="7">
          <cell r="F7" t="str">
            <v>Fin PE employé</v>
          </cell>
        </row>
      </sheetData>
      <sheetData sheetId="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heet1"/>
      <sheetName val="Sheet2"/>
      <sheetName val="Sheet3"/>
      <sheetName val="Book1"/>
      <sheetName val="Ne pas supprimer"/>
    </sheetNames>
    <sheetDataSet>
      <sheetData sheetId="0">
        <row r="1">
          <cell r="B1" t="str">
            <v>Matricule</v>
          </cell>
          <cell r="I1" t="str">
            <v>CR</v>
          </cell>
          <cell r="J1" t="str">
            <v>LS</v>
          </cell>
        </row>
        <row r="2">
          <cell r="J2" t="str">
            <v>Dont Var CP</v>
          </cell>
        </row>
        <row r="3">
          <cell r="J3" t="str">
            <v>Dont Var CP</v>
          </cell>
        </row>
        <row r="4">
          <cell r="I4" t="str">
            <v>CR</v>
          </cell>
          <cell r="J4">
            <v>0</v>
          </cell>
        </row>
        <row r="5">
          <cell r="J5">
            <v>-31107.739999999987</v>
          </cell>
        </row>
        <row r="6">
          <cell r="J6">
            <v>89937.19</v>
          </cell>
        </row>
        <row r="7">
          <cell r="J7">
            <v>102731.09999999999</v>
          </cell>
        </row>
        <row r="8">
          <cell r="B8" t="str">
            <v>115235</v>
          </cell>
          <cell r="J8">
            <v>6615.9299999999994</v>
          </cell>
        </row>
        <row r="9">
          <cell r="B9" t="str">
            <v>1016191</v>
          </cell>
          <cell r="J9">
            <v>-2694.47</v>
          </cell>
        </row>
        <row r="10">
          <cell r="B10" t="str">
            <v>1016200</v>
          </cell>
          <cell r="J10">
            <v>0</v>
          </cell>
        </row>
        <row r="11">
          <cell r="B11" t="str">
            <v>1016363</v>
          </cell>
          <cell r="J11">
            <v>161560.54999999999</v>
          </cell>
        </row>
        <row r="12">
          <cell r="B12" t="str">
            <v>1012140</v>
          </cell>
          <cell r="J12">
            <v>3921.4600000000005</v>
          </cell>
        </row>
        <row r="13">
          <cell r="B13" t="str">
            <v>1022521</v>
          </cell>
          <cell r="J13">
            <v>15277.746589247188</v>
          </cell>
        </row>
        <row r="14">
          <cell r="B14" t="str">
            <v>1011188</v>
          </cell>
          <cell r="J14">
            <v>165482.00999999998</v>
          </cell>
        </row>
        <row r="15">
          <cell r="B15" t="str">
            <v>1016370</v>
          </cell>
          <cell r="J15" t="str">
            <v>MS_Valo_Out_Demission_n_id</v>
          </cell>
        </row>
        <row r="16">
          <cell r="B16" t="str">
            <v>1008638</v>
          </cell>
          <cell r="J16" t="str">
            <v>MS_Valo_Out_Demission_n_id</v>
          </cell>
        </row>
        <row r="17">
          <cell r="B17" t="str">
            <v>1016334</v>
          </cell>
          <cell r="J17" t="str">
            <v>Tot_Matricule_Simu</v>
          </cell>
        </row>
        <row r="18">
          <cell r="B18" t="str">
            <v>115645</v>
          </cell>
          <cell r="J18" t="str">
            <v>MS Dém NI</v>
          </cell>
        </row>
        <row r="19">
          <cell r="B19" t="str">
            <v>1016168</v>
          </cell>
          <cell r="J19" t="str">
            <v>MS Dém NI</v>
          </cell>
        </row>
        <row r="20">
          <cell r="B20" t="str">
            <v>1016178</v>
          </cell>
          <cell r="J20">
            <v>0</v>
          </cell>
        </row>
        <row r="21">
          <cell r="B21" t="str">
            <v>1016190</v>
          </cell>
          <cell r="J21">
            <v>0</v>
          </cell>
        </row>
        <row r="22">
          <cell r="B22" t="str">
            <v>1018276</v>
          </cell>
          <cell r="J22">
            <v>0</v>
          </cell>
        </row>
        <row r="23">
          <cell r="B23" t="str">
            <v>1022561</v>
          </cell>
          <cell r="J23">
            <v>0</v>
          </cell>
        </row>
        <row r="24">
          <cell r="B24" t="str">
            <v>1016205</v>
          </cell>
          <cell r="J24">
            <v>0</v>
          </cell>
        </row>
        <row r="25">
          <cell r="B25" t="str">
            <v>1016230</v>
          </cell>
          <cell r="J25">
            <v>0</v>
          </cell>
        </row>
        <row r="26">
          <cell r="B26" t="str">
            <v>1016268</v>
          </cell>
          <cell r="J26">
            <v>0</v>
          </cell>
        </row>
        <row r="27">
          <cell r="B27" t="str">
            <v>1014125</v>
          </cell>
          <cell r="J27">
            <v>0</v>
          </cell>
        </row>
        <row r="28">
          <cell r="B28" t="str">
            <v>1022577</v>
          </cell>
          <cell r="J28">
            <v>0</v>
          </cell>
        </row>
        <row r="29">
          <cell r="B29" t="str">
            <v>1022583</v>
          </cell>
          <cell r="J29">
            <v>0</v>
          </cell>
        </row>
        <row r="30">
          <cell r="B30" t="str">
            <v>1017603</v>
          </cell>
          <cell r="J30">
            <v>0</v>
          </cell>
        </row>
        <row r="31">
          <cell r="B31" t="str">
            <v>1016369</v>
          </cell>
          <cell r="J31" t="str">
            <v>MS_Valo_Out_Depart_n_id</v>
          </cell>
        </row>
        <row r="32">
          <cell r="B32" t="str">
            <v>1010921</v>
          </cell>
          <cell r="J32" t="str">
            <v>Tot_Matricule_Simu</v>
          </cell>
        </row>
        <row r="33">
          <cell r="B33" t="str">
            <v>1022585</v>
          </cell>
          <cell r="J33" t="str">
            <v>MS Dép NENG</v>
          </cell>
        </row>
        <row r="34">
          <cell r="B34" t="str">
            <v>1012072</v>
          </cell>
          <cell r="J34" t="str">
            <v>MS Dép NENG</v>
          </cell>
        </row>
        <row r="35">
          <cell r="B35" t="str">
            <v>1022488</v>
          </cell>
          <cell r="J35">
            <v>0</v>
          </cell>
        </row>
        <row r="36">
          <cell r="B36" t="str">
            <v>1016530</v>
          </cell>
          <cell r="J36">
            <v>0</v>
          </cell>
        </row>
        <row r="37">
          <cell r="B37" t="str">
            <v>1016240</v>
          </cell>
          <cell r="J37">
            <v>0</v>
          </cell>
        </row>
        <row r="38">
          <cell r="B38" t="str">
            <v>1017590</v>
          </cell>
          <cell r="J38">
            <v>0</v>
          </cell>
        </row>
        <row r="39">
          <cell r="B39" t="str">
            <v>1015221</v>
          </cell>
          <cell r="J39">
            <v>0</v>
          </cell>
        </row>
        <row r="40">
          <cell r="B40" t="str">
            <v>1016345</v>
          </cell>
          <cell r="J40">
            <v>0</v>
          </cell>
        </row>
        <row r="41">
          <cell r="B41" t="str">
            <v>1017592</v>
          </cell>
          <cell r="J41">
            <v>0</v>
          </cell>
        </row>
        <row r="42">
          <cell r="B42" t="str">
            <v>1012020</v>
          </cell>
          <cell r="J42">
            <v>0</v>
          </cell>
        </row>
        <row r="43">
          <cell r="B43" t="str">
            <v>1016368</v>
          </cell>
          <cell r="J43">
            <v>0</v>
          </cell>
        </row>
        <row r="44">
          <cell r="B44" t="str">
            <v>MNI00179</v>
          </cell>
          <cell r="J44">
            <v>0</v>
          </cell>
        </row>
        <row r="45">
          <cell r="B45" t="str">
            <v>1020520</v>
          </cell>
          <cell r="J45">
            <v>0</v>
          </cell>
        </row>
        <row r="46">
          <cell r="B46" t="str">
            <v>1018044</v>
          </cell>
          <cell r="J46" t="str">
            <v>Head_Mut_Out</v>
          </cell>
        </row>
        <row r="47">
          <cell r="B47" t="str">
            <v>1020729</v>
          </cell>
          <cell r="J47" t="str">
            <v>Head_Mut_Out</v>
          </cell>
        </row>
        <row r="48">
          <cell r="B48" t="str">
            <v>1018022</v>
          </cell>
          <cell r="J48" t="str">
            <v>Tot_Matricule_Simu</v>
          </cell>
        </row>
        <row r="49">
          <cell r="B49" t="str">
            <v>MNI00130</v>
          </cell>
          <cell r="J49" t="str">
            <v>Nb Mob Out</v>
          </cell>
        </row>
        <row r="50">
          <cell r="B50" t="str">
            <v>1018821</v>
          </cell>
          <cell r="J50">
            <v>0</v>
          </cell>
        </row>
        <row r="51">
          <cell r="B51" t="str">
            <v>1018419</v>
          </cell>
          <cell r="J51">
            <v>-7</v>
          </cell>
        </row>
        <row r="52">
          <cell r="B52" t="str">
            <v>1017948</v>
          </cell>
          <cell r="J52">
            <v>-8</v>
          </cell>
        </row>
        <row r="53">
          <cell r="B53" t="str">
            <v>1018343</v>
          </cell>
          <cell r="J53">
            <v>0</v>
          </cell>
        </row>
        <row r="54">
          <cell r="B54" t="str">
            <v>1019476</v>
          </cell>
          <cell r="J54">
            <v>-1</v>
          </cell>
        </row>
        <row r="55">
          <cell r="B55" t="str">
            <v>1016519</v>
          </cell>
          <cell r="J55">
            <v>0</v>
          </cell>
        </row>
        <row r="56">
          <cell r="B56" t="str">
            <v>1018564</v>
          </cell>
          <cell r="J56">
            <v>0</v>
          </cell>
        </row>
        <row r="57">
          <cell r="B57" t="str">
            <v>1016842</v>
          </cell>
          <cell r="J57">
            <v>-15</v>
          </cell>
        </row>
        <row r="58">
          <cell r="B58" t="str">
            <v>MNI00181</v>
          </cell>
          <cell r="J58">
            <v>-1</v>
          </cell>
        </row>
        <row r="59">
          <cell r="B59" t="str">
            <v>1021001</v>
          </cell>
          <cell r="J59">
            <v>0</v>
          </cell>
        </row>
        <row r="60">
          <cell r="B60" t="str">
            <v>1020186</v>
          </cell>
          <cell r="J60">
            <v>-16</v>
          </cell>
        </row>
        <row r="61">
          <cell r="B61" t="str">
            <v>1020265</v>
          </cell>
          <cell r="J61" t="str">
            <v>MS_Valo_In_Recrut_n_id</v>
          </cell>
        </row>
        <row r="62">
          <cell r="B62" t="str">
            <v>1019569</v>
          </cell>
          <cell r="J62" t="str">
            <v>MS_Valo_In_Recrut_n_id</v>
          </cell>
        </row>
        <row r="63">
          <cell r="B63" t="str">
            <v>1020925</v>
          </cell>
          <cell r="J63" t="str">
            <v>Tot_Matricule_Simu</v>
          </cell>
        </row>
        <row r="64">
          <cell r="B64" t="str">
            <v>MNI00044</v>
          </cell>
          <cell r="J64" t="str">
            <v>MS Rec NI</v>
          </cell>
        </row>
        <row r="65">
          <cell r="B65" t="str">
            <v>MNI00047</v>
          </cell>
          <cell r="J65">
            <v>0</v>
          </cell>
        </row>
        <row r="66">
          <cell r="B66" t="str">
            <v>MNI00143</v>
          </cell>
          <cell r="J66">
            <v>0</v>
          </cell>
        </row>
        <row r="67">
          <cell r="B67" t="str">
            <v>MNI01992</v>
          </cell>
          <cell r="J67">
            <v>0</v>
          </cell>
        </row>
        <row r="68">
          <cell r="B68" t="str">
            <v>1020956</v>
          </cell>
          <cell r="J68">
            <v>0</v>
          </cell>
        </row>
        <row r="69">
          <cell r="B69" t="str">
            <v>1020972</v>
          </cell>
          <cell r="J69">
            <v>0</v>
          </cell>
        </row>
        <row r="70">
          <cell r="B70" t="str">
            <v>1022734</v>
          </cell>
          <cell r="J70">
            <v>0</v>
          </cell>
        </row>
        <row r="71">
          <cell r="B71" t="str">
            <v>1021681</v>
          </cell>
          <cell r="J71">
            <v>0</v>
          </cell>
        </row>
        <row r="72">
          <cell r="B72" t="str">
            <v>1020509</v>
          </cell>
          <cell r="J72">
            <v>0</v>
          </cell>
        </row>
        <row r="73">
          <cell r="B73" t="str">
            <v>1021435</v>
          </cell>
          <cell r="J73">
            <v>0</v>
          </cell>
        </row>
        <row r="74">
          <cell r="B74" t="str">
            <v>1022652</v>
          </cell>
          <cell r="J74">
            <v>0</v>
          </cell>
        </row>
        <row r="75">
          <cell r="B75" t="str">
            <v>1021878</v>
          </cell>
          <cell r="J75">
            <v>317172.84974573879</v>
          </cell>
        </row>
        <row r="76">
          <cell r="B76" t="str">
            <v>1021386</v>
          </cell>
          <cell r="J76">
            <v>0</v>
          </cell>
        </row>
        <row r="77">
          <cell r="B77" t="str">
            <v>MNI00118</v>
          </cell>
          <cell r="J77" t="str">
            <v>Head_Mut_In</v>
          </cell>
        </row>
        <row r="78">
          <cell r="B78" t="str">
            <v>MNI00131</v>
          </cell>
          <cell r="J78" t="str">
            <v>Head_Mut_In</v>
          </cell>
        </row>
        <row r="79">
          <cell r="B79" t="str">
            <v>MNI00182</v>
          </cell>
          <cell r="J79" t="str">
            <v>Tot_Matricule_Simu</v>
          </cell>
        </row>
        <row r="80">
          <cell r="B80" t="str">
            <v>MNI00333</v>
          </cell>
          <cell r="J80" t="str">
            <v>Nb Mob In</v>
          </cell>
        </row>
        <row r="81">
          <cell r="B81" t="str">
            <v>MNI00350</v>
          </cell>
          <cell r="J81">
            <v>0</v>
          </cell>
        </row>
        <row r="82">
          <cell r="B82" t="str">
            <v>MNI00815</v>
          </cell>
          <cell r="J82">
            <v>0</v>
          </cell>
        </row>
        <row r="83">
          <cell r="B83" t="str">
            <v>1022947</v>
          </cell>
          <cell r="J83">
            <v>2</v>
          </cell>
        </row>
        <row r="84">
          <cell r="B84" t="str">
            <v>1021507</v>
          </cell>
          <cell r="J84">
            <v>1</v>
          </cell>
        </row>
        <row r="85">
          <cell r="B85" t="str">
            <v>1024044</v>
          </cell>
          <cell r="J85">
            <v>3</v>
          </cell>
        </row>
        <row r="86">
          <cell r="B86" t="str">
            <v>1022766</v>
          </cell>
          <cell r="J86">
            <v>0</v>
          </cell>
        </row>
        <row r="87">
          <cell r="B87" t="str">
            <v>1024199</v>
          </cell>
          <cell r="J87">
            <v>0</v>
          </cell>
        </row>
        <row r="88">
          <cell r="B88" t="str">
            <v>1022845</v>
          </cell>
          <cell r="J88">
            <v>3</v>
          </cell>
        </row>
        <row r="89">
          <cell r="B89" t="str">
            <v>1020275</v>
          </cell>
          <cell r="J89">
            <v>3</v>
          </cell>
        </row>
        <row r="90">
          <cell r="B90" t="str">
            <v>1023115</v>
          </cell>
          <cell r="J90">
            <v>0</v>
          </cell>
        </row>
        <row r="91">
          <cell r="B91" t="str">
            <v>1023224</v>
          </cell>
          <cell r="J91">
            <v>6</v>
          </cell>
        </row>
        <row r="92">
          <cell r="B92" t="str">
            <v>1024019</v>
          </cell>
          <cell r="J92" t="str">
            <v>MS_FY</v>
          </cell>
        </row>
        <row r="93">
          <cell r="B93" t="str">
            <v>1021238</v>
          </cell>
          <cell r="J93" t="str">
            <v>MS_FY</v>
          </cell>
        </row>
        <row r="94">
          <cell r="B94" t="str">
            <v>1021467</v>
          </cell>
          <cell r="J94" t="str">
            <v>Tot_Matricule_Simu</v>
          </cell>
        </row>
        <row r="95">
          <cell r="B95" t="str">
            <v>1021058</v>
          </cell>
          <cell r="J95" t="str">
            <v>Tot_Matricule_Id</v>
          </cell>
        </row>
        <row r="96">
          <cell r="B96" t="str">
            <v>1022995</v>
          </cell>
          <cell r="J96" t="str">
            <v>Tot_Matricule_N_Id</v>
          </cell>
        </row>
        <row r="97">
          <cell r="B97" t="str">
            <v>1023112</v>
          </cell>
          <cell r="J97" t="str">
            <v>MS FY</v>
          </cell>
        </row>
        <row r="98">
          <cell r="J98" t="str">
            <v>MS FY</v>
          </cell>
        </row>
        <row r="99">
          <cell r="J99">
            <v>0</v>
          </cell>
        </row>
        <row r="100">
          <cell r="J100">
            <v>-2043165.6560000002</v>
          </cell>
        </row>
        <row r="101">
          <cell r="J101">
            <v>-721380.65</v>
          </cell>
        </row>
        <row r="102">
          <cell r="J102">
            <v>0</v>
          </cell>
        </row>
        <row r="103">
          <cell r="J103">
            <v>-2764546.3060000003</v>
          </cell>
        </row>
        <row r="104">
          <cell r="J104">
            <v>-313605.61840000004</v>
          </cell>
        </row>
        <row r="105">
          <cell r="J105">
            <v>0</v>
          </cell>
        </row>
        <row r="106">
          <cell r="J106">
            <v>-39500</v>
          </cell>
        </row>
        <row r="107">
          <cell r="J107">
            <v>0</v>
          </cell>
        </row>
        <row r="108">
          <cell r="J108">
            <v>-39500</v>
          </cell>
        </row>
        <row r="109">
          <cell r="J109">
            <v>-313605.61839999998</v>
          </cell>
        </row>
        <row r="110">
          <cell r="J110">
            <v>-2804046.3060000003</v>
          </cell>
        </row>
        <row r="111">
          <cell r="J111" t="str">
            <v>MS_FY</v>
          </cell>
        </row>
        <row r="112">
          <cell r="J112" t="str">
            <v>MS_FY</v>
          </cell>
        </row>
        <row r="113">
          <cell r="J113" t="str">
            <v>Tot_Matricule_Simu</v>
          </cell>
        </row>
        <row r="114">
          <cell r="J114" t="str">
            <v>Tot_Matricule_Id</v>
          </cell>
        </row>
        <row r="115">
          <cell r="J115" t="str">
            <v>Tot_Matricule_N_Id</v>
          </cell>
        </row>
        <row r="116">
          <cell r="J116" t="str">
            <v>MS FY</v>
          </cell>
        </row>
        <row r="117">
          <cell r="J117" t="str">
            <v>MS FY</v>
          </cell>
        </row>
        <row r="118">
          <cell r="J118">
            <v>0</v>
          </cell>
        </row>
        <row r="119">
          <cell r="J119">
            <v>1435000</v>
          </cell>
        </row>
        <row r="120">
          <cell r="J120">
            <v>86200</v>
          </cell>
        </row>
        <row r="121">
          <cell r="J121">
            <v>0</v>
          </cell>
        </row>
        <row r="122">
          <cell r="J122">
            <v>1521200</v>
          </cell>
        </row>
        <row r="123">
          <cell r="J123">
            <v>73688</v>
          </cell>
        </row>
        <row r="124">
          <cell r="J124">
            <v>0</v>
          </cell>
        </row>
        <row r="125">
          <cell r="J125">
            <v>110131.124</v>
          </cell>
        </row>
        <row r="126">
          <cell r="J126">
            <v>0</v>
          </cell>
        </row>
        <row r="127">
          <cell r="J127">
            <v>110131.124</v>
          </cell>
        </row>
        <row r="128">
          <cell r="J128">
            <v>280256</v>
          </cell>
        </row>
        <row r="129">
          <cell r="J129">
            <v>1631331.1240000001</v>
          </cell>
        </row>
        <row r="130">
          <cell r="J130" t="str">
            <v>AU029 - Audit TMT</v>
          </cell>
        </row>
        <row r="131">
          <cell r="J131" t="str">
            <v>AU029 - Audit TMT</v>
          </cell>
        </row>
        <row r="132">
          <cell r="J132" t="str">
            <v>AU029 - Audit TMT</v>
          </cell>
        </row>
        <row r="133">
          <cell r="J133" t="str">
            <v>AU029 - Audit TMT</v>
          </cell>
        </row>
        <row r="134">
          <cell r="J134" t="str">
            <v>AU029 - Audit TMT</v>
          </cell>
        </row>
        <row r="135">
          <cell r="J135" t="str">
            <v>AU029 - Audit TMT</v>
          </cell>
        </row>
        <row r="136">
          <cell r="J136" t="str">
            <v>AU029 - Audit TMT</v>
          </cell>
        </row>
        <row r="137">
          <cell r="J137" t="str">
            <v>AU029 - Audit TMT</v>
          </cell>
        </row>
        <row r="138">
          <cell r="J138" t="str">
            <v>AU029 - Audit TMT</v>
          </cell>
        </row>
        <row r="139">
          <cell r="J139" t="str">
            <v>AU029 - Audit TMT</v>
          </cell>
        </row>
        <row r="140">
          <cell r="J140" t="str">
            <v>AU029 - Audit TMT</v>
          </cell>
        </row>
        <row r="141">
          <cell r="J141" t="str">
            <v>AU029 - Audit TMT</v>
          </cell>
        </row>
        <row r="142">
          <cell r="J142" t="str">
            <v>AU029 - Audit TMT</v>
          </cell>
        </row>
        <row r="143">
          <cell r="J143" t="str">
            <v>AU029 - Audit TMT</v>
          </cell>
        </row>
        <row r="144">
          <cell r="J144" t="str">
            <v>AU029 - Audit TMT</v>
          </cell>
        </row>
        <row r="145">
          <cell r="J145" t="str">
            <v>AU029 - Audit TMT</v>
          </cell>
        </row>
        <row r="146">
          <cell r="J146" t="str">
            <v>AU029 - Audit TMT</v>
          </cell>
        </row>
        <row r="147">
          <cell r="J147" t="str">
            <v>AU029 - Audit TMT</v>
          </cell>
        </row>
        <row r="148">
          <cell r="J148" t="str">
            <v>AU029 - Audit TMT</v>
          </cell>
        </row>
        <row r="149">
          <cell r="J149" t="str">
            <v>AU029 - Audit TMT</v>
          </cell>
        </row>
        <row r="150">
          <cell r="J150" t="str">
            <v>AU029 - Audit TMT</v>
          </cell>
        </row>
        <row r="151">
          <cell r="J151" t="str">
            <v>AU029 - Audit TMT</v>
          </cell>
        </row>
        <row r="152">
          <cell r="J152" t="str">
            <v>AU029 - Audit TMT</v>
          </cell>
        </row>
        <row r="153">
          <cell r="J153" t="str">
            <v>AU029 - Audit TMT</v>
          </cell>
        </row>
        <row r="154">
          <cell r="J154" t="str">
            <v>AU029 - Audit TMT</v>
          </cell>
        </row>
        <row r="155">
          <cell r="J155" t="str">
            <v>AU029 - Audit TMT</v>
          </cell>
        </row>
        <row r="156">
          <cell r="J156" t="str">
            <v>AU029 - Audit TMT</v>
          </cell>
        </row>
        <row r="157">
          <cell r="J157" t="str">
            <v>AU029 - Audit TMT</v>
          </cell>
        </row>
        <row r="158">
          <cell r="J158" t="str">
            <v>AU029 - Audit TMT</v>
          </cell>
        </row>
        <row r="159">
          <cell r="J159" t="str">
            <v>AU029 - Audit TMT</v>
          </cell>
        </row>
        <row r="160">
          <cell r="J160" t="str">
            <v>AU029 - Audit TMT</v>
          </cell>
        </row>
        <row r="161">
          <cell r="J161" t="str">
            <v>AU029 - Audit TMT</v>
          </cell>
        </row>
        <row r="162">
          <cell r="J162" t="str">
            <v>AU029 - Audit TMT</v>
          </cell>
        </row>
        <row r="163">
          <cell r="J163" t="str">
            <v>AU029 - Audit TMT</v>
          </cell>
        </row>
        <row r="164">
          <cell r="J164" t="str">
            <v>AU029 - Audit TMT</v>
          </cell>
        </row>
        <row r="165">
          <cell r="J165" t="str">
            <v>AU029 - Audit TMT</v>
          </cell>
        </row>
        <row r="166">
          <cell r="J166" t="str">
            <v>AU029 - Audit TMT</v>
          </cell>
        </row>
        <row r="167">
          <cell r="J167" t="str">
            <v>AU029 - Audit TMT</v>
          </cell>
        </row>
        <row r="168">
          <cell r="J168" t="str">
            <v>AU029 - Audit TMT</v>
          </cell>
        </row>
        <row r="169">
          <cell r="J169" t="str">
            <v>AU029 - Audit TMT</v>
          </cell>
        </row>
        <row r="170">
          <cell r="J170" t="str">
            <v>AU029 - Audit TMT</v>
          </cell>
        </row>
        <row r="171">
          <cell r="J171" t="str">
            <v>AU029 - Audit TMT</v>
          </cell>
        </row>
        <row r="172">
          <cell r="J172" t="str">
            <v>AU029 - Audit TMT</v>
          </cell>
        </row>
        <row r="173">
          <cell r="J173" t="str">
            <v>AU029 - Audit TMT</v>
          </cell>
        </row>
        <row r="174">
          <cell r="J174" t="str">
            <v>AU029 - Audit TMT</v>
          </cell>
        </row>
        <row r="175">
          <cell r="J175" t="str">
            <v>AU029 - Audit TMT</v>
          </cell>
        </row>
        <row r="176">
          <cell r="J176" t="str">
            <v>AU029 - Audit TMT</v>
          </cell>
        </row>
        <row r="177">
          <cell r="J177" t="str">
            <v>AU029 - Audit TMT</v>
          </cell>
        </row>
        <row r="178">
          <cell r="J178" t="str">
            <v>AU029 - Audit TMT</v>
          </cell>
        </row>
        <row r="179">
          <cell r="J179" t="str">
            <v>AU029 - Audit TMT</v>
          </cell>
        </row>
        <row r="180">
          <cell r="J180" t="str">
            <v>AU029 - Audit TMT</v>
          </cell>
        </row>
        <row r="181">
          <cell r="J181" t="str">
            <v>AU029 - Audit TMT</v>
          </cell>
        </row>
        <row r="182">
          <cell r="J182" t="str">
            <v>AU029 - Audit TMT</v>
          </cell>
        </row>
        <row r="183">
          <cell r="J183" t="str">
            <v>AU029 - Audit TMT</v>
          </cell>
        </row>
        <row r="184">
          <cell r="J184" t="str">
            <v>AU029 - Audit TMT</v>
          </cell>
        </row>
        <row r="185">
          <cell r="J185" t="str">
            <v>AU029 - Audit TMT</v>
          </cell>
        </row>
        <row r="186">
          <cell r="J186" t="str">
            <v>AU029 - Audit TMT</v>
          </cell>
        </row>
        <row r="187">
          <cell r="J187" t="str">
            <v>AU029 - Audit TMT</v>
          </cell>
        </row>
        <row r="188">
          <cell r="J188" t="str">
            <v>AU029 - Audit TMT</v>
          </cell>
        </row>
        <row r="189">
          <cell r="J189" t="str">
            <v>AU029 - Audit TMT</v>
          </cell>
        </row>
        <row r="190">
          <cell r="J190" t="str">
            <v>AU029 - Audit TMT</v>
          </cell>
        </row>
        <row r="191">
          <cell r="J191" t="str">
            <v>AU029 - Audit TMT</v>
          </cell>
        </row>
        <row r="192">
          <cell r="J192" t="str">
            <v>AU029 - Audit TMT</v>
          </cell>
        </row>
        <row r="193">
          <cell r="J193" t="str">
            <v>AU029 - Audit TMT</v>
          </cell>
        </row>
        <row r="194">
          <cell r="J194" t="str">
            <v>AU029 - Audit TMT</v>
          </cell>
        </row>
        <row r="195">
          <cell r="J195" t="str">
            <v>AU029 - Audit TMT</v>
          </cell>
        </row>
        <row r="196">
          <cell r="J196" t="str">
            <v>AU029 - Audit TMT</v>
          </cell>
        </row>
        <row r="197">
          <cell r="J197" t="str">
            <v>AU029 - Audit TMT</v>
          </cell>
        </row>
        <row r="198">
          <cell r="J198" t="str">
            <v>AU029 - Audit TMT</v>
          </cell>
        </row>
        <row r="199">
          <cell r="J199" t="str">
            <v>AU029 - Audit TMT</v>
          </cell>
        </row>
        <row r="200">
          <cell r="J200" t="str">
            <v>AU029 - Audit TMT</v>
          </cell>
        </row>
        <row r="201">
          <cell r="J201" t="str">
            <v>AU029 - Audit TMT</v>
          </cell>
        </row>
        <row r="202">
          <cell r="J202" t="str">
            <v>AU029 - Audit TMT</v>
          </cell>
        </row>
        <row r="203">
          <cell r="J203" t="str">
            <v>AU029 - Audit TMT</v>
          </cell>
        </row>
        <row r="204">
          <cell r="J204" t="str">
            <v>AU029 - Audit TMT</v>
          </cell>
        </row>
        <row r="205">
          <cell r="J205" t="str">
            <v>AU029 - Audit TMT</v>
          </cell>
        </row>
        <row r="206">
          <cell r="J206" t="str">
            <v>AU029 - Audit TMT</v>
          </cell>
        </row>
        <row r="207">
          <cell r="J207" t="str">
            <v>AU029 - Audit TMT</v>
          </cell>
        </row>
        <row r="208">
          <cell r="J208" t="str">
            <v>AU029 - Audit TMT</v>
          </cell>
        </row>
        <row r="209">
          <cell r="J209" t="str">
            <v>AU029 - Audit TMT</v>
          </cell>
        </row>
        <row r="210">
          <cell r="J210" t="str">
            <v>AU029 - Audit TMT</v>
          </cell>
        </row>
        <row r="211">
          <cell r="J211" t="str">
            <v>AU029 - Audit TMT</v>
          </cell>
        </row>
        <row r="212">
          <cell r="J212" t="str">
            <v>AU029 - Audit TMT</v>
          </cell>
        </row>
        <row r="213">
          <cell r="J213" t="str">
            <v>AU029 - Audit TMT</v>
          </cell>
        </row>
        <row r="214">
          <cell r="J214" t="str">
            <v>AU029 - Audit TMT</v>
          </cell>
        </row>
        <row r="215">
          <cell r="J215" t="str">
            <v>AU029 - Audit TMT</v>
          </cell>
        </row>
        <row r="216">
          <cell r="J216" t="str">
            <v>AU029 - Audit TMT</v>
          </cell>
        </row>
        <row r="217">
          <cell r="J217" t="str">
            <v>AU029 - Audit TMT</v>
          </cell>
        </row>
        <row r="218">
          <cell r="J218" t="str">
            <v>AU029 - Audit TMT</v>
          </cell>
        </row>
        <row r="219">
          <cell r="J219" t="str">
            <v>AU029 - Audit TMT</v>
          </cell>
        </row>
        <row r="220">
          <cell r="J220" t="str">
            <v>AU029 - Audit TMT</v>
          </cell>
        </row>
        <row r="221">
          <cell r="J221" t="str">
            <v>AU029 - Audit TMT</v>
          </cell>
        </row>
        <row r="222">
          <cell r="J222" t="str">
            <v>AU029 - Audit TMT</v>
          </cell>
        </row>
        <row r="223">
          <cell r="J223" t="str">
            <v>AU029 - Audit TMT</v>
          </cell>
        </row>
        <row r="224">
          <cell r="J224" t="str">
            <v>AU029 - Audit TMT</v>
          </cell>
        </row>
        <row r="225">
          <cell r="J225" t="str">
            <v>AU029 - Audit TMT</v>
          </cell>
        </row>
        <row r="226">
          <cell r="J226" t="str">
            <v>AU029 - Audit TMT</v>
          </cell>
        </row>
        <row r="227">
          <cell r="J227" t="str">
            <v>AU029 - Audit TMT</v>
          </cell>
        </row>
        <row r="228">
          <cell r="J228" t="str">
            <v>AU029 - Audit TMT</v>
          </cell>
        </row>
        <row r="229">
          <cell r="J229" t="str">
            <v>AU029 - Audit TMT</v>
          </cell>
        </row>
        <row r="230">
          <cell r="J230" t="str">
            <v>AU029 - Audit TMT</v>
          </cell>
        </row>
        <row r="231">
          <cell r="J231" t="str">
            <v>AU029 - Audit TMT</v>
          </cell>
        </row>
        <row r="232">
          <cell r="J232" t="str">
            <v>AU029 - Audit TMT</v>
          </cell>
        </row>
        <row r="233">
          <cell r="J233" t="str">
            <v>AU029 - Audit TMT</v>
          </cell>
        </row>
        <row r="234">
          <cell r="J234" t="str">
            <v>AU029 - Audit TMT</v>
          </cell>
        </row>
        <row r="235">
          <cell r="J235" t="str">
            <v>AU029 - Audit TMT</v>
          </cell>
        </row>
        <row r="236">
          <cell r="J236" t="str">
            <v>AU029 - Audit TMT</v>
          </cell>
        </row>
        <row r="237">
          <cell r="J237" t="str">
            <v>AU029 - Audit TMT</v>
          </cell>
        </row>
        <row r="238">
          <cell r="J238" t="str">
            <v>AU029 - Audit TMT</v>
          </cell>
        </row>
        <row r="239">
          <cell r="J239" t="str">
            <v>AU029 - Audit TMT</v>
          </cell>
        </row>
        <row r="240">
          <cell r="J240" t="str">
            <v>AU029 - Audit TMT</v>
          </cell>
        </row>
        <row r="241">
          <cell r="J241" t="str">
            <v>AU029 - Audit TMT</v>
          </cell>
        </row>
        <row r="242">
          <cell r="J242" t="str">
            <v>AU029 - Audit TMT</v>
          </cell>
        </row>
        <row r="243">
          <cell r="J243" t="str">
            <v>AU029 - Audit TMT</v>
          </cell>
        </row>
        <row r="244">
          <cell r="J244" t="str">
            <v>AU029 - Audit TMT</v>
          </cell>
        </row>
        <row r="245">
          <cell r="J245" t="str">
            <v>AU029 - Audit TMT</v>
          </cell>
        </row>
        <row r="246">
          <cell r="J246" t="str">
            <v>AU029 - Audit TMT</v>
          </cell>
        </row>
        <row r="247">
          <cell r="J247" t="str">
            <v>AU029 - Audit TMT</v>
          </cell>
        </row>
        <row r="248">
          <cell r="J248" t="str">
            <v>AU029 - Audit TMT</v>
          </cell>
        </row>
        <row r="249">
          <cell r="J249" t="str">
            <v>AU029 - Audit TMT</v>
          </cell>
        </row>
        <row r="250">
          <cell r="J250" t="str">
            <v>AU029 - Audit TMT</v>
          </cell>
        </row>
        <row r="251">
          <cell r="J251" t="str">
            <v>AU029 - Audit TMT</v>
          </cell>
        </row>
        <row r="252">
          <cell r="J252" t="str">
            <v>AU029 - Audit TMT</v>
          </cell>
        </row>
        <row r="253">
          <cell r="J253" t="str">
            <v>AU029 - Audit TMT</v>
          </cell>
        </row>
        <row r="254">
          <cell r="J254" t="str">
            <v>AU029 - Audit TMT</v>
          </cell>
        </row>
        <row r="255">
          <cell r="J255" t="str">
            <v>AU029 - Audit TMT</v>
          </cell>
        </row>
        <row r="256">
          <cell r="J256" t="str">
            <v>AU029 - Audit TMT</v>
          </cell>
        </row>
        <row r="257">
          <cell r="J257" t="str">
            <v>AU029 - Audit TMT</v>
          </cell>
        </row>
        <row r="258">
          <cell r="J258" t="str">
            <v>AU029 - Audit TMT</v>
          </cell>
        </row>
        <row r="259">
          <cell r="J259" t="str">
            <v>AU029 - Audit TMT</v>
          </cell>
        </row>
        <row r="260">
          <cell r="J260" t="str">
            <v>AU029 - Audit TMT</v>
          </cell>
        </row>
        <row r="261">
          <cell r="J261" t="str">
            <v>AU029 - Audit TMT</v>
          </cell>
        </row>
        <row r="262">
          <cell r="J262" t="str">
            <v>AU029 - Audit TMT</v>
          </cell>
        </row>
        <row r="263">
          <cell r="J263" t="str">
            <v>AU029 - Audit TMT</v>
          </cell>
        </row>
        <row r="264">
          <cell r="J264" t="str">
            <v>AU029 - Audit TMT</v>
          </cell>
        </row>
        <row r="265">
          <cell r="J265" t="str">
            <v>AU029 - Audit TMT</v>
          </cell>
        </row>
        <row r="266">
          <cell r="J266" t="str">
            <v>AU029 - Audit TMT</v>
          </cell>
        </row>
        <row r="267">
          <cell r="J267" t="str">
            <v>AU029 - Audit TMT</v>
          </cell>
        </row>
        <row r="268">
          <cell r="J268" t="str">
            <v>AU029 - Audit TMT</v>
          </cell>
        </row>
        <row r="269">
          <cell r="J269" t="str">
            <v>AU029 - Audit TMT</v>
          </cell>
        </row>
        <row r="270">
          <cell r="J270" t="str">
            <v>AU029 - Audit TMT</v>
          </cell>
        </row>
        <row r="271">
          <cell r="J271" t="str">
            <v>AU029 - Audit TMT</v>
          </cell>
        </row>
        <row r="272">
          <cell r="J272" t="str">
            <v>AU029 - Audit TMT</v>
          </cell>
        </row>
        <row r="273">
          <cell r="J273" t="str">
            <v>AU029 - Audit TMT</v>
          </cell>
        </row>
        <row r="274">
          <cell r="J274" t="str">
            <v>AU029 - Audit TMT</v>
          </cell>
        </row>
        <row r="275">
          <cell r="J275" t="str">
            <v>AU029 - Audit TMT</v>
          </cell>
        </row>
        <row r="276">
          <cell r="J276" t="str">
            <v>AU029 - Audit TMT</v>
          </cell>
        </row>
        <row r="277">
          <cell r="J277" t="str">
            <v>AU029 - Audit TMT</v>
          </cell>
        </row>
        <row r="278">
          <cell r="J278" t="str">
            <v>AU029 - Audit TMT</v>
          </cell>
        </row>
        <row r="279">
          <cell r="J279" t="str">
            <v>AU029 - Audit TMT</v>
          </cell>
        </row>
        <row r="280">
          <cell r="J280" t="str">
            <v>AU029 - Audit TMT</v>
          </cell>
        </row>
        <row r="281">
          <cell r="J281" t="str">
            <v>AU029 - Audit TMT</v>
          </cell>
        </row>
        <row r="282">
          <cell r="J282" t="str">
            <v>AU029 - Audit TMT</v>
          </cell>
        </row>
        <row r="283">
          <cell r="J283" t="str">
            <v>AU029 - Audit TMT</v>
          </cell>
        </row>
        <row r="284">
          <cell r="J284" t="str">
            <v>AU029 - Audit TMT</v>
          </cell>
        </row>
        <row r="285">
          <cell r="J285" t="str">
            <v>AU029 - Audit TMT</v>
          </cell>
        </row>
        <row r="286">
          <cell r="J286" t="str">
            <v>AU029 - Audit TMT</v>
          </cell>
        </row>
        <row r="287">
          <cell r="J287" t="str">
            <v>AU029 - Audit TMT</v>
          </cell>
        </row>
        <row r="288">
          <cell r="J288" t="str">
            <v>AU029 - Audit TMT</v>
          </cell>
        </row>
        <row r="289">
          <cell r="J289" t="str">
            <v>AU029 - Audit TMT</v>
          </cell>
        </row>
        <row r="290">
          <cell r="J290" t="str">
            <v>AU029 - Audit TMT</v>
          </cell>
        </row>
        <row r="291">
          <cell r="J291" t="str">
            <v>AU029 - Audit TMT</v>
          </cell>
        </row>
        <row r="292">
          <cell r="J292" t="str">
            <v>AU029 - Audit TMT</v>
          </cell>
        </row>
        <row r="293">
          <cell r="J293" t="str">
            <v>AU029 - Audit TMT</v>
          </cell>
        </row>
        <row r="294">
          <cell r="J294" t="str">
            <v>AU029 - Audit TMT</v>
          </cell>
        </row>
        <row r="295">
          <cell r="J295" t="str">
            <v>AU029 - Audit TMT</v>
          </cell>
        </row>
        <row r="296">
          <cell r="J296" t="str">
            <v>AU029 - Audit TMT</v>
          </cell>
        </row>
        <row r="297">
          <cell r="J297" t="str">
            <v>AU029 - Audit TMT</v>
          </cell>
        </row>
        <row r="298">
          <cell r="J298" t="str">
            <v>AU029 - Audit TMT</v>
          </cell>
        </row>
        <row r="299">
          <cell r="J299" t="str">
            <v>AU029 - Audit TMT</v>
          </cell>
        </row>
        <row r="300">
          <cell r="J300" t="str">
            <v>AU029 - Audit TMT</v>
          </cell>
        </row>
        <row r="301">
          <cell r="J301" t="str">
            <v>AU029 - Audit TMT</v>
          </cell>
        </row>
        <row r="302">
          <cell r="J302" t="str">
            <v>AU029 - Audit TMT</v>
          </cell>
        </row>
        <row r="303">
          <cell r="J303" t="str">
            <v>AU029 - Audit TMT</v>
          </cell>
        </row>
        <row r="304">
          <cell r="J304" t="str">
            <v>AU029 - Audit TMT</v>
          </cell>
        </row>
        <row r="305">
          <cell r="J305" t="str">
            <v>AU029 - Audit TMT</v>
          </cell>
        </row>
        <row r="306">
          <cell r="J306" t="str">
            <v>AU029 - Audit TMT</v>
          </cell>
        </row>
        <row r="307">
          <cell r="J307" t="str">
            <v>AU029 - Audit TMT</v>
          </cell>
        </row>
        <row r="308">
          <cell r="J308" t="str">
            <v>AU029 - Audit TMT</v>
          </cell>
        </row>
        <row r="309">
          <cell r="J309" t="str">
            <v>AU029 - Audit TMT</v>
          </cell>
        </row>
        <row r="310">
          <cell r="J310" t="str">
            <v>AU029 - Audit TMT</v>
          </cell>
        </row>
        <row r="311">
          <cell r="J311" t="str">
            <v>AU029 - Audit TMT</v>
          </cell>
        </row>
        <row r="312">
          <cell r="J312" t="str">
            <v>AU029 - Audit TMT</v>
          </cell>
        </row>
        <row r="313">
          <cell r="J313" t="str">
            <v>AU029 - Audit TMT</v>
          </cell>
        </row>
        <row r="314">
          <cell r="J314" t="str">
            <v>AU029 - Audit TMT</v>
          </cell>
        </row>
        <row r="315">
          <cell r="J315" t="str">
            <v>AU029 - Audit TMT</v>
          </cell>
        </row>
        <row r="316">
          <cell r="J316" t="str">
            <v>AU029 - Audit TMT</v>
          </cell>
        </row>
        <row r="317">
          <cell r="J317" t="str">
            <v>AU029 - Audit TMT</v>
          </cell>
        </row>
        <row r="318">
          <cell r="J318" t="str">
            <v>AU029 - Audit TMT</v>
          </cell>
        </row>
        <row r="319">
          <cell r="J319" t="str">
            <v>AU029 - Audit TMT</v>
          </cell>
        </row>
        <row r="320">
          <cell r="J320" t="str">
            <v>AU029 - Audit TMT</v>
          </cell>
        </row>
        <row r="321">
          <cell r="J321" t="str">
            <v>AU029 - Audit TMT</v>
          </cell>
        </row>
        <row r="322">
          <cell r="J322" t="str">
            <v>AU029 - Audit TMT</v>
          </cell>
        </row>
        <row r="323">
          <cell r="J323" t="str">
            <v>AU029 - Audit TMT</v>
          </cell>
        </row>
        <row r="324">
          <cell r="J324" t="str">
            <v>AU029 - Audit TMT</v>
          </cell>
        </row>
        <row r="325">
          <cell r="J325" t="str">
            <v>AU029 - Audit TMT</v>
          </cell>
        </row>
        <row r="326">
          <cell r="J326" t="str">
            <v>AU029 - Audit TMT</v>
          </cell>
        </row>
        <row r="327">
          <cell r="J327" t="str">
            <v>AU029 - Audit TMT</v>
          </cell>
        </row>
        <row r="328">
          <cell r="J328" t="str">
            <v>AU029 - Audit TMT</v>
          </cell>
        </row>
        <row r="329">
          <cell r="J329" t="str">
            <v>AU029 - Audit TMT</v>
          </cell>
        </row>
        <row r="330">
          <cell r="J330" t="str">
            <v>AU029 - Audit TMT</v>
          </cell>
        </row>
        <row r="331">
          <cell r="J331" t="str">
            <v>AU029 - Audit TMT</v>
          </cell>
        </row>
        <row r="332">
          <cell r="J332" t="str">
            <v>AU029 - Audit TMT</v>
          </cell>
        </row>
        <row r="333">
          <cell r="J333" t="str">
            <v>AU029 - Audit TMT</v>
          </cell>
        </row>
        <row r="334">
          <cell r="J334" t="str">
            <v>AU029 - Audit TMT</v>
          </cell>
        </row>
        <row r="335">
          <cell r="J335" t="str">
            <v>AU029 - Audit TMT</v>
          </cell>
        </row>
        <row r="336">
          <cell r="J336" t="str">
            <v>AU029 - Audit TMT</v>
          </cell>
        </row>
        <row r="337">
          <cell r="J337" t="str">
            <v>AU029 - Audit TMT</v>
          </cell>
        </row>
        <row r="338">
          <cell r="J338" t="str">
            <v>AU029 - Audit TMT</v>
          </cell>
        </row>
        <row r="339">
          <cell r="J339" t="str">
            <v>AU029 - Audit TMT</v>
          </cell>
        </row>
        <row r="340">
          <cell r="J340" t="str">
            <v>AU029 - Audit TMT</v>
          </cell>
        </row>
        <row r="341">
          <cell r="J341" t="str">
            <v>AU029 - Audit TMT</v>
          </cell>
        </row>
        <row r="342">
          <cell r="J342" t="str">
            <v>AU029 - Audit TMT</v>
          </cell>
        </row>
        <row r="343">
          <cell r="J343" t="str">
            <v>AU029 - Audit TMT</v>
          </cell>
        </row>
        <row r="344">
          <cell r="J344" t="str">
            <v>AU029 - Audit TMT</v>
          </cell>
        </row>
        <row r="345">
          <cell r="J345" t="str">
            <v>AU029 - Audit TMT</v>
          </cell>
        </row>
        <row r="346">
          <cell r="J346" t="str">
            <v>AU029 - Audit TMT</v>
          </cell>
        </row>
        <row r="347">
          <cell r="J347" t="str">
            <v>AU029 - Audit TMT</v>
          </cell>
        </row>
        <row r="348">
          <cell r="J348" t="str">
            <v>AU029 - Audit TMT</v>
          </cell>
        </row>
        <row r="349">
          <cell r="J349" t="str">
            <v>AU029 - Audit TMT</v>
          </cell>
        </row>
        <row r="350">
          <cell r="J350" t="str">
            <v>AU029 - Audit TMT</v>
          </cell>
        </row>
        <row r="351">
          <cell r="J351" t="str">
            <v>AU029 - Audit TMT</v>
          </cell>
        </row>
        <row r="352">
          <cell r="J352" t="str">
            <v>AU029 - Audit TMT</v>
          </cell>
        </row>
        <row r="353">
          <cell r="J353" t="str">
            <v>AU029 - Audit TMT</v>
          </cell>
        </row>
        <row r="354">
          <cell r="J354" t="str">
            <v>AU029 - Audit TMT</v>
          </cell>
        </row>
        <row r="355">
          <cell r="J355" t="str">
            <v>AU029 - Audit TMT</v>
          </cell>
        </row>
      </sheetData>
      <sheetData sheetId="1" refreshError="1"/>
      <sheetData sheetId="2" refreshError="1"/>
      <sheetData sheetId="3" refreshError="1"/>
      <sheetData sheetId="4"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BUD FY13"/>
      <sheetName val="SYNTHESE E3 FY13"/>
      <sheetName val="SYNTHESE BUD V1 FY14"/>
      <sheetName val="SYNTHESE BUD V2 FY14"/>
      <sheetName val="SYNTHESE BUD V3 FY14"/>
      <sheetName val="SYNTHESE BUD V4 FY14"/>
      <sheetName val="SYNTHESE E1 FY14"/>
      <sheetName val="Pivot"/>
      <sheetName val="SYNTHESE E2 FY14"/>
      <sheetName val="SYNTHESE E3 FY14"/>
      <sheetName val="Pyramide"/>
      <sheetName val="Ne pas supprimer"/>
      <sheetName val="Profils par CR"/>
    </sheetNames>
    <sheetDataSet>
      <sheetData sheetId="0"/>
      <sheetData sheetId="1"/>
      <sheetData sheetId="2"/>
      <sheetData sheetId="3"/>
      <sheetData sheetId="4"/>
      <sheetData sheetId="5"/>
      <sheetData sheetId="6"/>
      <sheetData sheetId="7"/>
      <sheetData sheetId="8"/>
      <sheetData sheetId="9"/>
      <sheetData sheetId="10"/>
      <sheetData sheetId="11">
        <row r="1">
          <cell r="D1" t="str">
            <v>44A- SCD</v>
          </cell>
          <cell r="E1" t="str">
            <v>Convention</v>
          </cell>
        </row>
        <row r="2">
          <cell r="D2" t="str">
            <v>44B- SLD</v>
          </cell>
          <cell r="E2" t="str">
            <v>CDI</v>
          </cell>
        </row>
        <row r="3">
          <cell r="D3" t="str">
            <v>42 - CJ</v>
          </cell>
          <cell r="E3" t="str">
            <v>CDD</v>
          </cell>
        </row>
        <row r="4">
          <cell r="D4" t="str">
            <v>37 - C1</v>
          </cell>
          <cell r="E4" t="str">
            <v>Mobilité intra</v>
          </cell>
        </row>
        <row r="5">
          <cell r="D5" t="str">
            <v>36 - C2</v>
          </cell>
          <cell r="E5" t="str">
            <v>Mobilité extra</v>
          </cell>
        </row>
        <row r="6">
          <cell r="D6" t="str">
            <v>3K - SS3</v>
          </cell>
        </row>
        <row r="7">
          <cell r="D7" t="str">
            <v>31 - SC1</v>
          </cell>
        </row>
        <row r="8">
          <cell r="D8" t="str">
            <v>28 - SC2</v>
          </cell>
        </row>
        <row r="9">
          <cell r="D9" t="str">
            <v>27 - SC3</v>
          </cell>
        </row>
        <row r="10">
          <cell r="D10" t="str">
            <v>26 - M1</v>
          </cell>
        </row>
        <row r="11">
          <cell r="D11" t="str">
            <v>24 - M2</v>
          </cell>
        </row>
        <row r="12">
          <cell r="D12" t="str">
            <v>23 - M3</v>
          </cell>
        </row>
        <row r="13">
          <cell r="D13" t="str">
            <v>22 - SM</v>
          </cell>
        </row>
        <row r="14">
          <cell r="D14" t="str">
            <v>21 - DIR</v>
          </cell>
        </row>
        <row r="15">
          <cell r="D15" t="str">
            <v>20 - PR/DA</v>
          </cell>
        </row>
        <row r="16">
          <cell r="D16" t="str">
            <v>Interne</v>
          </cell>
        </row>
      </sheetData>
      <sheetData sheetId="12"/>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YNTHESE DEPARTS Budget FY17"/>
      <sheetName val="SYNTHESE DEPARTS Budget FY1 (2"/>
      <sheetName val="Départs FY17"/>
      <sheetName val="ne pas supprimer CGS"/>
      <sheetName val="ne pas supprimer RH"/>
    </sheetNames>
    <sheetDataSet>
      <sheetData sheetId="0"/>
      <sheetData sheetId="1"/>
      <sheetData sheetId="2"/>
      <sheetData sheetId="3"/>
      <sheetData sheetId="4">
        <row r="1">
          <cell r="A1" t="str">
            <v>Concurrent</v>
          </cell>
          <cell r="B1" t="str">
            <v>Non communiquée</v>
          </cell>
          <cell r="C1" t="str">
            <v>Rémunération</v>
          </cell>
        </row>
        <row r="2">
          <cell r="A2" t="str">
            <v>Deloitte (transfert)</v>
          </cell>
          <cell r="B2" t="str">
            <v>Baisse</v>
          </cell>
          <cell r="C2" t="str">
            <v xml:space="preserve">Intérêt des missions </v>
          </cell>
        </row>
        <row r="3">
          <cell r="A3" t="str">
            <v>Client</v>
          </cell>
          <cell r="B3" t="str">
            <v>0-5%</v>
          </cell>
          <cell r="C3" t="str">
            <v>Equilibre de vie (stress / horaires)</v>
          </cell>
        </row>
        <row r="4">
          <cell r="A4" t="str">
            <v>Fonction Publique</v>
          </cell>
          <cell r="B4" t="str">
            <v>5-10%</v>
          </cell>
          <cell r="C4" t="str">
            <v>Opportunité professionnelle</v>
          </cell>
        </row>
        <row r="5">
          <cell r="A5" t="str">
            <v>Autre entreprise</v>
          </cell>
          <cell r="B5" t="str">
            <v>10-15%</v>
          </cell>
          <cell r="C5" t="str">
            <v>Ambiance</v>
          </cell>
        </row>
        <row r="6">
          <cell r="A6" t="str">
            <v>Création d’entreprise</v>
          </cell>
          <cell r="B6" t="str">
            <v>15-20%</v>
          </cell>
          <cell r="C6" t="str">
            <v>Projet personnel</v>
          </cell>
        </row>
        <row r="7">
          <cell r="A7" t="str">
            <v>Emploi à l’étranger</v>
          </cell>
          <cell r="B7" t="str">
            <v>20-25%</v>
          </cell>
          <cell r="C7" t="str">
            <v>Rapprochement de conjoint</v>
          </cell>
        </row>
        <row r="8">
          <cell r="A8" t="str">
            <v>Arrêt activité</v>
          </cell>
          <cell r="B8" t="str">
            <v>&gt;25%</v>
          </cell>
          <cell r="C8" t="str">
            <v>Problème de positionnement ou non promotion</v>
          </cell>
        </row>
        <row r="9">
          <cell r="A9" t="str">
            <v>Ne sait pas</v>
          </cell>
          <cell r="B9" t="str">
            <v xml:space="preserve">Non comparable </v>
          </cell>
          <cell r="C9" t="str">
            <v>Evolution de carrière (ne se projette pas)</v>
          </cell>
        </row>
        <row r="10">
          <cell r="A10" t="str">
            <v>Non communiqué</v>
          </cell>
          <cell r="B10">
            <v>0</v>
          </cell>
          <cell r="C10" t="str">
            <v>Perte d'adhésion (valeur/stratégie et lien)</v>
          </cell>
        </row>
        <row r="11">
          <cell r="A11" t="str">
            <v>Formation</v>
          </cell>
          <cell r="C11" t="str">
            <v>Problème de relation avec le management</v>
          </cell>
        </row>
        <row r="12">
          <cell r="C12" t="str">
            <v>International</v>
          </cell>
        </row>
        <row r="13">
          <cell r="C13" t="str">
            <v>Autres</v>
          </cell>
        </row>
      </sheetData>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OS suivi hebdomadaire"/>
      <sheetName val="MOS  suivi mensuel"/>
      <sheetName val="MOS  suivi mensuel (2)"/>
      <sheetName val="Suivi actions"/>
      <sheetName val="Sem1"/>
      <sheetName val="Sem2"/>
      <sheetName val="Sem3"/>
      <sheetName val="Sem4"/>
      <sheetName val="Sem5"/>
      <sheetName val="DéfautsMOIS"/>
      <sheetName val="Roadmap psd"/>
      <sheetName val="Suivi roadmap psd"/>
      <sheetName val="Roadmap 6 sigma"/>
      <sheetName val="Suivi roadmap 6 sigma"/>
      <sheetName val="Défauts FY99"/>
      <sheetName val="Données"/>
      <sheetName val="Conditions"/>
      <sheetName val="PERSO"/>
    </sheetNames>
    <sheetDataSet>
      <sheetData sheetId="0" refreshError="1">
        <row r="8">
          <cell r="C8">
            <v>1</v>
          </cell>
        </row>
      </sheetData>
      <sheetData sheetId="1"/>
      <sheetData sheetId="2"/>
      <sheetData sheetId="3"/>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 sheetId="14" refreshError="1"/>
      <sheetData sheetId="15" refreshError="1"/>
      <sheetData sheetId="16"/>
      <sheetData sheetId="17"/>
    </sheetDataSet>
  </externalBook>
</externalLink>
</file>

<file path=xl/theme/theme1.xml><?xml version="1.0" encoding="utf-8"?>
<a:theme xmlns:a="http://schemas.openxmlformats.org/drawingml/2006/main" name="Default Theme">
  <a:themeElements>
    <a:clrScheme name="Custom 1 - Deloitte 2016">
      <a:dk1>
        <a:sysClr val="windowText" lastClr="000000"/>
      </a:dk1>
      <a:lt1>
        <a:sysClr val="window" lastClr="FFFFFF"/>
      </a:lt1>
      <a:dk2>
        <a:srgbClr val="53565A"/>
      </a:dk2>
      <a:lt2>
        <a:srgbClr val="D0D0CE"/>
      </a:lt2>
      <a:accent1>
        <a:srgbClr val="86BC25"/>
      </a:accent1>
      <a:accent2>
        <a:srgbClr val="046A38"/>
      </a:accent2>
      <a:accent3>
        <a:srgbClr val="62B5E5"/>
      </a:accent3>
      <a:accent4>
        <a:srgbClr val="012169"/>
      </a:accent4>
      <a:accent5>
        <a:srgbClr val="0097A9"/>
      </a:accent5>
      <a:accent6>
        <a:srgbClr val="75787B"/>
      </a:accent6>
      <a:hlink>
        <a:srgbClr val="00A3E0"/>
      </a:hlink>
      <a:folHlink>
        <a:srgbClr val="53565A"/>
      </a:folHlink>
    </a:clrScheme>
    <a:fontScheme name="Custom 1 Verdana">
      <a:majorFont>
        <a:latin typeface="Verdana"/>
        <a:ea typeface=""/>
        <a:cs typeface=""/>
      </a:majorFont>
      <a:minorFont>
        <a:latin typeface="Verdana"/>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3.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tabColor rgb="FF92D050"/>
    <pageSetUpPr fitToPage="1"/>
  </sheetPr>
  <dimension ref="A1:Z64"/>
  <sheetViews>
    <sheetView showGridLines="0" view="pageBreakPreview" zoomScale="70" zoomScaleNormal="100" zoomScaleSheetLayoutView="70" zoomScalePageLayoutView="70" workbookViewId="0"/>
  </sheetViews>
  <sheetFormatPr defaultColWidth="8.81640625" defaultRowHeight="13.8" outlineLevelRow="1" x14ac:dyDescent="0.25"/>
  <cols>
    <col min="11" max="12" width="8.81640625" style="22"/>
    <col min="25" max="16384" width="8.81640625" style="22"/>
  </cols>
  <sheetData>
    <row r="1" ht="6.75" customHeight="1" x14ac:dyDescent="0.25"/>
    <row r="2" ht="22.5" customHeight="1" x14ac:dyDescent="0.25"/>
    <row r="3" ht="8.25" customHeight="1" x14ac:dyDescent="0.25"/>
    <row r="5" s="15" customFormat="1" x14ac:dyDescent="0.25"/>
    <row r="12" outlineLevel="1" x14ac:dyDescent="0.25"/>
    <row r="13" outlineLevel="1" x14ac:dyDescent="0.25"/>
    <row r="14" s="54" customFormat="1" outlineLevel="1" x14ac:dyDescent="0.25"/>
    <row r="17" ht="19.5" customHeight="1" x14ac:dyDescent="0.25"/>
    <row r="18" ht="8.25" customHeight="1" x14ac:dyDescent="0.25"/>
    <row r="27" hidden="1" outlineLevel="1" x14ac:dyDescent="0.25"/>
    <row r="28" hidden="1" outlineLevel="1" x14ac:dyDescent="0.25"/>
    <row r="29" s="54" customFormat="1" hidden="1" outlineLevel="1" x14ac:dyDescent="0.25"/>
    <row r="30" ht="31.5" customHeight="1" collapsed="1" x14ac:dyDescent="0.25"/>
    <row r="36" spans="25:26" ht="11.4" customHeight="1" x14ac:dyDescent="0.25"/>
    <row r="38" spans="25:26" outlineLevel="1" x14ac:dyDescent="0.25"/>
    <row r="40" spans="25:26" ht="12.6" customHeight="1" x14ac:dyDescent="0.25"/>
    <row r="46" spans="25:26" x14ac:dyDescent="0.25">
      <c r="Y46" s="87"/>
      <c r="Z46" s="87"/>
    </row>
    <row r="47" spans="25:26" ht="13.8" customHeight="1" x14ac:dyDescent="0.25">
      <c r="Y47" s="88"/>
      <c r="Z47" s="88"/>
    </row>
    <row r="48" spans="25:26" x14ac:dyDescent="0.25">
      <c r="Y48" s="131"/>
      <c r="Z48" s="131"/>
    </row>
    <row r="49" spans="11:26" x14ac:dyDescent="0.25">
      <c r="Y49" s="89"/>
      <c r="Z49" s="89"/>
    </row>
    <row r="50" spans="11:26" x14ac:dyDescent="0.25">
      <c r="Y50" s="89"/>
      <c r="Z50" s="89"/>
    </row>
    <row r="51" spans="11:26" x14ac:dyDescent="0.25">
      <c r="Y51" s="132"/>
      <c r="Z51" s="132"/>
    </row>
    <row r="52" spans="11:26" x14ac:dyDescent="0.25">
      <c r="Y52" s="87"/>
      <c r="Z52" s="87"/>
    </row>
    <row r="55" spans="11:26" s="8" customFormat="1" x14ac:dyDescent="0.25"/>
    <row r="56" spans="11:26" s="8" customFormat="1" x14ac:dyDescent="0.25"/>
    <row r="57" spans="11:26" s="8" customFormat="1" x14ac:dyDescent="0.25"/>
    <row r="58" spans="11:26" s="8" customFormat="1" x14ac:dyDescent="0.25"/>
    <row r="59" spans="11:26" s="8" customFormat="1" x14ac:dyDescent="0.25"/>
    <row r="64" spans="11:26" x14ac:dyDescent="0.25">
      <c r="K64" s="54"/>
      <c r="L64" s="54"/>
    </row>
  </sheetData>
  <printOptions horizontalCentered="1"/>
  <pageMargins left="0.31496062992125984" right="0.19685039370078741" top="0.35433070866141736" bottom="0.35433070866141736" header="0.31496062992125984" footer="0.31496062992125984"/>
  <pageSetup paperSize="9" scale="75" orientation="portrait" r:id="rId1"/>
  <headerFooter differentFirst="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4">
    <tabColor rgb="FF92D050"/>
    <pageSetUpPr fitToPage="1"/>
  </sheetPr>
  <dimension ref="I1:X164"/>
  <sheetViews>
    <sheetView showGridLines="0" view="pageBreakPreview" topLeftCell="A19" zoomScale="80" zoomScaleNormal="70" zoomScaleSheetLayoutView="80" zoomScalePageLayoutView="70" workbookViewId="0"/>
  </sheetViews>
  <sheetFormatPr defaultRowHeight="13.8" outlineLevelRow="1" x14ac:dyDescent="0.25"/>
  <cols>
    <col min="9" max="10" width="23.1796875" style="22" customWidth="1"/>
    <col min="11" max="11" width="7.81640625" customWidth="1"/>
    <col min="12" max="12" width="18" bestFit="1" customWidth="1"/>
    <col min="13" max="13" width="20.7265625" style="22" customWidth="1"/>
    <col min="14" max="14" width="7.08984375" style="22" customWidth="1"/>
    <col min="15" max="17" width="7.08984375" style="12" customWidth="1"/>
    <col min="18" max="21" width="7.08984375" style="22" customWidth="1"/>
    <col min="22" max="23" width="8.90625" style="22" customWidth="1"/>
  </cols>
  <sheetData>
    <row r="1" spans="9:24" s="22" customFormat="1" x14ac:dyDescent="0.25">
      <c r="O1" s="12"/>
      <c r="P1" s="12"/>
      <c r="Q1" s="12"/>
    </row>
    <row r="2" spans="9:24" ht="35.25" customHeight="1" x14ac:dyDescent="0.25">
      <c r="O2" s="22"/>
      <c r="P2" s="22"/>
      <c r="Q2" s="22"/>
    </row>
    <row r="3" spans="9:24" hidden="1" outlineLevel="1" x14ac:dyDescent="0.25">
      <c r="O3" s="22"/>
      <c r="P3" s="22"/>
      <c r="Q3" s="22"/>
      <c r="X3" s="22"/>
    </row>
    <row r="4" spans="9:24" collapsed="1" x14ac:dyDescent="0.25">
      <c r="O4" s="22"/>
      <c r="P4" s="22"/>
      <c r="Q4" s="22"/>
      <c r="X4" s="22"/>
    </row>
    <row r="5" spans="9:24" s="4" customFormat="1" ht="18" customHeight="1" x14ac:dyDescent="0.25">
      <c r="I5"/>
    </row>
    <row r="6" spans="9:24" s="1" customFormat="1" x14ac:dyDescent="0.25"/>
    <row r="7" spans="9:24" s="4" customFormat="1" x14ac:dyDescent="0.25">
      <c r="I7"/>
      <c r="J7" s="23"/>
    </row>
    <row r="8" spans="9:24" s="4" customFormat="1" x14ac:dyDescent="0.25">
      <c r="I8"/>
      <c r="J8" s="23"/>
    </row>
    <row r="9" spans="9:24" s="4" customFormat="1" x14ac:dyDescent="0.25">
      <c r="I9"/>
      <c r="J9" s="23"/>
    </row>
    <row r="10" spans="9:24" s="4" customFormat="1" x14ac:dyDescent="0.25">
      <c r="I10"/>
      <c r="J10" s="23"/>
    </row>
    <row r="11" spans="9:24" s="4" customFormat="1" x14ac:dyDescent="0.25">
      <c r="I11"/>
      <c r="J11" s="23"/>
    </row>
    <row r="12" spans="9:24" s="4" customFormat="1" x14ac:dyDescent="0.25">
      <c r="I12"/>
      <c r="J12" s="23"/>
    </row>
    <row r="13" spans="9:24" s="4" customFormat="1" x14ac:dyDescent="0.25">
      <c r="I13"/>
      <c r="J13" s="23"/>
      <c r="O13" s="11"/>
      <c r="P13" s="11"/>
      <c r="Q13" s="11"/>
    </row>
    <row r="14" spans="9:24" s="4" customFormat="1" x14ac:dyDescent="0.25">
      <c r="I14"/>
      <c r="J14" s="23"/>
    </row>
    <row r="15" spans="9:24" s="4" customFormat="1" x14ac:dyDescent="0.25">
      <c r="I15"/>
      <c r="J15" s="23"/>
      <c r="O15" s="11"/>
      <c r="P15" s="11"/>
      <c r="Q15" s="11"/>
    </row>
    <row r="16" spans="9:24" s="4" customFormat="1" x14ac:dyDescent="0.25">
      <c r="I16"/>
      <c r="J16" s="23"/>
      <c r="O16" s="11"/>
      <c r="P16" s="11"/>
      <c r="Q16" s="11"/>
    </row>
    <row r="17" spans="9:17" s="4" customFormat="1" x14ac:dyDescent="0.25">
      <c r="I17"/>
      <c r="J17" s="23"/>
      <c r="O17" s="11"/>
      <c r="P17" s="11"/>
      <c r="Q17" s="11"/>
    </row>
    <row r="18" spans="9:17" s="4" customFormat="1" x14ac:dyDescent="0.25">
      <c r="I18"/>
      <c r="J18" s="23"/>
      <c r="O18" s="11"/>
      <c r="P18" s="11"/>
      <c r="Q18" s="11"/>
    </row>
    <row r="19" spans="9:17" s="4" customFormat="1" x14ac:dyDescent="0.25">
      <c r="I19"/>
      <c r="J19" s="23"/>
      <c r="O19" s="11"/>
      <c r="P19" s="11"/>
      <c r="Q19" s="11"/>
    </row>
    <row r="20" spans="9:17" s="4" customFormat="1" x14ac:dyDescent="0.25">
      <c r="I20"/>
      <c r="J20" s="23"/>
      <c r="O20" s="11"/>
      <c r="P20" s="11"/>
      <c r="Q20" s="11"/>
    </row>
    <row r="21" spans="9:17" s="4" customFormat="1" x14ac:dyDescent="0.25">
      <c r="I21"/>
      <c r="J21" s="23"/>
      <c r="O21" s="11"/>
      <c r="P21" s="11"/>
    </row>
    <row r="22" spans="9:17" s="4" customFormat="1" x14ac:dyDescent="0.25">
      <c r="I22"/>
      <c r="J22" s="23"/>
      <c r="O22" s="11"/>
      <c r="P22" s="11"/>
    </row>
    <row r="23" spans="9:17" s="4" customFormat="1" x14ac:dyDescent="0.25">
      <c r="I23"/>
      <c r="J23" s="23"/>
      <c r="O23" s="11"/>
      <c r="P23" s="11"/>
    </row>
    <row r="24" spans="9:17" s="4" customFormat="1" x14ac:dyDescent="0.25">
      <c r="I24"/>
      <c r="J24" s="23"/>
    </row>
    <row r="25" spans="9:17" s="4" customFormat="1" x14ac:dyDescent="0.25">
      <c r="I25"/>
      <c r="J25" s="23"/>
    </row>
    <row r="26" spans="9:17" s="4" customFormat="1" x14ac:dyDescent="0.25">
      <c r="I26"/>
      <c r="J26" s="23"/>
    </row>
    <row r="27" spans="9:17" s="4" customFormat="1" x14ac:dyDescent="0.25">
      <c r="I27"/>
      <c r="J27" s="23"/>
    </row>
    <row r="28" spans="9:17" s="4" customFormat="1" x14ac:dyDescent="0.25">
      <c r="I28"/>
      <c r="J28" s="23"/>
    </row>
    <row r="29" spans="9:17" s="4" customFormat="1" x14ac:dyDescent="0.25">
      <c r="I29"/>
      <c r="J29" s="23"/>
    </row>
    <row r="30" spans="9:17" s="4" customFormat="1" x14ac:dyDescent="0.25">
      <c r="I30"/>
      <c r="J30" s="23"/>
    </row>
    <row r="31" spans="9:17" s="4" customFormat="1" x14ac:dyDescent="0.25">
      <c r="I31"/>
      <c r="J31" s="23"/>
    </row>
    <row r="32" spans="9:17" s="4" customFormat="1" x14ac:dyDescent="0.25">
      <c r="I32"/>
      <c r="J32" s="23"/>
    </row>
    <row r="33" spans="9:10" s="4" customFormat="1" x14ac:dyDescent="0.25">
      <c r="I33"/>
      <c r="J33" s="23"/>
    </row>
    <row r="34" spans="9:10" s="4" customFormat="1" x14ac:dyDescent="0.25">
      <c r="I34"/>
      <c r="J34" s="23"/>
    </row>
    <row r="35" spans="9:10" s="4" customFormat="1" x14ac:dyDescent="0.25">
      <c r="I35"/>
      <c r="J35" s="23"/>
    </row>
    <row r="36" spans="9:10" s="4" customFormat="1" x14ac:dyDescent="0.25">
      <c r="I36"/>
      <c r="J36" s="23"/>
    </row>
    <row r="37" spans="9:10" s="4" customFormat="1" x14ac:dyDescent="0.25">
      <c r="I37"/>
      <c r="J37" s="23"/>
    </row>
    <row r="38" spans="9:10" s="4" customFormat="1" x14ac:dyDescent="0.25">
      <c r="I38"/>
      <c r="J38" s="23"/>
    </row>
    <row r="39" spans="9:10" s="4" customFormat="1" x14ac:dyDescent="0.25">
      <c r="I39"/>
      <c r="J39" s="23"/>
    </row>
    <row r="40" spans="9:10" s="4" customFormat="1" x14ac:dyDescent="0.25">
      <c r="I40"/>
      <c r="J40" s="23"/>
    </row>
    <row r="41" spans="9:10" s="4" customFormat="1" x14ac:dyDescent="0.25">
      <c r="I41"/>
      <c r="J41" s="23"/>
    </row>
    <row r="42" spans="9:10" s="4" customFormat="1" x14ac:dyDescent="0.25">
      <c r="I42"/>
      <c r="J42" s="23"/>
    </row>
    <row r="43" spans="9:10" s="4" customFormat="1" x14ac:dyDescent="0.25">
      <c r="I43"/>
      <c r="J43" s="23"/>
    </row>
    <row r="44" spans="9:10" s="4" customFormat="1" x14ac:dyDescent="0.25">
      <c r="I44"/>
      <c r="J44" s="23"/>
    </row>
    <row r="45" spans="9:10" s="4" customFormat="1" x14ac:dyDescent="0.25">
      <c r="I45"/>
      <c r="J45" s="23"/>
    </row>
    <row r="46" spans="9:10" s="4" customFormat="1" x14ac:dyDescent="0.25">
      <c r="I46"/>
      <c r="J46" s="23"/>
    </row>
    <row r="47" spans="9:10" s="4" customFormat="1" x14ac:dyDescent="0.25">
      <c r="I47"/>
      <c r="J47" s="23"/>
    </row>
    <row r="48" spans="9:10" s="4" customFormat="1" x14ac:dyDescent="0.25">
      <c r="I48"/>
      <c r="J48" s="23"/>
    </row>
    <row r="49" spans="9:10" s="4" customFormat="1" x14ac:dyDescent="0.25">
      <c r="I49"/>
      <c r="J49" s="23"/>
    </row>
    <row r="50" spans="9:10" s="4" customFormat="1" x14ac:dyDescent="0.25">
      <c r="I50"/>
      <c r="J50" s="23"/>
    </row>
    <row r="51" spans="9:10" s="4" customFormat="1" x14ac:dyDescent="0.25">
      <c r="I51"/>
      <c r="J51" s="23"/>
    </row>
    <row r="52" spans="9:10" s="4" customFormat="1" x14ac:dyDescent="0.25">
      <c r="I52"/>
      <c r="J52" s="23"/>
    </row>
    <row r="53" spans="9:10" s="4" customFormat="1" x14ac:dyDescent="0.25">
      <c r="I53"/>
      <c r="J53" s="23"/>
    </row>
    <row r="54" spans="9:10" s="4" customFormat="1" x14ac:dyDescent="0.25">
      <c r="I54"/>
      <c r="J54" s="23"/>
    </row>
    <row r="55" spans="9:10" s="4" customFormat="1" x14ac:dyDescent="0.25">
      <c r="I55"/>
      <c r="J55" s="23"/>
    </row>
    <row r="56" spans="9:10" s="4" customFormat="1" x14ac:dyDescent="0.25">
      <c r="I56"/>
      <c r="J56" s="23"/>
    </row>
    <row r="57" spans="9:10" s="4" customFormat="1" x14ac:dyDescent="0.25">
      <c r="I57"/>
      <c r="J57" s="23"/>
    </row>
    <row r="58" spans="9:10" s="4" customFormat="1" x14ac:dyDescent="0.25">
      <c r="I58"/>
      <c r="J58" s="23"/>
    </row>
    <row r="59" spans="9:10" s="4" customFormat="1" x14ac:dyDescent="0.25">
      <c r="I59"/>
      <c r="J59" s="23"/>
    </row>
    <row r="60" spans="9:10" s="4" customFormat="1" x14ac:dyDescent="0.25">
      <c r="I60"/>
      <c r="J60" s="23"/>
    </row>
    <row r="61" spans="9:10" s="4" customFormat="1" x14ac:dyDescent="0.25">
      <c r="I61"/>
      <c r="J61" s="23"/>
    </row>
    <row r="62" spans="9:10" s="4" customFormat="1" x14ac:dyDescent="0.25">
      <c r="I62"/>
      <c r="J62" s="23"/>
    </row>
    <row r="63" spans="9:10" s="4" customFormat="1" x14ac:dyDescent="0.25">
      <c r="I63"/>
      <c r="J63" s="23"/>
    </row>
    <row r="64" spans="9:10" s="4" customFormat="1" x14ac:dyDescent="0.25">
      <c r="I64"/>
      <c r="J64" s="23"/>
    </row>
    <row r="65" spans="9:17" s="4" customFormat="1" x14ac:dyDescent="0.25">
      <c r="I65"/>
      <c r="J65" s="23"/>
    </row>
    <row r="66" spans="9:17" s="4" customFormat="1" x14ac:dyDescent="0.25">
      <c r="I66"/>
      <c r="J66" s="23"/>
    </row>
    <row r="67" spans="9:17" s="4" customFormat="1" x14ac:dyDescent="0.25">
      <c r="I67"/>
      <c r="J67" s="23"/>
    </row>
    <row r="68" spans="9:17" s="4" customFormat="1" x14ac:dyDescent="0.25">
      <c r="I68"/>
      <c r="J68" s="23"/>
    </row>
    <row r="69" spans="9:17" s="4" customFormat="1" x14ac:dyDescent="0.25">
      <c r="I69"/>
      <c r="J69" s="23"/>
    </row>
    <row r="70" spans="9:17" s="4" customFormat="1" x14ac:dyDescent="0.25">
      <c r="I70"/>
      <c r="J70" s="23"/>
    </row>
    <row r="71" spans="9:17" s="4" customFormat="1" x14ac:dyDescent="0.25">
      <c r="I71"/>
      <c r="J71" s="23"/>
    </row>
    <row r="72" spans="9:17" s="4" customFormat="1" x14ac:dyDescent="0.25">
      <c r="I72"/>
      <c r="J72" s="23"/>
    </row>
    <row r="73" spans="9:17" s="4" customFormat="1" x14ac:dyDescent="0.25">
      <c r="I73"/>
      <c r="J73" s="23"/>
    </row>
    <row r="74" spans="9:17" s="4" customFormat="1" x14ac:dyDescent="0.25">
      <c r="I74"/>
      <c r="J74" s="23"/>
    </row>
    <row r="75" spans="9:17" s="4" customFormat="1" x14ac:dyDescent="0.25">
      <c r="I75"/>
      <c r="J75" s="23"/>
    </row>
    <row r="76" spans="9:17" x14ac:dyDescent="0.25">
      <c r="I76"/>
      <c r="J76" s="9"/>
      <c r="O76" s="22"/>
      <c r="P76" s="22"/>
      <c r="Q76" s="22"/>
    </row>
    <row r="77" spans="9:17" x14ac:dyDescent="0.25">
      <c r="I77"/>
      <c r="J77" s="9"/>
      <c r="O77" s="22"/>
      <c r="P77" s="22"/>
      <c r="Q77" s="22"/>
    </row>
    <row r="78" spans="9:17" x14ac:dyDescent="0.25">
      <c r="I78"/>
      <c r="J78" s="9"/>
      <c r="O78" s="22"/>
      <c r="P78" s="22"/>
      <c r="Q78" s="22"/>
    </row>
    <row r="79" spans="9:17" x14ac:dyDescent="0.25">
      <c r="I79"/>
      <c r="J79" s="9"/>
      <c r="O79" s="22"/>
      <c r="P79" s="22"/>
      <c r="Q79" s="22"/>
    </row>
    <row r="80" spans="9:17" x14ac:dyDescent="0.25">
      <c r="I80"/>
      <c r="J80" s="9"/>
      <c r="O80" s="22"/>
      <c r="P80" s="22"/>
      <c r="Q80" s="22"/>
    </row>
    <row r="81" spans="9:17" x14ac:dyDescent="0.25">
      <c r="I81"/>
      <c r="J81" s="9"/>
      <c r="O81" s="22"/>
      <c r="P81" s="22"/>
      <c r="Q81" s="22"/>
    </row>
    <row r="82" spans="9:17" x14ac:dyDescent="0.25">
      <c r="I82"/>
      <c r="J82" s="9"/>
      <c r="O82" s="22"/>
      <c r="P82" s="22"/>
      <c r="Q82" s="22"/>
    </row>
    <row r="83" spans="9:17" x14ac:dyDescent="0.25">
      <c r="I83"/>
      <c r="J83" s="9"/>
      <c r="O83" s="22"/>
      <c r="P83" s="22"/>
      <c r="Q83" s="22"/>
    </row>
    <row r="84" spans="9:17" x14ac:dyDescent="0.25">
      <c r="I84"/>
      <c r="J84" s="9"/>
      <c r="O84" s="22"/>
      <c r="P84" s="22"/>
      <c r="Q84" s="22"/>
    </row>
    <row r="85" spans="9:17" x14ac:dyDescent="0.25">
      <c r="I85"/>
      <c r="J85" s="9"/>
      <c r="O85" s="22"/>
      <c r="P85" s="22"/>
      <c r="Q85" s="22"/>
    </row>
    <row r="86" spans="9:17" x14ac:dyDescent="0.25">
      <c r="I86"/>
      <c r="J86" s="9"/>
      <c r="O86" s="22"/>
      <c r="P86" s="22"/>
      <c r="Q86" s="22"/>
    </row>
    <row r="87" spans="9:17" x14ac:dyDescent="0.25">
      <c r="I87"/>
      <c r="J87" s="9"/>
      <c r="O87" s="22"/>
      <c r="P87" s="22"/>
      <c r="Q87" s="22"/>
    </row>
    <row r="88" spans="9:17" x14ac:dyDescent="0.25">
      <c r="I88"/>
      <c r="J88" s="9"/>
      <c r="O88" s="22"/>
      <c r="P88" s="22"/>
      <c r="Q88" s="22"/>
    </row>
    <row r="89" spans="9:17" x14ac:dyDescent="0.25">
      <c r="I89"/>
      <c r="J89" s="9"/>
      <c r="O89" s="22"/>
      <c r="P89" s="22"/>
      <c r="Q89" s="22"/>
    </row>
    <row r="90" spans="9:17" x14ac:dyDescent="0.25">
      <c r="I90"/>
      <c r="J90" s="9"/>
      <c r="O90" s="22"/>
      <c r="P90" s="22"/>
      <c r="Q90" s="22"/>
    </row>
    <row r="91" spans="9:17" x14ac:dyDescent="0.25">
      <c r="I91"/>
      <c r="J91" s="9"/>
      <c r="O91" s="22"/>
      <c r="P91" s="22"/>
      <c r="Q91" s="22"/>
    </row>
    <row r="92" spans="9:17" x14ac:dyDescent="0.25">
      <c r="I92"/>
      <c r="J92" s="9"/>
      <c r="O92" s="22"/>
      <c r="P92" s="22"/>
      <c r="Q92" s="22"/>
    </row>
    <row r="93" spans="9:17" x14ac:dyDescent="0.25">
      <c r="I93"/>
      <c r="J93" s="9"/>
      <c r="O93" s="22"/>
      <c r="P93" s="22"/>
      <c r="Q93" s="22"/>
    </row>
    <row r="94" spans="9:17" x14ac:dyDescent="0.25">
      <c r="I94"/>
      <c r="J94" s="9"/>
      <c r="O94" s="22"/>
      <c r="P94" s="22"/>
      <c r="Q94" s="22"/>
    </row>
    <row r="95" spans="9:17" x14ac:dyDescent="0.25">
      <c r="I95"/>
      <c r="J95" s="9"/>
      <c r="O95" s="22"/>
      <c r="P95" s="22"/>
      <c r="Q95" s="22"/>
    </row>
    <row r="96" spans="9:17" x14ac:dyDescent="0.25">
      <c r="I96"/>
      <c r="J96" s="9"/>
      <c r="O96" s="22"/>
      <c r="P96" s="22"/>
      <c r="Q96" s="22"/>
    </row>
    <row r="97" spans="9:17" x14ac:dyDescent="0.25">
      <c r="I97"/>
      <c r="O97" s="22"/>
      <c r="P97" s="22"/>
      <c r="Q97" s="22"/>
    </row>
    <row r="98" spans="9:17" x14ac:dyDescent="0.25">
      <c r="I98"/>
      <c r="O98" s="22"/>
      <c r="P98" s="22"/>
      <c r="Q98" s="22"/>
    </row>
    <row r="99" spans="9:17" x14ac:dyDescent="0.25">
      <c r="I99"/>
      <c r="O99" s="22"/>
      <c r="P99" s="22"/>
      <c r="Q99" s="22"/>
    </row>
    <row r="100" spans="9:17" x14ac:dyDescent="0.25">
      <c r="I100"/>
      <c r="O100" s="22"/>
      <c r="P100" s="22"/>
      <c r="Q100" s="22"/>
    </row>
    <row r="101" spans="9:17" x14ac:dyDescent="0.25">
      <c r="O101" s="22"/>
      <c r="P101" s="22"/>
      <c r="Q101" s="22"/>
    </row>
    <row r="102" spans="9:17" x14ac:dyDescent="0.25">
      <c r="O102" s="22"/>
      <c r="P102" s="22"/>
      <c r="Q102" s="22"/>
    </row>
    <row r="103" spans="9:17" x14ac:dyDescent="0.25">
      <c r="O103" s="22"/>
      <c r="P103" s="22"/>
      <c r="Q103" s="22"/>
    </row>
    <row r="104" spans="9:17" x14ac:dyDescent="0.25">
      <c r="O104" s="22"/>
      <c r="P104" s="22"/>
      <c r="Q104" s="22"/>
    </row>
    <row r="105" spans="9:17" x14ac:dyDescent="0.25">
      <c r="O105" s="22"/>
      <c r="P105" s="22"/>
      <c r="Q105" s="22"/>
    </row>
    <row r="106" spans="9:17" x14ac:dyDescent="0.25">
      <c r="O106" s="22"/>
      <c r="P106" s="22"/>
      <c r="Q106" s="22"/>
    </row>
    <row r="107" spans="9:17" x14ac:dyDescent="0.25">
      <c r="O107" s="22"/>
      <c r="P107" s="22"/>
      <c r="Q107" s="22"/>
    </row>
    <row r="108" spans="9:17" x14ac:dyDescent="0.25">
      <c r="O108" s="22"/>
      <c r="P108" s="22"/>
      <c r="Q108" s="22"/>
    </row>
    <row r="109" spans="9:17" x14ac:dyDescent="0.25">
      <c r="O109" s="22"/>
      <c r="P109" s="22"/>
      <c r="Q109" s="22"/>
    </row>
    <row r="110" spans="9:17" x14ac:dyDescent="0.25">
      <c r="O110" s="22"/>
      <c r="P110" s="22"/>
      <c r="Q110" s="22"/>
    </row>
    <row r="111" spans="9:17" x14ac:dyDescent="0.25">
      <c r="O111" s="22"/>
      <c r="P111" s="22"/>
      <c r="Q111" s="22"/>
    </row>
    <row r="112" spans="9:17" x14ac:dyDescent="0.25">
      <c r="O112" s="22"/>
      <c r="P112" s="22"/>
      <c r="Q112" s="22"/>
    </row>
    <row r="113" spans="15:17" x14ac:dyDescent="0.25">
      <c r="O113" s="22"/>
      <c r="P113" s="22"/>
      <c r="Q113" s="22"/>
    </row>
    <row r="114" spans="15:17" x14ac:dyDescent="0.25">
      <c r="O114" s="22"/>
      <c r="P114" s="22"/>
      <c r="Q114" s="22"/>
    </row>
    <row r="115" spans="15:17" x14ac:dyDescent="0.25">
      <c r="O115" s="22"/>
      <c r="P115" s="22"/>
      <c r="Q115" s="22"/>
    </row>
    <row r="116" spans="15:17" x14ac:dyDescent="0.25">
      <c r="O116" s="22"/>
      <c r="P116" s="22"/>
      <c r="Q116" s="22"/>
    </row>
    <row r="117" spans="15:17" x14ac:dyDescent="0.25">
      <c r="O117" s="22"/>
      <c r="P117" s="22"/>
      <c r="Q117" s="22"/>
    </row>
    <row r="118" spans="15:17" x14ac:dyDescent="0.25">
      <c r="O118" s="22"/>
      <c r="P118" s="22"/>
      <c r="Q118" s="22"/>
    </row>
    <row r="119" spans="15:17" x14ac:dyDescent="0.25">
      <c r="O119" s="22"/>
      <c r="P119" s="22"/>
      <c r="Q119" s="22"/>
    </row>
    <row r="120" spans="15:17" x14ac:dyDescent="0.25">
      <c r="O120" s="22"/>
      <c r="P120" s="22"/>
      <c r="Q120" s="22"/>
    </row>
    <row r="121" spans="15:17" x14ac:dyDescent="0.25">
      <c r="O121" s="22"/>
      <c r="P121" s="22"/>
      <c r="Q121" s="22"/>
    </row>
    <row r="122" spans="15:17" x14ac:dyDescent="0.25">
      <c r="O122" s="22"/>
      <c r="P122" s="22"/>
      <c r="Q122" s="22"/>
    </row>
    <row r="123" spans="15:17" x14ac:dyDescent="0.25">
      <c r="O123" s="22"/>
      <c r="P123" s="22"/>
      <c r="Q123" s="22"/>
    </row>
    <row r="124" spans="15:17" x14ac:dyDescent="0.25">
      <c r="O124" s="22"/>
      <c r="P124" s="22"/>
      <c r="Q124" s="22"/>
    </row>
    <row r="125" spans="15:17" x14ac:dyDescent="0.25">
      <c r="O125" s="22"/>
      <c r="P125" s="22"/>
      <c r="Q125" s="22"/>
    </row>
    <row r="126" spans="15:17" x14ac:dyDescent="0.25">
      <c r="O126" s="22"/>
      <c r="P126" s="22"/>
      <c r="Q126" s="22"/>
    </row>
    <row r="127" spans="15:17" x14ac:dyDescent="0.25">
      <c r="O127" s="22"/>
      <c r="P127" s="22"/>
      <c r="Q127" s="22"/>
    </row>
    <row r="128" spans="15:17" x14ac:dyDescent="0.25">
      <c r="O128" s="22"/>
      <c r="P128" s="22"/>
      <c r="Q128" s="22"/>
    </row>
    <row r="129" spans="15:17" x14ac:dyDescent="0.25">
      <c r="O129" s="22"/>
      <c r="P129" s="22"/>
      <c r="Q129" s="22"/>
    </row>
    <row r="130" spans="15:17" x14ac:dyDescent="0.25">
      <c r="O130" s="22"/>
      <c r="P130" s="22"/>
      <c r="Q130" s="22"/>
    </row>
    <row r="131" spans="15:17" x14ac:dyDescent="0.25">
      <c r="O131" s="22"/>
      <c r="P131" s="22"/>
      <c r="Q131" s="22"/>
    </row>
    <row r="132" spans="15:17" x14ac:dyDescent="0.25">
      <c r="O132" s="22"/>
      <c r="P132" s="22"/>
      <c r="Q132" s="22"/>
    </row>
    <row r="133" spans="15:17" x14ac:dyDescent="0.25">
      <c r="O133" s="22"/>
      <c r="P133" s="22"/>
      <c r="Q133" s="22"/>
    </row>
    <row r="134" spans="15:17" x14ac:dyDescent="0.25">
      <c r="O134" s="22"/>
      <c r="P134" s="22"/>
      <c r="Q134" s="22"/>
    </row>
    <row r="135" spans="15:17" x14ac:dyDescent="0.25">
      <c r="O135" s="22"/>
      <c r="P135" s="22"/>
      <c r="Q135" s="22"/>
    </row>
    <row r="136" spans="15:17" x14ac:dyDescent="0.25">
      <c r="O136" s="22"/>
      <c r="P136" s="22"/>
      <c r="Q136" s="22"/>
    </row>
    <row r="137" spans="15:17" x14ac:dyDescent="0.25">
      <c r="O137" s="22"/>
      <c r="P137" s="22"/>
      <c r="Q137" s="22"/>
    </row>
    <row r="138" spans="15:17" x14ac:dyDescent="0.25">
      <c r="O138" s="22"/>
      <c r="P138" s="22"/>
      <c r="Q138" s="22"/>
    </row>
    <row r="139" spans="15:17" x14ac:dyDescent="0.25">
      <c r="O139" s="22"/>
      <c r="P139" s="22"/>
      <c r="Q139" s="22"/>
    </row>
    <row r="140" spans="15:17" x14ac:dyDescent="0.25">
      <c r="O140" s="22"/>
      <c r="P140" s="22"/>
      <c r="Q140" s="22"/>
    </row>
    <row r="141" spans="15:17" x14ac:dyDescent="0.25">
      <c r="O141" s="22"/>
      <c r="P141" s="22"/>
      <c r="Q141" s="22"/>
    </row>
    <row r="142" spans="15:17" x14ac:dyDescent="0.25">
      <c r="O142" s="22"/>
      <c r="P142" s="22"/>
      <c r="Q142" s="22"/>
    </row>
    <row r="143" spans="15:17" x14ac:dyDescent="0.25">
      <c r="O143" s="22"/>
      <c r="P143" s="22"/>
      <c r="Q143" s="22"/>
    </row>
    <row r="144" spans="15:17" x14ac:dyDescent="0.25">
      <c r="O144" s="22"/>
      <c r="P144" s="22"/>
      <c r="Q144" s="22"/>
    </row>
    <row r="145" spans="15:17" x14ac:dyDescent="0.25">
      <c r="O145" s="22"/>
      <c r="P145" s="22"/>
      <c r="Q145" s="22"/>
    </row>
    <row r="146" spans="15:17" x14ac:dyDescent="0.25">
      <c r="O146" s="22"/>
      <c r="P146" s="22"/>
      <c r="Q146" s="22"/>
    </row>
    <row r="147" spans="15:17" x14ac:dyDescent="0.25">
      <c r="O147" s="22"/>
      <c r="P147" s="22"/>
      <c r="Q147" s="22"/>
    </row>
    <row r="148" spans="15:17" x14ac:dyDescent="0.25">
      <c r="O148" s="22"/>
      <c r="P148" s="22"/>
      <c r="Q148" s="22"/>
    </row>
    <row r="149" spans="15:17" x14ac:dyDescent="0.25">
      <c r="O149" s="22"/>
      <c r="P149" s="22"/>
      <c r="Q149" s="22"/>
    </row>
    <row r="150" spans="15:17" x14ac:dyDescent="0.25">
      <c r="O150" s="22"/>
      <c r="P150" s="22"/>
      <c r="Q150" s="22"/>
    </row>
    <row r="151" spans="15:17" x14ac:dyDescent="0.25">
      <c r="O151" s="22"/>
      <c r="P151" s="22"/>
      <c r="Q151" s="22"/>
    </row>
    <row r="152" spans="15:17" x14ac:dyDescent="0.25">
      <c r="O152" s="22"/>
      <c r="P152" s="22"/>
      <c r="Q152" s="22"/>
    </row>
    <row r="153" spans="15:17" x14ac:dyDescent="0.25">
      <c r="O153" s="22"/>
      <c r="P153" s="22"/>
      <c r="Q153" s="22"/>
    </row>
    <row r="154" spans="15:17" x14ac:dyDescent="0.25">
      <c r="O154" s="22"/>
      <c r="P154" s="22"/>
      <c r="Q154" s="22"/>
    </row>
    <row r="155" spans="15:17" x14ac:dyDescent="0.25">
      <c r="O155" s="22"/>
      <c r="P155" s="22"/>
      <c r="Q155" s="22"/>
    </row>
    <row r="156" spans="15:17" x14ac:dyDescent="0.25">
      <c r="O156" s="22"/>
      <c r="P156" s="22"/>
      <c r="Q156" s="22"/>
    </row>
    <row r="157" spans="15:17" x14ac:dyDescent="0.25">
      <c r="O157" s="22"/>
      <c r="P157" s="22"/>
      <c r="Q157" s="22"/>
    </row>
    <row r="158" spans="15:17" x14ac:dyDescent="0.25">
      <c r="O158" s="22"/>
      <c r="P158" s="22"/>
      <c r="Q158" s="22"/>
    </row>
    <row r="159" spans="15:17" x14ac:dyDescent="0.25">
      <c r="O159" s="22"/>
      <c r="P159" s="22"/>
      <c r="Q159" s="22"/>
    </row>
    <row r="160" spans="15:17" x14ac:dyDescent="0.25">
      <c r="O160" s="22"/>
      <c r="P160" s="22"/>
      <c r="Q160" s="22"/>
    </row>
    <row r="161" spans="15:17" x14ac:dyDescent="0.25">
      <c r="O161" s="22"/>
      <c r="P161" s="22"/>
      <c r="Q161" s="22"/>
    </row>
    <row r="162" spans="15:17" x14ac:dyDescent="0.25">
      <c r="O162" s="22"/>
      <c r="P162" s="22"/>
      <c r="Q162" s="22"/>
    </row>
    <row r="163" spans="15:17" x14ac:dyDescent="0.25">
      <c r="O163" s="22"/>
      <c r="P163" s="22"/>
      <c r="Q163" s="22"/>
    </row>
    <row r="164" spans="15:17" x14ac:dyDescent="0.25">
      <c r="O164" s="22"/>
      <c r="P164" s="22"/>
      <c r="Q164" s="22"/>
    </row>
  </sheetData>
  <printOptions horizontalCentered="1"/>
  <pageMargins left="0.31496062992125984" right="0.19685039370078741" top="0.35433070866141736" bottom="0.35433070866141736" header="0.31496062992125984" footer="0.31496062992125984"/>
  <pageSetup paperSize="9" scale="70" orientation="portrait" r:id="rId1"/>
  <headerFooter differentFirst="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3">
    <tabColor rgb="FF92D050"/>
    <pageSetUpPr fitToPage="1"/>
  </sheetPr>
  <dimension ref="A1:K276"/>
  <sheetViews>
    <sheetView showGridLines="0" view="pageBreakPreview" topLeftCell="A120" zoomScale="80" zoomScaleNormal="115" zoomScaleSheetLayoutView="80" workbookViewId="0"/>
  </sheetViews>
  <sheetFormatPr defaultColWidth="8.81640625" defaultRowHeight="13.8" outlineLevelRow="1" x14ac:dyDescent="0.25"/>
  <cols>
    <col min="1" max="1" width="10.26953125" style="24" customWidth="1"/>
    <col min="2" max="2" width="8.90625" style="22" customWidth="1"/>
    <col min="3" max="3" width="13.81640625" style="22" customWidth="1"/>
    <col min="4" max="6" width="14.08984375" style="22" customWidth="1"/>
    <col min="7" max="7" width="5.36328125" style="22" customWidth="1"/>
    <col min="8" max="8" width="11.26953125" style="22" customWidth="1"/>
    <col min="9" max="9" width="2.36328125" style="22" customWidth="1"/>
    <col min="10" max="10" width="11.08984375" style="22" customWidth="1"/>
    <col min="11" max="11" width="2.6328125" style="22" customWidth="1"/>
    <col min="12" max="12" width="2.36328125" style="22" customWidth="1"/>
    <col min="13" max="17" width="5.36328125" style="22" customWidth="1"/>
    <col min="18" max="18" width="2.36328125" style="22" customWidth="1"/>
    <col min="19" max="19" width="5.36328125" style="22" customWidth="1"/>
    <col min="20" max="21" width="4.36328125" style="22" customWidth="1"/>
    <col min="22" max="22" width="5.36328125" style="22" customWidth="1"/>
    <col min="23" max="23" width="2.36328125" style="22" customWidth="1"/>
    <col min="24" max="24" width="5.36328125" style="22" customWidth="1"/>
    <col min="25" max="25" width="4.36328125" style="22" customWidth="1"/>
    <col min="26" max="26" width="5.36328125" style="22" customWidth="1"/>
    <col min="27" max="27" width="3.36328125" style="22" customWidth="1"/>
    <col min="28" max="28" width="5.36328125" style="22" customWidth="1"/>
    <col min="29" max="29" width="6.36328125" style="22" customWidth="1"/>
    <col min="30" max="30" width="3.36328125" style="22" customWidth="1"/>
    <col min="31" max="32" width="6.36328125" style="22" customWidth="1"/>
    <col min="33" max="33" width="3.36328125" style="22" customWidth="1"/>
    <col min="34" max="36" width="6.36328125" style="22" customWidth="1"/>
    <col min="37" max="37" width="3.36328125" style="22" customWidth="1"/>
    <col min="38" max="39" width="6.36328125" style="22" customWidth="1"/>
    <col min="40" max="40" width="3.36328125" style="22" customWidth="1"/>
    <col min="41" max="46" width="6.36328125" style="22" customWidth="1"/>
    <col min="47" max="48" width="3.36328125" style="22" customWidth="1"/>
    <col min="49" max="49" width="6.36328125" style="22" customWidth="1"/>
    <col min="50" max="50" width="5.36328125" style="22" customWidth="1"/>
    <col min="51" max="52" width="6.36328125" style="22" customWidth="1"/>
    <col min="53" max="53" width="3.36328125" style="22" customWidth="1"/>
    <col min="54" max="56" width="6.36328125" style="22" customWidth="1"/>
    <col min="57" max="57" width="3.36328125" style="22" customWidth="1"/>
    <col min="58" max="59" width="6.36328125" style="22" customWidth="1"/>
    <col min="60" max="60" width="5.36328125" style="22" customWidth="1"/>
    <col min="61" max="61" width="6.36328125" style="22" customWidth="1"/>
    <col min="62" max="62" width="3.36328125" style="22" customWidth="1"/>
    <col min="63" max="64" width="6.36328125" style="22" customWidth="1"/>
    <col min="65" max="65" width="3.36328125" style="22" customWidth="1"/>
    <col min="66" max="66" width="5.36328125" style="22" customWidth="1"/>
    <col min="67" max="67" width="6.36328125" style="22" customWidth="1"/>
    <col min="68" max="68" width="3.36328125" style="22" customWidth="1"/>
    <col min="69" max="71" width="6.36328125" style="22" customWidth="1"/>
    <col min="72" max="72" width="3.36328125" style="22" customWidth="1"/>
    <col min="73" max="73" width="6.36328125" style="22" customWidth="1"/>
    <col min="74" max="74" width="5.36328125" style="22" customWidth="1"/>
    <col min="75" max="75" width="6.36328125" style="22" customWidth="1"/>
    <col min="76" max="76" width="3.36328125" style="22" customWidth="1"/>
    <col min="77" max="78" width="6.36328125" style="22" customWidth="1"/>
    <col min="79" max="79" width="5.36328125" style="22" customWidth="1"/>
    <col min="80" max="80" width="6.36328125" style="22" customWidth="1"/>
    <col min="81" max="81" width="3.36328125" style="22" customWidth="1"/>
    <col min="82" max="83" width="6.36328125" style="22" customWidth="1"/>
    <col min="84" max="84" width="5.36328125" style="22" customWidth="1"/>
    <col min="85" max="87" width="6.36328125" style="22" customWidth="1"/>
    <col min="88" max="88" width="3.36328125" style="22" customWidth="1"/>
    <col min="89" max="89" width="6.36328125" style="22" customWidth="1"/>
    <col min="90" max="90" width="5.36328125" style="22" customWidth="1"/>
    <col min="91" max="93" width="6.36328125" style="22" customWidth="1"/>
    <col min="94" max="94" width="3.36328125" style="22" customWidth="1"/>
    <col min="95" max="95" width="6.36328125" style="22" customWidth="1"/>
    <col min="96" max="96" width="5.36328125" style="22" customWidth="1"/>
    <col min="97" max="98" width="6.36328125" style="22" customWidth="1"/>
    <col min="99" max="99" width="3.36328125" style="22" customWidth="1"/>
    <col min="100" max="101" width="6.36328125" style="22" customWidth="1"/>
    <col min="102" max="102" width="5.36328125" style="22" customWidth="1"/>
    <col min="103" max="103" width="6.36328125" style="22" customWidth="1"/>
    <col min="104" max="104" width="3.36328125" style="22" customWidth="1"/>
    <col min="105" max="120" width="6.36328125" style="22" customWidth="1"/>
    <col min="121" max="121" width="3.36328125" style="22" customWidth="1"/>
    <col min="122" max="125" width="6.36328125" style="22" customWidth="1"/>
    <col min="126" max="126" width="3.36328125" style="22" customWidth="1"/>
    <col min="127" max="128" width="6.36328125" style="22" customWidth="1"/>
    <col min="129" max="129" width="5.36328125" style="22" customWidth="1"/>
    <col min="130" max="137" width="6.36328125" style="22" customWidth="1"/>
    <col min="138" max="138" width="5.36328125" style="22" customWidth="1"/>
    <col min="139" max="140" width="6.36328125" style="22" customWidth="1"/>
    <col min="141" max="141" width="3.36328125" style="22" customWidth="1"/>
    <col min="142" max="173" width="6.36328125" style="22" customWidth="1"/>
    <col min="174" max="174" width="3.36328125" style="22" customWidth="1"/>
    <col min="175" max="179" width="6.36328125" style="22" customWidth="1"/>
    <col min="180" max="180" width="5.36328125" style="22" customWidth="1"/>
    <col min="181" max="186" width="6.36328125" style="22" customWidth="1"/>
    <col min="187" max="187" width="3.36328125" style="22" customWidth="1"/>
    <col min="188" max="188" width="11.6328125" style="22" bestFit="1" customWidth="1"/>
    <col min="189" max="16384" width="8.81640625" style="22"/>
  </cols>
  <sheetData>
    <row r="1" spans="1:11" ht="11.25" customHeight="1" x14ac:dyDescent="0.25">
      <c r="A1" s="2" t="s">
        <v>4</v>
      </c>
    </row>
    <row r="2" spans="1:11" x14ac:dyDescent="0.25">
      <c r="A2" s="31" t="s">
        <v>496</v>
      </c>
    </row>
    <row r="3" spans="1:11" ht="29.25" customHeight="1" x14ac:dyDescent="0.25">
      <c r="A3" s="22"/>
      <c r="E3" s="4"/>
      <c r="F3" s="4"/>
      <c r="G3" s="4"/>
      <c r="H3" s="4"/>
      <c r="I3" s="4"/>
      <c r="J3" s="4"/>
      <c r="K3" s="4"/>
    </row>
    <row r="4" spans="1:11" ht="27.75" customHeight="1" x14ac:dyDescent="0.25">
      <c r="A4" s="25" t="s">
        <v>222</v>
      </c>
      <c r="B4" s="26" t="s">
        <v>321</v>
      </c>
      <c r="C4" s="174" t="s">
        <v>363</v>
      </c>
      <c r="D4" s="174"/>
      <c r="E4" s="174"/>
      <c r="F4" s="174"/>
      <c r="G4" s="174"/>
      <c r="H4" s="57" t="s">
        <v>1149</v>
      </c>
      <c r="I4" s="27"/>
      <c r="J4" s="27"/>
      <c r="K4" s="26"/>
    </row>
    <row r="5" spans="1:11" ht="20.100000000000001" customHeight="1" x14ac:dyDescent="0.25">
      <c r="A5" s="117" t="s">
        <v>2</v>
      </c>
      <c r="C5" s="171" t="s">
        <v>1306</v>
      </c>
      <c r="D5" s="172" t="s">
        <v>1306</v>
      </c>
      <c r="E5" s="172" t="s">
        <v>1306</v>
      </c>
      <c r="F5" s="172" t="s">
        <v>1306</v>
      </c>
      <c r="G5" s="173" t="s">
        <v>1306</v>
      </c>
      <c r="H5" s="130">
        <v>-2.0299999999999998</v>
      </c>
      <c r="I5" s="4"/>
      <c r="J5" s="4"/>
    </row>
    <row r="6" spans="1:11" ht="20.100000000000001" customHeight="1" x14ac:dyDescent="0.25">
      <c r="A6" s="117" t="s">
        <v>2</v>
      </c>
      <c r="C6" s="171" t="s">
        <v>1307</v>
      </c>
      <c r="D6" s="172" t="s">
        <v>1307</v>
      </c>
      <c r="E6" s="172" t="s">
        <v>1307</v>
      </c>
      <c r="F6" s="172" t="s">
        <v>1307</v>
      </c>
      <c r="G6" s="173" t="s">
        <v>1307</v>
      </c>
      <c r="H6" s="127">
        <v>-9.5559999999999992</v>
      </c>
      <c r="I6" s="4"/>
      <c r="J6" s="4"/>
    </row>
    <row r="7" spans="1:11" ht="20.100000000000001" customHeight="1" x14ac:dyDescent="0.25">
      <c r="A7" s="117" t="s">
        <v>2</v>
      </c>
      <c r="C7" s="171" t="s">
        <v>375</v>
      </c>
      <c r="D7" s="172" t="s">
        <v>375</v>
      </c>
      <c r="E7" s="172" t="s">
        <v>375</v>
      </c>
      <c r="F7" s="172" t="s">
        <v>375</v>
      </c>
      <c r="G7" s="173" t="s">
        <v>375</v>
      </c>
      <c r="H7" s="127">
        <v>100</v>
      </c>
      <c r="I7" s="4"/>
      <c r="J7" s="4"/>
    </row>
    <row r="8" spans="1:11" ht="20.100000000000001" customHeight="1" x14ac:dyDescent="0.25">
      <c r="A8" s="117" t="s">
        <v>2</v>
      </c>
      <c r="C8" s="171" t="s">
        <v>364</v>
      </c>
      <c r="D8" s="172" t="s">
        <v>364</v>
      </c>
      <c r="E8" s="172" t="s">
        <v>364</v>
      </c>
      <c r="F8" s="172" t="s">
        <v>364</v>
      </c>
      <c r="G8" s="173" t="s">
        <v>364</v>
      </c>
      <c r="H8" s="127">
        <v>299.99925000000002</v>
      </c>
      <c r="I8" s="4"/>
      <c r="J8" s="4"/>
    </row>
    <row r="9" spans="1:11" ht="20.100000000000001" customHeight="1" x14ac:dyDescent="0.25">
      <c r="A9" s="117" t="s">
        <v>2</v>
      </c>
      <c r="C9" s="171" t="s">
        <v>1308</v>
      </c>
      <c r="D9" s="172" t="s">
        <v>1308</v>
      </c>
      <c r="E9" s="172" t="s">
        <v>1308</v>
      </c>
      <c r="F9" s="172" t="s">
        <v>1308</v>
      </c>
      <c r="G9" s="173" t="s">
        <v>1308</v>
      </c>
      <c r="H9" s="127">
        <v>12.75</v>
      </c>
      <c r="I9" s="4"/>
      <c r="J9" s="4"/>
    </row>
    <row r="10" spans="1:11" ht="20.100000000000001" customHeight="1" x14ac:dyDescent="0.25">
      <c r="A10" s="117" t="s">
        <v>2</v>
      </c>
      <c r="C10" s="171" t="s">
        <v>365</v>
      </c>
      <c r="D10" s="172" t="s">
        <v>365</v>
      </c>
      <c r="E10" s="172" t="s">
        <v>365</v>
      </c>
      <c r="F10" s="172" t="s">
        <v>365</v>
      </c>
      <c r="G10" s="173" t="s">
        <v>365</v>
      </c>
      <c r="H10" s="128">
        <v>488.19799999999998</v>
      </c>
      <c r="I10" s="4"/>
      <c r="J10" s="4"/>
    </row>
    <row r="11" spans="1:11" ht="20.100000000000001" customHeight="1" x14ac:dyDescent="0.25">
      <c r="A11" s="117" t="s">
        <v>2</v>
      </c>
      <c r="C11" s="171" t="s">
        <v>366</v>
      </c>
      <c r="D11" s="172" t="s">
        <v>366</v>
      </c>
      <c r="E11" s="172" t="s">
        <v>366</v>
      </c>
      <c r="F11" s="172" t="s">
        <v>366</v>
      </c>
      <c r="G11" s="173" t="s">
        <v>366</v>
      </c>
      <c r="H11" s="127">
        <v>299.99925000000002</v>
      </c>
      <c r="I11" s="4"/>
      <c r="J11" s="4"/>
    </row>
    <row r="12" spans="1:11" ht="20.100000000000001" customHeight="1" x14ac:dyDescent="0.25">
      <c r="A12" s="117" t="s">
        <v>2</v>
      </c>
      <c r="C12" s="171" t="s">
        <v>367</v>
      </c>
      <c r="D12" s="172" t="s">
        <v>367</v>
      </c>
      <c r="E12" s="172" t="s">
        <v>367</v>
      </c>
      <c r="F12" s="172" t="s">
        <v>367</v>
      </c>
      <c r="G12" s="173" t="s">
        <v>367</v>
      </c>
      <c r="H12" s="127">
        <v>19.999950000000002</v>
      </c>
      <c r="I12" s="4"/>
      <c r="J12" s="4"/>
    </row>
    <row r="13" spans="1:11" ht="20.100000000000001" customHeight="1" x14ac:dyDescent="0.25">
      <c r="A13" s="117" t="s">
        <v>2</v>
      </c>
      <c r="C13" s="171" t="s">
        <v>368</v>
      </c>
      <c r="D13" s="172" t="s">
        <v>368</v>
      </c>
      <c r="E13" s="172" t="s">
        <v>368</v>
      </c>
      <c r="F13" s="172" t="s">
        <v>368</v>
      </c>
      <c r="G13" s="173" t="s">
        <v>368</v>
      </c>
      <c r="H13" s="127">
        <v>18</v>
      </c>
      <c r="I13" s="4"/>
      <c r="J13" s="4"/>
    </row>
    <row r="14" spans="1:11" ht="20.100000000000001" customHeight="1" x14ac:dyDescent="0.25">
      <c r="A14" s="117" t="s">
        <v>3</v>
      </c>
      <c r="C14" s="171" t="s">
        <v>1309</v>
      </c>
      <c r="D14" s="172" t="s">
        <v>1309</v>
      </c>
      <c r="E14" s="172" t="s">
        <v>1309</v>
      </c>
      <c r="F14" s="172" t="s">
        <v>1309</v>
      </c>
      <c r="G14" s="173" t="s">
        <v>1309</v>
      </c>
      <c r="H14" s="119">
        <v>-10.5</v>
      </c>
      <c r="I14" s="4"/>
      <c r="J14" s="4"/>
    </row>
    <row r="15" spans="1:11" ht="20.100000000000001" customHeight="1" x14ac:dyDescent="0.25">
      <c r="A15" s="117" t="s">
        <v>3</v>
      </c>
      <c r="C15" s="171" t="s">
        <v>1310</v>
      </c>
      <c r="D15" s="172" t="s">
        <v>1310</v>
      </c>
      <c r="E15" s="172" t="s">
        <v>1310</v>
      </c>
      <c r="F15" s="172" t="s">
        <v>1310</v>
      </c>
      <c r="G15" s="173" t="s">
        <v>1310</v>
      </c>
      <c r="H15" s="51">
        <v>-22.597000000000001</v>
      </c>
      <c r="I15" s="4"/>
      <c r="J15" s="4"/>
    </row>
    <row r="16" spans="1:11" ht="20.100000000000001" customHeight="1" x14ac:dyDescent="0.25">
      <c r="A16" s="117" t="s">
        <v>3</v>
      </c>
      <c r="C16" s="171" t="s">
        <v>370</v>
      </c>
      <c r="D16" s="172" t="s">
        <v>370</v>
      </c>
      <c r="E16" s="172" t="s">
        <v>370</v>
      </c>
      <c r="F16" s="172" t="s">
        <v>370</v>
      </c>
      <c r="G16" s="173" t="s">
        <v>370</v>
      </c>
      <c r="H16" s="30">
        <v>20.02713</v>
      </c>
      <c r="I16" s="4"/>
      <c r="J16" s="4"/>
    </row>
    <row r="17" spans="1:10" ht="20.100000000000001" customHeight="1" x14ac:dyDescent="0.25">
      <c r="A17" s="117" t="s">
        <v>3</v>
      </c>
      <c r="C17" s="171" t="s">
        <v>1311</v>
      </c>
      <c r="D17" s="172" t="s">
        <v>1311</v>
      </c>
      <c r="E17" s="172" t="s">
        <v>1311</v>
      </c>
      <c r="F17" s="172" t="s">
        <v>1311</v>
      </c>
      <c r="G17" s="173" t="s">
        <v>1311</v>
      </c>
      <c r="H17" s="30">
        <v>-10</v>
      </c>
      <c r="I17" s="4"/>
      <c r="J17" s="4"/>
    </row>
    <row r="18" spans="1:10" ht="20.100000000000001" customHeight="1" x14ac:dyDescent="0.25">
      <c r="A18" s="117" t="s">
        <v>4</v>
      </c>
      <c r="C18" s="171" t="s">
        <v>1312</v>
      </c>
      <c r="D18" s="172" t="s">
        <v>1312</v>
      </c>
      <c r="E18" s="172" t="s">
        <v>1312</v>
      </c>
      <c r="F18" s="172" t="s">
        <v>1312</v>
      </c>
      <c r="G18" s="173" t="s">
        <v>1312</v>
      </c>
      <c r="H18" s="119">
        <v>-0.52300000000000002</v>
      </c>
      <c r="I18" s="4"/>
      <c r="J18" s="4"/>
    </row>
    <row r="19" spans="1:10" ht="20.100000000000001" customHeight="1" x14ac:dyDescent="0.25">
      <c r="A19" s="117" t="s">
        <v>4</v>
      </c>
      <c r="C19" s="171" t="s">
        <v>1310</v>
      </c>
      <c r="D19" s="172" t="s">
        <v>1310</v>
      </c>
      <c r="E19" s="172" t="s">
        <v>1310</v>
      </c>
      <c r="F19" s="172" t="s">
        <v>1310</v>
      </c>
      <c r="G19" s="173" t="s">
        <v>1310</v>
      </c>
      <c r="H19" s="30">
        <v>-105</v>
      </c>
      <c r="I19" s="4"/>
      <c r="J19" s="4"/>
    </row>
    <row r="20" spans="1:10" ht="20.100000000000001" customHeight="1" x14ac:dyDescent="0.25">
      <c r="A20" s="117" t="s">
        <v>4</v>
      </c>
      <c r="C20" s="171" t="s">
        <v>372</v>
      </c>
      <c r="D20" s="172" t="s">
        <v>372</v>
      </c>
      <c r="E20" s="172" t="s">
        <v>372</v>
      </c>
      <c r="F20" s="172" t="s">
        <v>372</v>
      </c>
      <c r="G20" s="173" t="s">
        <v>372</v>
      </c>
      <c r="H20" s="51">
        <v>-99.999750000000006</v>
      </c>
      <c r="I20" s="4"/>
      <c r="J20" s="4"/>
    </row>
    <row r="21" spans="1:10" ht="20.100000000000001" customHeight="1" x14ac:dyDescent="0.25">
      <c r="A21" s="117" t="s">
        <v>4</v>
      </c>
      <c r="C21" s="171" t="s">
        <v>371</v>
      </c>
      <c r="D21" s="172" t="s">
        <v>371</v>
      </c>
      <c r="E21" s="172" t="s">
        <v>371</v>
      </c>
      <c r="F21" s="172" t="s">
        <v>371</v>
      </c>
      <c r="G21" s="173" t="s">
        <v>371</v>
      </c>
      <c r="H21" s="119">
        <v>-20.197760000000002</v>
      </c>
      <c r="I21" s="4"/>
      <c r="J21" s="4"/>
    </row>
    <row r="22" spans="1:10" ht="20.100000000000001" customHeight="1" x14ac:dyDescent="0.25">
      <c r="A22" s="117" t="s">
        <v>4</v>
      </c>
      <c r="C22" s="171" t="s">
        <v>373</v>
      </c>
      <c r="D22" s="172" t="s">
        <v>373</v>
      </c>
      <c r="E22" s="172" t="s">
        <v>373</v>
      </c>
      <c r="F22" s="172" t="s">
        <v>373</v>
      </c>
      <c r="G22" s="173" t="s">
        <v>373</v>
      </c>
      <c r="H22" s="119">
        <v>143.41200000000001</v>
      </c>
      <c r="I22" s="4"/>
      <c r="J22" s="4"/>
    </row>
    <row r="23" spans="1:10" ht="20.100000000000001" customHeight="1" x14ac:dyDescent="0.25">
      <c r="A23" s="117" t="s">
        <v>4</v>
      </c>
      <c r="C23" s="171" t="s">
        <v>1313</v>
      </c>
      <c r="D23" s="172" t="s">
        <v>1313</v>
      </c>
      <c r="E23" s="172" t="s">
        <v>1313</v>
      </c>
      <c r="F23" s="172" t="s">
        <v>1313</v>
      </c>
      <c r="G23" s="173" t="s">
        <v>1313</v>
      </c>
      <c r="H23" s="30">
        <v>-3.3220000000000001</v>
      </c>
      <c r="I23" s="4"/>
      <c r="J23" s="4"/>
    </row>
    <row r="24" spans="1:10" ht="20.100000000000001" customHeight="1" x14ac:dyDescent="0.25">
      <c r="A24" s="117" t="s">
        <v>4</v>
      </c>
      <c r="C24" s="171" t="s">
        <v>1314</v>
      </c>
      <c r="D24" s="172" t="s">
        <v>1314</v>
      </c>
      <c r="E24" s="172" t="s">
        <v>1314</v>
      </c>
      <c r="F24" s="172" t="s">
        <v>1314</v>
      </c>
      <c r="G24" s="173" t="s">
        <v>1314</v>
      </c>
      <c r="H24" s="119">
        <v>-3.5750000000000002</v>
      </c>
      <c r="I24" s="4"/>
      <c r="J24" s="4"/>
    </row>
    <row r="25" spans="1:10" ht="20.100000000000001" customHeight="1" x14ac:dyDescent="0.25">
      <c r="A25" s="117" t="s">
        <v>4</v>
      </c>
      <c r="C25" s="171" t="s">
        <v>369</v>
      </c>
      <c r="D25" s="172" t="s">
        <v>369</v>
      </c>
      <c r="E25" s="172" t="s">
        <v>369</v>
      </c>
      <c r="F25" s="172" t="s">
        <v>369</v>
      </c>
      <c r="G25" s="173" t="s">
        <v>369</v>
      </c>
      <c r="H25" s="118">
        <v>140.9</v>
      </c>
      <c r="I25" s="4"/>
      <c r="J25" s="4"/>
    </row>
    <row r="26" spans="1:10" ht="20.100000000000001" customHeight="1" x14ac:dyDescent="0.25">
      <c r="A26" s="117" t="s">
        <v>4</v>
      </c>
      <c r="C26" s="171" t="s">
        <v>374</v>
      </c>
      <c r="D26" s="172" t="s">
        <v>374</v>
      </c>
      <c r="E26" s="172" t="s">
        <v>374</v>
      </c>
      <c r="F26" s="172" t="s">
        <v>374</v>
      </c>
      <c r="G26" s="173" t="s">
        <v>374</v>
      </c>
      <c r="H26" s="30">
        <v>-65.572000000000003</v>
      </c>
      <c r="I26" s="4"/>
      <c r="J26" s="4"/>
    </row>
    <row r="27" spans="1:10" ht="20.100000000000001" customHeight="1" x14ac:dyDescent="0.25">
      <c r="A27" s="117" t="s">
        <v>4</v>
      </c>
      <c r="C27" s="171" t="s">
        <v>1315</v>
      </c>
      <c r="D27" s="172" t="s">
        <v>1315</v>
      </c>
      <c r="E27" s="172" t="s">
        <v>1315</v>
      </c>
      <c r="F27" s="172" t="s">
        <v>1315</v>
      </c>
      <c r="G27" s="173" t="s">
        <v>1315</v>
      </c>
      <c r="H27" s="30">
        <v>-100</v>
      </c>
      <c r="I27" s="4"/>
      <c r="J27" s="4"/>
    </row>
    <row r="28" spans="1:10" ht="20.100000000000001" customHeight="1" x14ac:dyDescent="0.25">
      <c r="A28" s="117" t="s">
        <v>4</v>
      </c>
      <c r="C28" s="171" t="s">
        <v>1316</v>
      </c>
      <c r="D28" s="172" t="s">
        <v>1316</v>
      </c>
      <c r="E28" s="172" t="s">
        <v>1316</v>
      </c>
      <c r="F28" s="172" t="s">
        <v>1316</v>
      </c>
      <c r="G28" s="173" t="s">
        <v>1316</v>
      </c>
      <c r="H28" s="30">
        <v>20</v>
      </c>
      <c r="I28" s="4"/>
      <c r="J28" s="4"/>
    </row>
    <row r="29" spans="1:10" ht="20.100000000000001" customHeight="1" x14ac:dyDescent="0.25">
      <c r="A29" s="117" t="s">
        <v>4</v>
      </c>
      <c r="C29" s="171" t="s">
        <v>1317</v>
      </c>
      <c r="D29" s="172" t="s">
        <v>1317</v>
      </c>
      <c r="E29" s="172" t="s">
        <v>1317</v>
      </c>
      <c r="F29" s="172" t="s">
        <v>1317</v>
      </c>
      <c r="G29" s="173" t="s">
        <v>1317</v>
      </c>
      <c r="H29" s="119">
        <v>38.316000000000003</v>
      </c>
      <c r="I29" s="4"/>
      <c r="J29" s="4"/>
    </row>
    <row r="30" spans="1:10" ht="20.100000000000001" customHeight="1" x14ac:dyDescent="0.25">
      <c r="A30" s="117" t="s">
        <v>4</v>
      </c>
      <c r="C30" s="171" t="s">
        <v>1318</v>
      </c>
      <c r="D30" s="172" t="s">
        <v>1318</v>
      </c>
      <c r="E30" s="172" t="s">
        <v>1318</v>
      </c>
      <c r="F30" s="172" t="s">
        <v>1318</v>
      </c>
      <c r="G30" s="173" t="s">
        <v>1318</v>
      </c>
      <c r="H30" s="51">
        <v>-90</v>
      </c>
      <c r="I30" s="4"/>
      <c r="J30" s="4"/>
    </row>
    <row r="31" spans="1:10" ht="20.100000000000001" customHeight="1" x14ac:dyDescent="0.25">
      <c r="A31" s="117" t="s">
        <v>5</v>
      </c>
      <c r="C31" s="171" t="s">
        <v>1319</v>
      </c>
      <c r="D31" s="172" t="s">
        <v>1319</v>
      </c>
      <c r="E31" s="172" t="s">
        <v>1319</v>
      </c>
      <c r="F31" s="172" t="s">
        <v>1319</v>
      </c>
      <c r="G31" s="173" t="s">
        <v>1319</v>
      </c>
      <c r="H31" s="30">
        <v>-78.847999999999999</v>
      </c>
      <c r="I31" s="4"/>
      <c r="J31" s="4"/>
    </row>
    <row r="32" spans="1:10" ht="20.100000000000001" customHeight="1" x14ac:dyDescent="0.25">
      <c r="A32" s="117" t="s">
        <v>5</v>
      </c>
      <c r="C32" s="171" t="s">
        <v>1320</v>
      </c>
      <c r="D32" s="172" t="s">
        <v>1320</v>
      </c>
      <c r="E32" s="172" t="s">
        <v>1320</v>
      </c>
      <c r="F32" s="172" t="s">
        <v>1320</v>
      </c>
      <c r="G32" s="173" t="s">
        <v>1320</v>
      </c>
      <c r="H32" s="30">
        <v>1.048</v>
      </c>
      <c r="I32" s="4"/>
      <c r="J32" s="4"/>
    </row>
    <row r="33" spans="1:10" ht="20.100000000000001" customHeight="1" x14ac:dyDescent="0.25">
      <c r="A33" s="117" t="s">
        <v>5</v>
      </c>
      <c r="C33" s="171" t="s">
        <v>1319</v>
      </c>
      <c r="D33" s="172" t="s">
        <v>1319</v>
      </c>
      <c r="E33" s="172" t="s">
        <v>1319</v>
      </c>
      <c r="F33" s="172" t="s">
        <v>1319</v>
      </c>
      <c r="G33" s="173" t="s">
        <v>1319</v>
      </c>
      <c r="H33" s="30">
        <v>78.849000000000004</v>
      </c>
      <c r="I33" s="4"/>
      <c r="J33" s="4"/>
    </row>
    <row r="34" spans="1:10" ht="20.100000000000001" customHeight="1" x14ac:dyDescent="0.25">
      <c r="A34" s="117" t="s">
        <v>5</v>
      </c>
      <c r="C34" s="171" t="s">
        <v>374</v>
      </c>
      <c r="D34" s="172" t="s">
        <v>374</v>
      </c>
      <c r="E34" s="172" t="s">
        <v>374</v>
      </c>
      <c r="F34" s="172" t="s">
        <v>374</v>
      </c>
      <c r="G34" s="173" t="s">
        <v>374</v>
      </c>
      <c r="H34" s="30">
        <v>-50.000630000000008</v>
      </c>
      <c r="I34" s="4"/>
      <c r="J34" s="4"/>
    </row>
    <row r="35" spans="1:10" ht="20.100000000000001" customHeight="1" x14ac:dyDescent="0.25">
      <c r="A35" s="117" t="s">
        <v>5</v>
      </c>
      <c r="C35" s="171" t="s">
        <v>1321</v>
      </c>
      <c r="D35" s="172" t="s">
        <v>1321</v>
      </c>
      <c r="E35" s="172" t="s">
        <v>1321</v>
      </c>
      <c r="F35" s="172" t="s">
        <v>1321</v>
      </c>
      <c r="G35" s="173" t="s">
        <v>1321</v>
      </c>
      <c r="H35" s="51">
        <v>-57.5</v>
      </c>
      <c r="I35" s="4"/>
      <c r="J35" s="4"/>
    </row>
    <row r="36" spans="1:10" ht="20.100000000000001" customHeight="1" x14ac:dyDescent="0.25">
      <c r="A36" s="117" t="s">
        <v>5</v>
      </c>
      <c r="C36" s="171" t="s">
        <v>1322</v>
      </c>
      <c r="D36" s="172" t="s">
        <v>1322</v>
      </c>
      <c r="E36" s="172" t="s">
        <v>1322</v>
      </c>
      <c r="F36" s="172" t="s">
        <v>1322</v>
      </c>
      <c r="G36" s="173" t="s">
        <v>1322</v>
      </c>
      <c r="H36" s="30">
        <v>15</v>
      </c>
      <c r="I36" s="4"/>
      <c r="J36" s="4"/>
    </row>
    <row r="37" spans="1:10" ht="20.100000000000001" customHeight="1" x14ac:dyDescent="0.25">
      <c r="A37" s="117" t="s">
        <v>5</v>
      </c>
      <c r="C37" s="171" t="s">
        <v>1323</v>
      </c>
      <c r="D37" s="172" t="s">
        <v>1323</v>
      </c>
      <c r="E37" s="172" t="s">
        <v>1323</v>
      </c>
      <c r="F37" s="172" t="s">
        <v>1323</v>
      </c>
      <c r="G37" s="173" t="s">
        <v>1323</v>
      </c>
      <c r="H37" s="30">
        <v>2.0009999999999999</v>
      </c>
      <c r="I37" s="4"/>
      <c r="J37" s="4"/>
    </row>
    <row r="38" spans="1:10" ht="20.100000000000001" customHeight="1" x14ac:dyDescent="0.25">
      <c r="A38" s="117" t="s">
        <v>5</v>
      </c>
      <c r="C38" s="171" t="s">
        <v>369</v>
      </c>
      <c r="D38" s="172" t="s">
        <v>369</v>
      </c>
      <c r="E38" s="172" t="s">
        <v>369</v>
      </c>
      <c r="F38" s="172" t="s">
        <v>369</v>
      </c>
      <c r="G38" s="173" t="s">
        <v>369</v>
      </c>
      <c r="H38" s="118">
        <v>58.000610000000002</v>
      </c>
      <c r="I38" s="4"/>
      <c r="J38" s="4"/>
    </row>
    <row r="39" spans="1:10" ht="20.100000000000001" customHeight="1" x14ac:dyDescent="0.25">
      <c r="A39" s="117" t="s">
        <v>5</v>
      </c>
      <c r="C39" s="171" t="s">
        <v>1324</v>
      </c>
      <c r="D39" s="172" t="s">
        <v>1324</v>
      </c>
      <c r="E39" s="172" t="s">
        <v>1324</v>
      </c>
      <c r="F39" s="172" t="s">
        <v>1324</v>
      </c>
      <c r="G39" s="173" t="s">
        <v>1324</v>
      </c>
      <c r="H39" s="30">
        <v>-19.154</v>
      </c>
      <c r="I39" s="4"/>
      <c r="J39" s="4"/>
    </row>
    <row r="40" spans="1:10" ht="20.100000000000001" customHeight="1" x14ac:dyDescent="0.25">
      <c r="A40" s="117" t="s">
        <v>6</v>
      </c>
      <c r="C40" s="171" t="s">
        <v>1325</v>
      </c>
      <c r="D40" s="172" t="s">
        <v>1325</v>
      </c>
      <c r="E40" s="172" t="s">
        <v>1325</v>
      </c>
      <c r="F40" s="172" t="s">
        <v>1325</v>
      </c>
      <c r="G40" s="173" t="s">
        <v>1325</v>
      </c>
      <c r="H40" s="51">
        <v>-27.172000000000001</v>
      </c>
      <c r="I40" s="4"/>
      <c r="J40" s="4"/>
    </row>
    <row r="41" spans="1:10" ht="20.100000000000001" customHeight="1" x14ac:dyDescent="0.25">
      <c r="A41" s="117" t="s">
        <v>6</v>
      </c>
      <c r="C41" s="171" t="s">
        <v>1326</v>
      </c>
      <c r="D41" s="172" t="s">
        <v>1326</v>
      </c>
      <c r="E41" s="172" t="s">
        <v>1326</v>
      </c>
      <c r="F41" s="172" t="s">
        <v>1326</v>
      </c>
      <c r="G41" s="173" t="s">
        <v>1326</v>
      </c>
      <c r="H41" s="30">
        <v>107</v>
      </c>
      <c r="I41" s="4"/>
      <c r="J41" s="4"/>
    </row>
    <row r="42" spans="1:10" ht="20.100000000000001" customHeight="1" x14ac:dyDescent="0.25">
      <c r="A42" s="117" t="s">
        <v>6</v>
      </c>
      <c r="C42" s="171" t="s">
        <v>1310</v>
      </c>
      <c r="D42" s="172" t="s">
        <v>1310</v>
      </c>
      <c r="E42" s="172" t="s">
        <v>1310</v>
      </c>
      <c r="F42" s="172" t="s">
        <v>1310</v>
      </c>
      <c r="G42" s="173" t="s">
        <v>1310</v>
      </c>
      <c r="H42" s="30">
        <v>-10</v>
      </c>
      <c r="I42" s="4"/>
      <c r="J42" s="4"/>
    </row>
    <row r="43" spans="1:10" ht="20.100000000000001" customHeight="1" x14ac:dyDescent="0.25">
      <c r="A43" s="117" t="s">
        <v>6</v>
      </c>
      <c r="C43" s="171" t="s">
        <v>1327</v>
      </c>
      <c r="D43" s="172" t="s">
        <v>1327</v>
      </c>
      <c r="E43" s="172" t="s">
        <v>1327</v>
      </c>
      <c r="F43" s="172" t="s">
        <v>1327</v>
      </c>
      <c r="G43" s="173" t="s">
        <v>1327</v>
      </c>
      <c r="H43" s="30">
        <v>11.95</v>
      </c>
      <c r="I43" s="4"/>
      <c r="J43" s="4"/>
    </row>
    <row r="44" spans="1:10" ht="20.100000000000001" customHeight="1" x14ac:dyDescent="0.25">
      <c r="A44" s="117" t="s">
        <v>6</v>
      </c>
      <c r="C44" s="171" t="s">
        <v>369</v>
      </c>
      <c r="D44" s="172" t="s">
        <v>369</v>
      </c>
      <c r="E44" s="172" t="s">
        <v>369</v>
      </c>
      <c r="F44" s="172" t="s">
        <v>369</v>
      </c>
      <c r="G44" s="173" t="s">
        <v>369</v>
      </c>
      <c r="H44" s="118">
        <v>179.8</v>
      </c>
      <c r="I44" s="4"/>
      <c r="J44" s="4"/>
    </row>
    <row r="45" spans="1:10" ht="20.100000000000001" customHeight="1" x14ac:dyDescent="0.25">
      <c r="A45" s="117" t="s">
        <v>6</v>
      </c>
      <c r="C45" s="171" t="s">
        <v>1328</v>
      </c>
      <c r="D45" s="172" t="s">
        <v>1328</v>
      </c>
      <c r="E45" s="172" t="s">
        <v>1328</v>
      </c>
      <c r="F45" s="172" t="s">
        <v>1328</v>
      </c>
      <c r="G45" s="173" t="s">
        <v>1328</v>
      </c>
      <c r="H45" s="51">
        <v>-107</v>
      </c>
      <c r="I45" s="4"/>
      <c r="J45" s="4"/>
    </row>
    <row r="46" spans="1:10" ht="20.100000000000001" customHeight="1" x14ac:dyDescent="0.25">
      <c r="A46" s="117" t="s">
        <v>7</v>
      </c>
      <c r="C46" s="171" t="s">
        <v>1329</v>
      </c>
      <c r="D46" s="172" t="s">
        <v>1329</v>
      </c>
      <c r="E46" s="172" t="s">
        <v>1329</v>
      </c>
      <c r="F46" s="172" t="s">
        <v>1329</v>
      </c>
      <c r="G46" s="173" t="s">
        <v>1329</v>
      </c>
      <c r="H46" s="30">
        <v>-12.266999999999999</v>
      </c>
      <c r="I46" s="4"/>
      <c r="J46" s="4"/>
    </row>
    <row r="47" spans="1:10" ht="20.100000000000001" customHeight="1" x14ac:dyDescent="0.25">
      <c r="A47" s="117" t="s">
        <v>7</v>
      </c>
      <c r="C47" s="171" t="s">
        <v>1330</v>
      </c>
      <c r="D47" s="172" t="s">
        <v>1330</v>
      </c>
      <c r="E47" s="172" t="s">
        <v>1330</v>
      </c>
      <c r="F47" s="172" t="s">
        <v>1330</v>
      </c>
      <c r="G47" s="173" t="s">
        <v>1330</v>
      </c>
      <c r="H47" s="30">
        <v>-1.5</v>
      </c>
      <c r="I47" s="4"/>
      <c r="J47" s="4"/>
    </row>
    <row r="48" spans="1:10" ht="20.100000000000001" customHeight="1" x14ac:dyDescent="0.25">
      <c r="A48" s="117" t="s">
        <v>7</v>
      </c>
      <c r="C48" s="171" t="s">
        <v>1331</v>
      </c>
      <c r="D48" s="172" t="s">
        <v>1331</v>
      </c>
      <c r="E48" s="172" t="s">
        <v>1331</v>
      </c>
      <c r="F48" s="172" t="s">
        <v>1331</v>
      </c>
      <c r="G48" s="173" t="s">
        <v>1331</v>
      </c>
      <c r="H48" s="30">
        <v>5.7380000000000004</v>
      </c>
      <c r="I48" s="4"/>
      <c r="J48" s="4"/>
    </row>
    <row r="49" spans="1:10" ht="20.100000000000001" customHeight="1" x14ac:dyDescent="0.25">
      <c r="A49" s="117" t="s">
        <v>7</v>
      </c>
      <c r="C49" s="171" t="s">
        <v>1310</v>
      </c>
      <c r="D49" s="172" t="s">
        <v>1310</v>
      </c>
      <c r="E49" s="172" t="s">
        <v>1310</v>
      </c>
      <c r="F49" s="172" t="s">
        <v>1310</v>
      </c>
      <c r="G49" s="173" t="s">
        <v>1310</v>
      </c>
      <c r="H49" s="30">
        <v>-25.283999999999999</v>
      </c>
      <c r="I49" s="4"/>
      <c r="J49" s="4"/>
    </row>
    <row r="50" spans="1:10" ht="20.100000000000001" customHeight="1" x14ac:dyDescent="0.25">
      <c r="A50" s="117" t="s">
        <v>7</v>
      </c>
      <c r="C50" s="171" t="s">
        <v>376</v>
      </c>
      <c r="D50" s="172" t="s">
        <v>376</v>
      </c>
      <c r="E50" s="172" t="s">
        <v>376</v>
      </c>
      <c r="F50" s="172" t="s">
        <v>376</v>
      </c>
      <c r="G50" s="173" t="s">
        <v>376</v>
      </c>
      <c r="H50" s="51">
        <v>-12</v>
      </c>
      <c r="I50" s="4"/>
      <c r="J50" s="4"/>
    </row>
    <row r="51" spans="1:10" ht="21" customHeight="1" x14ac:dyDescent="0.25">
      <c r="A51" s="117" t="s">
        <v>7</v>
      </c>
      <c r="C51" s="171" t="s">
        <v>377</v>
      </c>
      <c r="D51" s="172" t="s">
        <v>377</v>
      </c>
      <c r="E51" s="172" t="s">
        <v>377</v>
      </c>
      <c r="F51" s="172" t="s">
        <v>377</v>
      </c>
      <c r="G51" s="173" t="s">
        <v>377</v>
      </c>
      <c r="H51" s="30">
        <v>-50.065559999999998</v>
      </c>
      <c r="I51" s="4"/>
      <c r="J51" s="4"/>
    </row>
    <row r="52" spans="1:10" ht="20.100000000000001" customHeight="1" x14ac:dyDescent="0.25">
      <c r="A52" s="117" t="s">
        <v>7</v>
      </c>
      <c r="C52" s="171" t="s">
        <v>1332</v>
      </c>
      <c r="D52" s="172" t="s">
        <v>1332</v>
      </c>
      <c r="E52" s="172" t="s">
        <v>1332</v>
      </c>
      <c r="F52" s="172" t="s">
        <v>1332</v>
      </c>
      <c r="G52" s="173" t="s">
        <v>1332</v>
      </c>
      <c r="H52" s="30">
        <v>9.06</v>
      </c>
      <c r="I52" s="4"/>
      <c r="J52" s="4"/>
    </row>
    <row r="53" spans="1:10" ht="20.100000000000001" customHeight="1" x14ac:dyDescent="0.25">
      <c r="A53" s="117" t="s">
        <v>7</v>
      </c>
      <c r="C53" s="171" t="s">
        <v>369</v>
      </c>
      <c r="D53" s="172" t="s">
        <v>369</v>
      </c>
      <c r="E53" s="172" t="s">
        <v>369</v>
      </c>
      <c r="F53" s="172" t="s">
        <v>369</v>
      </c>
      <c r="G53" s="173" t="s">
        <v>369</v>
      </c>
      <c r="H53" s="118">
        <v>118.2</v>
      </c>
      <c r="I53" s="4"/>
      <c r="J53" s="4"/>
    </row>
    <row r="54" spans="1:10" ht="20.100000000000001" customHeight="1" x14ac:dyDescent="0.25">
      <c r="A54" s="117" t="s">
        <v>7</v>
      </c>
      <c r="C54" s="171" t="s">
        <v>1333</v>
      </c>
      <c r="D54" s="172" t="s">
        <v>1333</v>
      </c>
      <c r="E54" s="172" t="s">
        <v>1333</v>
      </c>
      <c r="F54" s="172" t="s">
        <v>1333</v>
      </c>
      <c r="G54" s="173" t="s">
        <v>1333</v>
      </c>
      <c r="H54" s="30">
        <v>-1.8</v>
      </c>
      <c r="I54" s="4"/>
      <c r="J54" s="4"/>
    </row>
    <row r="55" spans="1:10" ht="20.100000000000001" customHeight="1" x14ac:dyDescent="0.25">
      <c r="A55" s="117" t="s">
        <v>7</v>
      </c>
      <c r="C55" s="171" t="s">
        <v>378</v>
      </c>
      <c r="D55" s="172" t="s">
        <v>378</v>
      </c>
      <c r="E55" s="172" t="s">
        <v>378</v>
      </c>
      <c r="F55" s="172" t="s">
        <v>378</v>
      </c>
      <c r="G55" s="173" t="s">
        <v>378</v>
      </c>
      <c r="H55" s="119">
        <v>-114</v>
      </c>
      <c r="I55" s="4"/>
      <c r="J55" s="4"/>
    </row>
    <row r="56" spans="1:10" ht="20.100000000000001" customHeight="1" x14ac:dyDescent="0.25">
      <c r="A56" s="117" t="s">
        <v>7</v>
      </c>
      <c r="C56" s="171" t="s">
        <v>1334</v>
      </c>
      <c r="D56" s="172" t="s">
        <v>1334</v>
      </c>
      <c r="E56" s="172" t="s">
        <v>1334</v>
      </c>
      <c r="F56" s="172" t="s">
        <v>1334</v>
      </c>
      <c r="G56" s="173" t="s">
        <v>1334</v>
      </c>
      <c r="H56" s="119">
        <v>10.5</v>
      </c>
      <c r="I56" s="4"/>
      <c r="J56" s="4"/>
    </row>
    <row r="57" spans="1:10" ht="20.100000000000001" customHeight="1" x14ac:dyDescent="0.25">
      <c r="A57" s="117" t="s">
        <v>8</v>
      </c>
      <c r="C57" s="171" t="s">
        <v>1335</v>
      </c>
      <c r="D57" s="172" t="s">
        <v>1335</v>
      </c>
      <c r="E57" s="172" t="s">
        <v>1335</v>
      </c>
      <c r="F57" s="172" t="s">
        <v>1335</v>
      </c>
      <c r="G57" s="173" t="s">
        <v>1335</v>
      </c>
      <c r="H57" s="30">
        <v>-7.5</v>
      </c>
      <c r="I57" s="4"/>
      <c r="J57" s="4"/>
    </row>
    <row r="58" spans="1:10" ht="20.100000000000001" customHeight="1" x14ac:dyDescent="0.25">
      <c r="A58" s="117" t="s">
        <v>8</v>
      </c>
      <c r="C58" s="171" t="s">
        <v>379</v>
      </c>
      <c r="D58" s="172" t="s">
        <v>379</v>
      </c>
      <c r="E58" s="172" t="s">
        <v>379</v>
      </c>
      <c r="F58" s="172" t="s">
        <v>379</v>
      </c>
      <c r="G58" s="173" t="s">
        <v>379</v>
      </c>
      <c r="H58" s="119">
        <v>32.042000000000002</v>
      </c>
      <c r="I58" s="4"/>
      <c r="J58" s="4"/>
    </row>
    <row r="59" spans="1:10" ht="20.100000000000001" customHeight="1" x14ac:dyDescent="0.25">
      <c r="A59" s="117" t="s">
        <v>8</v>
      </c>
      <c r="C59" s="171" t="s">
        <v>1310</v>
      </c>
      <c r="D59" s="172" t="s">
        <v>1310</v>
      </c>
      <c r="E59" s="172" t="s">
        <v>1310</v>
      </c>
      <c r="F59" s="172" t="s">
        <v>1310</v>
      </c>
      <c r="G59" s="173" t="s">
        <v>1310</v>
      </c>
      <c r="H59" s="30">
        <v>-12.71</v>
      </c>
      <c r="I59" s="4"/>
      <c r="J59" s="4"/>
    </row>
    <row r="60" spans="1:10" ht="20.100000000000001" customHeight="1" x14ac:dyDescent="0.25">
      <c r="A60" s="117" t="s">
        <v>8</v>
      </c>
      <c r="C60" s="171" t="s">
        <v>1336</v>
      </c>
      <c r="D60" s="172" t="s">
        <v>1336</v>
      </c>
      <c r="E60" s="172" t="s">
        <v>1336</v>
      </c>
      <c r="F60" s="172" t="s">
        <v>1336</v>
      </c>
      <c r="G60" s="173" t="s">
        <v>1336</v>
      </c>
      <c r="H60" s="51">
        <v>10</v>
      </c>
      <c r="I60" s="4"/>
      <c r="J60" s="4"/>
    </row>
    <row r="61" spans="1:10" ht="20.100000000000001" customHeight="1" x14ac:dyDescent="0.25">
      <c r="A61" s="117" t="s">
        <v>8</v>
      </c>
      <c r="C61" s="171" t="s">
        <v>1337</v>
      </c>
      <c r="D61" s="172" t="s">
        <v>1337</v>
      </c>
      <c r="E61" s="172" t="s">
        <v>1337</v>
      </c>
      <c r="F61" s="172" t="s">
        <v>1337</v>
      </c>
      <c r="G61" s="173" t="s">
        <v>1337</v>
      </c>
      <c r="H61" s="30">
        <v>63.42</v>
      </c>
      <c r="I61" s="4"/>
      <c r="J61" s="4"/>
    </row>
    <row r="62" spans="1:10" ht="20.100000000000001" customHeight="1" x14ac:dyDescent="0.25">
      <c r="A62" s="117" t="s">
        <v>9</v>
      </c>
      <c r="C62" s="171" t="s">
        <v>1338</v>
      </c>
      <c r="D62" s="172" t="s">
        <v>1338</v>
      </c>
      <c r="E62" s="172" t="s">
        <v>1338</v>
      </c>
      <c r="F62" s="172" t="s">
        <v>1338</v>
      </c>
      <c r="G62" s="173" t="s">
        <v>1338</v>
      </c>
      <c r="H62" s="119">
        <v>-52.999490000000009</v>
      </c>
      <c r="I62" s="4"/>
      <c r="J62" s="4"/>
    </row>
    <row r="63" spans="1:10" ht="20.100000000000001" customHeight="1" x14ac:dyDescent="0.25">
      <c r="A63" s="117" t="s">
        <v>9</v>
      </c>
      <c r="C63" s="171" t="s">
        <v>375</v>
      </c>
      <c r="D63" s="172" t="s">
        <v>375</v>
      </c>
      <c r="E63" s="172" t="s">
        <v>375</v>
      </c>
      <c r="F63" s="172" t="s">
        <v>375</v>
      </c>
      <c r="G63" s="173" t="s">
        <v>375</v>
      </c>
      <c r="H63" s="30">
        <v>10</v>
      </c>
      <c r="I63" s="4"/>
      <c r="J63" s="4"/>
    </row>
    <row r="64" spans="1:10" ht="20.100000000000001" customHeight="1" x14ac:dyDescent="0.25">
      <c r="A64" s="117" t="s">
        <v>9</v>
      </c>
      <c r="C64" s="171" t="s">
        <v>1339</v>
      </c>
      <c r="D64" s="172" t="s">
        <v>1339</v>
      </c>
      <c r="E64" s="172" t="s">
        <v>1339</v>
      </c>
      <c r="F64" s="172" t="s">
        <v>1339</v>
      </c>
      <c r="G64" s="173" t="s">
        <v>1339</v>
      </c>
      <c r="H64" s="30">
        <v>10</v>
      </c>
      <c r="I64" s="4"/>
      <c r="J64" s="4"/>
    </row>
    <row r="65" spans="1:10" ht="20.100000000000001" customHeight="1" x14ac:dyDescent="0.25">
      <c r="A65" s="117" t="s">
        <v>10</v>
      </c>
      <c r="C65" s="171" t="s">
        <v>380</v>
      </c>
      <c r="D65" s="172" t="s">
        <v>380</v>
      </c>
      <c r="E65" s="172" t="s">
        <v>380</v>
      </c>
      <c r="F65" s="172" t="s">
        <v>380</v>
      </c>
      <c r="G65" s="173" t="s">
        <v>380</v>
      </c>
      <c r="H65" s="119">
        <v>-75.000190000000003</v>
      </c>
      <c r="I65" s="4"/>
      <c r="J65" s="4"/>
    </row>
    <row r="66" spans="1:10" ht="20.100000000000001" customHeight="1" x14ac:dyDescent="0.25">
      <c r="A66" s="117" t="s">
        <v>10</v>
      </c>
      <c r="C66" s="171" t="s">
        <v>381</v>
      </c>
      <c r="D66" s="172" t="s">
        <v>381</v>
      </c>
      <c r="E66" s="172" t="s">
        <v>381</v>
      </c>
      <c r="F66" s="172" t="s">
        <v>381</v>
      </c>
      <c r="G66" s="173" t="s">
        <v>381</v>
      </c>
      <c r="H66" s="119">
        <v>-136.18086</v>
      </c>
      <c r="I66" s="4"/>
      <c r="J66" s="4"/>
    </row>
    <row r="67" spans="1:10" ht="20.100000000000001" customHeight="1" x14ac:dyDescent="0.25">
      <c r="A67" s="117" t="s">
        <v>10</v>
      </c>
      <c r="C67" s="171" t="s">
        <v>382</v>
      </c>
      <c r="D67" s="172" t="s">
        <v>382</v>
      </c>
      <c r="E67" s="172" t="s">
        <v>382</v>
      </c>
      <c r="F67" s="172" t="s">
        <v>382</v>
      </c>
      <c r="G67" s="173" t="s">
        <v>382</v>
      </c>
      <c r="H67" s="119">
        <v>-84.999409999999997</v>
      </c>
      <c r="I67" s="4"/>
      <c r="J67" s="4"/>
    </row>
    <row r="68" spans="1:10" ht="20.100000000000001" customHeight="1" x14ac:dyDescent="0.25">
      <c r="A68" s="117" t="s">
        <v>10</v>
      </c>
      <c r="C68" s="171" t="s">
        <v>383</v>
      </c>
      <c r="D68" s="172" t="s">
        <v>383</v>
      </c>
      <c r="E68" s="172" t="s">
        <v>383</v>
      </c>
      <c r="F68" s="172" t="s">
        <v>383</v>
      </c>
      <c r="G68" s="173" t="s">
        <v>383</v>
      </c>
      <c r="H68" s="30">
        <v>60.079880000000003</v>
      </c>
      <c r="I68" s="4"/>
      <c r="J68" s="4"/>
    </row>
    <row r="69" spans="1:10" ht="20.100000000000001" customHeight="1" x14ac:dyDescent="0.25">
      <c r="A69" s="117" t="s">
        <v>10</v>
      </c>
      <c r="C69" s="171" t="s">
        <v>1322</v>
      </c>
      <c r="D69" s="172" t="s">
        <v>1322</v>
      </c>
      <c r="E69" s="172" t="s">
        <v>1322</v>
      </c>
      <c r="F69" s="172" t="s">
        <v>1322</v>
      </c>
      <c r="G69" s="173" t="s">
        <v>1322</v>
      </c>
      <c r="H69" s="30">
        <v>16.154</v>
      </c>
      <c r="I69" s="4"/>
      <c r="J69" s="4"/>
    </row>
    <row r="70" spans="1:10" ht="20.100000000000001" customHeight="1" x14ac:dyDescent="0.25">
      <c r="A70" s="117" t="s">
        <v>10</v>
      </c>
      <c r="C70" s="171" t="s">
        <v>369</v>
      </c>
      <c r="D70" s="172" t="s">
        <v>369</v>
      </c>
      <c r="E70" s="172" t="s">
        <v>369</v>
      </c>
      <c r="F70" s="172" t="s">
        <v>369</v>
      </c>
      <c r="G70" s="173" t="s">
        <v>369</v>
      </c>
      <c r="H70" s="118">
        <v>274.99968999999999</v>
      </c>
      <c r="I70" s="4"/>
      <c r="J70" s="4"/>
    </row>
    <row r="71" spans="1:10" ht="20.100000000000001" customHeight="1" x14ac:dyDescent="0.25">
      <c r="A71" s="117" t="s">
        <v>10</v>
      </c>
      <c r="C71" s="171" t="s">
        <v>384</v>
      </c>
      <c r="D71" s="172" t="s">
        <v>384</v>
      </c>
      <c r="E71" s="172" t="s">
        <v>384</v>
      </c>
      <c r="F71" s="172" t="s">
        <v>384</v>
      </c>
      <c r="G71" s="173" t="s">
        <v>384</v>
      </c>
      <c r="H71" s="119">
        <v>-400.00051000000002</v>
      </c>
      <c r="I71" s="4"/>
      <c r="J71" s="4"/>
    </row>
    <row r="72" spans="1:10" ht="20.100000000000001" customHeight="1" x14ac:dyDescent="0.25">
      <c r="A72" s="117" t="s">
        <v>10</v>
      </c>
      <c r="C72" s="171" t="s">
        <v>385</v>
      </c>
      <c r="D72" s="172" t="s">
        <v>385</v>
      </c>
      <c r="E72" s="172" t="s">
        <v>385</v>
      </c>
      <c r="F72" s="172" t="s">
        <v>385</v>
      </c>
      <c r="G72" s="173" t="s">
        <v>385</v>
      </c>
      <c r="H72" s="119">
        <v>-650.00063999999998</v>
      </c>
      <c r="I72" s="4"/>
      <c r="J72" s="4"/>
    </row>
    <row r="73" spans="1:10" ht="20.100000000000001" customHeight="1" x14ac:dyDescent="0.25">
      <c r="A73" s="117" t="s">
        <v>11</v>
      </c>
      <c r="C73" s="171" t="s">
        <v>1310</v>
      </c>
      <c r="D73" s="172" t="s">
        <v>1310</v>
      </c>
      <c r="E73" s="172" t="s">
        <v>1310</v>
      </c>
      <c r="F73" s="172" t="s">
        <v>1310</v>
      </c>
      <c r="G73" s="173" t="s">
        <v>1310</v>
      </c>
      <c r="H73" s="30">
        <v>-12.5</v>
      </c>
      <c r="I73" s="4"/>
      <c r="J73" s="4"/>
    </row>
    <row r="74" spans="1:10" ht="20.100000000000001" customHeight="1" x14ac:dyDescent="0.25">
      <c r="A74" s="117" t="s">
        <v>11</v>
      </c>
      <c r="C74" s="171" t="s">
        <v>1340</v>
      </c>
      <c r="D74" s="172" t="s">
        <v>1340</v>
      </c>
      <c r="E74" s="172" t="s">
        <v>1340</v>
      </c>
      <c r="F74" s="172" t="s">
        <v>1340</v>
      </c>
      <c r="G74" s="173" t="s">
        <v>1340</v>
      </c>
      <c r="H74" s="119">
        <v>-83.787000000000006</v>
      </c>
      <c r="I74" s="4"/>
      <c r="J74" s="4"/>
    </row>
    <row r="75" spans="1:10" ht="20.100000000000001" customHeight="1" x14ac:dyDescent="0.25">
      <c r="A75" s="117" t="s">
        <v>11</v>
      </c>
      <c r="C75" s="171" t="s">
        <v>386</v>
      </c>
      <c r="D75" s="172" t="s">
        <v>386</v>
      </c>
      <c r="E75" s="172" t="s">
        <v>386</v>
      </c>
      <c r="F75" s="172" t="s">
        <v>386</v>
      </c>
      <c r="G75" s="173" t="s">
        <v>386</v>
      </c>
      <c r="H75" s="51">
        <v>200.26526000000001</v>
      </c>
      <c r="I75" s="4"/>
      <c r="J75" s="4"/>
    </row>
    <row r="76" spans="1:10" ht="20.100000000000001" customHeight="1" x14ac:dyDescent="0.25">
      <c r="A76" s="117" t="s">
        <v>11</v>
      </c>
      <c r="C76" s="171" t="s">
        <v>369</v>
      </c>
      <c r="D76" s="172" t="s">
        <v>369</v>
      </c>
      <c r="E76" s="172" t="s">
        <v>369</v>
      </c>
      <c r="F76" s="172" t="s">
        <v>369</v>
      </c>
      <c r="G76" s="173" t="s">
        <v>369</v>
      </c>
      <c r="H76" s="118">
        <v>90.000529999999998</v>
      </c>
      <c r="I76" s="4"/>
      <c r="J76" s="4"/>
    </row>
    <row r="77" spans="1:10" ht="20.100000000000001" customHeight="1" x14ac:dyDescent="0.25">
      <c r="A77" s="117" t="s">
        <v>11</v>
      </c>
      <c r="C77" s="171" t="s">
        <v>1329</v>
      </c>
      <c r="D77" s="172" t="s">
        <v>1329</v>
      </c>
      <c r="E77" s="172" t="s">
        <v>1329</v>
      </c>
      <c r="F77" s="172" t="s">
        <v>1329</v>
      </c>
      <c r="G77" s="173" t="s">
        <v>1329</v>
      </c>
      <c r="H77" s="30">
        <v>12.266999999999999</v>
      </c>
      <c r="I77" s="4"/>
      <c r="J77" s="4"/>
    </row>
    <row r="78" spans="1:10" ht="20.100000000000001" customHeight="1" x14ac:dyDescent="0.25">
      <c r="A78" s="117" t="s">
        <v>11</v>
      </c>
      <c r="C78" s="171" t="s">
        <v>1321</v>
      </c>
      <c r="D78" s="172" t="s">
        <v>1321</v>
      </c>
      <c r="E78" s="172" t="s">
        <v>1321</v>
      </c>
      <c r="F78" s="172" t="s">
        <v>1321</v>
      </c>
      <c r="G78" s="173" t="s">
        <v>1321</v>
      </c>
      <c r="H78" s="30">
        <v>15</v>
      </c>
      <c r="I78" s="4"/>
      <c r="J78" s="4"/>
    </row>
    <row r="79" spans="1:10" ht="20.100000000000001" customHeight="1" x14ac:dyDescent="0.25">
      <c r="A79" s="117" t="s">
        <v>11</v>
      </c>
      <c r="C79" s="171" t="s">
        <v>387</v>
      </c>
      <c r="D79" s="172" t="s">
        <v>387</v>
      </c>
      <c r="E79" s="172" t="s">
        <v>387</v>
      </c>
      <c r="F79" s="172" t="s">
        <v>387</v>
      </c>
      <c r="G79" s="173" t="s">
        <v>387</v>
      </c>
      <c r="H79" s="119">
        <v>-80.105500000000006</v>
      </c>
      <c r="I79" s="4"/>
      <c r="J79" s="4"/>
    </row>
    <row r="80" spans="1:10" ht="20.100000000000001" customHeight="1" x14ac:dyDescent="0.25">
      <c r="A80" s="117" t="s">
        <v>11</v>
      </c>
      <c r="C80" s="171" t="s">
        <v>388</v>
      </c>
      <c r="D80" s="172" t="s">
        <v>388</v>
      </c>
      <c r="E80" s="172" t="s">
        <v>388</v>
      </c>
      <c r="F80" s="172" t="s">
        <v>388</v>
      </c>
      <c r="G80" s="173" t="s">
        <v>388</v>
      </c>
      <c r="H80" s="119">
        <v>-52.999000000000002</v>
      </c>
      <c r="I80" s="4"/>
      <c r="J80" s="4"/>
    </row>
    <row r="81" spans="1:10" ht="20.100000000000001" customHeight="1" x14ac:dyDescent="0.25">
      <c r="A81" s="117" t="s">
        <v>12</v>
      </c>
      <c r="C81" s="171" t="s">
        <v>1341</v>
      </c>
      <c r="D81" s="172" t="s">
        <v>1341</v>
      </c>
      <c r="E81" s="172" t="s">
        <v>1341</v>
      </c>
      <c r="F81" s="172" t="s">
        <v>1341</v>
      </c>
      <c r="G81" s="173" t="s">
        <v>1341</v>
      </c>
      <c r="H81" s="119">
        <v>67.228999999999999</v>
      </c>
      <c r="I81" s="4"/>
      <c r="J81" s="4"/>
    </row>
    <row r="82" spans="1:10" ht="20.100000000000001" customHeight="1" x14ac:dyDescent="0.25">
      <c r="A82" s="117" t="s">
        <v>12</v>
      </c>
      <c r="C82" s="171" t="s">
        <v>1342</v>
      </c>
      <c r="D82" s="172" t="s">
        <v>1342</v>
      </c>
      <c r="E82" s="172" t="s">
        <v>1342</v>
      </c>
      <c r="F82" s="172" t="s">
        <v>1342</v>
      </c>
      <c r="G82" s="173" t="s">
        <v>1342</v>
      </c>
      <c r="H82" s="30">
        <v>-140.12200000000001</v>
      </c>
      <c r="I82" s="4"/>
      <c r="J82" s="4"/>
    </row>
    <row r="83" spans="1:10" ht="20.100000000000001" customHeight="1" x14ac:dyDescent="0.25">
      <c r="A83" s="117" t="s">
        <v>12</v>
      </c>
      <c r="C83" s="171" t="s">
        <v>1343</v>
      </c>
      <c r="D83" s="172" t="s">
        <v>1343</v>
      </c>
      <c r="E83" s="172" t="s">
        <v>1343</v>
      </c>
      <c r="F83" s="172" t="s">
        <v>1343</v>
      </c>
      <c r="G83" s="173" t="s">
        <v>1343</v>
      </c>
      <c r="H83" s="30">
        <v>-116.22</v>
      </c>
      <c r="I83" s="4"/>
      <c r="J83" s="4"/>
    </row>
    <row r="84" spans="1:10" ht="20.100000000000001" customHeight="1" x14ac:dyDescent="0.25">
      <c r="A84" s="117" t="s">
        <v>12</v>
      </c>
      <c r="C84" s="171" t="s">
        <v>1310</v>
      </c>
      <c r="D84" s="172" t="s">
        <v>1310</v>
      </c>
      <c r="E84" s="172" t="s">
        <v>1310</v>
      </c>
      <c r="F84" s="172" t="s">
        <v>1310</v>
      </c>
      <c r="G84" s="173" t="s">
        <v>1310</v>
      </c>
      <c r="H84" s="30">
        <v>-7.2060000000000004</v>
      </c>
      <c r="I84" s="4"/>
      <c r="J84" s="4"/>
    </row>
    <row r="85" spans="1:10" ht="20.100000000000001" customHeight="1" x14ac:dyDescent="0.25">
      <c r="A85" s="117" t="s">
        <v>12</v>
      </c>
      <c r="C85" s="171" t="s">
        <v>1344</v>
      </c>
      <c r="D85" s="172" t="s">
        <v>1344</v>
      </c>
      <c r="E85" s="172" t="s">
        <v>1344</v>
      </c>
      <c r="F85" s="172" t="s">
        <v>1344</v>
      </c>
      <c r="G85" s="173" t="s">
        <v>1344</v>
      </c>
      <c r="H85" s="51">
        <v>9.5559999999999992</v>
      </c>
      <c r="I85" s="4"/>
      <c r="J85" s="4"/>
    </row>
    <row r="86" spans="1:10" s="54" customFormat="1" ht="20.100000000000001" customHeight="1" x14ac:dyDescent="0.25">
      <c r="A86" s="117" t="s">
        <v>12</v>
      </c>
      <c r="C86" s="171" t="s">
        <v>389</v>
      </c>
      <c r="D86" s="172" t="s">
        <v>389</v>
      </c>
      <c r="E86" s="172" t="s">
        <v>389</v>
      </c>
      <c r="F86" s="172" t="s">
        <v>389</v>
      </c>
      <c r="G86" s="173" t="s">
        <v>389</v>
      </c>
      <c r="H86" s="118">
        <v>137.07300000000001</v>
      </c>
      <c r="I86" s="4"/>
      <c r="J86" s="4"/>
    </row>
    <row r="87" spans="1:10" s="54" customFormat="1" ht="20.100000000000001" customHeight="1" x14ac:dyDescent="0.25">
      <c r="A87" s="117" t="s">
        <v>12</v>
      </c>
      <c r="C87" s="171" t="s">
        <v>1335</v>
      </c>
      <c r="D87" s="172" t="s">
        <v>1335</v>
      </c>
      <c r="E87" s="172" t="s">
        <v>1335</v>
      </c>
      <c r="F87" s="172" t="s">
        <v>1335</v>
      </c>
      <c r="G87" s="173" t="s">
        <v>1335</v>
      </c>
      <c r="H87" s="30">
        <v>7.5</v>
      </c>
      <c r="I87" s="4"/>
      <c r="J87" s="4"/>
    </row>
    <row r="88" spans="1:10" s="54" customFormat="1" ht="20.100000000000001" customHeight="1" x14ac:dyDescent="0.25">
      <c r="A88" s="117" t="s">
        <v>12</v>
      </c>
      <c r="C88" s="171" t="s">
        <v>1345</v>
      </c>
      <c r="D88" s="172" t="s">
        <v>1345</v>
      </c>
      <c r="E88" s="172" t="s">
        <v>1345</v>
      </c>
      <c r="F88" s="172" t="s">
        <v>1345</v>
      </c>
      <c r="G88" s="173" t="s">
        <v>1345</v>
      </c>
      <c r="H88" s="30">
        <v>2.6760000000000002</v>
      </c>
      <c r="I88" s="4"/>
      <c r="J88" s="4"/>
    </row>
    <row r="89" spans="1:10" s="54" customFormat="1" ht="20.100000000000001" customHeight="1" x14ac:dyDescent="0.25">
      <c r="A89" s="117" t="s">
        <v>13</v>
      </c>
      <c r="C89" s="171" t="s">
        <v>390</v>
      </c>
      <c r="D89" s="172" t="s">
        <v>390</v>
      </c>
      <c r="E89" s="172" t="s">
        <v>390</v>
      </c>
      <c r="F89" s="172" t="s">
        <v>390</v>
      </c>
      <c r="G89" s="173" t="s">
        <v>390</v>
      </c>
      <c r="H89" s="119">
        <v>-268.61599999999999</v>
      </c>
      <c r="I89" s="4"/>
      <c r="J89" s="4"/>
    </row>
    <row r="90" spans="1:10" s="54" customFormat="1" ht="20.100000000000001" customHeight="1" x14ac:dyDescent="0.25">
      <c r="A90" s="117" t="s">
        <v>13</v>
      </c>
      <c r="C90" s="171" t="s">
        <v>1310</v>
      </c>
      <c r="D90" s="172" t="s">
        <v>1310</v>
      </c>
      <c r="E90" s="172" t="s">
        <v>1310</v>
      </c>
      <c r="F90" s="172" t="s">
        <v>1310</v>
      </c>
      <c r="G90" s="173" t="s">
        <v>1310</v>
      </c>
      <c r="H90" s="51">
        <v>-10.054</v>
      </c>
      <c r="I90" s="4"/>
      <c r="J90" s="4"/>
    </row>
    <row r="91" spans="1:10" s="54" customFormat="1" ht="20.100000000000001" customHeight="1" x14ac:dyDescent="0.25">
      <c r="A91" s="117" t="s">
        <v>13</v>
      </c>
      <c r="C91" s="171" t="s">
        <v>391</v>
      </c>
      <c r="D91" s="172" t="s">
        <v>391</v>
      </c>
      <c r="E91" s="172" t="s">
        <v>391</v>
      </c>
      <c r="F91" s="172" t="s">
        <v>391</v>
      </c>
      <c r="G91" s="173" t="s">
        <v>391</v>
      </c>
      <c r="H91" s="119">
        <v>-59.872</v>
      </c>
      <c r="I91" s="4"/>
      <c r="J91" s="4"/>
    </row>
    <row r="92" spans="1:10" s="54" customFormat="1" ht="20.100000000000001" customHeight="1" x14ac:dyDescent="0.25">
      <c r="A92" s="117" t="s">
        <v>13</v>
      </c>
      <c r="C92" s="171" t="s">
        <v>392</v>
      </c>
      <c r="D92" s="172" t="s">
        <v>392</v>
      </c>
      <c r="E92" s="172" t="s">
        <v>392</v>
      </c>
      <c r="F92" s="172" t="s">
        <v>392</v>
      </c>
      <c r="G92" s="173" t="s">
        <v>392</v>
      </c>
      <c r="H92" s="119">
        <v>-36.070999999999998</v>
      </c>
      <c r="I92" s="4"/>
      <c r="J92" s="4"/>
    </row>
    <row r="93" spans="1:10" s="54" customFormat="1" ht="20.100000000000001" customHeight="1" x14ac:dyDescent="0.25">
      <c r="A93" s="117" t="s">
        <v>13</v>
      </c>
      <c r="C93" s="171" t="s">
        <v>393</v>
      </c>
      <c r="D93" s="172" t="s">
        <v>393</v>
      </c>
      <c r="E93" s="172" t="s">
        <v>393</v>
      </c>
      <c r="F93" s="172" t="s">
        <v>393</v>
      </c>
      <c r="G93" s="173" t="s">
        <v>393</v>
      </c>
      <c r="H93" s="119">
        <v>-64.602999999999994</v>
      </c>
      <c r="I93" s="4"/>
      <c r="J93" s="4"/>
    </row>
    <row r="94" spans="1:10" s="54" customFormat="1" ht="20.100000000000001" customHeight="1" x14ac:dyDescent="0.25">
      <c r="A94" s="117" t="s">
        <v>14</v>
      </c>
      <c r="C94" s="171" t="s">
        <v>1319</v>
      </c>
      <c r="D94" s="172" t="s">
        <v>1319</v>
      </c>
      <c r="E94" s="172" t="s">
        <v>1319</v>
      </c>
      <c r="F94" s="172" t="s">
        <v>1319</v>
      </c>
      <c r="G94" s="173" t="s">
        <v>1319</v>
      </c>
      <c r="H94" s="30">
        <v>45.075000000000003</v>
      </c>
      <c r="I94" s="4"/>
      <c r="J94" s="4"/>
    </row>
    <row r="95" spans="1:10" s="54" customFormat="1" ht="20.100000000000001" customHeight="1" x14ac:dyDescent="0.25">
      <c r="A95" s="117" t="s">
        <v>14</v>
      </c>
      <c r="C95" s="171" t="s">
        <v>375</v>
      </c>
      <c r="D95" s="172" t="s">
        <v>375</v>
      </c>
      <c r="E95" s="172" t="s">
        <v>375</v>
      </c>
      <c r="F95" s="172" t="s">
        <v>375</v>
      </c>
      <c r="G95" s="173" t="s">
        <v>375</v>
      </c>
      <c r="H95" s="51">
        <v>25</v>
      </c>
      <c r="I95" s="4"/>
      <c r="J95" s="4"/>
    </row>
    <row r="96" spans="1:10" s="54" customFormat="1" ht="20.100000000000001" customHeight="1" x14ac:dyDescent="0.25">
      <c r="A96" s="117" t="s">
        <v>14</v>
      </c>
      <c r="C96" s="171" t="s">
        <v>394</v>
      </c>
      <c r="D96" s="172" t="s">
        <v>394</v>
      </c>
      <c r="E96" s="172" t="s">
        <v>394</v>
      </c>
      <c r="F96" s="172" t="s">
        <v>394</v>
      </c>
      <c r="G96" s="173" t="s">
        <v>394</v>
      </c>
      <c r="H96" s="119">
        <v>6.4920959999999992</v>
      </c>
      <c r="I96" s="4"/>
      <c r="J96" s="4"/>
    </row>
    <row r="97" spans="1:10" s="54" customFormat="1" ht="20.100000000000001" customHeight="1" x14ac:dyDescent="0.25">
      <c r="A97" s="117" t="s">
        <v>14</v>
      </c>
      <c r="C97" s="171" t="s">
        <v>395</v>
      </c>
      <c r="D97" s="172" t="s">
        <v>395</v>
      </c>
      <c r="E97" s="172" t="s">
        <v>395</v>
      </c>
      <c r="F97" s="172" t="s">
        <v>395</v>
      </c>
      <c r="G97" s="173" t="s">
        <v>395</v>
      </c>
      <c r="H97" s="30">
        <v>79.999800000000008</v>
      </c>
      <c r="I97" s="4"/>
      <c r="J97" s="4"/>
    </row>
    <row r="98" spans="1:10" s="54" customFormat="1" ht="20.100000000000001" customHeight="1" x14ac:dyDescent="0.25">
      <c r="A98" s="117" t="s">
        <v>14</v>
      </c>
      <c r="C98" s="171" t="s">
        <v>396</v>
      </c>
      <c r="D98" s="172" t="s">
        <v>396</v>
      </c>
      <c r="E98" s="172" t="s">
        <v>396</v>
      </c>
      <c r="F98" s="172" t="s">
        <v>396</v>
      </c>
      <c r="G98" s="173" t="s">
        <v>396</v>
      </c>
      <c r="H98" s="119">
        <v>-43.057650000000002</v>
      </c>
      <c r="I98" s="4"/>
      <c r="J98" s="4"/>
    </row>
    <row r="99" spans="1:10" s="54" customFormat="1" ht="20.100000000000001" customHeight="1" x14ac:dyDescent="0.25">
      <c r="A99" s="117" t="s">
        <v>14</v>
      </c>
      <c r="C99" s="171" t="s">
        <v>369</v>
      </c>
      <c r="D99" s="172" t="s">
        <v>369</v>
      </c>
      <c r="E99" s="172" t="s">
        <v>369</v>
      </c>
      <c r="F99" s="172" t="s">
        <v>369</v>
      </c>
      <c r="G99" s="173" t="s">
        <v>369</v>
      </c>
      <c r="H99" s="118">
        <v>155.80000000000001</v>
      </c>
      <c r="I99" s="4"/>
      <c r="J99" s="4"/>
    </row>
    <row r="100" spans="1:10" s="54" customFormat="1" ht="20.100000000000001" customHeight="1" x14ac:dyDescent="0.25">
      <c r="A100" s="117" t="s">
        <v>14</v>
      </c>
      <c r="C100" s="171" t="s">
        <v>1346</v>
      </c>
      <c r="D100" s="172" t="s">
        <v>1346</v>
      </c>
      <c r="E100" s="172" t="s">
        <v>1346</v>
      </c>
      <c r="F100" s="172" t="s">
        <v>1346</v>
      </c>
      <c r="G100" s="173" t="s">
        <v>1346</v>
      </c>
      <c r="H100" s="51">
        <v>19.126999999999999</v>
      </c>
      <c r="I100" s="4"/>
      <c r="J100" s="4"/>
    </row>
    <row r="101" spans="1:10" s="54" customFormat="1" ht="20.100000000000001" customHeight="1" x14ac:dyDescent="0.25">
      <c r="A101" s="117" t="s">
        <v>14</v>
      </c>
      <c r="C101" s="171" t="s">
        <v>1321</v>
      </c>
      <c r="D101" s="172" t="s">
        <v>1321</v>
      </c>
      <c r="E101" s="172" t="s">
        <v>1321</v>
      </c>
      <c r="F101" s="172" t="s">
        <v>1321</v>
      </c>
      <c r="G101" s="173" t="s">
        <v>1321</v>
      </c>
      <c r="H101" s="30">
        <v>12.75</v>
      </c>
      <c r="I101" s="4"/>
      <c r="J101" s="4"/>
    </row>
    <row r="102" spans="1:10" s="54" customFormat="1" ht="20.100000000000001" customHeight="1" x14ac:dyDescent="0.25">
      <c r="A102" s="117" t="s">
        <v>14</v>
      </c>
      <c r="C102" s="171" t="s">
        <v>1347</v>
      </c>
      <c r="D102" s="172" t="s">
        <v>1347</v>
      </c>
      <c r="E102" s="172" t="s">
        <v>1347</v>
      </c>
      <c r="F102" s="172" t="s">
        <v>1347</v>
      </c>
      <c r="G102" s="173" t="s">
        <v>1347</v>
      </c>
      <c r="H102" s="30">
        <v>-45.075000000000003</v>
      </c>
      <c r="I102" s="4"/>
      <c r="J102" s="4"/>
    </row>
    <row r="103" spans="1:10" s="54" customFormat="1" ht="20.100000000000001" customHeight="1" x14ac:dyDescent="0.25">
      <c r="A103" s="117" t="s">
        <v>14</v>
      </c>
      <c r="C103" s="171" t="s">
        <v>1310</v>
      </c>
      <c r="D103" s="172" t="s">
        <v>1310</v>
      </c>
      <c r="E103" s="172" t="s">
        <v>1310</v>
      </c>
      <c r="F103" s="172" t="s">
        <v>1310</v>
      </c>
      <c r="G103" s="173" t="s">
        <v>1310</v>
      </c>
      <c r="H103" s="30">
        <v>-69.905000000000001</v>
      </c>
      <c r="I103" s="4"/>
      <c r="J103" s="4"/>
    </row>
    <row r="104" spans="1:10" s="54" customFormat="1" ht="20.100000000000001" customHeight="1" x14ac:dyDescent="0.25">
      <c r="A104" s="117" t="s">
        <v>15</v>
      </c>
      <c r="C104" s="171" t="s">
        <v>1310</v>
      </c>
      <c r="D104" s="172" t="s">
        <v>1310</v>
      </c>
      <c r="E104" s="172" t="s">
        <v>1310</v>
      </c>
      <c r="F104" s="172" t="s">
        <v>1310</v>
      </c>
      <c r="G104" s="173" t="s">
        <v>1310</v>
      </c>
      <c r="H104" s="30">
        <v>-49.505000000000003</v>
      </c>
      <c r="I104" s="4"/>
      <c r="J104" s="4"/>
    </row>
    <row r="105" spans="1:10" s="54" customFormat="1" ht="20.100000000000001" customHeight="1" x14ac:dyDescent="0.25">
      <c r="A105" s="117" t="s">
        <v>15</v>
      </c>
      <c r="C105" s="171" t="s">
        <v>1348</v>
      </c>
      <c r="D105" s="172" t="s">
        <v>1348</v>
      </c>
      <c r="E105" s="172" t="s">
        <v>1348</v>
      </c>
      <c r="F105" s="172" t="s">
        <v>1348</v>
      </c>
      <c r="G105" s="173" t="s">
        <v>1348</v>
      </c>
      <c r="H105" s="119">
        <v>-55.999859999999998</v>
      </c>
      <c r="I105" s="4"/>
      <c r="J105" s="4"/>
    </row>
    <row r="106" spans="1:10" s="54" customFormat="1" ht="20.100000000000001" customHeight="1" x14ac:dyDescent="0.25">
      <c r="A106" s="117" t="s">
        <v>15</v>
      </c>
      <c r="C106" s="171" t="s">
        <v>1321</v>
      </c>
      <c r="D106" s="172" t="s">
        <v>1321</v>
      </c>
      <c r="E106" s="172" t="s">
        <v>1321</v>
      </c>
      <c r="F106" s="172" t="s">
        <v>1321</v>
      </c>
      <c r="G106" s="173" t="s">
        <v>1321</v>
      </c>
      <c r="H106" s="30">
        <v>10.5</v>
      </c>
      <c r="I106" s="4"/>
      <c r="J106" s="4"/>
    </row>
    <row r="107" spans="1:10" s="54" customFormat="1" ht="20.100000000000001" customHeight="1" x14ac:dyDescent="0.25">
      <c r="A107" s="117" t="s">
        <v>15</v>
      </c>
      <c r="C107" s="171" t="s">
        <v>1349</v>
      </c>
      <c r="D107" s="172" t="s">
        <v>1349</v>
      </c>
      <c r="E107" s="172" t="s">
        <v>1349</v>
      </c>
      <c r="F107" s="172" t="s">
        <v>1349</v>
      </c>
      <c r="G107" s="173" t="s">
        <v>1349</v>
      </c>
      <c r="H107" s="30">
        <v>4</v>
      </c>
      <c r="I107" s="4"/>
      <c r="J107" s="4"/>
    </row>
    <row r="108" spans="1:10" s="54" customFormat="1" ht="20.100000000000001" customHeight="1" x14ac:dyDescent="0.25">
      <c r="A108" s="117" t="s">
        <v>15</v>
      </c>
      <c r="C108" s="171" t="s">
        <v>369</v>
      </c>
      <c r="D108" s="172" t="s">
        <v>369</v>
      </c>
      <c r="E108" s="172" t="s">
        <v>369</v>
      </c>
      <c r="F108" s="172" t="s">
        <v>369</v>
      </c>
      <c r="G108" s="173" t="s">
        <v>369</v>
      </c>
      <c r="H108" s="118">
        <v>124.99930999999999</v>
      </c>
      <c r="I108" s="4"/>
      <c r="J108" s="4"/>
    </row>
    <row r="109" spans="1:10" s="54" customFormat="1" ht="20.100000000000001" customHeight="1" x14ac:dyDescent="0.25">
      <c r="A109" s="117" t="s">
        <v>16</v>
      </c>
      <c r="C109" s="171" t="s">
        <v>1322</v>
      </c>
      <c r="D109" s="172" t="s">
        <v>1322</v>
      </c>
      <c r="E109" s="172" t="s">
        <v>1322</v>
      </c>
      <c r="F109" s="172" t="s">
        <v>1322</v>
      </c>
      <c r="G109" s="173" t="s">
        <v>1322</v>
      </c>
      <c r="H109" s="30">
        <v>10</v>
      </c>
      <c r="I109" s="4"/>
      <c r="J109" s="4"/>
    </row>
    <row r="110" spans="1:10" s="54" customFormat="1" ht="20.100000000000001" customHeight="1" x14ac:dyDescent="0.25">
      <c r="A110" s="117" t="s">
        <v>16</v>
      </c>
      <c r="C110" s="171" t="s">
        <v>1350</v>
      </c>
      <c r="D110" s="172" t="s">
        <v>1350</v>
      </c>
      <c r="E110" s="172" t="s">
        <v>1350</v>
      </c>
      <c r="F110" s="172" t="s">
        <v>1350</v>
      </c>
      <c r="G110" s="173" t="s">
        <v>1350</v>
      </c>
      <c r="H110" s="51">
        <v>8.08</v>
      </c>
      <c r="I110" s="4"/>
      <c r="J110" s="4"/>
    </row>
    <row r="111" spans="1:10" s="54" customFormat="1" ht="20.100000000000001" customHeight="1" x14ac:dyDescent="0.25">
      <c r="A111" s="117" t="s">
        <v>16</v>
      </c>
      <c r="C111" s="171" t="s">
        <v>397</v>
      </c>
      <c r="D111" s="172" t="s">
        <v>397</v>
      </c>
      <c r="E111" s="172" t="s">
        <v>397</v>
      </c>
      <c r="F111" s="172" t="s">
        <v>397</v>
      </c>
      <c r="G111" s="173" t="s">
        <v>397</v>
      </c>
      <c r="H111" s="119">
        <v>-76.394999999999996</v>
      </c>
      <c r="I111" s="4"/>
      <c r="J111" s="4"/>
    </row>
    <row r="112" spans="1:10" s="54" customFormat="1" ht="20.100000000000001" customHeight="1" x14ac:dyDescent="0.25">
      <c r="A112" s="117" t="s">
        <v>16</v>
      </c>
      <c r="C112" s="171" t="s">
        <v>1351</v>
      </c>
      <c r="D112" s="172" t="s">
        <v>1351</v>
      </c>
      <c r="E112" s="172" t="s">
        <v>1351</v>
      </c>
      <c r="F112" s="172" t="s">
        <v>1351</v>
      </c>
      <c r="G112" s="173" t="s">
        <v>1351</v>
      </c>
      <c r="H112" s="30">
        <v>5.03</v>
      </c>
      <c r="I112" s="4"/>
      <c r="J112" s="4"/>
    </row>
    <row r="113" spans="1:10" s="54" customFormat="1" ht="20.100000000000001" customHeight="1" x14ac:dyDescent="0.25">
      <c r="A113" s="117" t="s">
        <v>17</v>
      </c>
      <c r="C113" s="171" t="s">
        <v>398</v>
      </c>
      <c r="D113" s="172" t="s">
        <v>398</v>
      </c>
      <c r="E113" s="172" t="s">
        <v>398</v>
      </c>
      <c r="F113" s="172" t="s">
        <v>398</v>
      </c>
      <c r="G113" s="173" t="s">
        <v>398</v>
      </c>
      <c r="H113" s="119">
        <v>-90.000529999999998</v>
      </c>
      <c r="I113" s="4"/>
      <c r="J113" s="4"/>
    </row>
    <row r="114" spans="1:10" s="54" customFormat="1" ht="20.100000000000001" customHeight="1" x14ac:dyDescent="0.25">
      <c r="A114" s="117" t="s">
        <v>17</v>
      </c>
      <c r="C114" s="171" t="s">
        <v>399</v>
      </c>
      <c r="D114" s="172" t="s">
        <v>399</v>
      </c>
      <c r="E114" s="172" t="s">
        <v>399</v>
      </c>
      <c r="F114" s="172" t="s">
        <v>399</v>
      </c>
      <c r="G114" s="173" t="s">
        <v>399</v>
      </c>
      <c r="H114" s="118">
        <v>16</v>
      </c>
      <c r="I114" s="4"/>
      <c r="J114" s="4"/>
    </row>
    <row r="115" spans="1:10" s="54" customFormat="1" ht="20.100000000000001" customHeight="1" x14ac:dyDescent="0.25">
      <c r="A115" s="117" t="s">
        <v>17</v>
      </c>
      <c r="C115" s="171" t="s">
        <v>1310</v>
      </c>
      <c r="D115" s="172" t="s">
        <v>1310</v>
      </c>
      <c r="E115" s="172" t="s">
        <v>1310</v>
      </c>
      <c r="F115" s="172" t="s">
        <v>1310</v>
      </c>
      <c r="G115" s="173" t="s">
        <v>1310</v>
      </c>
      <c r="H115" s="51">
        <v>-49.816000000000003</v>
      </c>
      <c r="I115" s="4"/>
      <c r="J115" s="4"/>
    </row>
    <row r="116" spans="1:10" s="54" customFormat="1" ht="20.100000000000001" customHeight="1" x14ac:dyDescent="0.25">
      <c r="A116" s="117" t="s">
        <v>17</v>
      </c>
      <c r="C116" s="171" t="s">
        <v>400</v>
      </c>
      <c r="D116" s="172" t="s">
        <v>400</v>
      </c>
      <c r="E116" s="172" t="s">
        <v>400</v>
      </c>
      <c r="F116" s="172" t="s">
        <v>400</v>
      </c>
      <c r="G116" s="173" t="s">
        <v>400</v>
      </c>
      <c r="H116" s="30">
        <v>19.999950000000002</v>
      </c>
      <c r="I116" s="4"/>
      <c r="J116" s="4"/>
    </row>
    <row r="117" spans="1:10" s="54" customFormat="1" ht="20.100000000000001" customHeight="1" x14ac:dyDescent="0.25">
      <c r="A117" s="117" t="s">
        <v>17</v>
      </c>
      <c r="C117" s="171" t="s">
        <v>369</v>
      </c>
      <c r="D117" s="172" t="s">
        <v>369</v>
      </c>
      <c r="E117" s="172" t="s">
        <v>369</v>
      </c>
      <c r="F117" s="172" t="s">
        <v>369</v>
      </c>
      <c r="G117" s="173" t="s">
        <v>369</v>
      </c>
      <c r="H117" s="118">
        <v>20.027000000000001</v>
      </c>
      <c r="I117" s="4"/>
      <c r="J117" s="4"/>
    </row>
    <row r="118" spans="1:10" s="54" customFormat="1" ht="20.100000000000001" customHeight="1" x14ac:dyDescent="0.25">
      <c r="A118" s="117" t="s">
        <v>18</v>
      </c>
      <c r="C118" s="171" t="s">
        <v>401</v>
      </c>
      <c r="D118" s="172" t="s">
        <v>401</v>
      </c>
      <c r="E118" s="172" t="s">
        <v>401</v>
      </c>
      <c r="F118" s="172" t="s">
        <v>401</v>
      </c>
      <c r="G118" s="173" t="s">
        <v>401</v>
      </c>
      <c r="H118" s="119">
        <v>74</v>
      </c>
      <c r="I118" s="4"/>
      <c r="J118" s="4"/>
    </row>
    <row r="119" spans="1:10" s="54" customFormat="1" ht="20.100000000000001" customHeight="1" x14ac:dyDescent="0.25">
      <c r="A119" s="117" t="s">
        <v>18</v>
      </c>
      <c r="C119" s="171" t="s">
        <v>1352</v>
      </c>
      <c r="D119" s="172" t="s">
        <v>1352</v>
      </c>
      <c r="E119" s="172" t="s">
        <v>1352</v>
      </c>
      <c r="F119" s="172" t="s">
        <v>1352</v>
      </c>
      <c r="G119" s="173" t="s">
        <v>1352</v>
      </c>
      <c r="H119" s="119">
        <v>14.82</v>
      </c>
      <c r="I119" s="4"/>
      <c r="J119" s="4"/>
    </row>
    <row r="120" spans="1:10" s="54" customFormat="1" ht="20.100000000000001" customHeight="1" x14ac:dyDescent="0.25">
      <c r="A120" s="117" t="s">
        <v>18</v>
      </c>
      <c r="C120" s="171" t="s">
        <v>402</v>
      </c>
      <c r="D120" s="172" t="s">
        <v>402</v>
      </c>
      <c r="E120" s="172" t="s">
        <v>402</v>
      </c>
      <c r="F120" s="172" t="s">
        <v>402</v>
      </c>
      <c r="G120" s="173" t="s">
        <v>402</v>
      </c>
      <c r="H120" s="119">
        <v>18.02336</v>
      </c>
      <c r="I120" s="4"/>
      <c r="J120" s="4"/>
    </row>
    <row r="121" spans="1:10" s="54" customFormat="1" ht="20.100000000000001" customHeight="1" x14ac:dyDescent="0.25">
      <c r="A121" s="117" t="s">
        <v>19</v>
      </c>
      <c r="C121" s="171" t="s">
        <v>403</v>
      </c>
      <c r="D121" s="172" t="s">
        <v>403</v>
      </c>
      <c r="E121" s="172" t="s">
        <v>403</v>
      </c>
      <c r="F121" s="172" t="s">
        <v>403</v>
      </c>
      <c r="G121" s="173" t="s">
        <v>403</v>
      </c>
      <c r="H121" s="119">
        <v>13.017709999999999</v>
      </c>
      <c r="I121" s="4"/>
      <c r="J121" s="4"/>
    </row>
    <row r="122" spans="1:10" s="54" customFormat="1" ht="20.100000000000001" customHeight="1" x14ac:dyDescent="0.25">
      <c r="A122" s="117" t="s">
        <v>19</v>
      </c>
      <c r="C122" s="171" t="s">
        <v>1310</v>
      </c>
      <c r="D122" s="172" t="s">
        <v>1310</v>
      </c>
      <c r="E122" s="172" t="s">
        <v>1310</v>
      </c>
      <c r="F122" s="172" t="s">
        <v>1310</v>
      </c>
      <c r="G122" s="173" t="s">
        <v>1310</v>
      </c>
      <c r="H122" s="30">
        <v>-20</v>
      </c>
      <c r="I122" s="4"/>
      <c r="J122" s="4"/>
    </row>
    <row r="123" spans="1:10" s="54" customFormat="1" ht="20.100000000000001" customHeight="1" x14ac:dyDescent="0.25">
      <c r="A123" s="117" t="s">
        <v>20</v>
      </c>
      <c r="C123" s="171" t="s">
        <v>1322</v>
      </c>
      <c r="D123" s="172" t="s">
        <v>1322</v>
      </c>
      <c r="E123" s="172" t="s">
        <v>1322</v>
      </c>
      <c r="F123" s="172" t="s">
        <v>1322</v>
      </c>
      <c r="G123" s="173" t="s">
        <v>1322</v>
      </c>
      <c r="H123" s="30">
        <v>30</v>
      </c>
      <c r="I123" s="4"/>
      <c r="J123" s="4"/>
    </row>
    <row r="124" spans="1:10" s="54" customFormat="1" ht="20.100000000000001" customHeight="1" x14ac:dyDescent="0.25">
      <c r="A124" s="117" t="s">
        <v>20</v>
      </c>
      <c r="C124" s="171" t="s">
        <v>404</v>
      </c>
      <c r="D124" s="172" t="s">
        <v>404</v>
      </c>
      <c r="E124" s="172" t="s">
        <v>404</v>
      </c>
      <c r="F124" s="172" t="s">
        <v>404</v>
      </c>
      <c r="G124" s="173" t="s">
        <v>404</v>
      </c>
      <c r="H124" s="119">
        <v>-74</v>
      </c>
      <c r="I124" s="4"/>
      <c r="J124" s="4"/>
    </row>
    <row r="125" spans="1:10" s="54" customFormat="1" ht="20.100000000000001" customHeight="1" x14ac:dyDescent="0.25">
      <c r="A125" s="117" t="s">
        <v>20</v>
      </c>
      <c r="C125" s="171" t="s">
        <v>405</v>
      </c>
      <c r="D125" s="172" t="s">
        <v>405</v>
      </c>
      <c r="E125" s="172" t="s">
        <v>405</v>
      </c>
      <c r="F125" s="172" t="s">
        <v>405</v>
      </c>
      <c r="G125" s="173" t="s">
        <v>405</v>
      </c>
      <c r="H125" s="119">
        <v>-17.42238</v>
      </c>
      <c r="I125" s="4"/>
      <c r="J125" s="4"/>
    </row>
    <row r="126" spans="1:10" s="54" customFormat="1" ht="20.100000000000001" customHeight="1" x14ac:dyDescent="0.25">
      <c r="A126" s="117" t="s">
        <v>20</v>
      </c>
      <c r="C126" s="171" t="s">
        <v>1310</v>
      </c>
      <c r="D126" s="172" t="s">
        <v>1310</v>
      </c>
      <c r="E126" s="172" t="s">
        <v>1310</v>
      </c>
      <c r="F126" s="172" t="s">
        <v>1310</v>
      </c>
      <c r="G126" s="173" t="s">
        <v>1310</v>
      </c>
      <c r="H126" s="30">
        <v>-2.9729999999999999</v>
      </c>
      <c r="I126" s="4"/>
      <c r="J126" s="4"/>
    </row>
    <row r="127" spans="1:10" s="54" customFormat="1" ht="20.100000000000001" customHeight="1" x14ac:dyDescent="0.25">
      <c r="A127" s="117" t="s">
        <v>20</v>
      </c>
      <c r="C127" s="171" t="s">
        <v>1353</v>
      </c>
      <c r="D127" s="172" t="s">
        <v>1353</v>
      </c>
      <c r="E127" s="172" t="s">
        <v>1353</v>
      </c>
      <c r="F127" s="172" t="s">
        <v>1353</v>
      </c>
      <c r="G127" s="173" t="s">
        <v>1353</v>
      </c>
      <c r="H127" s="119">
        <v>-14.82</v>
      </c>
      <c r="I127" s="4"/>
      <c r="J127" s="4"/>
    </row>
    <row r="128" spans="1:10" ht="20.100000000000001" customHeight="1" x14ac:dyDescent="0.25">
      <c r="A128" s="28">
        <v>1</v>
      </c>
      <c r="C128" s="174" t="s">
        <v>241</v>
      </c>
      <c r="D128" s="174"/>
      <c r="E128" s="174"/>
      <c r="F128" s="174"/>
      <c r="G128" s="174"/>
      <c r="H128" s="50">
        <f ca="1">SUMIF(A5:H127,A1,H5:H127)</f>
        <v>-145.56151</v>
      </c>
      <c r="I128" s="4"/>
      <c r="J128" s="4"/>
    </row>
    <row r="129" spans="1:10" ht="6.75" customHeight="1" x14ac:dyDescent="0.25">
      <c r="A129" s="28">
        <v>1</v>
      </c>
    </row>
    <row r="130" spans="1:10" s="4" customFormat="1" ht="21.9" hidden="1" customHeight="1" outlineLevel="1" x14ac:dyDescent="0.25">
      <c r="A130" s="29" t="s">
        <v>406</v>
      </c>
    </row>
    <row r="131" spans="1:10" ht="6" hidden="1" customHeight="1" outlineLevel="1" x14ac:dyDescent="0.25">
      <c r="A131" s="28">
        <v>1</v>
      </c>
    </row>
    <row r="132" spans="1:10" ht="33" hidden="1" customHeight="1" outlineLevel="1" x14ac:dyDescent="0.25">
      <c r="A132" s="25" t="s">
        <v>222</v>
      </c>
      <c r="C132" s="174" t="s">
        <v>407</v>
      </c>
      <c r="D132" s="174"/>
      <c r="E132" s="52" t="s">
        <v>408</v>
      </c>
      <c r="F132" s="174" t="s">
        <v>363</v>
      </c>
      <c r="G132" s="174"/>
      <c r="H132" s="174"/>
      <c r="I132" s="174"/>
      <c r="J132" s="57" t="s">
        <v>1149</v>
      </c>
    </row>
    <row r="133" spans="1:10" ht="20.100000000000001" hidden="1" customHeight="1" outlineLevel="1" x14ac:dyDescent="0.25">
      <c r="A133" s="117" t="s">
        <v>2</v>
      </c>
      <c r="C133" s="175" t="s">
        <v>409</v>
      </c>
      <c r="D133" s="176"/>
      <c r="E133" s="126">
        <v>0.5</v>
      </c>
      <c r="F133" s="180" t="s">
        <v>410</v>
      </c>
      <c r="G133" s="181"/>
      <c r="H133" s="181"/>
      <c r="I133" s="182"/>
      <c r="J133" s="127">
        <v>35.258000000000003</v>
      </c>
    </row>
    <row r="134" spans="1:10" ht="20.100000000000001" hidden="1" customHeight="1" outlineLevel="1" x14ac:dyDescent="0.25">
      <c r="A134" s="117" t="s">
        <v>2</v>
      </c>
      <c r="C134" s="175" t="s">
        <v>411</v>
      </c>
      <c r="D134" s="176" t="s">
        <v>411</v>
      </c>
      <c r="E134" s="126">
        <v>1</v>
      </c>
      <c r="F134" s="177" t="s">
        <v>412</v>
      </c>
      <c r="G134" s="178"/>
      <c r="H134" s="178"/>
      <c r="I134" s="179"/>
      <c r="J134" s="127">
        <v>49.655000000000001</v>
      </c>
    </row>
    <row r="135" spans="1:10" ht="20.100000000000001" hidden="1" customHeight="1" outlineLevel="1" x14ac:dyDescent="0.25">
      <c r="A135" s="117" t="s">
        <v>2</v>
      </c>
      <c r="C135" s="175" t="s">
        <v>413</v>
      </c>
      <c r="D135" s="176" t="s">
        <v>413</v>
      </c>
      <c r="E135" s="126">
        <v>0.3</v>
      </c>
      <c r="F135" s="177" t="s">
        <v>414</v>
      </c>
      <c r="G135" s="178"/>
      <c r="H135" s="178"/>
      <c r="I135" s="179"/>
      <c r="J135" s="127">
        <v>16.239999999999998</v>
      </c>
    </row>
    <row r="136" spans="1:10" ht="20.100000000000001" hidden="1" customHeight="1" outlineLevel="1" x14ac:dyDescent="0.25">
      <c r="A136" s="117" t="s">
        <v>2</v>
      </c>
      <c r="C136" s="175" t="s">
        <v>415</v>
      </c>
      <c r="D136" s="176" t="s">
        <v>415</v>
      </c>
      <c r="E136" s="126">
        <v>0.6</v>
      </c>
      <c r="F136" s="177" t="s">
        <v>414</v>
      </c>
      <c r="G136" s="178"/>
      <c r="H136" s="178"/>
      <c r="I136" s="179"/>
      <c r="J136" s="127">
        <v>35.76</v>
      </c>
    </row>
    <row r="137" spans="1:10" ht="20.100000000000001" hidden="1" customHeight="1" outlineLevel="1" x14ac:dyDescent="0.25">
      <c r="A137" s="117" t="s">
        <v>2</v>
      </c>
      <c r="C137" s="175" t="s">
        <v>416</v>
      </c>
      <c r="D137" s="176" t="s">
        <v>416</v>
      </c>
      <c r="E137" s="126">
        <v>0.5</v>
      </c>
      <c r="F137" s="177" t="s">
        <v>417</v>
      </c>
      <c r="G137" s="178"/>
      <c r="H137" s="178"/>
      <c r="I137" s="179"/>
      <c r="J137" s="127">
        <v>112.26900000000001</v>
      </c>
    </row>
    <row r="138" spans="1:10" ht="20.100000000000001" hidden="1" customHeight="1" outlineLevel="1" x14ac:dyDescent="0.25">
      <c r="A138" s="117" t="s">
        <v>2</v>
      </c>
      <c r="C138" s="175" t="s">
        <v>418</v>
      </c>
      <c r="D138" s="176" t="s">
        <v>418</v>
      </c>
      <c r="E138" s="126">
        <v>0.2</v>
      </c>
      <c r="F138" s="177" t="s">
        <v>417</v>
      </c>
      <c r="G138" s="178"/>
      <c r="H138" s="178"/>
      <c r="I138" s="179"/>
      <c r="J138" s="127">
        <v>11.201000000000001</v>
      </c>
    </row>
    <row r="139" spans="1:10" ht="20.100000000000001" hidden="1" customHeight="1" outlineLevel="1" x14ac:dyDescent="0.25">
      <c r="A139" s="117" t="s">
        <v>2</v>
      </c>
      <c r="C139" s="175" t="s">
        <v>419</v>
      </c>
      <c r="D139" s="176" t="s">
        <v>419</v>
      </c>
      <c r="E139" s="126">
        <v>0.5</v>
      </c>
      <c r="F139" s="177" t="s">
        <v>420</v>
      </c>
      <c r="G139" s="178"/>
      <c r="H139" s="178"/>
      <c r="I139" s="179"/>
      <c r="J139" s="127">
        <v>98.808000000000007</v>
      </c>
    </row>
    <row r="140" spans="1:10" ht="20.100000000000001" hidden="1" customHeight="1" outlineLevel="1" x14ac:dyDescent="0.25">
      <c r="A140" s="117" t="s">
        <v>2</v>
      </c>
      <c r="C140" s="175" t="s">
        <v>421</v>
      </c>
      <c r="D140" s="176" t="s">
        <v>421</v>
      </c>
      <c r="E140" s="126">
        <v>0.5</v>
      </c>
      <c r="F140" s="177" t="s">
        <v>422</v>
      </c>
      <c r="G140" s="178"/>
      <c r="H140" s="178"/>
      <c r="I140" s="179"/>
      <c r="J140" s="127">
        <v>36.820999999999998</v>
      </c>
    </row>
    <row r="141" spans="1:10" ht="20.100000000000001" hidden="1" customHeight="1" outlineLevel="1" x14ac:dyDescent="0.25">
      <c r="A141" s="117" t="s">
        <v>2</v>
      </c>
      <c r="C141" s="175" t="s">
        <v>423</v>
      </c>
      <c r="D141" s="176" t="s">
        <v>423</v>
      </c>
      <c r="E141" s="126">
        <v>0.2</v>
      </c>
      <c r="F141" s="177" t="s">
        <v>414</v>
      </c>
      <c r="G141" s="178"/>
      <c r="H141" s="178"/>
      <c r="I141" s="179"/>
      <c r="J141" s="127">
        <v>12.609</v>
      </c>
    </row>
    <row r="142" spans="1:10" ht="20.100000000000001" hidden="1" customHeight="1" outlineLevel="1" x14ac:dyDescent="0.25">
      <c r="A142" s="117" t="s">
        <v>2</v>
      </c>
      <c r="C142" s="175" t="s">
        <v>425</v>
      </c>
      <c r="D142" s="176" t="s">
        <v>425</v>
      </c>
      <c r="E142" s="126">
        <v>1</v>
      </c>
      <c r="F142" s="177" t="s">
        <v>422</v>
      </c>
      <c r="G142" s="178"/>
      <c r="H142" s="178"/>
      <c r="I142" s="179"/>
      <c r="J142" s="127">
        <v>14</v>
      </c>
    </row>
    <row r="143" spans="1:10" ht="20.100000000000001" hidden="1" customHeight="1" outlineLevel="1" x14ac:dyDescent="0.25">
      <c r="A143" s="117" t="s">
        <v>2</v>
      </c>
      <c r="C143" s="175" t="s">
        <v>426</v>
      </c>
      <c r="D143" s="176" t="s">
        <v>426</v>
      </c>
      <c r="E143" s="126">
        <v>0.2</v>
      </c>
      <c r="F143" s="177" t="s">
        <v>417</v>
      </c>
      <c r="G143" s="178"/>
      <c r="H143" s="178"/>
      <c r="I143" s="179"/>
      <c r="J143" s="127">
        <v>12.257999999999999</v>
      </c>
    </row>
    <row r="144" spans="1:10" ht="20.100000000000001" hidden="1" customHeight="1" outlineLevel="1" x14ac:dyDescent="0.25">
      <c r="A144" s="117" t="s">
        <v>2</v>
      </c>
      <c r="C144" s="175" t="s">
        <v>427</v>
      </c>
      <c r="D144" s="176" t="s">
        <v>427</v>
      </c>
      <c r="E144" s="126">
        <v>0.1</v>
      </c>
      <c r="F144" s="177" t="s">
        <v>417</v>
      </c>
      <c r="G144" s="178"/>
      <c r="H144" s="178"/>
      <c r="I144" s="179"/>
      <c r="J144" s="127">
        <v>6.5179999999999998</v>
      </c>
    </row>
    <row r="145" spans="1:10" ht="24.6" hidden="1" customHeight="1" outlineLevel="1" x14ac:dyDescent="0.25">
      <c r="A145" s="117" t="s">
        <v>2</v>
      </c>
      <c r="C145" s="175" t="s">
        <v>1354</v>
      </c>
      <c r="D145" s="176" t="s">
        <v>1354</v>
      </c>
      <c r="E145" s="126">
        <v>1</v>
      </c>
      <c r="F145" s="177" t="s">
        <v>1360</v>
      </c>
      <c r="G145" s="178"/>
      <c r="H145" s="178"/>
      <c r="I145" s="179"/>
      <c r="J145" s="127">
        <v>7.843</v>
      </c>
    </row>
    <row r="146" spans="1:10" ht="20.100000000000001" hidden="1" customHeight="1" outlineLevel="1" x14ac:dyDescent="0.25">
      <c r="A146" s="117" t="s">
        <v>2</v>
      </c>
      <c r="C146" s="175" t="s">
        <v>1355</v>
      </c>
      <c r="D146" s="176" t="s">
        <v>1355</v>
      </c>
      <c r="E146" s="126">
        <v>0.5</v>
      </c>
      <c r="F146" s="177" t="s">
        <v>1361</v>
      </c>
      <c r="G146" s="178"/>
      <c r="H146" s="178"/>
      <c r="I146" s="179"/>
      <c r="J146" s="127">
        <v>6.931</v>
      </c>
    </row>
    <row r="147" spans="1:10" ht="20.100000000000001" hidden="1" customHeight="1" outlineLevel="1" x14ac:dyDescent="0.25">
      <c r="A147" s="117" t="s">
        <v>2</v>
      </c>
      <c r="C147" s="175" t="s">
        <v>428</v>
      </c>
      <c r="D147" s="176" t="s">
        <v>428</v>
      </c>
      <c r="E147" s="126">
        <v>0.5</v>
      </c>
      <c r="F147" s="177" t="s">
        <v>429</v>
      </c>
      <c r="G147" s="178"/>
      <c r="H147" s="178"/>
      <c r="I147" s="179"/>
      <c r="J147" s="127">
        <v>32.027099999999997</v>
      </c>
    </row>
    <row r="148" spans="1:10" ht="20.100000000000001" hidden="1" customHeight="1" outlineLevel="1" x14ac:dyDescent="0.25">
      <c r="A148" s="117" t="s">
        <v>1368</v>
      </c>
      <c r="C148" s="183" t="s">
        <v>1356</v>
      </c>
      <c r="D148" s="184" t="s">
        <v>1356</v>
      </c>
      <c r="E148" s="120">
        <v>0.3</v>
      </c>
      <c r="F148" s="185" t="s">
        <v>1362</v>
      </c>
      <c r="G148" s="186"/>
      <c r="H148" s="186"/>
      <c r="I148" s="187"/>
      <c r="J148" s="30">
        <v>-10.5</v>
      </c>
    </row>
    <row r="149" spans="1:10" ht="20.100000000000001" hidden="1" customHeight="1" outlineLevel="1" x14ac:dyDescent="0.25">
      <c r="A149" s="117" t="s">
        <v>4</v>
      </c>
      <c r="C149" s="183" t="s">
        <v>423</v>
      </c>
      <c r="D149" s="184" t="s">
        <v>423</v>
      </c>
      <c r="E149" s="120">
        <v>-0.2</v>
      </c>
      <c r="F149" s="185" t="s">
        <v>430</v>
      </c>
      <c r="G149" s="186"/>
      <c r="H149" s="186"/>
      <c r="I149" s="187"/>
      <c r="J149" s="30">
        <v>-3.9783334000387938</v>
      </c>
    </row>
    <row r="150" spans="1:10" ht="20.100000000000001" hidden="1" customHeight="1" outlineLevel="1" x14ac:dyDescent="0.25">
      <c r="A150" s="117" t="s">
        <v>4</v>
      </c>
      <c r="C150" s="183" t="s">
        <v>413</v>
      </c>
      <c r="D150" s="184" t="s">
        <v>413</v>
      </c>
      <c r="E150" s="120">
        <v>-0.3</v>
      </c>
      <c r="F150" s="185" t="s">
        <v>430</v>
      </c>
      <c r="G150" s="186"/>
      <c r="H150" s="186"/>
      <c r="I150" s="187"/>
      <c r="J150" s="30">
        <v>-16.219978636827658</v>
      </c>
    </row>
    <row r="151" spans="1:10" ht="20.100000000000001" hidden="1" customHeight="1" outlineLevel="1" x14ac:dyDescent="0.25">
      <c r="A151" s="117" t="s">
        <v>4</v>
      </c>
      <c r="C151" s="183" t="s">
        <v>416</v>
      </c>
      <c r="D151" s="184" t="s">
        <v>416</v>
      </c>
      <c r="E151" s="120">
        <v>0.25</v>
      </c>
      <c r="F151" s="185" t="s">
        <v>417</v>
      </c>
      <c r="G151" s="186"/>
      <c r="H151" s="186"/>
      <c r="I151" s="187"/>
      <c r="J151" s="30">
        <v>57.847000000000001</v>
      </c>
    </row>
    <row r="152" spans="1:10" ht="20.100000000000001" hidden="1" customHeight="1" outlineLevel="1" x14ac:dyDescent="0.25">
      <c r="A152" s="117" t="s">
        <v>4</v>
      </c>
      <c r="C152" s="183" t="s">
        <v>415</v>
      </c>
      <c r="D152" s="184" t="s">
        <v>415</v>
      </c>
      <c r="E152" s="120">
        <v>-0.6</v>
      </c>
      <c r="F152" s="185" t="s">
        <v>414</v>
      </c>
      <c r="G152" s="186"/>
      <c r="H152" s="186"/>
      <c r="I152" s="187"/>
      <c r="J152" s="30">
        <v>-35.548199999999994</v>
      </c>
    </row>
    <row r="153" spans="1:10" ht="20.100000000000001" hidden="1" customHeight="1" outlineLevel="1" x14ac:dyDescent="0.25">
      <c r="A153" s="117" t="s">
        <v>4</v>
      </c>
      <c r="C153" s="183" t="s">
        <v>431</v>
      </c>
      <c r="D153" s="184" t="s">
        <v>431</v>
      </c>
      <c r="E153" s="120">
        <v>0.5</v>
      </c>
      <c r="F153" s="185" t="s">
        <v>432</v>
      </c>
      <c r="G153" s="186"/>
      <c r="H153" s="186"/>
      <c r="I153" s="187"/>
      <c r="J153" s="30">
        <v>90.507999999999996</v>
      </c>
    </row>
    <row r="154" spans="1:10" ht="20.100000000000001" hidden="1" customHeight="1" outlineLevel="1" x14ac:dyDescent="0.25">
      <c r="A154" s="117" t="s">
        <v>4</v>
      </c>
      <c r="C154" s="183" t="s">
        <v>1357</v>
      </c>
      <c r="D154" s="184" t="s">
        <v>1357</v>
      </c>
      <c r="E154" s="120">
        <v>0.5</v>
      </c>
      <c r="F154" s="185" t="s">
        <v>1363</v>
      </c>
      <c r="G154" s="186"/>
      <c r="H154" s="186"/>
      <c r="I154" s="187"/>
      <c r="J154" s="30">
        <v>38.316000000000003</v>
      </c>
    </row>
    <row r="155" spans="1:10" ht="20.100000000000001" hidden="1" customHeight="1" outlineLevel="1" x14ac:dyDescent="0.25">
      <c r="A155" s="117" t="s">
        <v>4</v>
      </c>
      <c r="C155" s="183" t="s">
        <v>423</v>
      </c>
      <c r="D155" s="184" t="s">
        <v>423</v>
      </c>
      <c r="E155" s="120">
        <v>0.5</v>
      </c>
      <c r="F155" s="185" t="s">
        <v>1364</v>
      </c>
      <c r="G155" s="186"/>
      <c r="H155" s="186"/>
      <c r="I155" s="187"/>
      <c r="J155" s="30">
        <v>-3.5750000000000002</v>
      </c>
    </row>
    <row r="156" spans="1:10" ht="20.100000000000001" hidden="1" customHeight="1" outlineLevel="1" x14ac:dyDescent="0.25">
      <c r="A156" s="117" t="s">
        <v>4</v>
      </c>
      <c r="C156" s="183" t="s">
        <v>433</v>
      </c>
      <c r="D156" s="184" t="s">
        <v>433</v>
      </c>
      <c r="E156" s="120">
        <v>1</v>
      </c>
      <c r="F156" s="185" t="s">
        <v>434</v>
      </c>
      <c r="G156" s="186"/>
      <c r="H156" s="186"/>
      <c r="I156" s="187"/>
      <c r="J156" s="30">
        <v>30.605</v>
      </c>
    </row>
    <row r="157" spans="1:10" ht="20.100000000000001" hidden="1" customHeight="1" outlineLevel="1" x14ac:dyDescent="0.25">
      <c r="A157" s="117" t="s">
        <v>7</v>
      </c>
      <c r="C157" s="183" t="s">
        <v>411</v>
      </c>
      <c r="D157" s="184" t="s">
        <v>411</v>
      </c>
      <c r="E157" s="120">
        <v>-0.4</v>
      </c>
      <c r="F157" s="185" t="s">
        <v>430</v>
      </c>
      <c r="G157" s="186"/>
      <c r="H157" s="186"/>
      <c r="I157" s="187"/>
      <c r="J157" s="30">
        <v>-35.282117117250003</v>
      </c>
    </row>
    <row r="158" spans="1:10" ht="20.100000000000001" hidden="1" customHeight="1" outlineLevel="1" x14ac:dyDescent="0.25">
      <c r="A158" s="117" t="s">
        <v>7</v>
      </c>
      <c r="C158" s="183" t="s">
        <v>409</v>
      </c>
      <c r="D158" s="184" t="s">
        <v>409</v>
      </c>
      <c r="E158" s="120">
        <v>-0.5</v>
      </c>
      <c r="F158" s="185" t="s">
        <v>430</v>
      </c>
      <c r="G158" s="186"/>
      <c r="H158" s="186"/>
      <c r="I158" s="187"/>
      <c r="J158" s="30">
        <v>-49.676899288000001</v>
      </c>
    </row>
    <row r="159" spans="1:10" ht="20.100000000000001" hidden="1" customHeight="1" outlineLevel="1" x14ac:dyDescent="0.25">
      <c r="A159" s="117" t="s">
        <v>7</v>
      </c>
      <c r="C159" s="183" t="s">
        <v>1356</v>
      </c>
      <c r="D159" s="184" t="s">
        <v>1356</v>
      </c>
      <c r="E159" s="120">
        <v>0.3</v>
      </c>
      <c r="F159" s="185" t="s">
        <v>1365</v>
      </c>
      <c r="G159" s="186"/>
      <c r="H159" s="186"/>
      <c r="I159" s="187"/>
      <c r="J159" s="30">
        <v>10.5</v>
      </c>
    </row>
    <row r="160" spans="1:10" ht="20.100000000000001" hidden="1" customHeight="1" outlineLevel="1" x14ac:dyDescent="0.25">
      <c r="A160" s="117" t="s">
        <v>7</v>
      </c>
      <c r="C160" s="183" t="s">
        <v>435</v>
      </c>
      <c r="D160" s="184" t="s">
        <v>435</v>
      </c>
      <c r="E160" s="120">
        <v>-0.5</v>
      </c>
      <c r="F160" s="185" t="s">
        <v>436</v>
      </c>
      <c r="G160" s="186"/>
      <c r="H160" s="186"/>
      <c r="I160" s="187"/>
      <c r="J160" s="30">
        <v>-29.192453594749995</v>
      </c>
    </row>
    <row r="161" spans="1:10" ht="20.100000000000001" hidden="1" customHeight="1" outlineLevel="1" x14ac:dyDescent="0.25">
      <c r="A161" s="117" t="s">
        <v>8</v>
      </c>
      <c r="C161" s="183" t="s">
        <v>437</v>
      </c>
      <c r="D161" s="184" t="s">
        <v>437</v>
      </c>
      <c r="E161" s="120">
        <v>0.5</v>
      </c>
      <c r="F161" s="185" t="s">
        <v>1366</v>
      </c>
      <c r="G161" s="186"/>
      <c r="H161" s="186"/>
      <c r="I161" s="187"/>
      <c r="J161" s="30">
        <v>32.042200000000001</v>
      </c>
    </row>
    <row r="162" spans="1:10" ht="20.100000000000001" hidden="1" customHeight="1" outlineLevel="1" x14ac:dyDescent="0.25">
      <c r="A162" s="117" t="s">
        <v>9</v>
      </c>
      <c r="C162" s="183" t="s">
        <v>437</v>
      </c>
      <c r="D162" s="184" t="s">
        <v>437</v>
      </c>
      <c r="E162" s="120">
        <v>-0.5</v>
      </c>
      <c r="F162" s="185" t="s">
        <v>438</v>
      </c>
      <c r="G162" s="186"/>
      <c r="H162" s="186"/>
      <c r="I162" s="187"/>
      <c r="J162" s="30">
        <v>-32.042200000000001</v>
      </c>
    </row>
    <row r="163" spans="1:10" ht="20.100000000000001" hidden="1" customHeight="1" outlineLevel="1" x14ac:dyDescent="0.25">
      <c r="A163" s="117" t="s">
        <v>9</v>
      </c>
      <c r="C163" s="183" t="s">
        <v>439</v>
      </c>
      <c r="D163" s="184" t="s">
        <v>439</v>
      </c>
      <c r="E163" s="120">
        <v>-0.25</v>
      </c>
      <c r="F163" s="185" t="s">
        <v>440</v>
      </c>
      <c r="G163" s="186"/>
      <c r="H163" s="186"/>
      <c r="I163" s="187"/>
      <c r="J163" s="30">
        <v>-20.957289999999997</v>
      </c>
    </row>
    <row r="164" spans="1:10" ht="20.100000000000001" hidden="1" customHeight="1" outlineLevel="1" x14ac:dyDescent="0.25">
      <c r="A164" s="117" t="s">
        <v>10</v>
      </c>
      <c r="C164" s="183" t="s">
        <v>441</v>
      </c>
      <c r="D164" s="184" t="s">
        <v>441</v>
      </c>
      <c r="E164" s="120">
        <v>-1</v>
      </c>
      <c r="F164" s="185" t="s">
        <v>442</v>
      </c>
      <c r="G164" s="186"/>
      <c r="H164" s="186"/>
      <c r="I164" s="187"/>
      <c r="J164" s="30">
        <v>-54.777172303064205</v>
      </c>
    </row>
    <row r="165" spans="1:10" ht="20.100000000000001" hidden="1" customHeight="1" outlineLevel="1" x14ac:dyDescent="0.25">
      <c r="A165" s="117" t="s">
        <v>10</v>
      </c>
      <c r="C165" s="183" t="s">
        <v>443</v>
      </c>
      <c r="D165" s="184" t="s">
        <v>443</v>
      </c>
      <c r="E165" s="120">
        <v>-0.5</v>
      </c>
      <c r="F165" s="185" t="s">
        <v>442</v>
      </c>
      <c r="G165" s="186"/>
      <c r="H165" s="186"/>
      <c r="I165" s="187"/>
      <c r="J165" s="30">
        <v>-37.76121769693578</v>
      </c>
    </row>
    <row r="166" spans="1:10" ht="20.100000000000001" hidden="1" customHeight="1" outlineLevel="1" x14ac:dyDescent="0.25">
      <c r="A166" s="117" t="s">
        <v>10</v>
      </c>
      <c r="C166" s="183" t="s">
        <v>444</v>
      </c>
      <c r="D166" s="184" t="s">
        <v>444</v>
      </c>
      <c r="E166" s="120">
        <v>-0.5</v>
      </c>
      <c r="F166" s="185" t="s">
        <v>442</v>
      </c>
      <c r="G166" s="186"/>
      <c r="H166" s="186"/>
      <c r="I166" s="187"/>
      <c r="J166" s="30">
        <v>-43.642470000000003</v>
      </c>
    </row>
    <row r="167" spans="1:10" ht="20.100000000000001" hidden="1" customHeight="1" outlineLevel="1" x14ac:dyDescent="0.25">
      <c r="A167" s="117" t="s">
        <v>10</v>
      </c>
      <c r="C167" s="183" t="s">
        <v>445</v>
      </c>
      <c r="D167" s="184" t="s">
        <v>445</v>
      </c>
      <c r="E167" s="120">
        <v>-0.75</v>
      </c>
      <c r="F167" s="185" t="s">
        <v>446</v>
      </c>
      <c r="G167" s="186"/>
      <c r="H167" s="186"/>
      <c r="I167" s="187"/>
      <c r="J167" s="30">
        <v>-84.999409999999997</v>
      </c>
    </row>
    <row r="168" spans="1:10" ht="20.100000000000001" hidden="1" customHeight="1" outlineLevel="1" x14ac:dyDescent="0.25">
      <c r="A168" s="117" t="s">
        <v>11</v>
      </c>
      <c r="C168" s="183" t="s">
        <v>447</v>
      </c>
      <c r="D168" s="184" t="s">
        <v>447</v>
      </c>
      <c r="E168" s="120">
        <v>1</v>
      </c>
      <c r="F168" s="185" t="s">
        <v>386</v>
      </c>
      <c r="G168" s="186"/>
      <c r="H168" s="186"/>
      <c r="I168" s="187"/>
      <c r="J168" s="30">
        <v>200</v>
      </c>
    </row>
    <row r="169" spans="1:10" ht="20.100000000000001" hidden="1" customHeight="1" outlineLevel="1" x14ac:dyDescent="0.25">
      <c r="A169" s="117" t="s">
        <v>11</v>
      </c>
      <c r="C169" s="183" t="s">
        <v>448</v>
      </c>
      <c r="D169" s="184" t="s">
        <v>448</v>
      </c>
      <c r="E169" s="120">
        <v>-1</v>
      </c>
      <c r="F169" s="185" t="s">
        <v>1367</v>
      </c>
      <c r="G169" s="186"/>
      <c r="H169" s="186"/>
      <c r="I169" s="187"/>
      <c r="J169" s="30">
        <v>-80.105500000000006</v>
      </c>
    </row>
    <row r="170" spans="1:10" ht="20.100000000000001" hidden="1" customHeight="1" outlineLevel="1" x14ac:dyDescent="0.25">
      <c r="A170" s="117" t="s">
        <v>11</v>
      </c>
      <c r="C170" s="183" t="s">
        <v>449</v>
      </c>
      <c r="D170" s="184" t="s">
        <v>449</v>
      </c>
      <c r="E170" s="120">
        <v>-0.6</v>
      </c>
      <c r="F170" s="185" t="s">
        <v>450</v>
      </c>
      <c r="G170" s="186"/>
      <c r="H170" s="186"/>
      <c r="I170" s="187"/>
      <c r="J170" s="30">
        <v>-61.085540000000002</v>
      </c>
    </row>
    <row r="171" spans="1:10" ht="20.100000000000001" hidden="1" customHeight="1" outlineLevel="1" x14ac:dyDescent="0.25">
      <c r="A171" s="117" t="s">
        <v>11</v>
      </c>
      <c r="C171" s="183" t="s">
        <v>451</v>
      </c>
      <c r="D171" s="184" t="s">
        <v>451</v>
      </c>
      <c r="E171" s="120">
        <v>0.5</v>
      </c>
      <c r="F171" s="185" t="s">
        <v>452</v>
      </c>
      <c r="G171" s="186"/>
      <c r="H171" s="186"/>
      <c r="I171" s="187"/>
      <c r="J171" s="30">
        <v>8.0869999999999997</v>
      </c>
    </row>
    <row r="172" spans="1:10" ht="20.100000000000001" hidden="1" customHeight="1" outlineLevel="1" x14ac:dyDescent="0.25">
      <c r="A172" s="117" t="s">
        <v>11</v>
      </c>
      <c r="C172" s="183" t="s">
        <v>1358</v>
      </c>
      <c r="D172" s="184" t="s">
        <v>1358</v>
      </c>
      <c r="E172" s="120">
        <v>1</v>
      </c>
      <c r="F172" s="185"/>
      <c r="G172" s="186"/>
      <c r="H172" s="186"/>
      <c r="I172" s="187"/>
      <c r="J172" s="30">
        <v>-83.787000000000006</v>
      </c>
    </row>
    <row r="173" spans="1:10" ht="20.100000000000001" hidden="1" customHeight="1" outlineLevel="1" x14ac:dyDescent="0.25">
      <c r="A173" s="117" t="s">
        <v>12</v>
      </c>
      <c r="C173" s="183" t="s">
        <v>453</v>
      </c>
      <c r="D173" s="184" t="s">
        <v>453</v>
      </c>
      <c r="E173" s="120">
        <v>0.5</v>
      </c>
      <c r="F173" s="185" t="s">
        <v>420</v>
      </c>
      <c r="G173" s="186"/>
      <c r="H173" s="186"/>
      <c r="I173" s="187"/>
      <c r="J173" s="30">
        <v>76.959999999999994</v>
      </c>
    </row>
    <row r="174" spans="1:10" ht="20.100000000000001" hidden="1" customHeight="1" outlineLevel="1" x14ac:dyDescent="0.25">
      <c r="A174" s="117" t="s">
        <v>12</v>
      </c>
      <c r="C174" s="183" t="s">
        <v>435</v>
      </c>
      <c r="D174" s="184" t="s">
        <v>435</v>
      </c>
      <c r="E174" s="120">
        <v>0.5</v>
      </c>
      <c r="F174" s="185" t="s">
        <v>410</v>
      </c>
      <c r="G174" s="186"/>
      <c r="H174" s="186"/>
      <c r="I174" s="187"/>
      <c r="J174" s="30">
        <v>30.5</v>
      </c>
    </row>
    <row r="175" spans="1:10" ht="20.100000000000001" hidden="1" customHeight="1" outlineLevel="1" x14ac:dyDescent="0.25">
      <c r="A175" s="117" t="s">
        <v>12</v>
      </c>
      <c r="C175" s="183" t="s">
        <v>454</v>
      </c>
      <c r="D175" s="184" t="s">
        <v>454</v>
      </c>
      <c r="E175" s="120">
        <v>0.2</v>
      </c>
      <c r="F175" s="185" t="s">
        <v>455</v>
      </c>
      <c r="G175" s="186"/>
      <c r="H175" s="186"/>
      <c r="I175" s="187"/>
      <c r="J175" s="30">
        <v>34</v>
      </c>
    </row>
    <row r="176" spans="1:10" ht="20.100000000000001" hidden="1" customHeight="1" outlineLevel="1" x14ac:dyDescent="0.25">
      <c r="A176" s="117" t="s">
        <v>12</v>
      </c>
      <c r="C176" s="183" t="s">
        <v>456</v>
      </c>
      <c r="D176" s="184" t="s">
        <v>456</v>
      </c>
      <c r="E176" s="120" t="s">
        <v>1146</v>
      </c>
      <c r="F176" s="185" t="s">
        <v>457</v>
      </c>
      <c r="G176" s="186"/>
      <c r="H176" s="186"/>
      <c r="I176" s="187"/>
      <c r="J176" s="30">
        <v>24</v>
      </c>
    </row>
    <row r="177" spans="1:10" ht="20.100000000000001" hidden="1" customHeight="1" outlineLevel="1" x14ac:dyDescent="0.25">
      <c r="A177" s="117" t="s">
        <v>12</v>
      </c>
      <c r="C177" s="183" t="s">
        <v>458</v>
      </c>
      <c r="D177" s="184" t="s">
        <v>458</v>
      </c>
      <c r="E177" s="120" t="s">
        <v>1146</v>
      </c>
      <c r="F177" s="185" t="s">
        <v>459</v>
      </c>
      <c r="G177" s="186"/>
      <c r="H177" s="186"/>
      <c r="I177" s="187"/>
      <c r="J177" s="30">
        <v>27.6</v>
      </c>
    </row>
    <row r="178" spans="1:10" ht="20.100000000000001" hidden="1" customHeight="1" outlineLevel="1" x14ac:dyDescent="0.25">
      <c r="A178" s="117" t="s">
        <v>12</v>
      </c>
      <c r="C178" s="183" t="s">
        <v>460</v>
      </c>
      <c r="D178" s="184" t="s">
        <v>460</v>
      </c>
      <c r="E178" s="120">
        <v>1</v>
      </c>
      <c r="F178" s="185" t="s">
        <v>420</v>
      </c>
      <c r="G178" s="186"/>
      <c r="H178" s="186"/>
      <c r="I178" s="187"/>
      <c r="J178" s="30">
        <v>58.973999999999997</v>
      </c>
    </row>
    <row r="179" spans="1:10" ht="20.100000000000001" hidden="1" customHeight="1" outlineLevel="1" x14ac:dyDescent="0.25">
      <c r="A179" s="117" t="s">
        <v>13</v>
      </c>
      <c r="C179" s="183" t="s">
        <v>461</v>
      </c>
      <c r="D179" s="184" t="s">
        <v>461</v>
      </c>
      <c r="E179" s="120">
        <v>-1</v>
      </c>
      <c r="F179" s="185" t="s">
        <v>450</v>
      </c>
      <c r="G179" s="186"/>
      <c r="H179" s="186"/>
      <c r="I179" s="187"/>
      <c r="J179" s="30">
        <v>-268.61599999999999</v>
      </c>
    </row>
    <row r="180" spans="1:10" ht="20.100000000000001" hidden="1" customHeight="1" outlineLevel="1" x14ac:dyDescent="0.25">
      <c r="A180" s="117" t="s">
        <v>13</v>
      </c>
      <c r="C180" s="183" t="s">
        <v>462</v>
      </c>
      <c r="D180" s="184" t="s">
        <v>462</v>
      </c>
      <c r="E180" s="120">
        <v>-1</v>
      </c>
      <c r="F180" s="185" t="s">
        <v>450</v>
      </c>
      <c r="G180" s="186"/>
      <c r="H180" s="186"/>
      <c r="I180" s="187"/>
      <c r="J180" s="30">
        <v>-59.872</v>
      </c>
    </row>
    <row r="181" spans="1:10" ht="20.100000000000001" hidden="1" customHeight="1" outlineLevel="1" x14ac:dyDescent="0.25">
      <c r="A181" s="117" t="s">
        <v>13</v>
      </c>
      <c r="C181" s="183" t="s">
        <v>463</v>
      </c>
      <c r="D181" s="184" t="s">
        <v>463</v>
      </c>
      <c r="E181" s="120">
        <v>-0.5</v>
      </c>
      <c r="F181" s="185" t="s">
        <v>450</v>
      </c>
      <c r="G181" s="186"/>
      <c r="H181" s="186"/>
      <c r="I181" s="187"/>
      <c r="J181" s="30">
        <v>-64.602999999999994</v>
      </c>
    </row>
    <row r="182" spans="1:10" ht="20.100000000000001" hidden="1" customHeight="1" outlineLevel="1" x14ac:dyDescent="0.25">
      <c r="A182" s="117" t="s">
        <v>13</v>
      </c>
      <c r="C182" s="183" t="s">
        <v>464</v>
      </c>
      <c r="D182" s="184" t="s">
        <v>464</v>
      </c>
      <c r="E182" s="120">
        <v>-1</v>
      </c>
      <c r="F182" s="185" t="s">
        <v>450</v>
      </c>
      <c r="G182" s="186"/>
      <c r="H182" s="186"/>
      <c r="I182" s="187"/>
      <c r="J182" s="30">
        <v>-36.070999999999998</v>
      </c>
    </row>
    <row r="183" spans="1:10" ht="20.100000000000001" hidden="1" customHeight="1" outlineLevel="1" x14ac:dyDescent="0.25">
      <c r="A183" s="117" t="s">
        <v>14</v>
      </c>
      <c r="C183" s="183" t="s">
        <v>465</v>
      </c>
      <c r="D183" s="184" t="s">
        <v>465</v>
      </c>
      <c r="E183" s="120">
        <v>1</v>
      </c>
      <c r="F183" s="185" t="s">
        <v>466</v>
      </c>
      <c r="G183" s="186"/>
      <c r="H183" s="186"/>
      <c r="I183" s="187"/>
      <c r="J183" s="30">
        <v>6.4920959999999992</v>
      </c>
    </row>
    <row r="184" spans="1:10" ht="20.100000000000001" hidden="1" customHeight="1" outlineLevel="1" x14ac:dyDescent="0.25">
      <c r="A184" s="117" t="s">
        <v>14</v>
      </c>
      <c r="C184" s="183" t="s">
        <v>467</v>
      </c>
      <c r="D184" s="184" t="s">
        <v>467</v>
      </c>
      <c r="E184" s="120">
        <v>-1</v>
      </c>
      <c r="F184" s="185" t="s">
        <v>468</v>
      </c>
      <c r="G184" s="186"/>
      <c r="H184" s="186"/>
      <c r="I184" s="187"/>
      <c r="J184" s="30">
        <v>-77.863546254200003</v>
      </c>
    </row>
    <row r="185" spans="1:10" ht="20.100000000000001" hidden="1" customHeight="1" outlineLevel="1" x14ac:dyDescent="0.25">
      <c r="A185" s="117" t="s">
        <v>14</v>
      </c>
      <c r="C185" s="183" t="s">
        <v>469</v>
      </c>
      <c r="D185" s="184" t="s">
        <v>469</v>
      </c>
      <c r="E185" s="120">
        <v>0.3</v>
      </c>
      <c r="F185" s="185" t="s">
        <v>424</v>
      </c>
      <c r="G185" s="186"/>
      <c r="H185" s="186"/>
      <c r="I185" s="187"/>
      <c r="J185" s="30">
        <v>22.0255582542</v>
      </c>
    </row>
    <row r="186" spans="1:10" ht="20.100000000000001" hidden="1" customHeight="1" outlineLevel="1" x14ac:dyDescent="0.25">
      <c r="A186" s="117" t="s">
        <v>14</v>
      </c>
      <c r="C186" s="183" t="s">
        <v>470</v>
      </c>
      <c r="D186" s="184" t="s">
        <v>470</v>
      </c>
      <c r="E186" s="120">
        <v>0.2</v>
      </c>
      <c r="F186" s="185" t="s">
        <v>466</v>
      </c>
      <c r="G186" s="186"/>
      <c r="H186" s="186"/>
      <c r="I186" s="187"/>
      <c r="J186" s="30">
        <v>12.780338000000002</v>
      </c>
    </row>
    <row r="187" spans="1:10" ht="20.100000000000001" hidden="1" customHeight="1" outlineLevel="1" x14ac:dyDescent="0.25">
      <c r="A187" s="117" t="s">
        <v>15</v>
      </c>
      <c r="C187" s="183" t="s">
        <v>471</v>
      </c>
      <c r="D187" s="184" t="s">
        <v>471</v>
      </c>
      <c r="E187" s="120">
        <v>-0.5</v>
      </c>
      <c r="F187" s="185" t="s">
        <v>472</v>
      </c>
      <c r="G187" s="186"/>
      <c r="H187" s="186"/>
      <c r="I187" s="187"/>
      <c r="J187" s="30">
        <v>-71.999859999999998</v>
      </c>
    </row>
    <row r="188" spans="1:10" ht="20.100000000000001" hidden="1" customHeight="1" outlineLevel="1" x14ac:dyDescent="0.25">
      <c r="A188" s="117" t="s">
        <v>15</v>
      </c>
      <c r="C188" s="183" t="s">
        <v>473</v>
      </c>
      <c r="D188" s="184" t="s">
        <v>473</v>
      </c>
      <c r="E188" s="120">
        <v>1</v>
      </c>
      <c r="F188" s="185" t="s">
        <v>474</v>
      </c>
      <c r="G188" s="186"/>
      <c r="H188" s="186"/>
      <c r="I188" s="187"/>
      <c r="J188" s="30">
        <v>51</v>
      </c>
    </row>
    <row r="189" spans="1:10" ht="20.100000000000001" hidden="1" customHeight="1" outlineLevel="1" x14ac:dyDescent="0.25">
      <c r="A189" s="117" t="s">
        <v>15</v>
      </c>
      <c r="C189" s="183" t="s">
        <v>475</v>
      </c>
      <c r="D189" s="184" t="s">
        <v>475</v>
      </c>
      <c r="E189" s="120">
        <v>-0.8</v>
      </c>
      <c r="F189" s="185" t="s">
        <v>476</v>
      </c>
      <c r="G189" s="186"/>
      <c r="H189" s="186"/>
      <c r="I189" s="187"/>
      <c r="J189" s="30">
        <v>-35</v>
      </c>
    </row>
    <row r="190" spans="1:10" ht="20.100000000000001" hidden="1" customHeight="1" outlineLevel="1" x14ac:dyDescent="0.25">
      <c r="A190" s="117" t="s">
        <v>16</v>
      </c>
      <c r="C190" s="183" t="s">
        <v>431</v>
      </c>
      <c r="D190" s="184" t="s">
        <v>431</v>
      </c>
      <c r="E190" s="120">
        <v>-0.5</v>
      </c>
      <c r="F190" s="185" t="s">
        <v>477</v>
      </c>
      <c r="G190" s="186"/>
      <c r="H190" s="186"/>
      <c r="I190" s="187"/>
      <c r="J190" s="30">
        <v>-76.394999999999996</v>
      </c>
    </row>
    <row r="191" spans="1:10" ht="20.100000000000001" hidden="1" customHeight="1" outlineLevel="1" x14ac:dyDescent="0.25">
      <c r="A191" s="117" t="s">
        <v>17</v>
      </c>
      <c r="C191" s="183" t="s">
        <v>224</v>
      </c>
      <c r="D191" s="184" t="s">
        <v>224</v>
      </c>
      <c r="E191" s="120" t="s">
        <v>1146</v>
      </c>
      <c r="F191" s="185" t="s">
        <v>450</v>
      </c>
      <c r="G191" s="186"/>
      <c r="H191" s="186"/>
      <c r="I191" s="187"/>
      <c r="J191" s="30">
        <v>-90.000529999999998</v>
      </c>
    </row>
    <row r="192" spans="1:10" ht="20.100000000000001" hidden="1" customHeight="1" outlineLevel="1" x14ac:dyDescent="0.25">
      <c r="A192" s="117" t="s">
        <v>17</v>
      </c>
      <c r="C192" s="183" t="s">
        <v>478</v>
      </c>
      <c r="D192" s="184" t="s">
        <v>478</v>
      </c>
      <c r="E192" s="120">
        <v>1</v>
      </c>
      <c r="F192" s="185" t="s">
        <v>479</v>
      </c>
      <c r="G192" s="186"/>
      <c r="H192" s="186"/>
      <c r="I192" s="187"/>
      <c r="J192" s="30">
        <v>15.99996</v>
      </c>
    </row>
    <row r="193" spans="1:10" ht="20.100000000000001" hidden="1" customHeight="1" outlineLevel="1" x14ac:dyDescent="0.25">
      <c r="A193" s="117" t="s">
        <v>18</v>
      </c>
      <c r="C193" s="183" t="s">
        <v>480</v>
      </c>
      <c r="D193" s="184" t="s">
        <v>480</v>
      </c>
      <c r="E193" s="120">
        <v>0.5</v>
      </c>
      <c r="F193" s="185" t="s">
        <v>481</v>
      </c>
      <c r="G193" s="186"/>
      <c r="H193" s="186"/>
      <c r="I193" s="187"/>
      <c r="J193" s="30">
        <v>73.999703999999994</v>
      </c>
    </row>
    <row r="194" spans="1:10" ht="20.100000000000001" hidden="1" customHeight="1" outlineLevel="1" x14ac:dyDescent="0.25">
      <c r="A194" s="117" t="s">
        <v>18</v>
      </c>
      <c r="C194" s="183" t="s">
        <v>482</v>
      </c>
      <c r="D194" s="184" t="s">
        <v>482</v>
      </c>
      <c r="E194" s="120">
        <v>0.5</v>
      </c>
      <c r="F194" s="185" t="s">
        <v>481</v>
      </c>
      <c r="G194" s="186"/>
      <c r="H194" s="186"/>
      <c r="I194" s="187"/>
      <c r="J194" s="30">
        <v>18.02336</v>
      </c>
    </row>
    <row r="195" spans="1:10" ht="20.100000000000001" hidden="1" customHeight="1" outlineLevel="1" x14ac:dyDescent="0.25">
      <c r="A195" s="117" t="s">
        <v>18</v>
      </c>
      <c r="C195" s="183" t="s">
        <v>1359</v>
      </c>
      <c r="D195" s="184" t="s">
        <v>1359</v>
      </c>
      <c r="E195" s="120">
        <v>0.5</v>
      </c>
      <c r="F195" s="185" t="s">
        <v>481</v>
      </c>
      <c r="G195" s="186"/>
      <c r="H195" s="186"/>
      <c r="I195" s="187"/>
      <c r="J195" s="30">
        <v>14.82</v>
      </c>
    </row>
    <row r="196" spans="1:10" ht="20.100000000000001" hidden="1" customHeight="1" outlineLevel="1" x14ac:dyDescent="0.25">
      <c r="A196" s="117" t="s">
        <v>19</v>
      </c>
      <c r="C196" s="183" t="s">
        <v>483</v>
      </c>
      <c r="D196" s="184" t="s">
        <v>483</v>
      </c>
      <c r="E196" s="120">
        <v>0.2</v>
      </c>
      <c r="F196" s="185" t="s">
        <v>484</v>
      </c>
      <c r="G196" s="186"/>
      <c r="H196" s="186"/>
      <c r="I196" s="187"/>
      <c r="J196" s="30">
        <v>13.017709999999999</v>
      </c>
    </row>
    <row r="197" spans="1:10" ht="20.100000000000001" hidden="1" customHeight="1" outlineLevel="1" x14ac:dyDescent="0.25">
      <c r="A197" s="122" t="s">
        <v>20</v>
      </c>
      <c r="C197" s="183" t="s">
        <v>480</v>
      </c>
      <c r="D197" s="184" t="s">
        <v>480</v>
      </c>
      <c r="E197" s="121">
        <v>-0.5</v>
      </c>
      <c r="F197" s="185" t="s">
        <v>404</v>
      </c>
      <c r="G197" s="186"/>
      <c r="H197" s="186"/>
      <c r="I197" s="187"/>
      <c r="J197" s="30">
        <v>-73.999703999999994</v>
      </c>
    </row>
    <row r="198" spans="1:10" ht="20.100000000000001" hidden="1" customHeight="1" outlineLevel="1" x14ac:dyDescent="0.25">
      <c r="A198" s="122" t="s">
        <v>20</v>
      </c>
      <c r="C198" s="183" t="s">
        <v>1359</v>
      </c>
      <c r="D198" s="184" t="s">
        <v>1359</v>
      </c>
      <c r="E198" s="121">
        <v>0.5</v>
      </c>
      <c r="F198" s="185" t="s">
        <v>485</v>
      </c>
      <c r="G198" s="186"/>
      <c r="H198" s="186"/>
      <c r="I198" s="187"/>
      <c r="J198" s="30">
        <v>-14.82</v>
      </c>
    </row>
    <row r="199" spans="1:10" ht="20.100000000000001" hidden="1" customHeight="1" outlineLevel="1" x14ac:dyDescent="0.25">
      <c r="A199" s="117" t="s">
        <v>20</v>
      </c>
      <c r="C199" s="183" t="s">
        <v>482</v>
      </c>
      <c r="D199" s="184" t="s">
        <v>482</v>
      </c>
      <c r="E199" s="120">
        <v>0.5</v>
      </c>
      <c r="F199" s="185" t="s">
        <v>485</v>
      </c>
      <c r="G199" s="186"/>
      <c r="H199" s="186"/>
      <c r="I199" s="187"/>
      <c r="J199" s="30">
        <v>-17.42238</v>
      </c>
    </row>
    <row r="200" spans="1:10" ht="20.100000000000001" hidden="1" customHeight="1" outlineLevel="1" x14ac:dyDescent="0.25">
      <c r="A200" s="117" t="s">
        <v>238</v>
      </c>
      <c r="C200" s="183" t="s">
        <v>486</v>
      </c>
      <c r="D200" s="184" t="s">
        <v>486</v>
      </c>
      <c r="E200" s="120">
        <v>-1</v>
      </c>
      <c r="F200" s="185"/>
      <c r="G200" s="186"/>
      <c r="H200" s="186"/>
      <c r="I200" s="187"/>
      <c r="J200" s="30">
        <v>-116.61</v>
      </c>
    </row>
    <row r="201" spans="1:10" ht="20.100000000000001" hidden="1" customHeight="1" outlineLevel="1" x14ac:dyDescent="0.25">
      <c r="A201" s="117" t="s">
        <v>238</v>
      </c>
      <c r="C201" s="183" t="s">
        <v>487</v>
      </c>
      <c r="D201" s="184" t="s">
        <v>487</v>
      </c>
      <c r="E201" s="120">
        <v>-1</v>
      </c>
      <c r="F201" s="185"/>
      <c r="G201" s="186"/>
      <c r="H201" s="186"/>
      <c r="I201" s="187"/>
      <c r="J201" s="30">
        <v>-149.80199999999999</v>
      </c>
    </row>
    <row r="202" spans="1:10" s="54" customFormat="1" ht="20.100000000000001" hidden="1" customHeight="1" outlineLevel="1" x14ac:dyDescent="0.25">
      <c r="A202" s="117" t="s">
        <v>238</v>
      </c>
      <c r="C202" s="183" t="s">
        <v>488</v>
      </c>
      <c r="D202" s="184"/>
      <c r="E202" s="120">
        <v>-0.5</v>
      </c>
      <c r="F202" s="185" t="s">
        <v>489</v>
      </c>
      <c r="G202" s="186"/>
      <c r="H202" s="186"/>
      <c r="I202" s="187"/>
      <c r="J202" s="30">
        <v>-103.001</v>
      </c>
    </row>
    <row r="203" spans="1:10" s="54" customFormat="1" ht="20.100000000000001" hidden="1" customHeight="1" outlineLevel="1" x14ac:dyDescent="0.25">
      <c r="A203" s="117" t="s">
        <v>238</v>
      </c>
      <c r="C203" s="183" t="s">
        <v>490</v>
      </c>
      <c r="D203" s="184"/>
      <c r="E203" s="120">
        <v>-1</v>
      </c>
      <c r="F203" s="185" t="s">
        <v>491</v>
      </c>
      <c r="G203" s="186"/>
      <c r="H203" s="186"/>
      <c r="I203" s="187"/>
      <c r="J203" s="30">
        <v>-215.4515077543173</v>
      </c>
    </row>
    <row r="204" spans="1:10" s="54" customFormat="1" ht="20.100000000000001" hidden="1" customHeight="1" outlineLevel="1" x14ac:dyDescent="0.25">
      <c r="A204" s="117" t="s">
        <v>238</v>
      </c>
      <c r="C204" s="183" t="s">
        <v>492</v>
      </c>
      <c r="D204" s="184"/>
      <c r="E204" s="120">
        <v>-0.5</v>
      </c>
      <c r="F204" s="185" t="s">
        <v>493</v>
      </c>
      <c r="G204" s="186"/>
      <c r="H204" s="186"/>
      <c r="I204" s="187"/>
      <c r="J204" s="30">
        <v>-76.959999999999994</v>
      </c>
    </row>
    <row r="205" spans="1:10" s="54" customFormat="1" ht="20.100000000000001" hidden="1" customHeight="1" outlineLevel="1" x14ac:dyDescent="0.25">
      <c r="A205" s="117" t="s">
        <v>238</v>
      </c>
      <c r="C205" s="183" t="s">
        <v>492</v>
      </c>
      <c r="D205" s="184"/>
      <c r="E205" s="120">
        <v>-0.5</v>
      </c>
      <c r="F205" s="185" t="s">
        <v>494</v>
      </c>
      <c r="G205" s="186"/>
      <c r="H205" s="186"/>
      <c r="I205" s="187"/>
      <c r="J205" s="30">
        <v>-76.959999999999994</v>
      </c>
    </row>
    <row r="206" spans="1:10" s="54" customFormat="1" ht="20.100000000000001" hidden="1" customHeight="1" outlineLevel="1" x14ac:dyDescent="0.25">
      <c r="A206" s="117" t="s">
        <v>238</v>
      </c>
      <c r="C206" s="183" t="s">
        <v>495</v>
      </c>
      <c r="D206" s="184"/>
      <c r="E206" s="120">
        <v>-1</v>
      </c>
      <c r="F206" s="185" t="s">
        <v>436</v>
      </c>
      <c r="G206" s="186"/>
      <c r="H206" s="186"/>
      <c r="I206" s="187"/>
      <c r="J206" s="30">
        <v>-58.973999999999997</v>
      </c>
    </row>
    <row r="207" spans="1:10" ht="20.100000000000001" hidden="1" customHeight="1" outlineLevel="1" x14ac:dyDescent="0.25">
      <c r="A207" s="28">
        <v>1</v>
      </c>
      <c r="C207" s="188" t="s">
        <v>241</v>
      </c>
      <c r="D207" s="188"/>
      <c r="E207" s="188"/>
      <c r="F207" s="188"/>
      <c r="G207" s="188"/>
      <c r="H207" s="188"/>
      <c r="I207" s="188"/>
      <c r="J207" s="129">
        <f ca="1">SUMIF(A133:J206,A1,J133:J206)</f>
        <v>157.95448796313357</v>
      </c>
    </row>
    <row r="208" spans="1:10" ht="7.5" customHeight="1" collapsed="1" x14ac:dyDescent="0.25">
      <c r="A208" s="28"/>
    </row>
    <row r="209" spans="1:11" ht="9.75" customHeight="1" outlineLevel="1" x14ac:dyDescent="0.25">
      <c r="A209" s="28">
        <v>1</v>
      </c>
    </row>
    <row r="210" spans="1:11" outlineLevel="1" x14ac:dyDescent="0.25">
      <c r="A210" s="28">
        <v>1</v>
      </c>
      <c r="K210" s="5"/>
    </row>
    <row r="211" spans="1:11" customFormat="1" ht="11.25" customHeight="1" outlineLevel="1" x14ac:dyDescent="0.25">
      <c r="A211" s="28">
        <v>1</v>
      </c>
    </row>
    <row r="212" spans="1:11" ht="20.25" customHeight="1" outlineLevel="1" x14ac:dyDescent="0.25">
      <c r="A212" s="28">
        <v>1</v>
      </c>
      <c r="B212"/>
      <c r="C212" s="49" t="s">
        <v>505</v>
      </c>
      <c r="D212" s="49"/>
      <c r="E212" s="48" t="s">
        <v>240</v>
      </c>
      <c r="F212" s="48" t="s">
        <v>1</v>
      </c>
      <c r="J212" s="5"/>
    </row>
    <row r="213" spans="1:11" ht="16.5" customHeight="1" outlineLevel="1" x14ac:dyDescent="0.25">
      <c r="A213" s="125" t="s">
        <v>4</v>
      </c>
      <c r="B213"/>
      <c r="C213" s="170" t="s">
        <v>1369</v>
      </c>
      <c r="D213" s="170"/>
      <c r="E213" s="123">
        <v>13.8</v>
      </c>
      <c r="F213" s="124">
        <v>1</v>
      </c>
      <c r="J213" s="5"/>
    </row>
    <row r="214" spans="1:11" ht="16.5" customHeight="1" outlineLevel="1" x14ac:dyDescent="0.25">
      <c r="A214" s="125" t="s">
        <v>4</v>
      </c>
      <c r="B214"/>
      <c r="C214" s="170" t="s">
        <v>1370</v>
      </c>
      <c r="D214" s="170" t="s">
        <v>1370</v>
      </c>
      <c r="E214" s="123">
        <v>17.100000000000001</v>
      </c>
      <c r="F214" s="124">
        <v>1</v>
      </c>
      <c r="J214" s="5"/>
    </row>
    <row r="215" spans="1:11" ht="16.5" customHeight="1" outlineLevel="1" x14ac:dyDescent="0.25">
      <c r="A215" s="125" t="s">
        <v>4</v>
      </c>
      <c r="B215"/>
      <c r="C215" s="170" t="s">
        <v>1371</v>
      </c>
      <c r="D215" s="170" t="s">
        <v>1371</v>
      </c>
      <c r="E215" s="123">
        <v>21.5</v>
      </c>
      <c r="F215" s="124">
        <v>1</v>
      </c>
      <c r="J215" s="5"/>
    </row>
    <row r="216" spans="1:11" ht="16.5" customHeight="1" outlineLevel="1" x14ac:dyDescent="0.25">
      <c r="A216" s="125" t="s">
        <v>4</v>
      </c>
      <c r="B216"/>
      <c r="C216" s="170" t="s">
        <v>1372</v>
      </c>
      <c r="D216" s="170" t="s">
        <v>1372</v>
      </c>
      <c r="E216" s="123">
        <v>22.05</v>
      </c>
      <c r="F216" s="124">
        <v>1</v>
      </c>
      <c r="J216" s="5"/>
    </row>
    <row r="217" spans="1:11" ht="16.5" customHeight="1" outlineLevel="1" x14ac:dyDescent="0.25">
      <c r="A217" s="125" t="s">
        <v>4</v>
      </c>
      <c r="B217"/>
      <c r="C217" s="170" t="s">
        <v>1373</v>
      </c>
      <c r="D217" s="170" t="s">
        <v>1373</v>
      </c>
      <c r="E217" s="123">
        <v>12.524999999999999</v>
      </c>
      <c r="F217" s="124">
        <v>0.75</v>
      </c>
      <c r="J217" s="5"/>
    </row>
    <row r="218" spans="1:11" ht="16.5" customHeight="1" outlineLevel="1" x14ac:dyDescent="0.25">
      <c r="A218" s="125" t="s">
        <v>4</v>
      </c>
      <c r="B218"/>
      <c r="C218" s="170" t="s">
        <v>1374</v>
      </c>
      <c r="D218" s="170" t="s">
        <v>1374</v>
      </c>
      <c r="E218" s="123">
        <v>13.8</v>
      </c>
      <c r="F218" s="124">
        <v>1</v>
      </c>
      <c r="J218" s="5"/>
    </row>
    <row r="219" spans="1:11" ht="16.5" customHeight="1" outlineLevel="1" x14ac:dyDescent="0.25">
      <c r="A219" s="125" t="s">
        <v>4</v>
      </c>
      <c r="B219"/>
      <c r="C219" s="170" t="s">
        <v>1375</v>
      </c>
      <c r="D219" s="170" t="s">
        <v>1375</v>
      </c>
      <c r="E219" s="123">
        <v>13.9</v>
      </c>
      <c r="F219" s="124">
        <v>1</v>
      </c>
      <c r="J219" s="5"/>
    </row>
    <row r="220" spans="1:11" ht="16.5" customHeight="1" outlineLevel="1" x14ac:dyDescent="0.25">
      <c r="A220" s="125" t="s">
        <v>4</v>
      </c>
      <c r="B220"/>
      <c r="C220" s="170" t="s">
        <v>1376</v>
      </c>
      <c r="D220" s="170" t="s">
        <v>1376</v>
      </c>
      <c r="E220" s="123">
        <v>13.2</v>
      </c>
      <c r="F220" s="124">
        <v>1</v>
      </c>
      <c r="J220" s="5"/>
    </row>
    <row r="221" spans="1:11" ht="16.5" customHeight="1" outlineLevel="1" x14ac:dyDescent="0.25">
      <c r="A221" s="125" t="s">
        <v>4</v>
      </c>
      <c r="B221"/>
      <c r="C221" s="170" t="s">
        <v>1377</v>
      </c>
      <c r="D221" s="170" t="s">
        <v>1377</v>
      </c>
      <c r="E221" s="123">
        <v>13</v>
      </c>
      <c r="F221" s="124">
        <v>1</v>
      </c>
      <c r="J221" s="5"/>
    </row>
    <row r="222" spans="1:11" ht="16.5" customHeight="1" outlineLevel="1" x14ac:dyDescent="0.25">
      <c r="A222" s="125" t="s">
        <v>5</v>
      </c>
      <c r="B222"/>
      <c r="C222" s="170" t="s">
        <v>1378</v>
      </c>
      <c r="D222" s="170" t="s">
        <v>1378</v>
      </c>
      <c r="E222" s="123">
        <v>17.899999999999999</v>
      </c>
      <c r="F222" s="124">
        <v>1</v>
      </c>
      <c r="J222" s="5"/>
    </row>
    <row r="223" spans="1:11" ht="16.5" customHeight="1" outlineLevel="1" x14ac:dyDescent="0.25">
      <c r="A223" s="125" t="s">
        <v>5</v>
      </c>
      <c r="B223"/>
      <c r="C223" s="170" t="s">
        <v>497</v>
      </c>
      <c r="D223" s="170" t="s">
        <v>497</v>
      </c>
      <c r="E223" s="123">
        <v>20.399999999999999</v>
      </c>
      <c r="F223" s="124">
        <v>1</v>
      </c>
      <c r="J223" s="5"/>
    </row>
    <row r="224" spans="1:11" ht="16.5" customHeight="1" outlineLevel="1" x14ac:dyDescent="0.25">
      <c r="A224" s="125" t="s">
        <v>5</v>
      </c>
      <c r="B224"/>
      <c r="C224" s="170" t="s">
        <v>1379</v>
      </c>
      <c r="D224" s="170" t="s">
        <v>1379</v>
      </c>
      <c r="E224" s="123">
        <v>9.1</v>
      </c>
      <c r="F224" s="124">
        <v>0.5</v>
      </c>
      <c r="J224" s="5"/>
    </row>
    <row r="225" spans="1:10" ht="16.5" customHeight="1" outlineLevel="1" x14ac:dyDescent="0.25">
      <c r="A225" s="125" t="s">
        <v>1420</v>
      </c>
      <c r="B225"/>
      <c r="C225" s="170" t="s">
        <v>1379</v>
      </c>
      <c r="D225" s="170" t="s">
        <v>1379</v>
      </c>
      <c r="E225" s="123">
        <v>9.1</v>
      </c>
      <c r="F225" s="124">
        <v>0.5</v>
      </c>
      <c r="J225" s="5"/>
    </row>
    <row r="226" spans="1:10" ht="16.5" customHeight="1" outlineLevel="1" x14ac:dyDescent="0.25">
      <c r="A226" s="125" t="s">
        <v>6</v>
      </c>
      <c r="B226"/>
      <c r="C226" s="170" t="s">
        <v>1380</v>
      </c>
      <c r="D226" s="170" t="s">
        <v>1380</v>
      </c>
      <c r="E226" s="123">
        <v>41</v>
      </c>
      <c r="F226" s="124">
        <v>1</v>
      </c>
      <c r="J226" s="5"/>
    </row>
    <row r="227" spans="1:10" ht="16.5" customHeight="1" outlineLevel="1" x14ac:dyDescent="0.25">
      <c r="A227" s="125" t="s">
        <v>6</v>
      </c>
      <c r="B227"/>
      <c r="C227" s="170" t="s">
        <v>1381</v>
      </c>
      <c r="D227" s="170" t="s">
        <v>1381</v>
      </c>
      <c r="E227" s="123">
        <v>22.1</v>
      </c>
      <c r="F227" s="124">
        <v>1</v>
      </c>
    </row>
    <row r="228" spans="1:10" ht="16.5" customHeight="1" outlineLevel="1" x14ac:dyDescent="0.25">
      <c r="A228" s="125" t="s">
        <v>6</v>
      </c>
      <c r="B228"/>
      <c r="C228" s="170" t="s">
        <v>498</v>
      </c>
      <c r="D228" s="170" t="s">
        <v>498</v>
      </c>
      <c r="E228" s="123">
        <v>22.5</v>
      </c>
      <c r="F228" s="124">
        <v>1</v>
      </c>
    </row>
    <row r="229" spans="1:10" ht="16.5" customHeight="1" outlineLevel="1" x14ac:dyDescent="0.25">
      <c r="A229" s="125" t="s">
        <v>6</v>
      </c>
      <c r="B229"/>
      <c r="C229" s="170" t="s">
        <v>1382</v>
      </c>
      <c r="D229" s="170" t="s">
        <v>1382</v>
      </c>
      <c r="E229" s="123">
        <v>9.4499999999999993</v>
      </c>
      <c r="F229" s="124">
        <v>0.35</v>
      </c>
    </row>
    <row r="230" spans="1:10" ht="16.5" customHeight="1" outlineLevel="1" x14ac:dyDescent="0.25">
      <c r="A230" s="125" t="s">
        <v>6</v>
      </c>
      <c r="B230"/>
      <c r="C230" s="170" t="s">
        <v>1383</v>
      </c>
      <c r="D230" s="170" t="s">
        <v>1383</v>
      </c>
      <c r="E230" s="123">
        <v>32.5</v>
      </c>
      <c r="F230" s="124">
        <v>1</v>
      </c>
    </row>
    <row r="231" spans="1:10" ht="16.5" customHeight="1" outlineLevel="1" x14ac:dyDescent="0.25">
      <c r="A231" s="125" t="s">
        <v>6</v>
      </c>
      <c r="B231"/>
      <c r="C231" s="170" t="s">
        <v>1384</v>
      </c>
      <c r="D231" s="170" t="s">
        <v>1384</v>
      </c>
      <c r="E231" s="123">
        <v>21.105000000000004</v>
      </c>
      <c r="F231" s="124">
        <v>0.67</v>
      </c>
    </row>
    <row r="232" spans="1:10" ht="16.5" customHeight="1" outlineLevel="1" x14ac:dyDescent="0.25">
      <c r="A232" s="125" t="s">
        <v>6</v>
      </c>
      <c r="B232"/>
      <c r="C232" s="170" t="s">
        <v>1385</v>
      </c>
      <c r="D232" s="170" t="s">
        <v>1385</v>
      </c>
      <c r="E232" s="123">
        <v>16.875</v>
      </c>
      <c r="F232" s="124">
        <v>0.75</v>
      </c>
    </row>
    <row r="233" spans="1:10" ht="16.5" customHeight="1" outlineLevel="1" x14ac:dyDescent="0.25">
      <c r="A233" s="125" t="s">
        <v>7</v>
      </c>
      <c r="B233"/>
      <c r="C233" s="170" t="s">
        <v>1386</v>
      </c>
      <c r="D233" s="170" t="s">
        <v>1386</v>
      </c>
      <c r="E233" s="123">
        <v>24.4</v>
      </c>
      <c r="F233" s="124">
        <v>1</v>
      </c>
    </row>
    <row r="234" spans="1:10" ht="16.5" customHeight="1" outlineLevel="1" x14ac:dyDescent="0.25">
      <c r="A234" s="125" t="s">
        <v>7</v>
      </c>
      <c r="B234"/>
      <c r="C234" s="170" t="s">
        <v>1387</v>
      </c>
      <c r="D234" s="170" t="s">
        <v>1387</v>
      </c>
      <c r="E234" s="123">
        <v>42.9</v>
      </c>
      <c r="F234" s="124">
        <v>1</v>
      </c>
    </row>
    <row r="235" spans="1:10" ht="16.5" customHeight="1" outlineLevel="1" x14ac:dyDescent="0.25">
      <c r="A235" s="125" t="s">
        <v>7</v>
      </c>
      <c r="B235"/>
      <c r="C235" s="170" t="s">
        <v>1388</v>
      </c>
      <c r="D235" s="170" t="s">
        <v>1388</v>
      </c>
      <c r="E235" s="123">
        <v>21</v>
      </c>
      <c r="F235" s="124">
        <v>1</v>
      </c>
    </row>
    <row r="236" spans="1:10" ht="16.5" customHeight="1" outlineLevel="1" x14ac:dyDescent="0.25">
      <c r="A236" s="125" t="s">
        <v>7</v>
      </c>
      <c r="B236"/>
      <c r="C236" s="170" t="s">
        <v>1389</v>
      </c>
      <c r="D236" s="170" t="s">
        <v>1389</v>
      </c>
      <c r="E236" s="123">
        <v>29.9</v>
      </c>
      <c r="F236" s="124">
        <v>1</v>
      </c>
    </row>
    <row r="237" spans="1:10" ht="16.5" customHeight="1" outlineLevel="1" x14ac:dyDescent="0.25">
      <c r="A237" s="125" t="s">
        <v>10</v>
      </c>
      <c r="B237"/>
      <c r="C237" s="170" t="s">
        <v>499</v>
      </c>
      <c r="D237" s="170" t="s">
        <v>499</v>
      </c>
      <c r="E237" s="123">
        <v>16.899999999999999</v>
      </c>
      <c r="F237" s="124">
        <v>1</v>
      </c>
    </row>
    <row r="238" spans="1:10" ht="16.5" customHeight="1" outlineLevel="1" x14ac:dyDescent="0.25">
      <c r="A238" s="125" t="s">
        <v>10</v>
      </c>
      <c r="B238"/>
      <c r="C238" s="170" t="s">
        <v>1391</v>
      </c>
      <c r="D238" s="170" t="s">
        <v>1391</v>
      </c>
      <c r="E238" s="123">
        <v>20.2</v>
      </c>
      <c r="F238" s="124">
        <v>1</v>
      </c>
    </row>
    <row r="239" spans="1:10" ht="16.5" customHeight="1" outlineLevel="1" x14ac:dyDescent="0.25">
      <c r="A239" s="125" t="s">
        <v>10</v>
      </c>
      <c r="B239"/>
      <c r="C239" s="170" t="s">
        <v>1392</v>
      </c>
      <c r="D239" s="170" t="s">
        <v>1392</v>
      </c>
      <c r="E239" s="123">
        <v>22</v>
      </c>
      <c r="F239" s="124">
        <v>1</v>
      </c>
    </row>
    <row r="240" spans="1:10" ht="16.5" customHeight="1" outlineLevel="1" x14ac:dyDescent="0.25">
      <c r="A240" s="125" t="s">
        <v>10</v>
      </c>
      <c r="B240"/>
      <c r="C240" s="170" t="s">
        <v>1393</v>
      </c>
      <c r="D240" s="170" t="s">
        <v>1393</v>
      </c>
      <c r="E240" s="123">
        <v>17</v>
      </c>
      <c r="F240" s="124">
        <v>1</v>
      </c>
    </row>
    <row r="241" spans="1:6" ht="16.5" customHeight="1" outlineLevel="1" x14ac:dyDescent="0.25">
      <c r="A241" s="125" t="s">
        <v>10</v>
      </c>
      <c r="B241"/>
      <c r="C241" s="170" t="s">
        <v>1394</v>
      </c>
      <c r="D241" s="170" t="s">
        <v>1394</v>
      </c>
      <c r="E241" s="123">
        <v>22.7</v>
      </c>
      <c r="F241" s="124">
        <v>1</v>
      </c>
    </row>
    <row r="242" spans="1:6" ht="16.5" customHeight="1" outlineLevel="1" x14ac:dyDescent="0.25">
      <c r="A242" s="125" t="s">
        <v>10</v>
      </c>
      <c r="B242"/>
      <c r="C242" s="170" t="s">
        <v>1395</v>
      </c>
      <c r="D242" s="170" t="s">
        <v>1395</v>
      </c>
      <c r="E242" s="123">
        <v>18.399999999999999</v>
      </c>
      <c r="F242" s="124">
        <v>1</v>
      </c>
    </row>
    <row r="243" spans="1:6" ht="16.5" customHeight="1" outlineLevel="1" x14ac:dyDescent="0.25">
      <c r="A243" s="125" t="s">
        <v>10</v>
      </c>
      <c r="B243"/>
      <c r="C243" s="170" t="s">
        <v>1396</v>
      </c>
      <c r="D243" s="170" t="s">
        <v>1396</v>
      </c>
      <c r="E243" s="123">
        <v>15.5</v>
      </c>
      <c r="F243" s="124">
        <v>1</v>
      </c>
    </row>
    <row r="244" spans="1:6" ht="16.5" customHeight="1" outlineLevel="1" x14ac:dyDescent="0.25">
      <c r="A244" s="125" t="s">
        <v>10</v>
      </c>
      <c r="B244"/>
      <c r="C244" s="170" t="s">
        <v>1397</v>
      </c>
      <c r="D244" s="170" t="s">
        <v>1397</v>
      </c>
      <c r="E244" s="123">
        <v>14.5</v>
      </c>
      <c r="F244" s="124">
        <v>1</v>
      </c>
    </row>
    <row r="245" spans="1:6" ht="16.5" customHeight="1" outlineLevel="1" x14ac:dyDescent="0.25">
      <c r="A245" s="125" t="s">
        <v>10</v>
      </c>
      <c r="B245"/>
      <c r="C245" s="170" t="s">
        <v>500</v>
      </c>
      <c r="D245" s="170" t="s">
        <v>500</v>
      </c>
      <c r="E245" s="123">
        <v>7.5</v>
      </c>
      <c r="F245" s="124">
        <v>0.5</v>
      </c>
    </row>
    <row r="246" spans="1:6" ht="16.5" customHeight="1" outlineLevel="1" x14ac:dyDescent="0.25">
      <c r="A246" s="125" t="s">
        <v>10</v>
      </c>
      <c r="B246"/>
      <c r="C246" s="170" t="s">
        <v>501</v>
      </c>
      <c r="D246" s="170" t="s">
        <v>501</v>
      </c>
      <c r="E246" s="123">
        <v>27.4</v>
      </c>
      <c r="F246" s="124">
        <v>1</v>
      </c>
    </row>
    <row r="247" spans="1:6" ht="16.5" customHeight="1" outlineLevel="1" x14ac:dyDescent="0.25">
      <c r="A247" s="125" t="s">
        <v>10</v>
      </c>
      <c r="B247"/>
      <c r="C247" s="170" t="s">
        <v>1398</v>
      </c>
      <c r="D247" s="170" t="s">
        <v>1398</v>
      </c>
      <c r="E247" s="123">
        <v>23.986000000000004</v>
      </c>
      <c r="F247" s="124">
        <v>0.67</v>
      </c>
    </row>
    <row r="248" spans="1:6" ht="16.5" customHeight="1" outlineLevel="1" x14ac:dyDescent="0.25">
      <c r="A248" s="125" t="s">
        <v>10</v>
      </c>
      <c r="B248" s="9"/>
      <c r="C248" s="170" t="s">
        <v>1399</v>
      </c>
      <c r="D248" s="170" t="s">
        <v>1399</v>
      </c>
      <c r="E248" s="123">
        <v>13.1</v>
      </c>
      <c r="F248" s="124">
        <v>1</v>
      </c>
    </row>
    <row r="249" spans="1:6" ht="16.5" customHeight="1" outlineLevel="1" x14ac:dyDescent="0.25">
      <c r="A249" s="125" t="s">
        <v>10</v>
      </c>
      <c r="B249" s="9"/>
      <c r="C249" s="170" t="s">
        <v>1400</v>
      </c>
      <c r="D249" s="170" t="s">
        <v>1400</v>
      </c>
      <c r="E249" s="123">
        <v>9.25</v>
      </c>
      <c r="F249" s="124">
        <v>0.5</v>
      </c>
    </row>
    <row r="250" spans="1:6" ht="16.5" customHeight="1" outlineLevel="1" x14ac:dyDescent="0.25">
      <c r="A250" s="125" t="s">
        <v>10</v>
      </c>
      <c r="B250" s="9"/>
      <c r="C250" s="170" t="s">
        <v>1401</v>
      </c>
      <c r="D250" s="170" t="s">
        <v>1401</v>
      </c>
      <c r="E250" s="123">
        <v>9.5</v>
      </c>
      <c r="F250" s="124">
        <v>0.5</v>
      </c>
    </row>
    <row r="251" spans="1:6" ht="16.5" customHeight="1" outlineLevel="1" x14ac:dyDescent="0.25">
      <c r="A251" s="125" t="s">
        <v>10</v>
      </c>
      <c r="B251" s="9"/>
      <c r="C251" s="170" t="s">
        <v>1402</v>
      </c>
      <c r="D251" s="170" t="s">
        <v>1402</v>
      </c>
      <c r="E251" s="123">
        <v>21.75</v>
      </c>
      <c r="F251" s="124">
        <v>0.67</v>
      </c>
    </row>
    <row r="252" spans="1:6" ht="16.5" customHeight="1" outlineLevel="1" x14ac:dyDescent="0.25">
      <c r="A252" s="125" t="s">
        <v>10</v>
      </c>
      <c r="B252" s="9"/>
      <c r="C252" s="170" t="s">
        <v>1403</v>
      </c>
      <c r="D252" s="170" t="s">
        <v>1403</v>
      </c>
      <c r="E252" s="123">
        <v>16.39</v>
      </c>
      <c r="F252" s="124">
        <v>0.67</v>
      </c>
    </row>
    <row r="253" spans="1:6" ht="16.5" customHeight="1" outlineLevel="1" x14ac:dyDescent="0.25">
      <c r="A253" s="125" t="s">
        <v>10</v>
      </c>
      <c r="B253" s="9"/>
      <c r="C253" s="170" t="s">
        <v>1404</v>
      </c>
      <c r="D253" s="170" t="s">
        <v>1404</v>
      </c>
      <c r="E253" s="123">
        <v>16.39</v>
      </c>
      <c r="F253" s="124">
        <v>0.67</v>
      </c>
    </row>
    <row r="254" spans="1:6" ht="16.5" customHeight="1" outlineLevel="1" x14ac:dyDescent="0.25">
      <c r="A254" s="125" t="s">
        <v>11</v>
      </c>
      <c r="B254" s="9"/>
      <c r="C254" s="170" t="s">
        <v>1405</v>
      </c>
      <c r="D254" s="170" t="s">
        <v>1405</v>
      </c>
      <c r="E254" s="123">
        <v>21.5</v>
      </c>
      <c r="F254" s="124">
        <v>1</v>
      </c>
    </row>
    <row r="255" spans="1:6" ht="16.5" customHeight="1" outlineLevel="1" x14ac:dyDescent="0.25">
      <c r="A255" s="125" t="s">
        <v>11</v>
      </c>
      <c r="B255" s="9"/>
      <c r="C255" s="170" t="s">
        <v>1406</v>
      </c>
      <c r="D255" s="170" t="s">
        <v>1406</v>
      </c>
      <c r="E255" s="123">
        <v>20.2</v>
      </c>
      <c r="F255" s="124">
        <v>1</v>
      </c>
    </row>
    <row r="256" spans="1:6" ht="16.5" customHeight="1" outlineLevel="1" x14ac:dyDescent="0.25">
      <c r="A256" s="125" t="s">
        <v>11</v>
      </c>
      <c r="B256"/>
      <c r="C256" s="170" t="s">
        <v>1390</v>
      </c>
      <c r="D256" s="170" t="s">
        <v>1390</v>
      </c>
      <c r="E256" s="123">
        <v>2.96</v>
      </c>
      <c r="F256" s="124">
        <v>0.2</v>
      </c>
    </row>
    <row r="257" spans="1:6" ht="16.5" customHeight="1" outlineLevel="1" x14ac:dyDescent="0.25">
      <c r="A257" s="125" t="s">
        <v>11</v>
      </c>
      <c r="B257"/>
      <c r="C257" s="170" t="s">
        <v>1407</v>
      </c>
      <c r="D257" s="170" t="s">
        <v>1407</v>
      </c>
      <c r="E257" s="123">
        <v>18.5</v>
      </c>
      <c r="F257" s="124">
        <v>1</v>
      </c>
    </row>
    <row r="258" spans="1:6" s="54" customFormat="1" ht="16.5" customHeight="1" outlineLevel="1" x14ac:dyDescent="0.25">
      <c r="A258" s="125" t="s">
        <v>14</v>
      </c>
      <c r="B258" s="54" t="s">
        <v>203</v>
      </c>
      <c r="C258" s="170" t="s">
        <v>1408</v>
      </c>
      <c r="D258" s="170" t="s">
        <v>1408</v>
      </c>
      <c r="E258" s="123">
        <v>17.3</v>
      </c>
      <c r="F258" s="124">
        <v>1</v>
      </c>
    </row>
    <row r="259" spans="1:6" s="54" customFormat="1" ht="16.5" customHeight="1" outlineLevel="1" x14ac:dyDescent="0.25">
      <c r="A259" s="125" t="s">
        <v>14</v>
      </c>
      <c r="B259" s="54" t="s">
        <v>203</v>
      </c>
      <c r="C259" s="170" t="s">
        <v>1409</v>
      </c>
      <c r="D259" s="170" t="s">
        <v>1409</v>
      </c>
      <c r="E259" s="123">
        <v>19.3</v>
      </c>
      <c r="F259" s="124">
        <v>1</v>
      </c>
    </row>
    <row r="260" spans="1:6" s="54" customFormat="1" ht="16.5" customHeight="1" outlineLevel="1" x14ac:dyDescent="0.25">
      <c r="A260" s="125" t="s">
        <v>14</v>
      </c>
      <c r="B260" s="54" t="s">
        <v>203</v>
      </c>
      <c r="C260" s="170" t="s">
        <v>1410</v>
      </c>
      <c r="D260" s="170" t="s">
        <v>1410</v>
      </c>
      <c r="E260" s="123">
        <v>19.3</v>
      </c>
      <c r="F260" s="124">
        <v>1</v>
      </c>
    </row>
    <row r="261" spans="1:6" s="54" customFormat="1" ht="16.5" customHeight="1" outlineLevel="1" x14ac:dyDescent="0.25">
      <c r="A261" s="125" t="s">
        <v>14</v>
      </c>
      <c r="B261" s="54" t="s">
        <v>502</v>
      </c>
      <c r="C261" s="170" t="s">
        <v>1411</v>
      </c>
      <c r="D261" s="170" t="s">
        <v>1411</v>
      </c>
      <c r="E261" s="123">
        <v>28.5</v>
      </c>
      <c r="F261" s="124">
        <v>1</v>
      </c>
    </row>
    <row r="262" spans="1:6" s="54" customFormat="1" ht="16.5" customHeight="1" outlineLevel="1" x14ac:dyDescent="0.25">
      <c r="A262" s="125" t="s">
        <v>14</v>
      </c>
      <c r="B262" s="54" t="s">
        <v>502</v>
      </c>
      <c r="C262" s="170" t="s">
        <v>1412</v>
      </c>
      <c r="D262" s="170" t="s">
        <v>1412</v>
      </c>
      <c r="E262" s="123">
        <v>20.3</v>
      </c>
      <c r="F262" s="124">
        <v>1</v>
      </c>
    </row>
    <row r="263" spans="1:6" s="54" customFormat="1" ht="16.5" customHeight="1" outlineLevel="1" x14ac:dyDescent="0.25">
      <c r="A263" s="125" t="s">
        <v>14</v>
      </c>
      <c r="B263" s="54" t="s">
        <v>502</v>
      </c>
      <c r="C263" s="170" t="s">
        <v>503</v>
      </c>
      <c r="D263" s="170" t="s">
        <v>503</v>
      </c>
      <c r="E263" s="123">
        <v>22</v>
      </c>
      <c r="F263" s="124">
        <v>1</v>
      </c>
    </row>
    <row r="264" spans="1:6" s="54" customFormat="1" ht="16.5" customHeight="1" outlineLevel="1" x14ac:dyDescent="0.25">
      <c r="A264" s="125" t="s">
        <v>14</v>
      </c>
      <c r="B264" s="54" t="s">
        <v>502</v>
      </c>
      <c r="C264" s="170" t="s">
        <v>1413</v>
      </c>
      <c r="D264" s="170" t="s">
        <v>1413</v>
      </c>
      <c r="E264" s="123">
        <v>19.7</v>
      </c>
      <c r="F264" s="124">
        <v>1</v>
      </c>
    </row>
    <row r="265" spans="1:6" s="54" customFormat="1" ht="16.5" customHeight="1" outlineLevel="1" x14ac:dyDescent="0.25">
      <c r="A265" s="125" t="s">
        <v>14</v>
      </c>
      <c r="B265" s="54" t="s">
        <v>502</v>
      </c>
      <c r="C265" s="170" t="s">
        <v>1414</v>
      </c>
      <c r="D265" s="170" t="s">
        <v>1414</v>
      </c>
      <c r="E265" s="123">
        <v>9.68</v>
      </c>
      <c r="F265" s="124">
        <v>0.2</v>
      </c>
    </row>
    <row r="266" spans="1:6" s="54" customFormat="1" ht="16.5" customHeight="1" outlineLevel="1" x14ac:dyDescent="0.25">
      <c r="A266" s="125" t="s">
        <v>15</v>
      </c>
      <c r="C266" s="170" t="s">
        <v>1415</v>
      </c>
      <c r="D266" s="170" t="s">
        <v>1415</v>
      </c>
      <c r="E266" s="123">
        <v>23.75</v>
      </c>
      <c r="F266" s="124">
        <v>1</v>
      </c>
    </row>
    <row r="267" spans="1:6" s="54" customFormat="1" ht="16.5" customHeight="1" outlineLevel="1" x14ac:dyDescent="0.25">
      <c r="A267" s="125" t="s">
        <v>15</v>
      </c>
      <c r="C267" s="170" t="s">
        <v>1416</v>
      </c>
      <c r="D267" s="170" t="s">
        <v>1416</v>
      </c>
      <c r="E267" s="123">
        <v>7.75</v>
      </c>
      <c r="F267" s="124">
        <v>0.15</v>
      </c>
    </row>
    <row r="268" spans="1:6" s="54" customFormat="1" ht="16.5" customHeight="1" outlineLevel="1" x14ac:dyDescent="0.25">
      <c r="A268" s="125" t="s">
        <v>15</v>
      </c>
      <c r="C268" s="170" t="s">
        <v>1417</v>
      </c>
      <c r="D268" s="170" t="s">
        <v>1417</v>
      </c>
      <c r="E268" s="123">
        <v>20.2</v>
      </c>
      <c r="F268" s="124">
        <v>1</v>
      </c>
    </row>
    <row r="269" spans="1:6" s="54" customFormat="1" ht="16.5" customHeight="1" outlineLevel="1" x14ac:dyDescent="0.25">
      <c r="A269" s="125" t="s">
        <v>15</v>
      </c>
      <c r="C269" s="170" t="s">
        <v>1418</v>
      </c>
      <c r="D269" s="170" t="s">
        <v>1418</v>
      </c>
      <c r="E269" s="123">
        <v>19.3</v>
      </c>
      <c r="F269" s="124">
        <v>1</v>
      </c>
    </row>
    <row r="270" spans="1:6" s="54" customFormat="1" ht="16.5" customHeight="1" outlineLevel="1" x14ac:dyDescent="0.25">
      <c r="A270" s="125" t="s">
        <v>15</v>
      </c>
      <c r="C270" s="170" t="s">
        <v>504</v>
      </c>
      <c r="D270" s="170" t="s">
        <v>504</v>
      </c>
      <c r="E270" s="123">
        <v>18.2</v>
      </c>
      <c r="F270" s="124">
        <v>1</v>
      </c>
    </row>
    <row r="271" spans="1:6" s="54" customFormat="1" ht="16.5" customHeight="1" outlineLevel="1" x14ac:dyDescent="0.25">
      <c r="A271" s="125" t="s">
        <v>15</v>
      </c>
      <c r="C271" s="170" t="s">
        <v>1419</v>
      </c>
      <c r="D271" s="170" t="s">
        <v>1419</v>
      </c>
      <c r="E271" s="123">
        <v>18.2</v>
      </c>
      <c r="F271" s="124">
        <v>1</v>
      </c>
    </row>
    <row r="272" spans="1:6" outlineLevel="1" x14ac:dyDescent="0.25">
      <c r="A272" s="32">
        <v>1</v>
      </c>
      <c r="C272" s="53" t="s">
        <v>241</v>
      </c>
      <c r="D272" s="56"/>
      <c r="E272" s="58">
        <f ca="1">SUMIF(A213:E271,A1,E213:E271)</f>
        <v>140.875</v>
      </c>
      <c r="F272" s="48">
        <f ca="1">SUMIF(A213:M271,A1,F213:F271)</f>
        <v>8.75</v>
      </c>
    </row>
    <row r="273" spans="3:5" x14ac:dyDescent="0.25">
      <c r="C273"/>
      <c r="D273"/>
      <c r="E273"/>
    </row>
    <row r="274" spans="3:5" x14ac:dyDescent="0.25">
      <c r="C274"/>
      <c r="D274"/>
      <c r="E274"/>
    </row>
    <row r="275" spans="3:5" x14ac:dyDescent="0.25">
      <c r="C275"/>
      <c r="D275"/>
      <c r="E275"/>
    </row>
    <row r="276" spans="3:5" x14ac:dyDescent="0.25">
      <c r="C276"/>
      <c r="D276"/>
      <c r="E276"/>
    </row>
  </sheetData>
  <autoFilter ref="A4:H272">
    <filterColumn colId="2" showButton="0"/>
    <filterColumn colId="3" showButton="0"/>
    <filterColumn colId="4" showButton="0"/>
    <filterColumn colId="5" showButton="0"/>
  </autoFilter>
  <mergeCells count="335">
    <mergeCell ref="C201:D201"/>
    <mergeCell ref="F201:I201"/>
    <mergeCell ref="C207:I207"/>
    <mergeCell ref="C198:D198"/>
    <mergeCell ref="F198:I198"/>
    <mergeCell ref="C199:D199"/>
    <mergeCell ref="F199:I199"/>
    <mergeCell ref="C200:D200"/>
    <mergeCell ref="F200:I200"/>
    <mergeCell ref="C202:D202"/>
    <mergeCell ref="C203:D203"/>
    <mergeCell ref="C204:D204"/>
    <mergeCell ref="C205:D205"/>
    <mergeCell ref="C206:D206"/>
    <mergeCell ref="F202:I202"/>
    <mergeCell ref="F203:I203"/>
    <mergeCell ref="F204:I204"/>
    <mergeCell ref="F205:I205"/>
    <mergeCell ref="F206:I206"/>
    <mergeCell ref="C195:D195"/>
    <mergeCell ref="F195:I195"/>
    <mergeCell ref="C196:D196"/>
    <mergeCell ref="F196:I196"/>
    <mergeCell ref="C197:D197"/>
    <mergeCell ref="F197:I197"/>
    <mergeCell ref="C192:D192"/>
    <mergeCell ref="F192:I192"/>
    <mergeCell ref="C193:D193"/>
    <mergeCell ref="F193:I193"/>
    <mergeCell ref="C194:D194"/>
    <mergeCell ref="F194:I194"/>
    <mergeCell ref="C189:D189"/>
    <mergeCell ref="F189:I189"/>
    <mergeCell ref="C190:D190"/>
    <mergeCell ref="F190:I190"/>
    <mergeCell ref="C191:D191"/>
    <mergeCell ref="F191:I191"/>
    <mergeCell ref="C186:D186"/>
    <mergeCell ref="F186:I186"/>
    <mergeCell ref="C187:D187"/>
    <mergeCell ref="F187:I187"/>
    <mergeCell ref="C188:D188"/>
    <mergeCell ref="F188:I188"/>
    <mergeCell ref="C183:D183"/>
    <mergeCell ref="F183:I183"/>
    <mergeCell ref="C184:D184"/>
    <mergeCell ref="F184:I184"/>
    <mergeCell ref="C185:D185"/>
    <mergeCell ref="F185:I185"/>
    <mergeCell ref="C180:D180"/>
    <mergeCell ref="F180:I180"/>
    <mergeCell ref="C181:D181"/>
    <mergeCell ref="F181:I181"/>
    <mergeCell ref="C182:D182"/>
    <mergeCell ref="F182:I182"/>
    <mergeCell ref="C177:D177"/>
    <mergeCell ref="F177:I177"/>
    <mergeCell ref="C178:D178"/>
    <mergeCell ref="F178:I178"/>
    <mergeCell ref="C179:D179"/>
    <mergeCell ref="F179:I179"/>
    <mergeCell ref="C174:D174"/>
    <mergeCell ref="F174:I174"/>
    <mergeCell ref="C175:D175"/>
    <mergeCell ref="F175:I175"/>
    <mergeCell ref="C176:D176"/>
    <mergeCell ref="F176:I176"/>
    <mergeCell ref="C171:D171"/>
    <mergeCell ref="F171:I171"/>
    <mergeCell ref="C172:D172"/>
    <mergeCell ref="F172:I172"/>
    <mergeCell ref="C173:D173"/>
    <mergeCell ref="F173:I173"/>
    <mergeCell ref="C168:D168"/>
    <mergeCell ref="F168:I168"/>
    <mergeCell ref="C169:D169"/>
    <mergeCell ref="F169:I169"/>
    <mergeCell ref="C170:D170"/>
    <mergeCell ref="F170:I170"/>
    <mergeCell ref="C165:D165"/>
    <mergeCell ref="F165:I165"/>
    <mergeCell ref="C166:D166"/>
    <mergeCell ref="F166:I166"/>
    <mergeCell ref="C167:D167"/>
    <mergeCell ref="F167:I167"/>
    <mergeCell ref="C162:D162"/>
    <mergeCell ref="F162:I162"/>
    <mergeCell ref="C163:D163"/>
    <mergeCell ref="F163:I163"/>
    <mergeCell ref="C164:D164"/>
    <mergeCell ref="F164:I164"/>
    <mergeCell ref="C159:D159"/>
    <mergeCell ref="F159:I159"/>
    <mergeCell ref="C160:D160"/>
    <mergeCell ref="F160:I160"/>
    <mergeCell ref="C161:D161"/>
    <mergeCell ref="F161:I161"/>
    <mergeCell ref="C156:D156"/>
    <mergeCell ref="F156:I156"/>
    <mergeCell ref="C157:D157"/>
    <mergeCell ref="F157:I157"/>
    <mergeCell ref="C158:D158"/>
    <mergeCell ref="F158:I158"/>
    <mergeCell ref="C153:D153"/>
    <mergeCell ref="F153:I153"/>
    <mergeCell ref="C154:D154"/>
    <mergeCell ref="F154:I154"/>
    <mergeCell ref="C155:D155"/>
    <mergeCell ref="F155:I155"/>
    <mergeCell ref="C150:D150"/>
    <mergeCell ref="F150:I150"/>
    <mergeCell ref="C151:D151"/>
    <mergeCell ref="F151:I151"/>
    <mergeCell ref="C152:D152"/>
    <mergeCell ref="F152:I152"/>
    <mergeCell ref="C147:D147"/>
    <mergeCell ref="F147:I147"/>
    <mergeCell ref="C148:D148"/>
    <mergeCell ref="F148:I148"/>
    <mergeCell ref="C149:D149"/>
    <mergeCell ref="F149:I149"/>
    <mergeCell ref="C144:D144"/>
    <mergeCell ref="F144:I144"/>
    <mergeCell ref="C145:D145"/>
    <mergeCell ref="F145:I145"/>
    <mergeCell ref="C146:D146"/>
    <mergeCell ref="F146:I146"/>
    <mergeCell ref="C141:D141"/>
    <mergeCell ref="F141:I141"/>
    <mergeCell ref="C142:D142"/>
    <mergeCell ref="F142:I142"/>
    <mergeCell ref="C143:D143"/>
    <mergeCell ref="F143:I143"/>
    <mergeCell ref="C138:D138"/>
    <mergeCell ref="F138:I138"/>
    <mergeCell ref="C139:D139"/>
    <mergeCell ref="F139:I139"/>
    <mergeCell ref="C140:D140"/>
    <mergeCell ref="F140:I140"/>
    <mergeCell ref="C95:G95"/>
    <mergeCell ref="C96:G96"/>
    <mergeCell ref="C97:G97"/>
    <mergeCell ref="C135:D135"/>
    <mergeCell ref="F135:I135"/>
    <mergeCell ref="C136:D136"/>
    <mergeCell ref="F136:I136"/>
    <mergeCell ref="C137:D137"/>
    <mergeCell ref="F137:I137"/>
    <mergeCell ref="C128:G128"/>
    <mergeCell ref="C132:D132"/>
    <mergeCell ref="F132:I132"/>
    <mergeCell ref="C133:D133"/>
    <mergeCell ref="F133:I133"/>
    <mergeCell ref="C134:D134"/>
    <mergeCell ref="F134:I134"/>
    <mergeCell ref="C98:G98"/>
    <mergeCell ref="C99:G99"/>
    <mergeCell ref="C100:G100"/>
    <mergeCell ref="C101:G101"/>
    <mergeCell ref="C102:G102"/>
    <mergeCell ref="C103:G103"/>
    <mergeCell ref="C104:G104"/>
    <mergeCell ref="C105:G105"/>
    <mergeCell ref="C86:G86"/>
    <mergeCell ref="C87:G87"/>
    <mergeCell ref="C88:G88"/>
    <mergeCell ref="C89:G89"/>
    <mergeCell ref="C90:G90"/>
    <mergeCell ref="C91:G91"/>
    <mergeCell ref="C92:G92"/>
    <mergeCell ref="C93:G93"/>
    <mergeCell ref="C94:G94"/>
    <mergeCell ref="C82:G82"/>
    <mergeCell ref="C83:G83"/>
    <mergeCell ref="C84:G84"/>
    <mergeCell ref="C85:G85"/>
    <mergeCell ref="C76:G76"/>
    <mergeCell ref="C77:G77"/>
    <mergeCell ref="C78:G78"/>
    <mergeCell ref="C79:G79"/>
    <mergeCell ref="C80:G80"/>
    <mergeCell ref="C81:G81"/>
    <mergeCell ref="C70:G70"/>
    <mergeCell ref="C71:G71"/>
    <mergeCell ref="C72:G72"/>
    <mergeCell ref="C73:G73"/>
    <mergeCell ref="C74:G74"/>
    <mergeCell ref="C75:G75"/>
    <mergeCell ref="C64:G64"/>
    <mergeCell ref="C65:G65"/>
    <mergeCell ref="C66:G66"/>
    <mergeCell ref="C67:G67"/>
    <mergeCell ref="C68:G68"/>
    <mergeCell ref="C69:G69"/>
    <mergeCell ref="C58:G58"/>
    <mergeCell ref="C59:G59"/>
    <mergeCell ref="C60:G60"/>
    <mergeCell ref="C61:G61"/>
    <mergeCell ref="C62:G62"/>
    <mergeCell ref="C63:G63"/>
    <mergeCell ref="C52:G52"/>
    <mergeCell ref="C53:G53"/>
    <mergeCell ref="C54:G54"/>
    <mergeCell ref="C55:G55"/>
    <mergeCell ref="C56:G56"/>
    <mergeCell ref="C57:G57"/>
    <mergeCell ref="C46:G46"/>
    <mergeCell ref="C47:G47"/>
    <mergeCell ref="C48:G48"/>
    <mergeCell ref="C49:G49"/>
    <mergeCell ref="C50:G50"/>
    <mergeCell ref="C51:G51"/>
    <mergeCell ref="C40:G40"/>
    <mergeCell ref="C41:G41"/>
    <mergeCell ref="C42:G42"/>
    <mergeCell ref="C43:G43"/>
    <mergeCell ref="C44:G44"/>
    <mergeCell ref="C45:G45"/>
    <mergeCell ref="C34:G34"/>
    <mergeCell ref="C35:G35"/>
    <mergeCell ref="C36:G36"/>
    <mergeCell ref="C37:G37"/>
    <mergeCell ref="C38:G38"/>
    <mergeCell ref="C39:G39"/>
    <mergeCell ref="C28:G28"/>
    <mergeCell ref="C29:G29"/>
    <mergeCell ref="C30:G30"/>
    <mergeCell ref="C31:G31"/>
    <mergeCell ref="C32:G32"/>
    <mergeCell ref="C33:G33"/>
    <mergeCell ref="C22:G22"/>
    <mergeCell ref="C23:G23"/>
    <mergeCell ref="C24:G24"/>
    <mergeCell ref="C25:G25"/>
    <mergeCell ref="C26:G26"/>
    <mergeCell ref="C27:G27"/>
    <mergeCell ref="C16:G16"/>
    <mergeCell ref="C17:G17"/>
    <mergeCell ref="C18:G18"/>
    <mergeCell ref="C19:G19"/>
    <mergeCell ref="C20:G20"/>
    <mergeCell ref="C21:G21"/>
    <mergeCell ref="C10:G10"/>
    <mergeCell ref="C11:G11"/>
    <mergeCell ref="C12:G12"/>
    <mergeCell ref="C13:G13"/>
    <mergeCell ref="C14:G14"/>
    <mergeCell ref="C15:G15"/>
    <mergeCell ref="C4:G4"/>
    <mergeCell ref="C5:G5"/>
    <mergeCell ref="C6:G6"/>
    <mergeCell ref="C7:G7"/>
    <mergeCell ref="C8:G8"/>
    <mergeCell ref="C9:G9"/>
    <mergeCell ref="C213:D213"/>
    <mergeCell ref="C214:D214"/>
    <mergeCell ref="C215:D215"/>
    <mergeCell ref="C216:D216"/>
    <mergeCell ref="C217:D217"/>
    <mergeCell ref="C218:D218"/>
    <mergeCell ref="C219:D219"/>
    <mergeCell ref="C220:D220"/>
    <mergeCell ref="C221:D221"/>
    <mergeCell ref="C222:D222"/>
    <mergeCell ref="C223:D223"/>
    <mergeCell ref="C224:D224"/>
    <mergeCell ref="C225:D225"/>
    <mergeCell ref="C226:D226"/>
    <mergeCell ref="C227:D227"/>
    <mergeCell ref="C228:D228"/>
    <mergeCell ref="C229:D229"/>
    <mergeCell ref="C230:D230"/>
    <mergeCell ref="C231:D231"/>
    <mergeCell ref="C232:D232"/>
    <mergeCell ref="C233:D233"/>
    <mergeCell ref="C234:D234"/>
    <mergeCell ref="C235:D235"/>
    <mergeCell ref="C236:D236"/>
    <mergeCell ref="C237:D237"/>
    <mergeCell ref="C238:D238"/>
    <mergeCell ref="C239:D239"/>
    <mergeCell ref="C240:D240"/>
    <mergeCell ref="C241:D241"/>
    <mergeCell ref="C242:D242"/>
    <mergeCell ref="C243:D243"/>
    <mergeCell ref="C244:D244"/>
    <mergeCell ref="C245:D245"/>
    <mergeCell ref="C246:D246"/>
    <mergeCell ref="C256:D256"/>
    <mergeCell ref="C257:D257"/>
    <mergeCell ref="C247:D247"/>
    <mergeCell ref="C248:D248"/>
    <mergeCell ref="C249:D249"/>
    <mergeCell ref="C250:D250"/>
    <mergeCell ref="C251:D251"/>
    <mergeCell ref="C252:D252"/>
    <mergeCell ref="C253:D253"/>
    <mergeCell ref="C254:D254"/>
    <mergeCell ref="C255:D255"/>
    <mergeCell ref="C106:G106"/>
    <mergeCell ref="C107:G107"/>
    <mergeCell ref="C108:G108"/>
    <mergeCell ref="C109:G109"/>
    <mergeCell ref="C110:G110"/>
    <mergeCell ref="C111:G111"/>
    <mergeCell ref="C112:G112"/>
    <mergeCell ref="C113:G113"/>
    <mergeCell ref="C114:G114"/>
    <mergeCell ref="C115:G115"/>
    <mergeCell ref="C125:G125"/>
    <mergeCell ref="C126:G126"/>
    <mergeCell ref="C127:G127"/>
    <mergeCell ref="C116:G116"/>
    <mergeCell ref="C117:G117"/>
    <mergeCell ref="C118:G118"/>
    <mergeCell ref="C119:G119"/>
    <mergeCell ref="C120:G120"/>
    <mergeCell ref="C121:G121"/>
    <mergeCell ref="C122:G122"/>
    <mergeCell ref="C123:G123"/>
    <mergeCell ref="C124:G124"/>
    <mergeCell ref="C267:D267"/>
    <mergeCell ref="C268:D268"/>
    <mergeCell ref="C269:D269"/>
    <mergeCell ref="C270:D270"/>
    <mergeCell ref="C271:D271"/>
    <mergeCell ref="C258:D258"/>
    <mergeCell ref="C259:D259"/>
    <mergeCell ref="C260:D260"/>
    <mergeCell ref="C261:D261"/>
    <mergeCell ref="C262:D262"/>
    <mergeCell ref="C263:D263"/>
    <mergeCell ref="C264:D264"/>
    <mergeCell ref="C265:D265"/>
    <mergeCell ref="C266:D266"/>
  </mergeCells>
  <printOptions horizontalCentered="1"/>
  <pageMargins left="0.31496062992125984" right="0.19685039370078741" top="0.35433070866141736" bottom="0.35433070866141736" header="0.31496062992125984" footer="0.31496062992125984"/>
  <pageSetup paperSize="9" scale="20" orientation="portrait" r:id="rId1"/>
  <headerFooter differentFirst="1"/>
  <drawing r:id="rId2"/>
  <legacyDrawing r:id="rId3"/>
  <extLst>
    <ext xmlns:x14="http://schemas.microsoft.com/office/spreadsheetml/2009/9/main" uri="{CCE6A557-97BC-4b89-ADB6-D9C93CAAB3DF}">
      <x14:dataValidations xmlns:xm="http://schemas.microsoft.com/office/excel/2006/main" count="1">
        <x14:dataValidation type="list" allowBlank="1" showInputMessage="1" showErrorMessage="1">
          <x14:formula1>
            <xm:f>'Mapping CR'!$G$2:$G$34</xm:f>
          </x14:formula1>
          <xm:sqref>A1</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6">
    <tabColor rgb="FF92D050"/>
    <pageSetUpPr fitToPage="1"/>
  </sheetPr>
  <dimension ref="I4:I64"/>
  <sheetViews>
    <sheetView showGridLines="0" view="pageBreakPreview" zoomScale="60" zoomScaleNormal="55" zoomScalePageLayoutView="70" workbookViewId="0"/>
  </sheetViews>
  <sheetFormatPr defaultRowHeight="13.8" x14ac:dyDescent="0.25"/>
  <cols>
    <col min="14" max="14" width="6.26953125" customWidth="1"/>
  </cols>
  <sheetData>
    <row r="4" spans="9:9" x14ac:dyDescent="0.25">
      <c r="I4" s="6"/>
    </row>
    <row r="64" ht="100.5" customHeight="1" x14ac:dyDescent="0.25"/>
  </sheetData>
  <printOptions horizontalCentered="1"/>
  <pageMargins left="0.31496062992125984" right="0.19685039370078741" top="0.35433070866141736" bottom="0.35433070866141736" header="0.31496062992125984" footer="0.31496062992125984"/>
  <pageSetup paperSize="9" scale="70" orientation="portrait" r:id="rId1"/>
  <headerFooter differentFirst="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5">
    <tabColor rgb="FFFFC000"/>
  </sheetPr>
  <dimension ref="A1:BF6"/>
  <sheetViews>
    <sheetView tabSelected="1" workbookViewId="0">
      <pane xSplit="3" ySplit="1" topLeftCell="AO2" activePane="bottomRight" state="frozen"/>
      <selection pane="topRight" activeCell="D1" sqref="D1"/>
      <selection pane="bottomLeft" activeCell="A7" sqref="A7"/>
      <selection pane="bottomRight" activeCell="AS8" sqref="AS8"/>
    </sheetView>
  </sheetViews>
  <sheetFormatPr defaultColWidth="8.81640625" defaultRowHeight="13.8" outlineLevelCol="1" x14ac:dyDescent="0.25"/>
  <cols>
    <col min="3" max="3" width="18.08984375" bestFit="1" customWidth="1"/>
    <col min="5" max="5" width="8.81640625" hidden="1" customWidth="1" outlineLevel="1"/>
    <col min="6" max="6" width="8.81640625" collapsed="1"/>
    <col min="10" max="10" width="16.90625" bestFit="1" customWidth="1"/>
    <col min="16" max="16" width="8.81640625" hidden="1" customWidth="1" outlineLevel="1"/>
    <col min="17" max="17" width="29.453125" bestFit="1" customWidth="1" collapsed="1"/>
    <col min="18" max="18" width="20.26953125" bestFit="1" customWidth="1"/>
    <col min="19" max="19" width="13" bestFit="1" customWidth="1"/>
    <col min="20" max="20" width="8.81640625" hidden="1" customWidth="1" outlineLevel="1"/>
    <col min="21" max="21" width="8.81640625" collapsed="1"/>
    <col min="22" max="22" width="8.81640625" hidden="1" customWidth="1" outlineLevel="1"/>
    <col min="23" max="23" width="8.81640625" collapsed="1"/>
    <col min="25" max="25" width="8.81640625" hidden="1" customWidth="1" outlineLevel="1"/>
    <col min="26" max="26" width="8.81640625" collapsed="1"/>
    <col min="28" max="28" width="8.81640625" hidden="1" customWidth="1" outlineLevel="1"/>
    <col min="29" max="29" width="8.81640625" collapsed="1"/>
    <col min="36" max="36" width="8.81640625" hidden="1" customWidth="1" outlineLevel="1"/>
    <col min="37" max="37" width="8.81640625" collapsed="1"/>
    <col min="39" max="39" width="8.81640625" customWidth="1"/>
    <col min="42" max="42" width="8.81640625" customWidth="1"/>
    <col min="43" max="43" width="8.81640625" hidden="1" customWidth="1" outlineLevel="1"/>
    <col min="44" max="44" width="8.81640625" collapsed="1"/>
    <col min="46" max="46" width="8.81640625" hidden="1" customWidth="1" outlineLevel="1"/>
    <col min="47" max="47" width="8.81640625" collapsed="1"/>
    <col min="49" max="49" width="8.81640625" hidden="1" customWidth="1" outlineLevel="1"/>
    <col min="50" max="50" width="8.81640625" collapsed="1"/>
    <col min="52" max="52" width="8.81640625" hidden="1" customWidth="1" outlineLevel="1"/>
    <col min="53" max="53" width="8.81640625" collapsed="1"/>
    <col min="56" max="58" width="15.6328125" customWidth="1"/>
  </cols>
  <sheetData>
    <row r="1" spans="1:58" ht="48" customHeight="1" thickBot="1" x14ac:dyDescent="0.3">
      <c r="A1" s="139" t="s">
        <v>318</v>
      </c>
      <c r="B1" s="139" t="s">
        <v>319</v>
      </c>
      <c r="C1" s="138" t="s">
        <v>245</v>
      </c>
      <c r="D1" s="138" t="s">
        <v>320</v>
      </c>
      <c r="E1" s="135" t="s">
        <v>321</v>
      </c>
      <c r="F1" s="138" t="s">
        <v>322</v>
      </c>
      <c r="G1" s="138" t="s">
        <v>244</v>
      </c>
      <c r="H1" s="138" t="s">
        <v>323</v>
      </c>
      <c r="I1" s="138" t="s">
        <v>222</v>
      </c>
      <c r="J1" s="138" t="s">
        <v>324</v>
      </c>
      <c r="K1" s="138" t="s">
        <v>325</v>
      </c>
      <c r="L1" s="138" t="s">
        <v>326</v>
      </c>
      <c r="M1" s="138" t="s">
        <v>327</v>
      </c>
      <c r="N1" s="138" t="s">
        <v>328</v>
      </c>
      <c r="O1" s="138" t="s">
        <v>329</v>
      </c>
      <c r="P1" s="144" t="s">
        <v>321</v>
      </c>
      <c r="Q1" s="138" t="s">
        <v>330</v>
      </c>
      <c r="R1" s="138" t="s">
        <v>331</v>
      </c>
      <c r="S1" s="138" t="s">
        <v>332</v>
      </c>
      <c r="T1" s="135" t="s">
        <v>321</v>
      </c>
      <c r="U1" s="138" t="s">
        <v>333</v>
      </c>
      <c r="V1" s="144" t="s">
        <v>321</v>
      </c>
      <c r="W1" s="138" t="s">
        <v>334</v>
      </c>
      <c r="X1" s="138" t="s">
        <v>335</v>
      </c>
      <c r="Y1" s="135" t="s">
        <v>321</v>
      </c>
      <c r="Z1" s="138" t="s">
        <v>293</v>
      </c>
      <c r="AA1" s="138" t="s">
        <v>1</v>
      </c>
      <c r="AB1" s="137" t="s">
        <v>321</v>
      </c>
      <c r="AC1" s="138" t="s">
        <v>336</v>
      </c>
      <c r="AD1" s="138" t="s">
        <v>337</v>
      </c>
      <c r="AE1" s="138" t="s">
        <v>338</v>
      </c>
      <c r="AF1" s="138" t="s">
        <v>339</v>
      </c>
      <c r="AG1" s="138" t="s">
        <v>340</v>
      </c>
      <c r="AH1" s="138" t="s">
        <v>341</v>
      </c>
      <c r="AI1" s="138" t="s">
        <v>342</v>
      </c>
      <c r="AJ1" s="134" t="s">
        <v>321</v>
      </c>
      <c r="AK1" s="138" t="s">
        <v>343</v>
      </c>
      <c r="AL1" s="138" t="s">
        <v>342</v>
      </c>
      <c r="AM1" s="138" t="s">
        <v>344</v>
      </c>
      <c r="AN1" s="138" t="s">
        <v>345</v>
      </c>
      <c r="AO1" s="138" t="s">
        <v>346</v>
      </c>
      <c r="AP1" s="138" t="s">
        <v>347</v>
      </c>
      <c r="AQ1" s="134" t="s">
        <v>321</v>
      </c>
      <c r="AR1" s="138" t="s">
        <v>348</v>
      </c>
      <c r="AS1" s="138" t="s">
        <v>349</v>
      </c>
      <c r="AT1" s="134" t="s">
        <v>321</v>
      </c>
      <c r="AU1" s="138" t="s">
        <v>350</v>
      </c>
      <c r="AV1" s="138" t="s">
        <v>351</v>
      </c>
      <c r="AW1" s="134" t="s">
        <v>321</v>
      </c>
      <c r="AX1" s="138" t="s">
        <v>352</v>
      </c>
      <c r="AY1" s="138" t="s">
        <v>353</v>
      </c>
      <c r="AZ1" s="134" t="s">
        <v>321</v>
      </c>
      <c r="BA1" s="138" t="s">
        <v>1434</v>
      </c>
      <c r="BB1" s="138" t="s">
        <v>1435</v>
      </c>
      <c r="BC1" s="138" t="s">
        <v>1436</v>
      </c>
      <c r="BD1" s="169" t="s">
        <v>1444</v>
      </c>
      <c r="BE1" s="169" t="s">
        <v>1445</v>
      </c>
      <c r="BF1" s="169" t="s">
        <v>1446</v>
      </c>
    </row>
    <row r="2" spans="1:58" ht="14.4" thickBot="1" x14ac:dyDescent="0.3">
      <c r="A2" s="151"/>
      <c r="B2" s="157" t="s">
        <v>1284</v>
      </c>
      <c r="C2" s="159" t="s">
        <v>1447</v>
      </c>
      <c r="D2" s="160"/>
      <c r="E2" s="140"/>
      <c r="F2" s="156"/>
      <c r="G2" s="157"/>
      <c r="H2" s="157"/>
      <c r="I2" s="157"/>
      <c r="J2" s="157"/>
      <c r="K2" s="165"/>
      <c r="L2" s="157"/>
      <c r="M2" s="157"/>
      <c r="N2" s="157"/>
      <c r="O2" s="158"/>
      <c r="P2" s="163"/>
      <c r="Q2" s="153"/>
      <c r="R2" s="167"/>
      <c r="S2" s="154"/>
      <c r="T2" s="163"/>
      <c r="U2" s="161"/>
      <c r="V2" s="163"/>
      <c r="W2" s="153"/>
      <c r="X2" s="154"/>
      <c r="Y2" s="163"/>
      <c r="Z2" s="153"/>
      <c r="AA2" s="154"/>
      <c r="AB2" s="164"/>
      <c r="AC2" s="153"/>
      <c r="AD2" s="155"/>
      <c r="AE2" s="155"/>
      <c r="AF2" s="155"/>
      <c r="AG2" s="155"/>
      <c r="AH2" s="155"/>
      <c r="AI2" s="154"/>
      <c r="AJ2" s="144"/>
      <c r="AK2" s="153"/>
      <c r="AL2" s="155">
        <v>0</v>
      </c>
      <c r="AM2" s="155">
        <v>0</v>
      </c>
      <c r="AN2" s="155">
        <v>0</v>
      </c>
      <c r="AO2" s="155">
        <v>0</v>
      </c>
      <c r="AP2" s="154"/>
      <c r="AQ2" s="144"/>
      <c r="AR2" s="153"/>
      <c r="AS2" s="154"/>
      <c r="AT2" s="144"/>
      <c r="AU2" s="153"/>
      <c r="AV2" s="154"/>
      <c r="AW2" s="144"/>
      <c r="AX2" s="153"/>
      <c r="AY2" s="154"/>
      <c r="AZ2" s="144"/>
      <c r="BA2" s="156"/>
      <c r="BB2" s="158"/>
      <c r="BC2" s="133">
        <f>IF(SUM(AR2:AY2)=0,0,"x")</f>
        <v>0</v>
      </c>
      <c r="BD2">
        <v>270398.54925817688</v>
      </c>
      <c r="BE2">
        <v>-16778.45074182309</v>
      </c>
    </row>
    <row r="3" spans="1:58" ht="14.4" thickBot="1" x14ac:dyDescent="0.3">
      <c r="B3" s="146" t="s">
        <v>1432</v>
      </c>
      <c r="C3" s="147" t="s">
        <v>1448</v>
      </c>
      <c r="D3" s="148"/>
      <c r="E3" s="140"/>
      <c r="F3" s="145"/>
      <c r="G3" s="146"/>
      <c r="H3" s="146"/>
      <c r="I3" s="146"/>
      <c r="J3" s="146"/>
      <c r="K3" s="166"/>
      <c r="L3" s="146"/>
      <c r="M3" s="146"/>
      <c r="N3" s="146"/>
      <c r="O3" s="149"/>
      <c r="P3" s="163"/>
      <c r="Q3" s="142"/>
      <c r="R3" s="168"/>
      <c r="S3" s="143"/>
      <c r="T3" s="163"/>
      <c r="U3" s="162"/>
      <c r="V3" s="163"/>
      <c r="W3" s="142"/>
      <c r="X3" s="143"/>
      <c r="Y3" s="163"/>
      <c r="Z3" s="142"/>
      <c r="AA3" s="143"/>
      <c r="AB3" s="164"/>
      <c r="AC3" s="142"/>
      <c r="AD3" s="150"/>
      <c r="AE3" s="150"/>
      <c r="AF3" s="150"/>
      <c r="AG3" s="150"/>
      <c r="AH3" s="150"/>
      <c r="AI3" s="143"/>
      <c r="AJ3" s="141"/>
      <c r="AK3" s="142"/>
      <c r="AL3" s="150">
        <v>203302.12749713709</v>
      </c>
      <c r="AM3" s="150">
        <v>5072.7274971370734</v>
      </c>
      <c r="AN3" s="150">
        <v>-289.87250286288327</v>
      </c>
      <c r="AO3" s="150">
        <v>-5362.5999999999567</v>
      </c>
      <c r="AP3" s="143"/>
      <c r="AQ3" s="141"/>
      <c r="AR3" s="142"/>
      <c r="AS3" s="143"/>
      <c r="AT3" s="141"/>
      <c r="AU3" s="142"/>
      <c r="AV3" s="143"/>
      <c r="AW3" s="141"/>
      <c r="AX3" s="142"/>
      <c r="AY3" s="143"/>
      <c r="AZ3" s="141"/>
      <c r="BA3" s="145"/>
      <c r="BB3" s="149"/>
      <c r="BD3" s="133"/>
    </row>
    <row r="4" spans="1:58" ht="14.4" thickBot="1" x14ac:dyDescent="0.3">
      <c r="B4" s="157" t="s">
        <v>1433</v>
      </c>
      <c r="C4" s="159" t="s">
        <v>527</v>
      </c>
      <c r="D4" s="160"/>
      <c r="E4" s="140"/>
      <c r="F4" s="156"/>
      <c r="G4" s="157"/>
      <c r="H4" s="157"/>
      <c r="I4" s="157"/>
      <c r="J4" s="157"/>
      <c r="K4" s="165"/>
      <c r="L4" s="157"/>
      <c r="M4" s="157"/>
      <c r="N4" s="157"/>
      <c r="O4" s="158"/>
      <c r="P4" s="163"/>
      <c r="Q4" s="153"/>
      <c r="R4" s="167"/>
      <c r="S4" s="154"/>
      <c r="T4" s="163"/>
      <c r="U4" s="161"/>
      <c r="V4" s="163"/>
      <c r="W4" s="153"/>
      <c r="X4" s="154"/>
      <c r="Y4" s="163"/>
      <c r="Z4" s="153"/>
      <c r="AA4" s="154"/>
      <c r="AB4" s="164"/>
      <c r="AC4" s="153"/>
      <c r="AD4" s="155"/>
      <c r="AE4" s="155"/>
      <c r="AF4" s="155"/>
      <c r="AG4" s="155"/>
      <c r="AH4" s="155"/>
      <c r="AI4" s="154"/>
      <c r="AJ4" s="144"/>
      <c r="AK4" s="153"/>
      <c r="AL4" s="155">
        <v>0</v>
      </c>
      <c r="AM4" s="155">
        <v>0</v>
      </c>
      <c r="AN4" s="155">
        <v>0</v>
      </c>
      <c r="AO4" s="155">
        <v>0</v>
      </c>
      <c r="AP4" s="154"/>
      <c r="AQ4" s="144"/>
      <c r="AR4" s="153"/>
      <c r="AS4" s="154"/>
      <c r="AT4" s="144"/>
      <c r="AU4" s="153"/>
      <c r="AV4" s="154"/>
      <c r="AW4" s="144"/>
      <c r="AX4" s="153"/>
      <c r="AY4" s="154"/>
      <c r="AZ4" s="144"/>
      <c r="BA4" s="156"/>
      <c r="BB4" s="158"/>
      <c r="BD4" s="133"/>
    </row>
    <row r="5" spans="1:58" ht="14.4" thickBot="1" x14ac:dyDescent="0.3">
      <c r="B5" s="146" t="s">
        <v>1286</v>
      </c>
      <c r="C5" s="147" t="s">
        <v>1449</v>
      </c>
      <c r="D5" s="148"/>
      <c r="E5" s="140"/>
      <c r="F5" s="145"/>
      <c r="G5" s="146"/>
      <c r="H5" s="146"/>
      <c r="I5" s="146"/>
      <c r="J5" s="146"/>
      <c r="K5" s="166"/>
      <c r="L5" s="146"/>
      <c r="M5" s="146"/>
      <c r="N5" s="146"/>
      <c r="O5" s="149"/>
      <c r="P5" s="163"/>
      <c r="Q5" s="142"/>
      <c r="R5" s="168"/>
      <c r="S5" s="143"/>
      <c r="T5" s="163"/>
      <c r="U5" s="162"/>
      <c r="V5" s="163"/>
      <c r="W5" s="142"/>
      <c r="X5" s="143"/>
      <c r="Y5" s="163"/>
      <c r="Z5" s="142"/>
      <c r="AA5" s="143"/>
      <c r="AB5" s="164"/>
      <c r="AC5" s="142"/>
      <c r="AD5" s="150"/>
      <c r="AE5" s="150"/>
      <c r="AF5" s="150"/>
      <c r="AG5" s="150"/>
      <c r="AH5" s="150"/>
      <c r="AI5" s="143"/>
      <c r="AJ5" s="141"/>
      <c r="AK5" s="142"/>
      <c r="AL5" s="150">
        <v>207434.86439776505</v>
      </c>
      <c r="AM5" s="150">
        <v>-400.71660223496298</v>
      </c>
      <c r="AN5" s="150">
        <v>3501.5483977650583</v>
      </c>
      <c r="AO5" s="150">
        <v>3902.2650000000212</v>
      </c>
      <c r="AP5" s="143"/>
      <c r="AQ5" s="141"/>
      <c r="AR5" s="142"/>
      <c r="AS5" s="143"/>
      <c r="AT5" s="141"/>
      <c r="AU5" s="142"/>
      <c r="AV5" s="143"/>
      <c r="AW5" s="141"/>
      <c r="AX5" s="142"/>
      <c r="AY5" s="143"/>
      <c r="AZ5" s="141"/>
      <c r="BA5" s="145"/>
      <c r="BB5" s="149"/>
      <c r="BD5" s="133"/>
    </row>
    <row r="6" spans="1:58" x14ac:dyDescent="0.25">
      <c r="B6" s="157" t="s">
        <v>1285</v>
      </c>
      <c r="C6" s="159" t="s">
        <v>1450</v>
      </c>
      <c r="D6" s="160"/>
      <c r="E6" s="140"/>
      <c r="F6" s="156"/>
      <c r="G6" s="157"/>
      <c r="H6" s="157"/>
      <c r="I6" s="157"/>
      <c r="J6" s="157"/>
      <c r="K6" s="165"/>
      <c r="L6" s="157"/>
      <c r="M6" s="157"/>
      <c r="N6" s="157"/>
      <c r="O6" s="158"/>
      <c r="P6" s="163"/>
      <c r="Q6" s="153"/>
      <c r="R6" s="167"/>
      <c r="S6" s="154"/>
      <c r="T6" s="163"/>
      <c r="U6" s="161"/>
      <c r="V6" s="163"/>
      <c r="W6" s="153"/>
      <c r="X6" s="154"/>
      <c r="Y6" s="163"/>
      <c r="Z6" s="153"/>
      <c r="AA6" s="154"/>
      <c r="AB6" s="164"/>
      <c r="AC6" s="153"/>
      <c r="AD6" s="155"/>
      <c r="AE6" s="155"/>
      <c r="AF6" s="155"/>
      <c r="AG6" s="155"/>
      <c r="AH6" s="155"/>
      <c r="AI6" s="154"/>
      <c r="AJ6" s="144"/>
      <c r="AK6" s="153"/>
      <c r="AL6" s="155">
        <v>13863.670000000002</v>
      </c>
      <c r="AM6" s="155">
        <v>1837.1200000000003</v>
      </c>
      <c r="AN6" s="155">
        <v>-4231.5046249999978</v>
      </c>
      <c r="AO6" s="155">
        <v>-6068.6246249999986</v>
      </c>
      <c r="AP6" s="154"/>
      <c r="AQ6" s="144"/>
      <c r="AR6" s="153"/>
      <c r="AS6" s="154"/>
      <c r="AT6" s="144"/>
      <c r="AU6" s="153"/>
      <c r="AV6" s="154"/>
      <c r="AW6" s="144"/>
      <c r="AX6" s="153"/>
      <c r="AY6" s="154"/>
      <c r="AZ6" s="144"/>
      <c r="BA6" s="156"/>
      <c r="BB6" s="158"/>
      <c r="BD6" s="133"/>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1">
    <tabColor rgb="FFFFC000"/>
  </sheetPr>
  <dimension ref="A1:BB6"/>
  <sheetViews>
    <sheetView topLeftCell="AF1" workbookViewId="0">
      <selection activeCell="AX10" sqref="AG4:AX10"/>
    </sheetView>
  </sheetViews>
  <sheetFormatPr defaultRowHeight="13.8" outlineLevelCol="1" x14ac:dyDescent="0.25"/>
  <cols>
    <col min="3" max="3" width="27.26953125" customWidth="1"/>
    <col min="5" max="5" width="8.81640625" hidden="1" customWidth="1" outlineLevel="1"/>
    <col min="6" max="6" width="8.81640625" collapsed="1"/>
    <col min="10" max="10" width="16.90625" bestFit="1" customWidth="1"/>
    <col min="16" max="16" width="8.81640625" hidden="1" customWidth="1" outlineLevel="1"/>
    <col min="17" max="17" width="8.81640625" collapsed="1"/>
    <col min="18" max="18" width="19.453125" customWidth="1"/>
    <col min="19" max="19" width="20.26953125" bestFit="1" customWidth="1"/>
    <col min="20" max="20" width="8.81640625" hidden="1" customWidth="1" outlineLevel="1"/>
    <col min="21" max="21" width="8.81640625" collapsed="1"/>
    <col min="22" max="22" width="8.81640625" hidden="1" customWidth="1" outlineLevel="1"/>
    <col min="23" max="23" width="8.81640625" collapsed="1"/>
    <col min="25" max="25" width="8.81640625" hidden="1" customWidth="1" outlineLevel="1"/>
    <col min="26" max="26" width="8.81640625" collapsed="1"/>
    <col min="28" max="28" width="8.81640625" hidden="1" customWidth="1" outlineLevel="1"/>
    <col min="29" max="29" width="8.81640625" collapsed="1"/>
    <col min="36" max="36" width="8.81640625" hidden="1" customWidth="1" outlineLevel="1"/>
    <col min="37" max="37" width="8.81640625" collapsed="1"/>
    <col min="43" max="43" width="8.81640625" hidden="1" customWidth="1" outlineLevel="1"/>
    <col min="44" max="44" width="8.81640625" collapsed="1"/>
    <col min="46" max="46" width="8.81640625" hidden="1" customWidth="1" outlineLevel="1"/>
    <col min="47" max="47" width="8.81640625" collapsed="1"/>
    <col min="49" max="49" width="8.81640625" hidden="1" customWidth="1" outlineLevel="1"/>
    <col min="50" max="50" width="8.81640625" collapsed="1"/>
    <col min="52" max="52" width="0" hidden="1" customWidth="1" outlineLevel="1"/>
    <col min="53" max="53" width="8.7265625" collapsed="1"/>
  </cols>
  <sheetData>
    <row r="1" spans="1:54" s="22" customFormat="1" ht="48" customHeight="1" thickBot="1" x14ac:dyDescent="0.3">
      <c r="A1" s="139" t="s">
        <v>318</v>
      </c>
      <c r="B1" s="139" t="s">
        <v>319</v>
      </c>
      <c r="C1" s="138" t="s">
        <v>245</v>
      </c>
      <c r="D1" s="138" t="s">
        <v>320</v>
      </c>
      <c r="E1" s="135" t="s">
        <v>321</v>
      </c>
      <c r="F1" s="138" t="s">
        <v>322</v>
      </c>
      <c r="G1" s="138" t="s">
        <v>244</v>
      </c>
      <c r="H1" s="138" t="s">
        <v>323</v>
      </c>
      <c r="I1" s="138" t="s">
        <v>222</v>
      </c>
      <c r="J1" s="138" t="s">
        <v>324</v>
      </c>
      <c r="K1" s="138" t="s">
        <v>325</v>
      </c>
      <c r="L1" s="138" t="s">
        <v>326</v>
      </c>
      <c r="M1" s="138" t="s">
        <v>327</v>
      </c>
      <c r="N1" s="138" t="s">
        <v>328</v>
      </c>
      <c r="O1" s="138" t="s">
        <v>329</v>
      </c>
      <c r="P1" s="136" t="s">
        <v>321</v>
      </c>
      <c r="Q1" s="138" t="s">
        <v>330</v>
      </c>
      <c r="R1" s="138" t="s">
        <v>331</v>
      </c>
      <c r="S1" s="138" t="s">
        <v>332</v>
      </c>
      <c r="T1" s="135" t="s">
        <v>321</v>
      </c>
      <c r="U1" s="138" t="s">
        <v>333</v>
      </c>
      <c r="V1" s="136" t="s">
        <v>321</v>
      </c>
      <c r="W1" s="138" t="s">
        <v>334</v>
      </c>
      <c r="X1" s="138" t="s">
        <v>335</v>
      </c>
      <c r="Y1" s="135" t="s">
        <v>321</v>
      </c>
      <c r="Z1" s="138" t="s">
        <v>293</v>
      </c>
      <c r="AA1" s="138" t="s">
        <v>1</v>
      </c>
      <c r="AB1" s="137" t="s">
        <v>321</v>
      </c>
      <c r="AC1" s="138" t="s">
        <v>336</v>
      </c>
      <c r="AD1" s="138" t="s">
        <v>337</v>
      </c>
      <c r="AE1" s="138" t="s">
        <v>338</v>
      </c>
      <c r="AF1" s="138" t="s">
        <v>339</v>
      </c>
      <c r="AG1" s="138" t="s">
        <v>340</v>
      </c>
      <c r="AH1" s="138" t="s">
        <v>341</v>
      </c>
      <c r="AI1" s="138" t="s">
        <v>342</v>
      </c>
      <c r="AJ1" s="134" t="s">
        <v>321</v>
      </c>
      <c r="AK1" s="138" t="s">
        <v>343</v>
      </c>
      <c r="AL1" s="138" t="s">
        <v>342</v>
      </c>
      <c r="AM1" s="138" t="s">
        <v>344</v>
      </c>
      <c r="AN1" s="138" t="s">
        <v>345</v>
      </c>
      <c r="AO1" s="138" t="s">
        <v>346</v>
      </c>
      <c r="AP1" s="138" t="s">
        <v>347</v>
      </c>
      <c r="AQ1" s="134" t="s">
        <v>321</v>
      </c>
      <c r="AR1" s="138" t="s">
        <v>348</v>
      </c>
      <c r="AS1" s="138" t="s">
        <v>349</v>
      </c>
      <c r="AT1" s="134" t="s">
        <v>321</v>
      </c>
      <c r="AU1" s="138" t="s">
        <v>350</v>
      </c>
      <c r="AV1" s="138" t="s">
        <v>351</v>
      </c>
      <c r="AW1" s="134" t="s">
        <v>321</v>
      </c>
      <c r="AX1" s="138" t="s">
        <v>352</v>
      </c>
      <c r="AY1" s="138" t="s">
        <v>353</v>
      </c>
      <c r="AZ1" s="134" t="s">
        <v>321</v>
      </c>
      <c r="BA1" s="138" t="s">
        <v>1434</v>
      </c>
      <c r="BB1" s="138" t="s">
        <v>1435</v>
      </c>
    </row>
    <row r="2" spans="1:54" ht="14.4" thickBot="1" x14ac:dyDescent="0.3">
      <c r="A2" s="152" t="s">
        <v>554</v>
      </c>
      <c r="B2" s="146" t="s">
        <v>1432</v>
      </c>
      <c r="C2" s="147" t="s">
        <v>1447</v>
      </c>
      <c r="D2" s="148"/>
      <c r="E2" s="140"/>
      <c r="F2" s="145"/>
      <c r="G2" s="146"/>
      <c r="H2" s="146"/>
      <c r="I2" s="146"/>
      <c r="J2" s="146"/>
      <c r="K2" s="166"/>
      <c r="L2" s="146"/>
      <c r="M2" s="146"/>
      <c r="N2" s="146"/>
      <c r="O2" s="149"/>
      <c r="P2" s="163"/>
      <c r="Q2" s="142"/>
      <c r="R2" s="168"/>
      <c r="S2" s="143"/>
      <c r="T2" s="163"/>
      <c r="U2" s="162"/>
      <c r="V2" s="163"/>
      <c r="W2" s="142"/>
      <c r="X2" s="143"/>
      <c r="Y2" s="163"/>
      <c r="Z2" s="142"/>
      <c r="AA2" s="143"/>
      <c r="AB2" s="164"/>
      <c r="AC2" s="142"/>
      <c r="AD2" s="150"/>
      <c r="AE2" s="150"/>
      <c r="AF2" s="150"/>
      <c r="AG2" s="150"/>
      <c r="AH2" s="150"/>
      <c r="AI2" s="143"/>
      <c r="AJ2" s="141"/>
      <c r="AK2" s="142"/>
      <c r="AL2" s="150">
        <v>203302.12749713709</v>
      </c>
      <c r="AM2" s="150">
        <v>5072.7274971370734</v>
      </c>
      <c r="AN2" s="150">
        <v>-289.87250286288327</v>
      </c>
      <c r="AO2" s="150">
        <v>-5362.5999999999567</v>
      </c>
      <c r="AP2" s="143"/>
      <c r="AQ2" s="141"/>
      <c r="AR2" s="142"/>
      <c r="AS2" s="143"/>
      <c r="AT2" s="141"/>
      <c r="AU2" s="142"/>
      <c r="AV2" s="143"/>
      <c r="AW2" s="141"/>
      <c r="AX2" s="142"/>
      <c r="AY2" s="143"/>
      <c r="AZ2" s="141"/>
      <c r="BA2" s="145"/>
      <c r="BB2" s="149"/>
    </row>
    <row r="3" spans="1:54" ht="14.4" thickBot="1" x14ac:dyDescent="0.3">
      <c r="A3" s="152" t="s">
        <v>608</v>
      </c>
      <c r="B3" s="146" t="s">
        <v>1433</v>
      </c>
      <c r="C3" s="147" t="s">
        <v>1448</v>
      </c>
      <c r="D3" s="148"/>
      <c r="E3" s="140"/>
      <c r="F3" s="145"/>
      <c r="G3" s="146"/>
      <c r="H3" s="146"/>
      <c r="I3" s="146"/>
      <c r="J3" s="146"/>
      <c r="K3" s="166"/>
      <c r="L3" s="146"/>
      <c r="M3" s="146"/>
      <c r="N3" s="146"/>
      <c r="O3" s="149"/>
      <c r="P3" s="163"/>
      <c r="Q3" s="142"/>
      <c r="R3" s="168"/>
      <c r="S3" s="143"/>
      <c r="T3" s="163"/>
      <c r="U3" s="162"/>
      <c r="V3" s="163"/>
      <c r="W3" s="142"/>
      <c r="X3" s="143"/>
      <c r="Y3" s="163"/>
      <c r="Z3" s="142"/>
      <c r="AA3" s="143"/>
      <c r="AB3" s="164"/>
      <c r="AC3" s="142"/>
      <c r="AD3" s="150"/>
      <c r="AE3" s="150"/>
      <c r="AF3" s="150"/>
      <c r="AG3" s="150"/>
      <c r="AH3" s="150"/>
      <c r="AI3" s="143"/>
      <c r="AJ3" s="141"/>
      <c r="AK3" s="142"/>
      <c r="AL3" s="150">
        <v>243587.97464928473</v>
      </c>
      <c r="AM3" s="150">
        <v>-7217.5738007153113</v>
      </c>
      <c r="AN3" s="150">
        <v>-3217.3255507152644</v>
      </c>
      <c r="AO3" s="150">
        <v>4000.2482500000469</v>
      </c>
      <c r="AP3" s="143"/>
      <c r="AQ3" s="141"/>
      <c r="AR3" s="142"/>
      <c r="AS3" s="143"/>
      <c r="AT3" s="141"/>
      <c r="AU3" s="142"/>
      <c r="AV3" s="143"/>
      <c r="AW3" s="141"/>
      <c r="AX3" s="142"/>
      <c r="AY3" s="143"/>
      <c r="AZ3" s="141"/>
      <c r="BA3" s="145"/>
      <c r="BB3" s="149"/>
    </row>
    <row r="4" spans="1:54" ht="14.4" thickBot="1" x14ac:dyDescent="0.3">
      <c r="A4" s="151" t="s">
        <v>608</v>
      </c>
      <c r="B4" s="157" t="s">
        <v>1284</v>
      </c>
      <c r="C4" s="159" t="s">
        <v>527</v>
      </c>
      <c r="D4" s="160"/>
      <c r="E4" s="140"/>
      <c r="F4" s="156"/>
      <c r="G4" s="157"/>
      <c r="H4" s="157"/>
      <c r="I4" s="157"/>
      <c r="J4" s="157"/>
      <c r="K4" s="165"/>
      <c r="L4" s="157"/>
      <c r="M4" s="157"/>
      <c r="N4" s="157"/>
      <c r="O4" s="158"/>
      <c r="P4" s="163"/>
      <c r="Q4" s="153"/>
      <c r="R4" s="167"/>
      <c r="S4" s="154"/>
      <c r="T4" s="163"/>
      <c r="U4" s="161"/>
      <c r="V4" s="163"/>
      <c r="W4" s="153"/>
      <c r="X4" s="154"/>
      <c r="Y4" s="163"/>
      <c r="Z4" s="153"/>
      <c r="AA4" s="154"/>
      <c r="AB4" s="164"/>
      <c r="AC4" s="153"/>
      <c r="AD4" s="155"/>
      <c r="AE4" s="155"/>
      <c r="AF4" s="155"/>
      <c r="AG4" s="155"/>
      <c r="AH4" s="155"/>
      <c r="AI4" s="154"/>
      <c r="AJ4" s="144"/>
      <c r="AK4" s="153"/>
      <c r="AL4" s="155">
        <v>270398.54925817688</v>
      </c>
      <c r="AM4" s="155">
        <v>-16778.45074182309</v>
      </c>
      <c r="AN4" s="155">
        <v>7585.2292581768706</v>
      </c>
      <c r="AO4" s="155">
        <v>24363.67999999996</v>
      </c>
      <c r="AP4" s="154"/>
      <c r="AQ4" s="144"/>
      <c r="AR4" s="153"/>
      <c r="AS4" s="154"/>
      <c r="AT4" s="144"/>
      <c r="AU4" s="153"/>
      <c r="AV4" s="154"/>
      <c r="AW4" s="144"/>
      <c r="AX4" s="153"/>
      <c r="AY4" s="154"/>
      <c r="AZ4" s="144"/>
      <c r="BA4" s="156"/>
      <c r="BB4" s="158"/>
    </row>
    <row r="5" spans="1:54" ht="14.4" thickBot="1" x14ac:dyDescent="0.3">
      <c r="A5" s="152" t="s">
        <v>535</v>
      </c>
      <c r="B5" s="146" t="s">
        <v>1286</v>
      </c>
      <c r="C5" s="147" t="s">
        <v>1449</v>
      </c>
      <c r="D5" s="148"/>
      <c r="E5" s="140"/>
      <c r="F5" s="145"/>
      <c r="G5" s="146"/>
      <c r="H5" s="146"/>
      <c r="I5" s="146"/>
      <c r="J5" s="146"/>
      <c r="K5" s="166"/>
      <c r="L5" s="146"/>
      <c r="M5" s="146"/>
      <c r="N5" s="146"/>
      <c r="O5" s="149"/>
      <c r="P5" s="163"/>
      <c r="Q5" s="142"/>
      <c r="R5" s="168"/>
      <c r="S5" s="143"/>
      <c r="T5" s="163"/>
      <c r="U5" s="162"/>
      <c r="V5" s="163"/>
      <c r="W5" s="142"/>
      <c r="X5" s="143"/>
      <c r="Y5" s="163"/>
      <c r="Z5" s="142"/>
      <c r="AA5" s="143"/>
      <c r="AB5" s="164"/>
      <c r="AC5" s="142"/>
      <c r="AD5" s="150"/>
      <c r="AE5" s="150"/>
      <c r="AF5" s="150"/>
      <c r="AG5" s="150"/>
      <c r="AH5" s="150"/>
      <c r="AI5" s="143"/>
      <c r="AJ5" s="141"/>
      <c r="AK5" s="142"/>
      <c r="AL5" s="150">
        <v>207434.86439776505</v>
      </c>
      <c r="AM5" s="150">
        <v>-400.71660223496298</v>
      </c>
      <c r="AN5" s="150">
        <v>3501.5483977650583</v>
      </c>
      <c r="AO5" s="150">
        <v>3902.2650000000212</v>
      </c>
      <c r="AP5" s="143"/>
      <c r="AQ5" s="141"/>
      <c r="AR5" s="142"/>
      <c r="AS5" s="143"/>
      <c r="AT5" s="141"/>
      <c r="AU5" s="142"/>
      <c r="AV5" s="143"/>
      <c r="AW5" s="141"/>
      <c r="AX5" s="142"/>
      <c r="AY5" s="143"/>
      <c r="AZ5" s="141"/>
      <c r="BA5" s="145"/>
      <c r="BB5" s="149"/>
    </row>
    <row r="6" spans="1:54" x14ac:dyDescent="0.25">
      <c r="A6" s="151" t="s">
        <v>535</v>
      </c>
      <c r="B6" s="157" t="s">
        <v>1285</v>
      </c>
      <c r="C6" s="159" t="s">
        <v>1450</v>
      </c>
      <c r="D6" s="160"/>
      <c r="E6" s="140"/>
      <c r="F6" s="156"/>
      <c r="G6" s="157"/>
      <c r="H6" s="157"/>
      <c r="I6" s="157"/>
      <c r="J6" s="157"/>
      <c r="K6" s="165"/>
      <c r="L6" s="157"/>
      <c r="M6" s="157"/>
      <c r="N6" s="157"/>
      <c r="O6" s="158"/>
      <c r="P6" s="163"/>
      <c r="Q6" s="153"/>
      <c r="R6" s="167"/>
      <c r="S6" s="154"/>
      <c r="T6" s="163"/>
      <c r="U6" s="161"/>
      <c r="V6" s="163"/>
      <c r="W6" s="153"/>
      <c r="X6" s="154"/>
      <c r="Y6" s="163"/>
      <c r="Z6" s="153"/>
      <c r="AA6" s="154"/>
      <c r="AB6" s="164"/>
      <c r="AC6" s="153"/>
      <c r="AD6" s="155"/>
      <c r="AE6" s="155"/>
      <c r="AF6" s="155"/>
      <c r="AG6" s="155"/>
      <c r="AH6" s="155"/>
      <c r="AI6" s="154"/>
      <c r="AJ6" s="144"/>
      <c r="AK6" s="153"/>
      <c r="AL6" s="155">
        <v>13863.670000000002</v>
      </c>
      <c r="AM6" s="155">
        <v>1837.1200000000003</v>
      </c>
      <c r="AN6" s="155">
        <v>-4231.5046249999978</v>
      </c>
      <c r="AO6" s="155">
        <v>-6068.6246249999986</v>
      </c>
      <c r="AP6" s="154"/>
      <c r="AQ6" s="144"/>
      <c r="AR6" s="153"/>
      <c r="AS6" s="154"/>
      <c r="AT6" s="144"/>
      <c r="AU6" s="153"/>
      <c r="AV6" s="154"/>
      <c r="AW6" s="144"/>
      <c r="AX6" s="153"/>
      <c r="AY6" s="154"/>
      <c r="AZ6" s="144"/>
      <c r="BA6" s="156"/>
      <c r="BB6" s="158"/>
    </row>
  </sheetData>
  <autoFilter ref="A1:AY6"/>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9">
    <tabColor rgb="FFFFC000"/>
  </sheetPr>
  <dimension ref="A1:G28"/>
  <sheetViews>
    <sheetView showGridLines="0" workbookViewId="0"/>
  </sheetViews>
  <sheetFormatPr defaultRowHeight="13.8" x14ac:dyDescent="0.25"/>
  <cols>
    <col min="1" max="1" width="13.90625" bestFit="1" customWidth="1"/>
    <col min="2" max="2" width="13.90625" customWidth="1"/>
    <col min="4" max="4" width="7.453125" bestFit="1" customWidth="1"/>
    <col min="5" max="5" width="9.90625" bestFit="1" customWidth="1"/>
  </cols>
  <sheetData>
    <row r="1" spans="1:7" x14ac:dyDescent="0.25">
      <c r="B1" t="s">
        <v>248</v>
      </c>
      <c r="C1" t="s">
        <v>249</v>
      </c>
      <c r="D1" t="s">
        <v>250</v>
      </c>
      <c r="E1" t="s">
        <v>251</v>
      </c>
      <c r="F1" t="s">
        <v>252</v>
      </c>
    </row>
    <row r="2" spans="1:7" x14ac:dyDescent="0.25">
      <c r="A2" s="13" t="s">
        <v>1147</v>
      </c>
      <c r="B2" s="14"/>
      <c r="D2" s="55"/>
      <c r="E2" s="55"/>
      <c r="F2" s="3" t="e">
        <f>(#REF!)/1000</f>
        <v>#REF!</v>
      </c>
    </row>
    <row r="3" spans="1:7" x14ac:dyDescent="0.25">
      <c r="A3" t="s">
        <v>242</v>
      </c>
      <c r="B3" s="14" t="e">
        <f t="shared" ref="B3:B14" si="0">(B2+E2+F2-D3)</f>
        <v>#REF!</v>
      </c>
      <c r="C3" s="3"/>
      <c r="D3" s="14" t="e">
        <f>(IF((#REF!+#REF!)&lt;0,(#REF!+#REF!)-2*(#REF!+#REF!),0))/1000</f>
        <v>#REF!</v>
      </c>
      <c r="E3" s="14" t="e">
        <f>(IF((#REF!+#REF!)&gt;0,(#REF!+#REF!),0))/1000</f>
        <v>#REF!</v>
      </c>
    </row>
    <row r="4" spans="1:7" x14ac:dyDescent="0.25">
      <c r="A4" t="s">
        <v>243</v>
      </c>
      <c r="B4" s="14" t="e">
        <f t="shared" si="0"/>
        <v>#REF!</v>
      </c>
      <c r="C4" s="3"/>
      <c r="D4" s="14" t="e">
        <f>(IF((#REF!+#REF!)&lt;0,(#REF!+#REF!)-2*(#REF!+#REF!),0))/1000</f>
        <v>#REF!</v>
      </c>
      <c r="E4" s="14" t="e">
        <f>(IF((#REF!+#REF!)&gt;0,(#REF!+#REF!),0))/1000</f>
        <v>#REF!</v>
      </c>
    </row>
    <row r="5" spans="1:7" x14ac:dyDescent="0.25">
      <c r="A5" t="s">
        <v>253</v>
      </c>
      <c r="B5" s="14" t="e">
        <f t="shared" si="0"/>
        <v>#REF!</v>
      </c>
      <c r="C5" s="3"/>
      <c r="D5" s="55" t="e">
        <f>(IF((#REF!+#REF!)&lt;0,(#REF!+#REF!)-2*(#REF!+#REF!),0))/1000</f>
        <v>#REF!</v>
      </c>
      <c r="E5" s="55" t="e">
        <f>(IF((#REF!+#REF!)&gt;0,(#REF!+#REF!),0))/1000</f>
        <v>#REF!</v>
      </c>
    </row>
    <row r="6" spans="1:7" x14ac:dyDescent="0.25">
      <c r="A6" t="s">
        <v>254</v>
      </c>
      <c r="B6" s="14" t="e">
        <f t="shared" si="0"/>
        <v>#REF!</v>
      </c>
      <c r="C6" s="3"/>
      <c r="D6" s="55" t="e">
        <f>(IF((#REF!+#REF!)&lt;0,(#REF!+#REF!)-2*(#REF!+#REF!),0))/1000</f>
        <v>#REF!</v>
      </c>
      <c r="E6" s="55" t="e">
        <f>(IF((#REF!+#REF!)&gt;0,(#REF!+#REF!),0))/1000</f>
        <v>#REF!</v>
      </c>
      <c r="G6" t="s">
        <v>262</v>
      </c>
    </row>
    <row r="7" spans="1:7" x14ac:dyDescent="0.25">
      <c r="A7" t="s">
        <v>255</v>
      </c>
      <c r="B7" s="14" t="e">
        <f t="shared" si="0"/>
        <v>#REF!</v>
      </c>
      <c r="C7" s="3"/>
      <c r="D7" s="55" t="e">
        <f>(IF((#REF!+#REF!)&lt;0,(#REF!+#REF!)-2*(#REF!+#REF!),0))/1000</f>
        <v>#REF!</v>
      </c>
      <c r="E7" s="55" t="e">
        <f>(IF((#REF!+#REF!)&gt;0,(#REF!+#REF!),0))/1000</f>
        <v>#REF!</v>
      </c>
      <c r="G7" t="s">
        <v>262</v>
      </c>
    </row>
    <row r="8" spans="1:7" x14ac:dyDescent="0.25">
      <c r="A8" t="s">
        <v>256</v>
      </c>
      <c r="B8" s="14" t="e">
        <f t="shared" si="0"/>
        <v>#REF!</v>
      </c>
      <c r="C8" s="3"/>
      <c r="D8" s="55" t="e">
        <f>(IF((#REF!+#REF!)&lt;0,(#REF!+#REF!)-2*(#REF!+#REF!),0))/1000</f>
        <v>#REF!</v>
      </c>
      <c r="E8" s="55" t="e">
        <f>(IF((#REF!+#REF!)&gt;0,(#REF!+#REF!),0))/1000</f>
        <v>#REF!</v>
      </c>
      <c r="G8" t="s">
        <v>262</v>
      </c>
    </row>
    <row r="9" spans="1:7" x14ac:dyDescent="0.25">
      <c r="A9" t="s">
        <v>257</v>
      </c>
      <c r="B9" s="14" t="e">
        <f>(B8+E8+F8-D9)</f>
        <v>#REF!</v>
      </c>
      <c r="C9" s="3"/>
      <c r="D9" s="55" t="e">
        <f>(IF((#REF!+#REF!)&lt;0,(#REF!+#REF!)-2*(#REF!+#REF!),0))/1000</f>
        <v>#REF!</v>
      </c>
      <c r="E9" s="55" t="e">
        <f>(IF((#REF!+#REF!)&gt;0,(#REF!+#REF!),0))/1000</f>
        <v>#REF!</v>
      </c>
    </row>
    <row r="10" spans="1:7" x14ac:dyDescent="0.25">
      <c r="A10" t="s">
        <v>258</v>
      </c>
      <c r="B10" s="14" t="e">
        <f>(B9+E9+F9-D10)</f>
        <v>#REF!</v>
      </c>
      <c r="C10" s="3"/>
      <c r="D10" s="55" t="e">
        <f>(IF((#REF!+#REF!)&lt;0,(#REF!+#REF!)-2*(#REF!+#REF!),0))/1000</f>
        <v>#REF!</v>
      </c>
      <c r="E10" s="55" t="e">
        <f>(IF((#REF!+#REF!)&gt;0,(#REF!+#REF!),0))/1000</f>
        <v>#REF!</v>
      </c>
      <c r="G10" s="54" t="s">
        <v>262</v>
      </c>
    </row>
    <row r="11" spans="1:7" x14ac:dyDescent="0.25">
      <c r="A11" t="s">
        <v>259</v>
      </c>
      <c r="B11" s="14" t="e">
        <f>(B10+E10+F10-D11)</f>
        <v>#REF!</v>
      </c>
      <c r="C11" s="3"/>
      <c r="D11" s="55" t="e">
        <f>(IF((#REF!+#REF!)&lt;0,(#REF!+#REF!)-2*(#REF!+#REF!),0))/1000</f>
        <v>#REF!</v>
      </c>
      <c r="E11" s="55" t="e">
        <f>(IF((#REF!+#REF!)&gt;0,(#REF!+#REF!),0))/1000</f>
        <v>#REF!</v>
      </c>
    </row>
    <row r="12" spans="1:7" x14ac:dyDescent="0.25">
      <c r="A12" t="s">
        <v>260</v>
      </c>
      <c r="B12" s="14" t="e">
        <f>(B11+E11+F11-D12)</f>
        <v>#REF!</v>
      </c>
      <c r="C12" s="3"/>
      <c r="D12" s="55" t="e">
        <f>(IF((#REF!+#REF!)&lt;0,(#REF!+#REF!)-2*(#REF!+#REF!),0))/1000</f>
        <v>#REF!</v>
      </c>
      <c r="E12" s="55" t="e">
        <f>(IF((#REF!+#REF!)&gt;0,(#REF!+#REF!),0))/1000</f>
        <v>#REF!</v>
      </c>
    </row>
    <row r="13" spans="1:7" x14ac:dyDescent="0.25">
      <c r="A13" t="s">
        <v>261</v>
      </c>
      <c r="B13" s="14" t="e">
        <f t="shared" si="0"/>
        <v>#REF!</v>
      </c>
      <c r="C13" s="3"/>
      <c r="D13" s="55" t="e">
        <f>(IF((#REF!+#REF!)&lt;0,(#REF!+#REF!)-2*(#REF!+#REF!),0))/1000</f>
        <v>#REF!</v>
      </c>
      <c r="E13" s="55" t="e">
        <f>(IF((#REF!+#REF!)&gt;0,(#REF!+#REF!),0))/1000</f>
        <v>#REF!</v>
      </c>
      <c r="G13" s="54" t="s">
        <v>262</v>
      </c>
    </row>
    <row r="14" spans="1:7" x14ac:dyDescent="0.25">
      <c r="A14" t="s">
        <v>262</v>
      </c>
      <c r="B14" s="14" t="e">
        <f t="shared" si="0"/>
        <v>#REF!</v>
      </c>
      <c r="C14" s="3"/>
      <c r="D14" s="55" t="e">
        <f>(IF((#REF!+#REF!)&lt;0,(#REF!+#REF!)-2*(#REF!+#REF!),0))/1000</f>
        <v>#REF!</v>
      </c>
      <c r="E14" s="55" t="e">
        <f>(IF((#REF!+#REF!)&gt;0,(#REF!+#REF!),0))/1000</f>
        <v>#REF!</v>
      </c>
      <c r="G14" s="54" t="s">
        <v>262</v>
      </c>
    </row>
    <row r="15" spans="1:7" x14ac:dyDescent="0.25">
      <c r="A15" t="s">
        <v>263</v>
      </c>
      <c r="B15" s="14" t="e">
        <f>(B14+E14+F14-D15)</f>
        <v>#REF!</v>
      </c>
      <c r="C15" s="3"/>
      <c r="D15" s="14" t="e">
        <f>(IF(((#REF!)-(#REF!+#REF!))&lt;0,((#REF!)-(#REF!+#REF!))-2*((#REF!)-(#REF!+#REF!)),0))/1000</f>
        <v>#REF!</v>
      </c>
      <c r="E15" s="14" t="e">
        <f>(IF(((#REF!)-(#REF!+#REF!))&gt;0,((#REF!)-(#REF!+#REF!)),0))/1000</f>
        <v>#REF!</v>
      </c>
    </row>
    <row r="16" spans="1:7" x14ac:dyDescent="0.25">
      <c r="A16" s="13" t="s">
        <v>1148</v>
      </c>
      <c r="B16" s="14"/>
      <c r="C16" s="3" t="e">
        <f>(#REF!)/1000</f>
        <v>#REF!</v>
      </c>
      <c r="D16" s="14"/>
      <c r="E16" s="14"/>
    </row>
    <row r="20" spans="1:2" x14ac:dyDescent="0.25">
      <c r="B20" s="3"/>
    </row>
    <row r="22" spans="1:2" x14ac:dyDescent="0.25">
      <c r="A22" s="13" t="s">
        <v>264</v>
      </c>
      <c r="B22" s="13" t="s">
        <v>246</v>
      </c>
    </row>
    <row r="23" spans="1:2" x14ac:dyDescent="0.25">
      <c r="A23" t="s">
        <v>265</v>
      </c>
      <c r="B23" s="3" t="e">
        <f>(#REF!+#REF!)/1000</f>
        <v>#REF!</v>
      </c>
    </row>
    <row r="24" spans="1:2" x14ac:dyDescent="0.25">
      <c r="A24" t="s">
        <v>266</v>
      </c>
      <c r="B24" s="3" t="e">
        <f>(#REF!+#REF!)/1000</f>
        <v>#REF!</v>
      </c>
    </row>
    <row r="25" spans="1:2" x14ac:dyDescent="0.25">
      <c r="A25" t="s">
        <v>267</v>
      </c>
      <c r="B25" s="3" t="e">
        <f>(#REF!+#REF!)/1000</f>
        <v>#REF!</v>
      </c>
    </row>
    <row r="26" spans="1:2" x14ac:dyDescent="0.25">
      <c r="A26" t="s">
        <v>268</v>
      </c>
      <c r="B26" s="3" t="e">
        <f>(#REF!+#REF!)/1000</f>
        <v>#REF!</v>
      </c>
    </row>
    <row r="27" spans="1:2" x14ac:dyDescent="0.25">
      <c r="A27" t="s">
        <v>269</v>
      </c>
      <c r="B27" s="3" t="e">
        <f>(#REF!+#REF!)/1000</f>
        <v>#REF!</v>
      </c>
    </row>
    <row r="28" spans="1:2" x14ac:dyDescent="0.25">
      <c r="A28" t="s">
        <v>270</v>
      </c>
      <c r="B28" s="3" t="e">
        <f>(#REF!+#REF!)/1000</f>
        <v>#REF!</v>
      </c>
    </row>
  </sheetData>
  <pageMargins left="0.7" right="0.7" top="0.75" bottom="0.75" header="0.3" footer="0.3"/>
  <pageSetup paperSize="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2">
    <tabColor rgb="FFFFC000"/>
  </sheetPr>
  <dimension ref="A1:G22"/>
  <sheetViews>
    <sheetView workbookViewId="0"/>
  </sheetViews>
  <sheetFormatPr defaultColWidth="8.81640625" defaultRowHeight="13.8" x14ac:dyDescent="0.25"/>
  <cols>
    <col min="1" max="1" width="13.90625" style="54" bestFit="1" customWidth="1"/>
    <col min="2" max="2" width="13.90625" style="54" customWidth="1"/>
    <col min="3" max="3" width="8.81640625" style="54"/>
    <col min="4" max="4" width="7.453125" style="54" bestFit="1" customWidth="1"/>
    <col min="5" max="5" width="9.90625" style="54" bestFit="1" customWidth="1"/>
    <col min="6" max="6" width="8.81640625" style="54"/>
    <col min="7" max="7" width="12.08984375" style="54" bestFit="1" customWidth="1"/>
    <col min="8" max="16384" width="8.81640625" style="54"/>
  </cols>
  <sheetData>
    <row r="1" spans="1:7" x14ac:dyDescent="0.25">
      <c r="B1" s="54" t="s">
        <v>248</v>
      </c>
      <c r="C1" s="54" t="s">
        <v>249</v>
      </c>
      <c r="D1" s="54" t="s">
        <v>250</v>
      </c>
      <c r="E1" s="54" t="s">
        <v>251</v>
      </c>
      <c r="F1" s="54" t="s">
        <v>252</v>
      </c>
    </row>
    <row r="2" spans="1:7" x14ac:dyDescent="0.25">
      <c r="A2" s="13" t="s">
        <v>1147</v>
      </c>
      <c r="B2" s="55"/>
      <c r="D2" s="55"/>
      <c r="E2" s="55"/>
      <c r="F2" s="3" t="e">
        <f>(#REF!)/1000</f>
        <v>#REF!</v>
      </c>
    </row>
    <row r="3" spans="1:7" x14ac:dyDescent="0.25">
      <c r="A3" s="54" t="s">
        <v>242</v>
      </c>
      <c r="B3" s="55" t="e">
        <f t="shared" ref="B3:B9" si="0">(B2+E2+F2-D3)</f>
        <v>#REF!</v>
      </c>
      <c r="C3" s="3"/>
      <c r="D3" s="55" t="e">
        <f>(IF((#REF!+#REF!)&lt;0,(#REF!+#REF!)-2*(#REF!+#REF!),0))/1000</f>
        <v>#REF!</v>
      </c>
      <c r="E3" s="55" t="e">
        <f>(IF((#REF!+#REF!)&gt;0,(#REF!+#REF!),0))/1000</f>
        <v>#REF!</v>
      </c>
    </row>
    <row r="4" spans="1:7" x14ac:dyDescent="0.25">
      <c r="A4" s="54" t="s">
        <v>243</v>
      </c>
      <c r="B4" s="55" t="e">
        <f t="shared" si="0"/>
        <v>#REF!</v>
      </c>
      <c r="C4" s="3"/>
      <c r="D4" s="55" t="e">
        <f>(IF((#REF!+#REF!)&lt;0,(#REF!+#REF!)-2*(#REF!+#REF!),0))/1000</f>
        <v>#REF!</v>
      </c>
      <c r="E4" s="55" t="e">
        <f>(IF((#REF!+#REF!)&gt;0,(#REF!+#REF!),0))/1000</f>
        <v>#REF!</v>
      </c>
    </row>
    <row r="5" spans="1:7" x14ac:dyDescent="0.25">
      <c r="A5" s="54" t="s">
        <v>259</v>
      </c>
      <c r="B5" s="55" t="e">
        <f t="shared" si="0"/>
        <v>#REF!</v>
      </c>
      <c r="C5" s="3"/>
      <c r="D5" s="55" t="e">
        <f>(IF((#REF!+#REF!)&lt;0,(#REF!+#REF!)-2*(#REF!+#REF!),0))/1000</f>
        <v>#REF!</v>
      </c>
      <c r="E5" s="55" t="e">
        <f>(IF((#REF!+#REF!)&gt;0,(#REF!+#REF!),0))/1000</f>
        <v>#REF!</v>
      </c>
    </row>
    <row r="6" spans="1:7" x14ac:dyDescent="0.25">
      <c r="A6" s="54" t="s">
        <v>260</v>
      </c>
      <c r="B6" s="55" t="e">
        <f t="shared" si="0"/>
        <v>#REF!</v>
      </c>
      <c r="C6" s="3"/>
      <c r="D6" s="55" t="e">
        <f>(IF((#REF!+#REF!)&lt;0,(#REF!+#REF!)-2*(#REF!+#REF!),0))/1000</f>
        <v>#REF!</v>
      </c>
      <c r="E6" s="55" t="e">
        <f>(IF((#REF!+#REF!)&gt;0,(#REF!+#REF!),0))/1000</f>
        <v>#REF!</v>
      </c>
    </row>
    <row r="7" spans="1:7" x14ac:dyDescent="0.25">
      <c r="A7" s="54" t="s">
        <v>257</v>
      </c>
      <c r="B7" s="55" t="e">
        <f t="shared" si="0"/>
        <v>#REF!</v>
      </c>
      <c r="C7" s="3"/>
      <c r="D7" s="55" t="e">
        <f>(IF((#REF!+#REF!)&lt;0,(#REF!+#REF!)-2*(#REF!+#REF!),0))/1000</f>
        <v>#REF!</v>
      </c>
      <c r="E7" s="55" t="e">
        <f>(IF((#REF!+#REF!)&gt;0,(#REF!+#REF!),0))/1000</f>
        <v>#REF!</v>
      </c>
    </row>
    <row r="8" spans="1:7" x14ac:dyDescent="0.25">
      <c r="A8" s="54" t="s">
        <v>253</v>
      </c>
      <c r="B8" s="55" t="e">
        <f t="shared" si="0"/>
        <v>#REF!</v>
      </c>
      <c r="C8" s="3"/>
      <c r="D8" s="55" t="e">
        <f>(IF((#REF!+#REF!)&lt;0,(#REF!+#REF!)-2*(#REF!+#REF!),0))/1000</f>
        <v>#REF!</v>
      </c>
      <c r="E8" s="55" t="e">
        <f>(IF((#REF!+#REF!)&gt;0,(#REF!+#REF!),0))/1000</f>
        <v>#REF!</v>
      </c>
    </row>
    <row r="9" spans="1:7" x14ac:dyDescent="0.25">
      <c r="A9" s="54" t="s">
        <v>262</v>
      </c>
      <c r="B9" s="55" t="e">
        <f t="shared" si="0"/>
        <v>#REF!</v>
      </c>
      <c r="C9" s="3"/>
      <c r="D9" s="55" t="e">
        <f>(IF((#REF!+#REF!+#REF!+#REF!+#REF!+#REF!+#REF!+#REF!+#REF!+#REF!+#REF!+#REF!)&lt;0,(#REF!+#REF!+#REF!+#REF!+#REF!+#REF!+#REF!+#REF!+#REF!+#REF!+#REF!+#REF!)-2*(#REF!+#REF!+#REF!+#REF!+#REF!+#REF!+#REF!+#REF!+#REF!+#REF!+#REF!+#REF!),0))/1000</f>
        <v>#REF!</v>
      </c>
      <c r="E9" s="55" t="e">
        <f>(IF((#REF!+#REF!+#REF!+#REF!+#REF!+#REF!+#REF!+#REF!+#REF!+#REF!+#REF!+#REF!)&gt;0,(#REF!+#REF!+#REF!+#REF!+#REF!+#REF!+#REF!+#REF!+#REF!+#REF!+#REF!+#REF!),0))/1000</f>
        <v>#REF!</v>
      </c>
    </row>
    <row r="10" spans="1:7" x14ac:dyDescent="0.25">
      <c r="A10" s="13" t="s">
        <v>1148</v>
      </c>
      <c r="B10" s="55"/>
      <c r="C10" s="3" t="e">
        <f>(#REF!)/1000</f>
        <v>#REF!</v>
      </c>
      <c r="D10" s="55"/>
      <c r="E10" s="55"/>
      <c r="G10" s="55">
        <v>272928.701807187</v>
      </c>
    </row>
    <row r="11" spans="1:7" x14ac:dyDescent="0.25">
      <c r="G11" s="55"/>
    </row>
    <row r="14" spans="1:7" x14ac:dyDescent="0.25">
      <c r="B14" s="3"/>
    </row>
    <row r="16" spans="1:7" x14ac:dyDescent="0.25">
      <c r="A16" s="13" t="s">
        <v>264</v>
      </c>
      <c r="B16" s="13" t="s">
        <v>246</v>
      </c>
    </row>
    <row r="17" spans="1:2" x14ac:dyDescent="0.25">
      <c r="A17" s="54" t="s">
        <v>265</v>
      </c>
      <c r="B17" s="3" t="e">
        <f>(#REF!+#REF!)/1000</f>
        <v>#REF!</v>
      </c>
    </row>
    <row r="18" spans="1:2" x14ac:dyDescent="0.25">
      <c r="A18" s="54" t="s">
        <v>266</v>
      </c>
      <c r="B18" s="3" t="e">
        <f>(#REF!+#REF!)/1000</f>
        <v>#REF!</v>
      </c>
    </row>
    <row r="19" spans="1:2" x14ac:dyDescent="0.25">
      <c r="A19" s="54" t="s">
        <v>267</v>
      </c>
      <c r="B19" s="3" t="e">
        <f>(#REF!+#REF!)/1000</f>
        <v>#REF!</v>
      </c>
    </row>
    <row r="20" spans="1:2" x14ac:dyDescent="0.25">
      <c r="A20" s="54" t="s">
        <v>268</v>
      </c>
      <c r="B20" s="3" t="e">
        <f>(#REF!+#REF!)/1000</f>
        <v>#REF!</v>
      </c>
    </row>
    <row r="21" spans="1:2" x14ac:dyDescent="0.25">
      <c r="A21" s="54" t="s">
        <v>269</v>
      </c>
      <c r="B21" s="3" t="e">
        <f>(#REF!+#REF!)/1000</f>
        <v>#REF!</v>
      </c>
    </row>
    <row r="22" spans="1:2" x14ac:dyDescent="0.25">
      <c r="A22" s="54" t="s">
        <v>270</v>
      </c>
      <c r="B22" s="3" t="e">
        <f>(#REF!+#REF!)/1000</f>
        <v>#REF!</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3">
    <tabColor theme="3"/>
  </sheetPr>
  <dimension ref="A1:R62"/>
  <sheetViews>
    <sheetView showGridLines="0" zoomScale="85" zoomScaleNormal="85" workbookViewId="0"/>
  </sheetViews>
  <sheetFormatPr defaultColWidth="6.36328125" defaultRowHeight="11.4" x14ac:dyDescent="0.2"/>
  <cols>
    <col min="1" max="1" width="4.6328125" style="94" customWidth="1"/>
    <col min="2" max="2" width="37.08984375" style="94" bestFit="1" customWidth="1"/>
    <col min="3" max="3" width="6.26953125" style="113" customWidth="1"/>
    <col min="4" max="4" width="7.6328125" style="94" customWidth="1"/>
    <col min="5" max="13" width="6.26953125" style="94" customWidth="1"/>
    <col min="14" max="16384" width="6.36328125" style="94"/>
  </cols>
  <sheetData>
    <row r="1" spans="1:14" ht="13.2" x14ac:dyDescent="0.25">
      <c r="A1" s="93"/>
      <c r="C1" s="95"/>
    </row>
    <row r="2" spans="1:14" ht="13.2" x14ac:dyDescent="0.25">
      <c r="B2" s="96" t="s">
        <v>1292</v>
      </c>
      <c r="C2" s="97"/>
      <c r="D2" s="98"/>
      <c r="E2" s="98"/>
      <c r="F2" s="98"/>
      <c r="G2" s="98"/>
      <c r="H2" s="98"/>
      <c r="I2" s="98"/>
      <c r="J2" s="98"/>
      <c r="K2" s="98"/>
      <c r="L2" s="98"/>
      <c r="M2" s="98"/>
      <c r="N2" s="98"/>
    </row>
    <row r="3" spans="1:14" ht="64.5" customHeight="1" thickBot="1" x14ac:dyDescent="0.3">
      <c r="B3" s="99"/>
      <c r="C3" s="99" t="s">
        <v>1293</v>
      </c>
      <c r="D3" s="99" t="s">
        <v>1294</v>
      </c>
      <c r="E3" s="99" t="s">
        <v>1295</v>
      </c>
      <c r="F3" s="99" t="s">
        <v>1296</v>
      </c>
      <c r="G3" s="99" t="s">
        <v>1297</v>
      </c>
      <c r="H3" s="99" t="s">
        <v>1298</v>
      </c>
      <c r="I3" s="99" t="s">
        <v>1299</v>
      </c>
      <c r="J3" s="99" t="s">
        <v>1300</v>
      </c>
      <c r="K3" s="99" t="s">
        <v>1301</v>
      </c>
      <c r="L3" s="99" t="s">
        <v>1302</v>
      </c>
      <c r="M3" s="99" t="s">
        <v>1303</v>
      </c>
      <c r="N3" s="99" t="s">
        <v>1304</v>
      </c>
    </row>
    <row r="4" spans="1:14" ht="12" thickBot="1" x14ac:dyDescent="0.25">
      <c r="B4" s="100" t="e">
        <f>IF(#REF!=#REF!,#REF!,IF(#REF!=#REF!,#REF!,IF(#REF!=#REF!,#REF!,#REF!)))</f>
        <v>#REF!</v>
      </c>
      <c r="C4" s="101"/>
      <c r="D4" s="102" t="e">
        <f>#REF!</f>
        <v>#REF!</v>
      </c>
      <c r="E4" s="103"/>
      <c r="F4" s="104"/>
      <c r="G4" s="104"/>
      <c r="H4" s="104"/>
      <c r="I4" s="104"/>
      <c r="J4" s="104"/>
      <c r="K4" s="104"/>
      <c r="L4" s="104"/>
      <c r="M4" s="104"/>
      <c r="N4" s="105" t="e">
        <f>D4</f>
        <v>#REF!</v>
      </c>
    </row>
    <row r="5" spans="1:14" ht="13.2" thickBot="1" x14ac:dyDescent="0.25">
      <c r="B5" s="92" t="s">
        <v>242</v>
      </c>
      <c r="C5" s="106" t="e">
        <f>(IF(B14=#REF!,"",IF(B14=#REF!,#REF!+#REF!,IF(B14=#REF!,#REF!+#REF!,IF(B14=#REF!,#REF!+#REF!,IF(B14=#REF!,#REF!+#REF!,""))))))/1000</f>
        <v>#REF!</v>
      </c>
      <c r="D5" s="107"/>
      <c r="E5" s="108" t="e">
        <f>IF(N4*N5&lt;0,0,IF(ABS(N5)&gt;ABS(N4),N4,N5))</f>
        <v>#REF!</v>
      </c>
      <c r="F5" s="109" t="e">
        <f>IF(AND($N$4+SUM($C$4:C5)=0,SIGN(C5)&gt;0),-C5,IF(N4*N5&lt;0,IF(N4&lt;0,N4,0),IF(C5&gt;0,C5,0)*SIGN(N5)))</f>
        <v>#REF!</v>
      </c>
      <c r="G5" s="108" t="e">
        <f t="shared" ref="G5:G13" si="0">IF(N4*N5&lt;0,IF(N4&lt;0,N5,0),0)</f>
        <v>#REF!</v>
      </c>
      <c r="H5" s="108" t="e">
        <f>IF(AND($N$4+SUM($C$4:C5)=0,SIGN(C5&lt;0)),-C5,IF(N4*N5&lt;0,IF(N5&gt;0,0,N5),IF(C5&gt;0,0,-C5)*SIGN(N5)))</f>
        <v>#REF!</v>
      </c>
      <c r="I5" s="110" t="e">
        <f t="shared" ref="I5:I13" si="1">IF(N4*N5&lt;0,IF(N5&lt;0,N4,0),0)</f>
        <v>#REF!</v>
      </c>
      <c r="J5" s="110" t="e">
        <f t="shared" ref="J5:J13" si="2">IF($N5&lt;0,IF($C5&lt;0,$C5,0),0)</f>
        <v>#REF!</v>
      </c>
      <c r="K5" s="110" t="e">
        <f t="shared" ref="K5:K13" si="3">IF($N5&lt;0,IF($C5&gt;0,-$C5,0),0)</f>
        <v>#REF!</v>
      </c>
      <c r="L5" s="110" t="e">
        <f t="shared" ref="L5:L13" si="4">IF($N5&gt;=0,IF($C5&lt;0,-$C5,0),0)</f>
        <v>#REF!</v>
      </c>
      <c r="M5" s="110" t="e">
        <f t="shared" ref="M5:M13" si="5">IF($N5&gt;=0,IF($C5&gt;0,$C5,0),0)</f>
        <v>#REF!</v>
      </c>
      <c r="N5" s="111" t="e">
        <f t="shared" ref="N5:N13" si="6">C5+N4</f>
        <v>#REF!</v>
      </c>
    </row>
    <row r="6" spans="1:14" ht="13.2" thickBot="1" x14ac:dyDescent="0.25">
      <c r="B6" s="92" t="s">
        <v>243</v>
      </c>
      <c r="C6" s="106" t="e">
        <f>(IF(B14=#REF!,"",IF(B14=#REF!,#REF!+#REF!,IF(B14=#REF!,#REF!+#REF!,IF(B14=#REF!,#REF!+#REF!,IF(B14=#REF!,#REF!+#REF!,""))))))/1000</f>
        <v>#REF!</v>
      </c>
      <c r="D6" s="107"/>
      <c r="E6" s="108" t="e">
        <f t="shared" ref="E6:E13" si="7">IF(N5*N6&lt;0,0,IF(ABS(N6)&gt;ABS(N5),N5,N6))</f>
        <v>#REF!</v>
      </c>
      <c r="F6" s="109" t="e">
        <f>IF(AND($N$4+SUM($C$4:C6)=0,SIGN(C6)&gt;0),-C6,IF(N5*N6&lt;0,IF(N5&lt;0,N5,0),IF(C6&gt;0,C6,0)*SIGN(N6)))</f>
        <v>#REF!</v>
      </c>
      <c r="G6" s="108" t="e">
        <f t="shared" si="0"/>
        <v>#REF!</v>
      </c>
      <c r="H6" s="108" t="e">
        <f>IF(AND($N$4+SUM($C$4:C6)=0,SIGN(C6&lt;0)),-C6,IF(N5*N6&lt;0,IF(N6&gt;0,0,N6),IF(C6&gt;0,0,-C6)*SIGN(N6)))</f>
        <v>#REF!</v>
      </c>
      <c r="I6" s="110" t="e">
        <f t="shared" si="1"/>
        <v>#REF!</v>
      </c>
      <c r="J6" s="110" t="e">
        <f t="shared" si="2"/>
        <v>#REF!</v>
      </c>
      <c r="K6" s="110" t="e">
        <f t="shared" si="3"/>
        <v>#REF!</v>
      </c>
      <c r="L6" s="110" t="e">
        <f t="shared" si="4"/>
        <v>#REF!</v>
      </c>
      <c r="M6" s="110" t="e">
        <f t="shared" si="5"/>
        <v>#REF!</v>
      </c>
      <c r="N6" s="111" t="e">
        <f t="shared" si="6"/>
        <v>#REF!</v>
      </c>
    </row>
    <row r="7" spans="1:14" ht="13.2" thickBot="1" x14ac:dyDescent="0.25">
      <c r="B7" s="92" t="s">
        <v>259</v>
      </c>
      <c r="C7" s="106" t="e">
        <f>(IF(B14=#REF!,"",IF(B14=#REF!,#REF!+#REF!,IF(B14=#REF!,#REF!+#REF!,IF(B14=#REF!,#REF!+#REF!,IF(B14=#REF!,#REF!+#REF!,""))))))/1000</f>
        <v>#REF!</v>
      </c>
      <c r="D7" s="107"/>
      <c r="E7" s="108" t="e">
        <f t="shared" si="7"/>
        <v>#REF!</v>
      </c>
      <c r="F7" s="109" t="e">
        <f>IF(AND($N$4+SUM($C$4:C7)=0,SIGN(C7)&gt;0),-C7,IF(N6*N7&lt;0,IF(N6&lt;0,N6,0),IF(C7&gt;0,C7,0)*SIGN(N7)))</f>
        <v>#REF!</v>
      </c>
      <c r="G7" s="108" t="e">
        <f t="shared" si="0"/>
        <v>#REF!</v>
      </c>
      <c r="H7" s="108" t="e">
        <f>IF(AND($N$4+SUM($C$4:C7)=0,SIGN(C7&lt;0)),-C7,IF(N6*N7&lt;0,IF(N7&gt;0,0,N7),IF(C7&gt;0,0,-C7)*SIGN(N7)))</f>
        <v>#REF!</v>
      </c>
      <c r="I7" s="110" t="e">
        <f t="shared" si="1"/>
        <v>#REF!</v>
      </c>
      <c r="J7" s="110" t="e">
        <f t="shared" si="2"/>
        <v>#REF!</v>
      </c>
      <c r="K7" s="110" t="e">
        <f t="shared" si="3"/>
        <v>#REF!</v>
      </c>
      <c r="L7" s="110" t="e">
        <f t="shared" si="4"/>
        <v>#REF!</v>
      </c>
      <c r="M7" s="110" t="e">
        <f t="shared" si="5"/>
        <v>#REF!</v>
      </c>
      <c r="N7" s="111" t="e">
        <f t="shared" si="6"/>
        <v>#REF!</v>
      </c>
    </row>
    <row r="8" spans="1:14" ht="13.2" thickBot="1" x14ac:dyDescent="0.25">
      <c r="B8" s="92" t="s">
        <v>260</v>
      </c>
      <c r="C8" s="106" t="e">
        <f>(IF(B14=#REF!,"",IF(B14=#REF!,#REF!+#REF!,IF(B14=#REF!,#REF!+#REF!,IF(B14=#REF!,#REF!+#REF!,IF(B14=#REF!,#REF!+#REF!,""))))))/1000</f>
        <v>#REF!</v>
      </c>
      <c r="D8" s="107"/>
      <c r="E8" s="108" t="e">
        <f>IF(N7*N8&lt;0,0,IF(ABS(N8)&gt;ABS(N7),N7,N8))</f>
        <v>#REF!</v>
      </c>
      <c r="F8" s="109" t="e">
        <f>IF(AND($N$4+SUM($C$4:C8)=0,SIGN(C8)&gt;0),-C8,IF(N7*N8&lt;0,IF(N7&lt;0,N7,0),IF(C8&gt;0,C8,0)*SIGN(N8)))</f>
        <v>#REF!</v>
      </c>
      <c r="G8" s="108" t="e">
        <f t="shared" si="0"/>
        <v>#REF!</v>
      </c>
      <c r="H8" s="108" t="e">
        <f>IF(AND($N$4+SUM($C$4:C8)=0,SIGN(C8&lt;0)),-C8,IF(N7*N8&lt;0,IF(N8&gt;0,0,N8),IF(C8&gt;0,0,-C8)*SIGN(N8)))</f>
        <v>#REF!</v>
      </c>
      <c r="I8" s="110" t="e">
        <f t="shared" si="1"/>
        <v>#REF!</v>
      </c>
      <c r="J8" s="110" t="e">
        <f t="shared" si="2"/>
        <v>#REF!</v>
      </c>
      <c r="K8" s="110" t="e">
        <f t="shared" si="3"/>
        <v>#REF!</v>
      </c>
      <c r="L8" s="110" t="e">
        <f t="shared" si="4"/>
        <v>#REF!</v>
      </c>
      <c r="M8" s="110" t="e">
        <f t="shared" si="5"/>
        <v>#REF!</v>
      </c>
      <c r="N8" s="111" t="e">
        <f t="shared" si="6"/>
        <v>#REF!</v>
      </c>
    </row>
    <row r="9" spans="1:14" ht="13.2" thickBot="1" x14ac:dyDescent="0.25">
      <c r="B9" s="92" t="s">
        <v>1290</v>
      </c>
      <c r="C9" s="106" t="e">
        <f>(IF(B14=#REF!,"",IF(B14=#REF!,#REF!+#REF!,IF(B14=#REF!,#REF!+#REF!,IF(B14=#REF!,#REF!+#REF!,IF(B14=#REF!,#REF!+#REF!,""))))))/1000</f>
        <v>#REF!</v>
      </c>
      <c r="D9" s="107"/>
      <c r="E9" s="108" t="e">
        <f>IF(N8*N9&lt;0,0,IF(ABS(N9)&gt;ABS(N8),N8,N9))</f>
        <v>#REF!</v>
      </c>
      <c r="F9" s="109" t="e">
        <f>IF(AND($N$4+SUM($C$4:C9)=0,SIGN(C9)&gt;0),-C9,IF(N8*N9&lt;0,IF(N8&lt;0,N8,0),IF(C9&gt;0,C9,0)*SIGN(N9)))</f>
        <v>#REF!</v>
      </c>
      <c r="G9" s="108" t="e">
        <f t="shared" si="0"/>
        <v>#REF!</v>
      </c>
      <c r="H9" s="108" t="e">
        <f>IF(AND($N$4+SUM($C$4:C9)=0,SIGN(C9&lt;0)),-C9,IF(N8*N9&lt;0,IF(N9&gt;0,0,N9),IF(C9&gt;0,0,-C9)*SIGN(N9)))</f>
        <v>#REF!</v>
      </c>
      <c r="I9" s="110" t="e">
        <f t="shared" si="1"/>
        <v>#REF!</v>
      </c>
      <c r="J9" s="110" t="e">
        <f t="shared" si="2"/>
        <v>#REF!</v>
      </c>
      <c r="K9" s="110" t="e">
        <f t="shared" si="3"/>
        <v>#REF!</v>
      </c>
      <c r="L9" s="110" t="e">
        <f t="shared" si="4"/>
        <v>#REF!</v>
      </c>
      <c r="M9" s="110" t="e">
        <f t="shared" si="5"/>
        <v>#REF!</v>
      </c>
      <c r="N9" s="111" t="e">
        <f t="shared" si="6"/>
        <v>#REF!</v>
      </c>
    </row>
    <row r="10" spans="1:14" ht="13.2" thickBot="1" x14ac:dyDescent="0.25">
      <c r="B10" s="92" t="s">
        <v>1291</v>
      </c>
      <c r="C10" s="106" t="e">
        <f>(IF(B14=#REF!,"",IF(B14=#REF!,#REF!+#REF!,IF(B14=#REF!,#REF!+#REF!,IF(B14=#REF!,#REF!+#REF!,IF(B14=#REF!,#REF!+#REF!,""))))))/1000</f>
        <v>#REF!</v>
      </c>
      <c r="D10" s="107"/>
      <c r="E10" s="108" t="e">
        <f>IF(N9*N10&lt;0,0,IF(ABS(N10)&gt;ABS(N9),N9,N10))</f>
        <v>#REF!</v>
      </c>
      <c r="F10" s="109" t="e">
        <f>IF(AND($N$4+SUM($C$4:C10)=0,SIGN(C10)&gt;0),-C10,IF(N9*N10&lt;0,IF(N9&lt;0,N9,0),IF(C10&gt;0,C10,0)*SIGN(N10)))</f>
        <v>#REF!</v>
      </c>
      <c r="G10" s="108" t="e">
        <f t="shared" si="0"/>
        <v>#REF!</v>
      </c>
      <c r="H10" s="108" t="e">
        <f>IF(AND($N$4+SUM($C$4:C10)=0,SIGN(C10&lt;0)),-C10,IF(N9*N10&lt;0,IF(N10&gt;0,0,N10),IF(C10&gt;0,0,-C10)*SIGN(N10)))</f>
        <v>#REF!</v>
      </c>
      <c r="I10" s="110" t="e">
        <f t="shared" si="1"/>
        <v>#REF!</v>
      </c>
      <c r="J10" s="110" t="e">
        <f t="shared" si="2"/>
        <v>#REF!</v>
      </c>
      <c r="K10" s="110" t="e">
        <f t="shared" si="3"/>
        <v>#REF!</v>
      </c>
      <c r="L10" s="110" t="e">
        <f t="shared" si="4"/>
        <v>#REF!</v>
      </c>
      <c r="M10" s="110" t="e">
        <f t="shared" si="5"/>
        <v>#REF!</v>
      </c>
      <c r="N10" s="111" t="e">
        <f t="shared" si="6"/>
        <v>#REF!</v>
      </c>
    </row>
    <row r="11" spans="1:14" ht="13.2" thickBot="1" x14ac:dyDescent="0.25">
      <c r="B11" s="92" t="s">
        <v>257</v>
      </c>
      <c r="C11" s="106" t="e">
        <f>(IF(B14=#REF!,"",IF(B14=#REF!,#REF!+#REF!,IF(B14=#REF!,#REF!+#REF!,IF(B14=#REF!,#REF!+#REF!,IF(B14=#REF!,#REF!+#REF!,""))))))/1000</f>
        <v>#REF!</v>
      </c>
      <c r="D11" s="107"/>
      <c r="E11" s="108" t="e">
        <f>IF(N10*N11&lt;0,0,IF(ABS(N11)&gt;ABS(N10),N10,N11))</f>
        <v>#REF!</v>
      </c>
      <c r="F11" s="109" t="e">
        <f>IF(AND($N$4+SUM($C$4:C11)=0,SIGN(C11)&gt;0),-C11,IF(N8*N11&lt;0,IF(N8&lt;0,N8,0),IF(C11&gt;0,C11,0)*SIGN(N11)))</f>
        <v>#REF!</v>
      </c>
      <c r="G11" s="108" t="e">
        <f>IF(N8*N11&lt;0,IF(N8&lt;0,N11,0),0)</f>
        <v>#REF!</v>
      </c>
      <c r="H11" s="108" t="e">
        <f>IF(AND($N$4+SUM($C$4:C11)=0,SIGN(C11&lt;0)),-C11,IF(N8*N11&lt;0,IF(N11&gt;0,0,N11),IF(C11&gt;0,0,-C11)*SIGN(N11)))</f>
        <v>#REF!</v>
      </c>
      <c r="I11" s="110" t="e">
        <f>IF(N8*N11&lt;0,IF(N11&lt;0,N8,0),0)</f>
        <v>#REF!</v>
      </c>
      <c r="J11" s="110" t="e">
        <f t="shared" si="2"/>
        <v>#REF!</v>
      </c>
      <c r="K11" s="110" t="e">
        <f t="shared" si="3"/>
        <v>#REF!</v>
      </c>
      <c r="L11" s="110" t="e">
        <f t="shared" si="4"/>
        <v>#REF!</v>
      </c>
      <c r="M11" s="110" t="e">
        <f>IF($N11&gt;=0,IF($C11&gt;0,$C11,0),0)</f>
        <v>#REF!</v>
      </c>
      <c r="N11" s="111" t="e">
        <f>C11+N10</f>
        <v>#REF!</v>
      </c>
    </row>
    <row r="12" spans="1:14" ht="13.2" thickBot="1" x14ac:dyDescent="0.25">
      <c r="B12" s="92" t="s">
        <v>1438</v>
      </c>
      <c r="C12" s="106" t="e">
        <f>(IF(B14=#REF!,"",IF(B14=#REF!,#REF!+#REF!,IF(B14=#REF!,#REF!+#REF!,IF(B14=#REF!,#REF!+#REF!,IF(B14=#REF!,#REF!+#REF!,""))))))/1000</f>
        <v>#REF!</v>
      </c>
      <c r="D12" s="107"/>
      <c r="E12" s="108" t="e">
        <f t="shared" si="7"/>
        <v>#REF!</v>
      </c>
      <c r="F12" s="109" t="e">
        <f>IF(AND($N$4+SUM($C$4:C12)=0,SIGN(C12)&gt;0),-C12,IF(N11*N12&lt;0,IF(N11&lt;0,N11,0),IF(C12&gt;0,C12,0)*SIGN(N12)))</f>
        <v>#REF!</v>
      </c>
      <c r="G12" s="108" t="e">
        <f t="shared" si="0"/>
        <v>#REF!</v>
      </c>
      <c r="H12" s="108" t="e">
        <f>IF(AND($N$4+SUM($C$4:C12)=0,SIGN(C12&lt;0)),-C12,IF(N11*N12&lt;0,IF(N12&gt;0,0,N12),IF(C12&gt;0,0,-C12)*SIGN(N12)))</f>
        <v>#REF!</v>
      </c>
      <c r="I12" s="110" t="e">
        <f t="shared" si="1"/>
        <v>#REF!</v>
      </c>
      <c r="J12" s="110" t="e">
        <f t="shared" si="2"/>
        <v>#REF!</v>
      </c>
      <c r="K12" s="110" t="e">
        <f t="shared" si="3"/>
        <v>#REF!</v>
      </c>
      <c r="L12" s="110" t="e">
        <f t="shared" si="4"/>
        <v>#REF!</v>
      </c>
      <c r="M12" s="110" t="e">
        <f t="shared" si="5"/>
        <v>#REF!</v>
      </c>
      <c r="N12" s="111" t="e">
        <f t="shared" si="6"/>
        <v>#REF!</v>
      </c>
    </row>
    <row r="13" spans="1:14" ht="13.2" thickBot="1" x14ac:dyDescent="0.25">
      <c r="B13" s="92" t="s">
        <v>262</v>
      </c>
      <c r="C13" s="106" t="e">
        <f>(IF(B14=#REF!,"",IF(B14=#REF!,#REF!+#REF!+#REF!+#REF!+#REF!+#REF!+#REF!+#REF!+#REF!+#REF!,IF(B14=#REF!,#REF!+#REF!+#REF!+#REF!+#REF!+#REF!+#REF!+#REF!,IF(B14=#REF!,#REF!+#REF!+#REF!+#REF!+#REF!+#REF!+#REF!+#REF!,IF(B14=#REF!,#REF!+#REF!+#REF!+#REF!+#REF!+#REF!+#REF!+#REF!,""))))))/1000</f>
        <v>#REF!</v>
      </c>
      <c r="D13" s="107"/>
      <c r="E13" s="108" t="e">
        <f t="shared" si="7"/>
        <v>#REF!</v>
      </c>
      <c r="F13" s="109" t="e">
        <f>IF(AND($N$4+SUM($C$4:C13)=0,SIGN(C13)&gt;0),-C13,IF(N12*N13&lt;0,IF(N12&lt;0,N12,0),IF(C13&gt;0,C13,0)*SIGN(N13)))</f>
        <v>#REF!</v>
      </c>
      <c r="G13" s="108" t="e">
        <f t="shared" si="0"/>
        <v>#REF!</v>
      </c>
      <c r="H13" s="108" t="e">
        <f>IF(AND($N$4+SUM($C$4:C13)=0,SIGN(C13&lt;0)),-C13,IF(N12*N13&lt;0,IF(N13&gt;0,0,N13),IF(C13&gt;0,0,-C13)*SIGN(N13)))</f>
        <v>#REF!</v>
      </c>
      <c r="I13" s="110" t="e">
        <f t="shared" si="1"/>
        <v>#REF!</v>
      </c>
      <c r="J13" s="110" t="e">
        <f t="shared" si="2"/>
        <v>#REF!</v>
      </c>
      <c r="K13" s="110" t="e">
        <f t="shared" si="3"/>
        <v>#REF!</v>
      </c>
      <c r="L13" s="110" t="e">
        <f t="shared" si="4"/>
        <v>#REF!</v>
      </c>
      <c r="M13" s="110" t="e">
        <f t="shared" si="5"/>
        <v>#REF!</v>
      </c>
      <c r="N13" s="111" t="e">
        <f t="shared" si="6"/>
        <v>#REF!</v>
      </c>
    </row>
    <row r="14" spans="1:14" ht="12" thickBot="1" x14ac:dyDescent="0.25">
      <c r="B14" s="100" t="e">
        <f>#REF!</f>
        <v>#REF!</v>
      </c>
      <c r="C14" s="101"/>
      <c r="D14" s="102" t="e">
        <f>#REF!</f>
        <v>#REF!</v>
      </c>
      <c r="E14" s="103"/>
      <c r="F14" s="104"/>
      <c r="G14" s="104"/>
      <c r="H14" s="104"/>
      <c r="I14" s="104"/>
      <c r="J14" s="104"/>
      <c r="K14" s="104"/>
      <c r="L14" s="104"/>
      <c r="M14" s="104"/>
      <c r="N14" s="112" t="e">
        <f>D14</f>
        <v>#REF!</v>
      </c>
    </row>
    <row r="15" spans="1:14" x14ac:dyDescent="0.2">
      <c r="D15" s="113"/>
      <c r="E15" s="113"/>
      <c r="F15" s="113"/>
      <c r="G15" s="113"/>
      <c r="H15" s="113"/>
      <c r="I15" s="113"/>
      <c r="J15" s="113"/>
      <c r="K15" s="113"/>
    </row>
    <row r="16" spans="1:14" x14ac:dyDescent="0.2">
      <c r="B16" s="114" t="s">
        <v>1305</v>
      </c>
      <c r="D16" s="113"/>
      <c r="E16" s="113"/>
      <c r="F16" s="113"/>
      <c r="G16" s="113"/>
      <c r="H16" s="113"/>
      <c r="I16" s="113"/>
      <c r="J16" s="113"/>
      <c r="K16" s="113"/>
    </row>
    <row r="17" spans="2:11" x14ac:dyDescent="0.2">
      <c r="D17" s="113"/>
      <c r="E17" s="113"/>
      <c r="F17" s="113"/>
      <c r="G17" s="113"/>
      <c r="H17" s="113"/>
      <c r="I17" s="113"/>
      <c r="J17" s="113"/>
      <c r="K17" s="113"/>
    </row>
    <row r="21" spans="2:11" x14ac:dyDescent="0.2">
      <c r="D21" s="113"/>
      <c r="E21" s="113"/>
      <c r="F21" s="113"/>
      <c r="G21" s="113"/>
      <c r="H21" s="113"/>
      <c r="I21" s="113"/>
      <c r="J21" s="113"/>
      <c r="K21" s="113"/>
    </row>
    <row r="22" spans="2:11" ht="12" thickBot="1" x14ac:dyDescent="0.25">
      <c r="D22" s="113"/>
      <c r="E22" s="113"/>
      <c r="F22" s="113"/>
      <c r="G22" s="113"/>
      <c r="H22" s="113"/>
      <c r="I22" s="113"/>
      <c r="J22" s="113"/>
      <c r="K22" s="113"/>
    </row>
    <row r="23" spans="2:11" ht="12.6" x14ac:dyDescent="0.2">
      <c r="B23" s="20" t="s">
        <v>307</v>
      </c>
      <c r="C23" s="92" t="s">
        <v>243</v>
      </c>
      <c r="D23" s="113"/>
      <c r="E23" s="113"/>
      <c r="F23" s="113"/>
      <c r="G23" s="113"/>
      <c r="H23" s="113"/>
      <c r="I23" s="113"/>
      <c r="J23" s="113"/>
      <c r="K23" s="113"/>
    </row>
    <row r="24" spans="2:11" ht="12.6" x14ac:dyDescent="0.2">
      <c r="B24" s="21" t="s">
        <v>308</v>
      </c>
      <c r="C24" s="92" t="s">
        <v>242</v>
      </c>
      <c r="D24" s="113"/>
      <c r="E24" s="113"/>
      <c r="F24" s="113"/>
      <c r="G24" s="113"/>
      <c r="H24" s="113"/>
      <c r="I24" s="113"/>
      <c r="J24" s="113"/>
      <c r="K24" s="113"/>
    </row>
    <row r="25" spans="2:11" ht="12.6" x14ac:dyDescent="0.2">
      <c r="B25" s="21" t="s">
        <v>247</v>
      </c>
      <c r="C25" s="92" t="s">
        <v>253</v>
      </c>
      <c r="D25" s="113"/>
      <c r="E25" s="113"/>
      <c r="F25" s="113"/>
      <c r="G25" s="113"/>
      <c r="H25" s="113"/>
      <c r="I25" s="113"/>
      <c r="J25" s="113"/>
      <c r="K25" s="113"/>
    </row>
    <row r="26" spans="2:11" ht="12.6" x14ac:dyDescent="0.2">
      <c r="B26" s="21" t="s">
        <v>309</v>
      </c>
      <c r="C26" s="115" t="s">
        <v>262</v>
      </c>
      <c r="D26" s="113"/>
      <c r="E26" s="113"/>
      <c r="F26" s="113"/>
      <c r="G26" s="113"/>
      <c r="H26" s="113"/>
      <c r="I26" s="113"/>
      <c r="J26" s="113"/>
      <c r="K26" s="113"/>
    </row>
    <row r="27" spans="2:11" ht="12.6" x14ac:dyDescent="0.2">
      <c r="B27" s="21" t="s">
        <v>310</v>
      </c>
      <c r="C27" s="115" t="s">
        <v>262</v>
      </c>
      <c r="D27" s="113"/>
      <c r="E27" s="113"/>
      <c r="F27" s="113"/>
      <c r="G27" s="113"/>
      <c r="H27" s="113"/>
      <c r="I27" s="113"/>
      <c r="J27" s="113"/>
      <c r="K27" s="113"/>
    </row>
    <row r="28" spans="2:11" ht="12.6" x14ac:dyDescent="0.2">
      <c r="B28" s="21" t="s">
        <v>311</v>
      </c>
      <c r="C28" s="115" t="s">
        <v>262</v>
      </c>
    </row>
    <row r="29" spans="2:11" ht="12.6" x14ac:dyDescent="0.2">
      <c r="B29" s="21" t="s">
        <v>312</v>
      </c>
      <c r="C29" s="92" t="s">
        <v>257</v>
      </c>
    </row>
    <row r="30" spans="2:11" ht="12.6" x14ac:dyDescent="0.2">
      <c r="B30" s="21" t="s">
        <v>313</v>
      </c>
      <c r="C30" s="115" t="s">
        <v>262</v>
      </c>
    </row>
    <row r="31" spans="2:11" ht="12.6" x14ac:dyDescent="0.2">
      <c r="B31" s="21" t="s">
        <v>314</v>
      </c>
      <c r="C31" s="92" t="s">
        <v>259</v>
      </c>
    </row>
    <row r="32" spans="2:11" ht="12.6" x14ac:dyDescent="0.2">
      <c r="B32" s="21" t="s">
        <v>315</v>
      </c>
      <c r="C32" s="92" t="s">
        <v>260</v>
      </c>
    </row>
    <row r="33" spans="1:18" ht="12.6" x14ac:dyDescent="0.2">
      <c r="B33" s="21" t="s">
        <v>261</v>
      </c>
      <c r="C33" s="115" t="s">
        <v>262</v>
      </c>
    </row>
    <row r="34" spans="1:18" ht="12.6" x14ac:dyDescent="0.2">
      <c r="B34" s="21" t="s">
        <v>262</v>
      </c>
      <c r="C34" s="115" t="s">
        <v>262</v>
      </c>
    </row>
    <row r="41" spans="1:18" s="113" customFormat="1" x14ac:dyDescent="0.2">
      <c r="A41" s="94"/>
      <c r="B41" s="116"/>
      <c r="D41" s="94"/>
      <c r="E41" s="94"/>
      <c r="F41" s="94"/>
      <c r="G41" s="94"/>
      <c r="H41" s="94"/>
      <c r="I41" s="94"/>
      <c r="J41" s="94"/>
      <c r="K41" s="94"/>
      <c r="L41" s="94"/>
      <c r="M41" s="94"/>
      <c r="N41" s="94"/>
      <c r="O41" s="94"/>
      <c r="P41" s="94"/>
      <c r="Q41" s="94"/>
      <c r="R41" s="94"/>
    </row>
    <row r="42" spans="1:18" s="113" customFormat="1" x14ac:dyDescent="0.2">
      <c r="A42" s="94"/>
      <c r="B42" s="116"/>
      <c r="D42" s="94"/>
      <c r="E42" s="94"/>
      <c r="F42" s="94"/>
      <c r="G42" s="94"/>
      <c r="H42" s="94"/>
      <c r="I42" s="94"/>
      <c r="J42" s="94"/>
      <c r="K42" s="94"/>
      <c r="L42" s="94"/>
      <c r="M42" s="94"/>
      <c r="N42" s="94"/>
      <c r="O42" s="94"/>
      <c r="P42" s="94"/>
      <c r="Q42" s="94"/>
      <c r="R42" s="94"/>
    </row>
    <row r="43" spans="1:18" s="113" customFormat="1" x14ac:dyDescent="0.2">
      <c r="A43" s="94"/>
      <c r="B43" s="116"/>
      <c r="D43" s="94"/>
      <c r="E43" s="94"/>
      <c r="F43" s="94"/>
      <c r="G43" s="94"/>
      <c r="H43" s="94"/>
      <c r="I43" s="94"/>
      <c r="J43" s="94"/>
      <c r="K43" s="94"/>
      <c r="L43" s="94"/>
      <c r="M43" s="94"/>
      <c r="N43" s="94"/>
      <c r="O43" s="94"/>
      <c r="P43" s="94"/>
      <c r="Q43" s="94"/>
      <c r="R43" s="94"/>
    </row>
    <row r="44" spans="1:18" s="113" customFormat="1" x14ac:dyDescent="0.2">
      <c r="A44" s="94"/>
      <c r="B44" s="116"/>
      <c r="D44" s="94"/>
      <c r="E44" s="94"/>
      <c r="F44" s="94"/>
      <c r="G44" s="94"/>
      <c r="H44" s="94"/>
      <c r="I44" s="94"/>
      <c r="J44" s="94"/>
      <c r="K44" s="94"/>
      <c r="L44" s="94"/>
      <c r="M44" s="94"/>
      <c r="N44" s="94"/>
      <c r="O44" s="94"/>
      <c r="P44" s="94"/>
      <c r="Q44" s="94"/>
      <c r="R44" s="94"/>
    </row>
    <row r="45" spans="1:18" s="113" customFormat="1" x14ac:dyDescent="0.2">
      <c r="A45" s="94"/>
      <c r="B45" s="116"/>
      <c r="D45" s="94"/>
      <c r="E45" s="94"/>
      <c r="F45" s="94"/>
      <c r="G45" s="94"/>
      <c r="H45" s="94"/>
      <c r="I45" s="94"/>
      <c r="J45" s="94"/>
      <c r="K45" s="94"/>
      <c r="L45" s="94"/>
      <c r="M45" s="94"/>
      <c r="N45" s="94"/>
      <c r="O45" s="94"/>
      <c r="P45" s="94"/>
      <c r="Q45" s="94"/>
      <c r="R45" s="94"/>
    </row>
    <row r="46" spans="1:18" s="113" customFormat="1" x14ac:dyDescent="0.2">
      <c r="A46" s="94"/>
      <c r="B46" s="116"/>
      <c r="D46" s="94"/>
      <c r="E46" s="94"/>
      <c r="F46" s="94"/>
      <c r="G46" s="94"/>
      <c r="H46" s="94"/>
      <c r="I46" s="94"/>
      <c r="J46" s="94"/>
      <c r="K46" s="94"/>
      <c r="L46" s="94"/>
      <c r="M46" s="94"/>
      <c r="N46" s="94"/>
      <c r="O46" s="94"/>
      <c r="P46" s="94"/>
      <c r="Q46" s="94"/>
      <c r="R46" s="94"/>
    </row>
    <row r="47" spans="1:18" s="113" customFormat="1" x14ac:dyDescent="0.2">
      <c r="A47" s="94"/>
      <c r="B47" s="116"/>
      <c r="D47" s="94"/>
      <c r="E47" s="94"/>
      <c r="F47" s="94"/>
      <c r="G47" s="94"/>
      <c r="H47" s="94"/>
      <c r="I47" s="94"/>
      <c r="J47" s="94"/>
      <c r="K47" s="94"/>
      <c r="L47" s="94"/>
      <c r="M47" s="94"/>
      <c r="N47" s="94"/>
      <c r="O47" s="94"/>
      <c r="P47" s="94"/>
      <c r="Q47" s="94"/>
      <c r="R47" s="94"/>
    </row>
    <row r="48" spans="1:18" s="113" customFormat="1" x14ac:dyDescent="0.2">
      <c r="A48" s="94"/>
      <c r="B48" s="116"/>
      <c r="D48" s="94"/>
      <c r="E48" s="94"/>
      <c r="F48" s="94"/>
      <c r="G48" s="94"/>
      <c r="H48" s="94"/>
      <c r="I48" s="94"/>
      <c r="J48" s="94"/>
      <c r="K48" s="94"/>
      <c r="L48" s="94"/>
      <c r="M48" s="94"/>
      <c r="N48" s="94"/>
      <c r="O48" s="94"/>
      <c r="P48" s="94"/>
      <c r="Q48" s="94"/>
      <c r="R48" s="94"/>
    </row>
    <row r="49" spans="1:18" s="113" customFormat="1" x14ac:dyDescent="0.2">
      <c r="A49" s="94"/>
      <c r="B49" s="116"/>
      <c r="D49" s="94"/>
      <c r="E49" s="94"/>
      <c r="F49" s="94"/>
      <c r="G49" s="94"/>
      <c r="H49" s="94"/>
      <c r="I49" s="94"/>
      <c r="J49" s="94"/>
      <c r="K49" s="94"/>
      <c r="L49" s="94"/>
      <c r="M49" s="94"/>
      <c r="N49" s="94"/>
      <c r="O49" s="94"/>
      <c r="P49" s="94"/>
      <c r="Q49" s="94"/>
      <c r="R49" s="94"/>
    </row>
    <row r="50" spans="1:18" s="113" customFormat="1" x14ac:dyDescent="0.2">
      <c r="A50" s="94"/>
      <c r="B50" s="116"/>
      <c r="D50" s="94"/>
      <c r="E50" s="94"/>
      <c r="F50" s="94"/>
      <c r="G50" s="94"/>
      <c r="H50" s="94"/>
      <c r="I50" s="94"/>
      <c r="J50" s="94"/>
      <c r="K50" s="94"/>
      <c r="L50" s="94"/>
      <c r="M50" s="94"/>
      <c r="N50" s="94"/>
      <c r="O50" s="94"/>
      <c r="P50" s="94"/>
      <c r="Q50" s="94"/>
      <c r="R50" s="94"/>
    </row>
    <row r="51" spans="1:18" s="113" customFormat="1" x14ac:dyDescent="0.2">
      <c r="A51" s="94"/>
      <c r="B51" s="116"/>
      <c r="D51" s="94"/>
      <c r="E51" s="94"/>
      <c r="F51" s="94"/>
      <c r="G51" s="94"/>
      <c r="H51" s="94"/>
      <c r="I51" s="94"/>
      <c r="J51" s="94"/>
      <c r="K51" s="94"/>
      <c r="L51" s="94"/>
      <c r="M51" s="94"/>
      <c r="N51" s="94"/>
      <c r="O51" s="94"/>
      <c r="P51" s="94"/>
      <c r="Q51" s="94"/>
      <c r="R51" s="94"/>
    </row>
    <row r="52" spans="1:18" s="113" customFormat="1" x14ac:dyDescent="0.2">
      <c r="A52" s="94"/>
      <c r="B52" s="116"/>
      <c r="D52" s="94"/>
      <c r="E52" s="94"/>
      <c r="F52" s="94"/>
      <c r="G52" s="94"/>
      <c r="H52" s="94"/>
      <c r="I52" s="94"/>
      <c r="J52" s="94"/>
      <c r="K52" s="94"/>
      <c r="L52" s="94"/>
      <c r="M52" s="94"/>
      <c r="N52" s="94"/>
      <c r="O52" s="94"/>
      <c r="P52" s="94"/>
      <c r="Q52" s="94"/>
      <c r="R52" s="94"/>
    </row>
    <row r="53" spans="1:18" s="113" customFormat="1" x14ac:dyDescent="0.2">
      <c r="A53" s="94"/>
      <c r="B53" s="116"/>
      <c r="D53" s="94"/>
      <c r="E53" s="94"/>
      <c r="F53" s="94"/>
      <c r="G53" s="94"/>
      <c r="H53" s="94"/>
      <c r="I53" s="94"/>
      <c r="J53" s="94"/>
      <c r="K53" s="94"/>
      <c r="L53" s="94"/>
      <c r="M53" s="94"/>
      <c r="N53" s="94"/>
      <c r="O53" s="94"/>
      <c r="P53" s="94"/>
      <c r="Q53" s="94"/>
      <c r="R53" s="94"/>
    </row>
    <row r="54" spans="1:18" s="113" customFormat="1" x14ac:dyDescent="0.2">
      <c r="A54" s="94"/>
      <c r="B54" s="116"/>
      <c r="D54" s="94"/>
      <c r="E54" s="94"/>
      <c r="F54" s="94"/>
      <c r="G54" s="94"/>
      <c r="H54" s="94"/>
      <c r="I54" s="94"/>
      <c r="J54" s="94"/>
      <c r="K54" s="94"/>
      <c r="L54" s="94"/>
      <c r="M54" s="94"/>
      <c r="N54" s="94"/>
      <c r="O54" s="94"/>
      <c r="P54" s="94"/>
      <c r="Q54" s="94"/>
      <c r="R54" s="94"/>
    </row>
    <row r="55" spans="1:18" s="113" customFormat="1" x14ac:dyDescent="0.2">
      <c r="A55" s="94"/>
      <c r="B55" s="116"/>
      <c r="D55" s="94"/>
      <c r="E55" s="94"/>
      <c r="F55" s="94"/>
      <c r="G55" s="94"/>
      <c r="H55" s="94"/>
      <c r="I55" s="94"/>
      <c r="J55" s="94"/>
      <c r="K55" s="94"/>
      <c r="L55" s="94"/>
      <c r="M55" s="94"/>
      <c r="N55" s="94"/>
      <c r="O55" s="94"/>
      <c r="P55" s="94"/>
      <c r="Q55" s="94"/>
      <c r="R55" s="94"/>
    </row>
    <row r="56" spans="1:18" s="113" customFormat="1" x14ac:dyDescent="0.2">
      <c r="A56" s="94"/>
      <c r="B56" s="116"/>
      <c r="D56" s="94"/>
      <c r="E56" s="94"/>
      <c r="F56" s="94"/>
      <c r="G56" s="94"/>
      <c r="H56" s="94"/>
      <c r="I56" s="94"/>
      <c r="J56" s="94"/>
      <c r="K56" s="94"/>
      <c r="L56" s="94"/>
      <c r="M56" s="94"/>
      <c r="N56" s="94"/>
      <c r="O56" s="94"/>
      <c r="P56" s="94"/>
      <c r="Q56" s="94"/>
      <c r="R56" s="94"/>
    </row>
    <row r="57" spans="1:18" s="113" customFormat="1" x14ac:dyDescent="0.2">
      <c r="A57" s="94"/>
      <c r="B57" s="116"/>
      <c r="D57" s="94"/>
      <c r="E57" s="94"/>
      <c r="F57" s="94"/>
      <c r="G57" s="94"/>
      <c r="H57" s="94"/>
      <c r="I57" s="94"/>
      <c r="J57" s="94"/>
      <c r="K57" s="94"/>
      <c r="L57" s="94"/>
      <c r="M57" s="94"/>
      <c r="N57" s="94"/>
      <c r="O57" s="94"/>
      <c r="P57" s="94"/>
      <c r="Q57" s="94"/>
      <c r="R57" s="94"/>
    </row>
    <row r="58" spans="1:18" s="113" customFormat="1" x14ac:dyDescent="0.2">
      <c r="A58" s="94"/>
      <c r="B58" s="116"/>
      <c r="D58" s="94"/>
      <c r="E58" s="94"/>
      <c r="F58" s="94"/>
      <c r="G58" s="94"/>
      <c r="H58" s="94"/>
      <c r="I58" s="94"/>
      <c r="J58" s="94"/>
      <c r="K58" s="94"/>
      <c r="L58" s="94"/>
      <c r="M58" s="94"/>
      <c r="N58" s="94"/>
      <c r="O58" s="94"/>
      <c r="P58" s="94"/>
      <c r="Q58" s="94"/>
      <c r="R58" s="94"/>
    </row>
    <row r="59" spans="1:18" s="113" customFormat="1" x14ac:dyDescent="0.2">
      <c r="A59" s="94"/>
      <c r="B59" s="116"/>
      <c r="D59" s="94"/>
      <c r="E59" s="94"/>
      <c r="F59" s="94"/>
      <c r="G59" s="94"/>
      <c r="H59" s="94"/>
      <c r="I59" s="94"/>
      <c r="J59" s="94"/>
      <c r="K59" s="94"/>
      <c r="L59" s="94"/>
      <c r="M59" s="94"/>
      <c r="N59" s="94"/>
      <c r="O59" s="94"/>
      <c r="P59" s="94"/>
      <c r="Q59" s="94"/>
      <c r="R59" s="94"/>
    </row>
    <row r="60" spans="1:18" s="113" customFormat="1" x14ac:dyDescent="0.2">
      <c r="A60" s="94"/>
      <c r="B60" s="116"/>
      <c r="D60" s="94"/>
      <c r="E60" s="94"/>
      <c r="F60" s="94"/>
      <c r="G60" s="94"/>
      <c r="H60" s="94"/>
      <c r="I60" s="94"/>
      <c r="J60" s="94"/>
      <c r="K60" s="94"/>
      <c r="L60" s="94"/>
      <c r="M60" s="94"/>
      <c r="N60" s="94"/>
      <c r="O60" s="94"/>
      <c r="P60" s="94"/>
      <c r="Q60" s="94"/>
      <c r="R60" s="94"/>
    </row>
    <row r="61" spans="1:18" s="113" customFormat="1" x14ac:dyDescent="0.2">
      <c r="A61" s="94"/>
      <c r="B61" s="116"/>
      <c r="D61" s="94"/>
      <c r="E61" s="94"/>
      <c r="F61" s="94"/>
      <c r="G61" s="94"/>
      <c r="H61" s="94"/>
      <c r="I61" s="94"/>
      <c r="J61" s="94"/>
      <c r="K61" s="94"/>
      <c r="L61" s="94"/>
      <c r="M61" s="94"/>
      <c r="N61" s="94"/>
      <c r="O61" s="94"/>
      <c r="P61" s="94"/>
      <c r="Q61" s="94"/>
      <c r="R61" s="94"/>
    </row>
    <row r="62" spans="1:18" s="113" customFormat="1" x14ac:dyDescent="0.2">
      <c r="A62" s="94"/>
      <c r="B62" s="116"/>
      <c r="D62" s="94"/>
      <c r="E62" s="94"/>
      <c r="F62" s="94"/>
      <c r="G62" s="94"/>
      <c r="H62" s="94"/>
      <c r="I62" s="94"/>
      <c r="J62" s="94"/>
      <c r="K62" s="94"/>
      <c r="L62" s="94"/>
      <c r="M62" s="94"/>
      <c r="N62" s="94"/>
      <c r="O62" s="94"/>
      <c r="P62" s="94"/>
      <c r="Q62" s="94"/>
      <c r="R62" s="94"/>
    </row>
  </sheetData>
  <pageMargins left="0.75" right="0.75" top="1" bottom="1" header="0.5" footer="0.5"/>
  <pageSetup paperSize="9" orientation="portrait" r:id="rId1"/>
  <headerFooter alignWithMargins="0"/>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4">
    <tabColor rgb="FFFFC000"/>
  </sheetPr>
  <dimension ref="A1:G24"/>
  <sheetViews>
    <sheetView workbookViewId="0"/>
  </sheetViews>
  <sheetFormatPr defaultColWidth="8.81640625" defaultRowHeight="13.8" x14ac:dyDescent="0.25"/>
  <cols>
    <col min="1" max="1" width="13.90625" style="54" bestFit="1" customWidth="1"/>
    <col min="2" max="2" width="13.90625" style="54" customWidth="1"/>
    <col min="3" max="3" width="8.81640625" style="54"/>
    <col min="4" max="4" width="7.453125" style="54" bestFit="1" customWidth="1"/>
    <col min="5" max="5" width="9.90625" style="54" bestFit="1" customWidth="1"/>
    <col min="6" max="6" width="8.81640625" style="54"/>
    <col min="7" max="7" width="12.08984375" style="54" bestFit="1" customWidth="1"/>
    <col min="8" max="16384" width="8.81640625" style="54"/>
  </cols>
  <sheetData>
    <row r="1" spans="1:7" x14ac:dyDescent="0.25">
      <c r="B1" s="54" t="s">
        <v>248</v>
      </c>
      <c r="C1" s="54" t="s">
        <v>249</v>
      </c>
      <c r="D1" s="54" t="s">
        <v>250</v>
      </c>
      <c r="E1" s="54" t="s">
        <v>251</v>
      </c>
      <c r="F1" s="54" t="s">
        <v>252</v>
      </c>
    </row>
    <row r="2" spans="1:7" x14ac:dyDescent="0.25">
      <c r="A2" s="13" t="s">
        <v>1147</v>
      </c>
      <c r="B2" s="55"/>
      <c r="D2" s="55"/>
      <c r="E2" s="55"/>
      <c r="F2" s="3" t="e">
        <f>(#REF!)/1000</f>
        <v>#REF!</v>
      </c>
    </row>
    <row r="3" spans="1:7" x14ac:dyDescent="0.25">
      <c r="A3" s="54" t="s">
        <v>242</v>
      </c>
      <c r="B3" s="55" t="e">
        <f>(B2+E2+F2-D3)</f>
        <v>#REF!</v>
      </c>
      <c r="C3" s="3"/>
      <c r="D3" s="55" t="e">
        <f>(IF((#REF!+#REF!)&lt;0,(#REF!+#REF!)-2*(#REF!+#REF!),0))/1000</f>
        <v>#REF!</v>
      </c>
      <c r="E3" s="55" t="e">
        <f>(IF((#REF!+#REF!)&gt;0,(#REF!+#REF!),0))/1000</f>
        <v>#REF!</v>
      </c>
    </row>
    <row r="4" spans="1:7" x14ac:dyDescent="0.25">
      <c r="A4" s="54" t="s">
        <v>243</v>
      </c>
      <c r="B4" s="55" t="e">
        <f>(B3+E3+F3-D4)</f>
        <v>#REF!</v>
      </c>
      <c r="C4" s="3"/>
      <c r="D4" s="55" t="e">
        <f>(IF((#REF!+#REF!)&lt;0,(#REF!+#REF!)-2*(#REF!+#REF!),0))/1000</f>
        <v>#REF!</v>
      </c>
      <c r="E4" s="55" t="e">
        <f>(IF((#REF!+#REF!)&gt;0,(#REF!+#REF!),0))/1000</f>
        <v>#REF!</v>
      </c>
    </row>
    <row r="5" spans="1:7" x14ac:dyDescent="0.25">
      <c r="A5" s="54" t="s">
        <v>259</v>
      </c>
      <c r="B5" s="55" t="e">
        <f t="shared" ref="B5:B11" si="0">(B4+E4+F4-D5)</f>
        <v>#REF!</v>
      </c>
      <c r="C5" s="3"/>
      <c r="D5" s="55" t="e">
        <f>(IF((#REF!+#REF!)&lt;0,(#REF!+#REF!)-2*(#REF!+#REF!),0))/1000</f>
        <v>#REF!</v>
      </c>
      <c r="E5" s="55" t="e">
        <f>(IF((#REF!+#REF!)&gt;0,(#REF!+#REF!),0))/1000</f>
        <v>#REF!</v>
      </c>
    </row>
    <row r="6" spans="1:7" x14ac:dyDescent="0.25">
      <c r="A6" s="54" t="s">
        <v>260</v>
      </c>
      <c r="B6" s="55" t="e">
        <f t="shared" si="0"/>
        <v>#REF!</v>
      </c>
      <c r="C6" s="3"/>
      <c r="D6" s="55" t="e">
        <f>(IF((#REF!+#REF!)&lt;0,(#REF!+#REF!)-2*(#REF!+#REF!),0))/1000</f>
        <v>#REF!</v>
      </c>
      <c r="E6" s="55" t="e">
        <f>(IF((#REF!+#REF!)&gt;0,(#REF!+#REF!),0))/1000</f>
        <v>#REF!</v>
      </c>
    </row>
    <row r="7" spans="1:7" x14ac:dyDescent="0.25">
      <c r="A7" s="92" t="s">
        <v>1290</v>
      </c>
      <c r="B7" s="55" t="e">
        <f t="shared" si="0"/>
        <v>#REF!</v>
      </c>
      <c r="C7" s="3"/>
      <c r="D7" s="55" t="e">
        <f>(IF((#REF!+#REF!+((#REF!)-(#REF!+#REF!)))&lt;0,(#REF!+#REF!+#REF!+#REF!+#REF!+#REF!+#REF!+#REF!+#REF!+#REF!+#REF!+#REF!+((#REF!)-(#REF!+#REF!)))-2*(#REF!+#REF!+#REF!+#REF!+#REF!+#REF!+#REF!+#REF!+#REF!+#REF!+#REF!+#REF!+((#REF!)-(#REF!+#REF!))),0))/1000</f>
        <v>#REF!</v>
      </c>
      <c r="E7" s="55"/>
    </row>
    <row r="8" spans="1:7" x14ac:dyDescent="0.25">
      <c r="A8" s="92" t="s">
        <v>1291</v>
      </c>
      <c r="B8" s="55" t="e">
        <f t="shared" si="0"/>
        <v>#REF!</v>
      </c>
      <c r="C8" s="3"/>
      <c r="D8" s="55"/>
      <c r="E8" s="55"/>
    </row>
    <row r="9" spans="1:7" x14ac:dyDescent="0.25">
      <c r="A9" s="54" t="s">
        <v>257</v>
      </c>
      <c r="B9" s="55" t="e">
        <f t="shared" si="0"/>
        <v>#REF!</v>
      </c>
      <c r="C9" s="3"/>
      <c r="D9" s="55" t="e">
        <f>(IF((#REF!+#REF!)&lt;0,(#REF!+#REF!)-2*(#REF!+#REF!),0))/1000</f>
        <v>#REF!</v>
      </c>
      <c r="E9" s="55" t="e">
        <f>(IF((#REF!+#REF!)&gt;0,(#REF!+#REF!),0))/1000</f>
        <v>#REF!</v>
      </c>
    </row>
    <row r="10" spans="1:7" x14ac:dyDescent="0.25">
      <c r="A10" s="54" t="s">
        <v>253</v>
      </c>
      <c r="B10" s="55" t="e">
        <f t="shared" si="0"/>
        <v>#REF!</v>
      </c>
      <c r="C10" s="3"/>
      <c r="D10" s="55" t="e">
        <f>(IF((#REF!+#REF!)&lt;0,(#REF!+#REF!)-2*(#REF!+#REF!),0))/1000</f>
        <v>#REF!</v>
      </c>
      <c r="E10" s="55" t="e">
        <f>(IF((#REF!+#REF!)&gt;0,(#REF!+#REF!),0))/1000</f>
        <v>#REF!</v>
      </c>
    </row>
    <row r="11" spans="1:7" x14ac:dyDescent="0.25">
      <c r="A11" s="54" t="s">
        <v>262</v>
      </c>
      <c r="B11" s="55" t="e">
        <f t="shared" si="0"/>
        <v>#REF!</v>
      </c>
      <c r="C11" s="3"/>
      <c r="D11" s="55" t="e">
        <f>(IF((#REF!+#REF!+#REF!+#REF!+#REF!+#REF!+#REF!+#REF!+#REF!+#REF!+#REF!+#REF!+((#REF!)-(#REF!+#REF!)))&lt;0,(#REF!+#REF!+#REF!+#REF!+#REF!+#REF!+#REF!+#REF!+#REF!+#REF!+#REF!+#REF!+((#REF!)-(#REF!+#REF!)))-2*(#REF!+#REF!+#REF!+#REF!+#REF!+#REF!+#REF!+#REF!+#REF!+#REF!+#REF!+#REF!+((#REF!)-(#REF!+#REF!))),0))/1000</f>
        <v>#REF!</v>
      </c>
      <c r="E11" s="55" t="e">
        <f>(IF((#REF!+#REF!+#REF!+#REF!+#REF!+#REF!+#REF!+#REF!+#REF!+#REF!+#REF!+#REF!+((#REF!)-(#REF!+#REF!)))&gt;0,(#REF!+#REF!+#REF!+#REF!+#REF!+#REF!+#REF!+#REF!+#REF!+#REF!+#REF!+#REF!+((#REF!)-(#REF!+#REF!))),0))/1000</f>
        <v>#REF!</v>
      </c>
    </row>
    <row r="12" spans="1:7" x14ac:dyDescent="0.25">
      <c r="A12" s="13" t="s">
        <v>1148</v>
      </c>
      <c r="B12" s="55"/>
      <c r="C12" s="3" t="e">
        <f>(#REF!)/1000</f>
        <v>#REF!</v>
      </c>
      <c r="D12" s="55"/>
      <c r="E12" s="55"/>
      <c r="G12" s="55"/>
    </row>
    <row r="13" spans="1:7" x14ac:dyDescent="0.25">
      <c r="G13" s="55"/>
    </row>
    <row r="14" spans="1:7" x14ac:dyDescent="0.25">
      <c r="A14" s="92" t="s">
        <v>1290</v>
      </c>
    </row>
    <row r="15" spans="1:7" x14ac:dyDescent="0.25">
      <c r="A15" s="92" t="s">
        <v>1291</v>
      </c>
    </row>
    <row r="16" spans="1:7" x14ac:dyDescent="0.25">
      <c r="B16" s="3"/>
    </row>
    <row r="18" spans="1:2" x14ac:dyDescent="0.25">
      <c r="A18" s="13" t="s">
        <v>264</v>
      </c>
      <c r="B18" s="13" t="s">
        <v>246</v>
      </c>
    </row>
    <row r="19" spans="1:2" x14ac:dyDescent="0.25">
      <c r="A19" s="54" t="s">
        <v>265</v>
      </c>
      <c r="B19" s="3" t="e">
        <f>(#REF!+#REF!)/1000</f>
        <v>#REF!</v>
      </c>
    </row>
    <row r="20" spans="1:2" x14ac:dyDescent="0.25">
      <c r="A20" s="54" t="s">
        <v>266</v>
      </c>
      <c r="B20" s="3" t="e">
        <f>(#REF!+#REF!)/1000</f>
        <v>#REF!</v>
      </c>
    </row>
    <row r="21" spans="1:2" x14ac:dyDescent="0.25">
      <c r="A21" s="54" t="s">
        <v>267</v>
      </c>
      <c r="B21" s="3" t="e">
        <f>(#REF!+#REF!)/1000</f>
        <v>#REF!</v>
      </c>
    </row>
    <row r="22" spans="1:2" x14ac:dyDescent="0.25">
      <c r="A22" s="54" t="s">
        <v>268</v>
      </c>
      <c r="B22" s="3" t="e">
        <f>(#REF!+#REF!)/1000</f>
        <v>#REF!</v>
      </c>
    </row>
    <row r="23" spans="1:2" x14ac:dyDescent="0.25">
      <c r="A23" s="54" t="s">
        <v>269</v>
      </c>
      <c r="B23" s="3" t="e">
        <f>(#REF!+#REF!)/1000</f>
        <v>#REF!</v>
      </c>
    </row>
    <row r="24" spans="1:2" x14ac:dyDescent="0.25">
      <c r="A24" s="54" t="s">
        <v>270</v>
      </c>
      <c r="B24" s="3" t="e">
        <f>(#REF!+#REF!)/1000</f>
        <v>#REF!</v>
      </c>
    </row>
  </sheetData>
  <pageMargins left="0.7" right="0.7" top="0.75" bottom="0.75" header="0.3" footer="0.3"/>
  <pageSetup paperSize="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8">
    <tabColor rgb="FFFFC000"/>
  </sheetPr>
  <dimension ref="A1:G106"/>
  <sheetViews>
    <sheetView topLeftCell="A78" workbookViewId="0"/>
  </sheetViews>
  <sheetFormatPr defaultColWidth="8.81640625" defaultRowHeight="13.8" x14ac:dyDescent="0.25"/>
  <cols>
    <col min="1" max="1" width="8.81640625" style="7"/>
    <col min="2" max="2" width="9.36328125" style="18" bestFit="1" customWidth="1"/>
    <col min="3" max="3" width="26.81640625" style="18" bestFit="1" customWidth="1"/>
    <col min="4" max="4" width="26.81640625" style="18" customWidth="1"/>
    <col min="5" max="5" width="23.81640625" style="18" bestFit="1" customWidth="1"/>
    <col min="6" max="6" width="34.7265625" style="18" bestFit="1" customWidth="1"/>
    <col min="7" max="16384" width="8.81640625" style="7"/>
  </cols>
  <sheetData>
    <row r="1" spans="1:7" x14ac:dyDescent="0.25">
      <c r="A1" s="16" t="s">
        <v>225</v>
      </c>
      <c r="B1" s="16" t="s">
        <v>21</v>
      </c>
      <c r="C1" s="16" t="s">
        <v>22</v>
      </c>
      <c r="D1" s="16" t="s">
        <v>1421</v>
      </c>
      <c r="E1" s="16" t="s">
        <v>23</v>
      </c>
      <c r="F1" s="16" t="s">
        <v>226</v>
      </c>
      <c r="G1" s="7" t="s">
        <v>1150</v>
      </c>
    </row>
    <row r="2" spans="1:7" s="19" customFormat="1" x14ac:dyDescent="0.25">
      <c r="A2" s="19" t="s">
        <v>1422</v>
      </c>
      <c r="B2" s="17" t="s">
        <v>125</v>
      </c>
      <c r="C2" s="17" t="s">
        <v>126</v>
      </c>
      <c r="D2" s="17" t="str">
        <f t="shared" ref="D2:D66" si="0">B2&amp;" - "&amp;C2</f>
        <v>F1011 - FA Support</v>
      </c>
      <c r="E2" s="17" t="s">
        <v>1207</v>
      </c>
      <c r="F2" s="17" t="s">
        <v>1425</v>
      </c>
      <c r="G2" s="19" t="str">
        <f>B73&amp;" - "&amp;C73</f>
        <v>E1011 - Présidence Direction Générale</v>
      </c>
    </row>
    <row r="3" spans="1:7" s="19" customFormat="1" x14ac:dyDescent="0.25">
      <c r="A3" s="19" t="s">
        <v>1422</v>
      </c>
      <c r="B3" s="17" t="s">
        <v>127</v>
      </c>
      <c r="C3" s="17" t="s">
        <v>128</v>
      </c>
      <c r="D3" s="17" t="str">
        <f t="shared" si="0"/>
        <v>F3011 - FA M&amp;A Transaction Services</v>
      </c>
      <c r="E3" s="17" t="s">
        <v>1208</v>
      </c>
      <c r="F3" s="17" t="s">
        <v>1425</v>
      </c>
      <c r="G3" s="19" t="str">
        <f t="shared" ref="G3:G34" si="1">B74&amp;" - "&amp;C74</f>
        <v>I9999 - SFIEN</v>
      </c>
    </row>
    <row r="4" spans="1:7" s="19" customFormat="1" x14ac:dyDescent="0.25">
      <c r="A4" s="19" t="s">
        <v>1422</v>
      </c>
      <c r="B4" s="17" t="s">
        <v>129</v>
      </c>
      <c r="C4" s="17" t="s">
        <v>130</v>
      </c>
      <c r="D4" s="17" t="str">
        <f t="shared" si="0"/>
        <v>F3511 - FA Forensic&amp;Dispute Services</v>
      </c>
      <c r="E4" s="17" t="s">
        <v>1209</v>
      </c>
      <c r="F4" s="17" t="s">
        <v>1425</v>
      </c>
      <c r="G4" s="19" t="str">
        <f t="shared" si="1"/>
        <v>S2011 - Direction Services Généraux</v>
      </c>
    </row>
    <row r="5" spans="1:7" s="19" customFormat="1" x14ac:dyDescent="0.25">
      <c r="A5" s="19" t="s">
        <v>1422</v>
      </c>
      <c r="B5" s="17" t="s">
        <v>131</v>
      </c>
      <c r="C5" s="17" t="s">
        <v>132</v>
      </c>
      <c r="D5" s="17" t="str">
        <f t="shared" si="0"/>
        <v>F4011 - FA Reorganisation Services</v>
      </c>
      <c r="E5" s="17" t="s">
        <v>1208</v>
      </c>
      <c r="F5" s="17" t="s">
        <v>1425</v>
      </c>
      <c r="G5" s="19" t="str">
        <f t="shared" si="1"/>
        <v>S2012 - DSG Rhône-Alpes</v>
      </c>
    </row>
    <row r="6" spans="1:7" s="19" customFormat="1" x14ac:dyDescent="0.25">
      <c r="A6" s="19" t="s">
        <v>1422</v>
      </c>
      <c r="B6" s="17" t="s">
        <v>133</v>
      </c>
      <c r="C6" s="17" t="s">
        <v>134</v>
      </c>
      <c r="D6" s="17" t="str">
        <f t="shared" si="0"/>
        <v>F5011 - FA Valuation</v>
      </c>
      <c r="E6" s="17" t="s">
        <v>1209</v>
      </c>
      <c r="F6" s="17" t="s">
        <v>1425</v>
      </c>
      <c r="G6" s="19" t="str">
        <f t="shared" si="1"/>
        <v>S2013 - DSG Sud Ouest</v>
      </c>
    </row>
    <row r="7" spans="1:7" s="19" customFormat="1" x14ac:dyDescent="0.25">
      <c r="A7" s="19" t="s">
        <v>1422</v>
      </c>
      <c r="B7" s="17" t="s">
        <v>135</v>
      </c>
      <c r="C7" s="17" t="s">
        <v>136</v>
      </c>
      <c r="D7" s="17" t="str">
        <f t="shared" si="0"/>
        <v>F5111 - FA Afrique</v>
      </c>
      <c r="E7" s="17" t="s">
        <v>1210</v>
      </c>
      <c r="F7" s="17" t="s">
        <v>1425</v>
      </c>
      <c r="G7" s="19" t="str">
        <f t="shared" si="1"/>
        <v>S2014 - DSG Mediterranée</v>
      </c>
    </row>
    <row r="8" spans="1:7" s="19" customFormat="1" x14ac:dyDescent="0.25">
      <c r="A8" s="19" t="s">
        <v>1422</v>
      </c>
      <c r="B8" s="17" t="s">
        <v>137</v>
      </c>
      <c r="C8" s="17" t="s">
        <v>138</v>
      </c>
      <c r="D8" s="17" t="str">
        <f t="shared" si="0"/>
        <v>F6011 - FA Corporate Finance Advisory</v>
      </c>
      <c r="E8" s="17" t="s">
        <v>1208</v>
      </c>
      <c r="F8" s="17" t="s">
        <v>1425</v>
      </c>
      <c r="G8" s="19" t="str">
        <f t="shared" si="1"/>
        <v>S2015 - DSG Est</v>
      </c>
    </row>
    <row r="9" spans="1:7" s="19" customFormat="1" x14ac:dyDescent="0.25">
      <c r="A9" s="19" t="s">
        <v>1422</v>
      </c>
      <c r="B9" s="17" t="s">
        <v>139</v>
      </c>
      <c r="C9" s="17" t="s">
        <v>140</v>
      </c>
      <c r="D9" s="17" t="str">
        <f t="shared" si="0"/>
        <v>F8011 - FA FSI &amp; Real Estate Advisory</v>
      </c>
      <c r="E9" s="17" t="s">
        <v>1209</v>
      </c>
      <c r="F9" s="17" t="s">
        <v>1425</v>
      </c>
      <c r="G9" s="19" t="str">
        <f t="shared" si="1"/>
        <v>S2016 - DSG Centre</v>
      </c>
    </row>
    <row r="10" spans="1:7" s="19" customFormat="1" x14ac:dyDescent="0.25">
      <c r="A10" s="19" t="s">
        <v>1422</v>
      </c>
      <c r="B10" s="17" t="s">
        <v>141</v>
      </c>
      <c r="C10" s="17" t="s">
        <v>142</v>
      </c>
      <c r="D10" s="17" t="str">
        <f t="shared" si="0"/>
        <v>F9612 - FA Rhône-Alpes</v>
      </c>
      <c r="E10" s="17" t="s">
        <v>1211</v>
      </c>
      <c r="F10" s="17" t="s">
        <v>1425</v>
      </c>
      <c r="G10" s="19" t="str">
        <f t="shared" si="1"/>
        <v>S2017 - DSG Ouest</v>
      </c>
    </row>
    <row r="11" spans="1:7" s="19" customFormat="1" x14ac:dyDescent="0.25">
      <c r="A11" s="19" t="s">
        <v>1422</v>
      </c>
      <c r="B11" s="17" t="s">
        <v>143</v>
      </c>
      <c r="C11" s="17" t="s">
        <v>144</v>
      </c>
      <c r="D11" s="17" t="str">
        <f t="shared" si="0"/>
        <v>F9613 - FA Sud Ouest</v>
      </c>
      <c r="E11" s="17" t="s">
        <v>1212</v>
      </c>
      <c r="F11" s="17" t="s">
        <v>1425</v>
      </c>
      <c r="G11" s="19" t="str">
        <f t="shared" si="1"/>
        <v>S2018 - DSG Nord</v>
      </c>
    </row>
    <row r="12" spans="1:7" s="19" customFormat="1" x14ac:dyDescent="0.25">
      <c r="A12" s="19" t="s">
        <v>1422</v>
      </c>
      <c r="B12" s="17" t="s">
        <v>145</v>
      </c>
      <c r="C12" s="17" t="s">
        <v>146</v>
      </c>
      <c r="D12" s="17" t="str">
        <f t="shared" si="0"/>
        <v>F9614 - FA Mediterranée</v>
      </c>
      <c r="E12" s="17" t="s">
        <v>1213</v>
      </c>
      <c r="F12" s="17" t="s">
        <v>1425</v>
      </c>
      <c r="G12" s="19" t="str">
        <f t="shared" si="1"/>
        <v>S2019 - DSG Toulouse</v>
      </c>
    </row>
    <row r="13" spans="1:7" s="19" customFormat="1" x14ac:dyDescent="0.25">
      <c r="A13" s="19" t="s">
        <v>1422</v>
      </c>
      <c r="B13" s="91" t="s">
        <v>147</v>
      </c>
      <c r="C13" s="17" t="s">
        <v>148</v>
      </c>
      <c r="D13" s="17" t="str">
        <f t="shared" si="0"/>
        <v>F9615 - FA Est</v>
      </c>
      <c r="E13" s="17" t="s">
        <v>1214</v>
      </c>
      <c r="F13" s="17" t="s">
        <v>1425</v>
      </c>
      <c r="G13" s="19" t="str">
        <f t="shared" si="1"/>
        <v>S2020 - DSG Rouen</v>
      </c>
    </row>
    <row r="14" spans="1:7" s="19" customFormat="1" x14ac:dyDescent="0.25">
      <c r="A14" s="19" t="s">
        <v>1422</v>
      </c>
      <c r="B14" s="17" t="s">
        <v>149</v>
      </c>
      <c r="C14" s="17" t="s">
        <v>150</v>
      </c>
      <c r="D14" s="17" t="str">
        <f t="shared" si="0"/>
        <v>F9617 - FA Ouest</v>
      </c>
      <c r="E14" s="17" t="s">
        <v>1215</v>
      </c>
      <c r="F14" s="17" t="s">
        <v>1425</v>
      </c>
      <c r="G14" s="19" t="str">
        <f t="shared" si="1"/>
        <v>S2021 - DSG Perpignan</v>
      </c>
    </row>
    <row r="15" spans="1:7" s="19" customFormat="1" x14ac:dyDescent="0.25">
      <c r="A15" s="19" t="s">
        <v>1422</v>
      </c>
      <c r="B15" s="17" t="s">
        <v>151</v>
      </c>
      <c r="C15" s="17" t="s">
        <v>152</v>
      </c>
      <c r="D15" s="17" t="str">
        <f t="shared" si="0"/>
        <v>F9618 - FA Nord</v>
      </c>
      <c r="E15" s="17" t="s">
        <v>1216</v>
      </c>
      <c r="F15" s="17" t="s">
        <v>1425</v>
      </c>
      <c r="G15" s="19" t="str">
        <f t="shared" si="1"/>
        <v>S2030 - Dir. Environnement Travail</v>
      </c>
    </row>
    <row r="16" spans="1:7" s="19" customFormat="1" x14ac:dyDescent="0.25">
      <c r="A16" s="19" t="s">
        <v>1423</v>
      </c>
      <c r="B16" s="17" t="s">
        <v>123</v>
      </c>
      <c r="C16" s="17" t="s">
        <v>124</v>
      </c>
      <c r="D16" s="17" t="str">
        <f>B16&amp;" - "&amp;C16</f>
        <v>K2011 - Deloitte Accounting Services</v>
      </c>
      <c r="E16" s="17" t="s">
        <v>1206</v>
      </c>
      <c r="F16" s="17" t="s">
        <v>1439</v>
      </c>
      <c r="G16" s="19" t="str">
        <f t="shared" si="1"/>
        <v>S5110 - Talents</v>
      </c>
    </row>
    <row r="17" spans="1:7" s="19" customFormat="1" x14ac:dyDescent="0.25">
      <c r="A17" s="19" t="s">
        <v>1423</v>
      </c>
      <c r="B17" s="17" t="s">
        <v>85</v>
      </c>
      <c r="C17" s="17" t="s">
        <v>86</v>
      </c>
      <c r="D17" s="17" t="str">
        <f t="shared" si="0"/>
        <v>A5011 - Conseil S&amp;O FSI</v>
      </c>
      <c r="E17" s="17" t="s">
        <v>1217</v>
      </c>
      <c r="F17" s="17" t="s">
        <v>1439</v>
      </c>
      <c r="G17" s="19" t="str">
        <f t="shared" si="1"/>
        <v>S5210 - Direction Formation</v>
      </c>
    </row>
    <row r="18" spans="1:7" s="19" customFormat="1" x14ac:dyDescent="0.25">
      <c r="A18" s="19" t="s">
        <v>1423</v>
      </c>
      <c r="B18" s="17" t="s">
        <v>87</v>
      </c>
      <c r="C18" s="17" t="s">
        <v>88</v>
      </c>
      <c r="D18" s="17" t="str">
        <f t="shared" si="0"/>
        <v>A5021 - Conseil Finance Transfo FSI</v>
      </c>
      <c r="E18" s="17" t="s">
        <v>1218</v>
      </c>
      <c r="F18" s="17" t="s">
        <v>1439</v>
      </c>
      <c r="G18" s="19" t="str">
        <f t="shared" si="1"/>
        <v>S5310 - DQR</v>
      </c>
    </row>
    <row r="19" spans="1:7" s="19" customFormat="1" x14ac:dyDescent="0.25">
      <c r="A19" s="19" t="s">
        <v>1423</v>
      </c>
      <c r="B19" s="17" t="s">
        <v>89</v>
      </c>
      <c r="C19" s="17" t="s">
        <v>90</v>
      </c>
      <c r="D19" s="17" t="str">
        <f t="shared" si="0"/>
        <v>A5111 - Deloitte Nearshore</v>
      </c>
      <c r="E19" s="17" t="s">
        <v>1219</v>
      </c>
      <c r="F19" s="17" t="s">
        <v>1439</v>
      </c>
      <c r="G19" s="19" t="str">
        <f t="shared" si="1"/>
        <v>S5410 - Communication</v>
      </c>
    </row>
    <row r="20" spans="1:7" s="19" customFormat="1" x14ac:dyDescent="0.25">
      <c r="A20" s="19" t="s">
        <v>1423</v>
      </c>
      <c r="B20" s="17" t="s">
        <v>91</v>
      </c>
      <c r="C20" s="17" t="s">
        <v>92</v>
      </c>
      <c r="D20" s="17" t="str">
        <f t="shared" si="0"/>
        <v>C3511 - Conseil FSI SAB</v>
      </c>
      <c r="E20" s="17" t="s">
        <v>1220</v>
      </c>
      <c r="F20" s="17" t="s">
        <v>1439</v>
      </c>
      <c r="G20" s="19" t="str">
        <f t="shared" si="1"/>
        <v>S5610 - Secrétariat Général</v>
      </c>
    </row>
    <row r="21" spans="1:7" s="19" customFormat="1" x14ac:dyDescent="0.25">
      <c r="A21" s="19" t="s">
        <v>1423</v>
      </c>
      <c r="B21" s="17" t="s">
        <v>93</v>
      </c>
      <c r="C21" s="17" t="s">
        <v>94</v>
      </c>
      <c r="D21" s="17" t="str">
        <f t="shared" si="0"/>
        <v>G5111 - Conseil IT FSI</v>
      </c>
      <c r="E21" s="17" t="s">
        <v>1221</v>
      </c>
      <c r="F21" s="17" t="s">
        <v>1439</v>
      </c>
      <c r="G21" s="19" t="str">
        <f t="shared" si="1"/>
        <v>S5710 - ADA</v>
      </c>
    </row>
    <row r="22" spans="1:7" s="19" customFormat="1" x14ac:dyDescent="0.25">
      <c r="A22" s="19" t="s">
        <v>1423</v>
      </c>
      <c r="B22" s="17" t="s">
        <v>101</v>
      </c>
      <c r="C22" s="17" t="s">
        <v>102</v>
      </c>
      <c r="D22" s="17" t="str">
        <f t="shared" si="0"/>
        <v>G6811 - Conseil Transformation Service</v>
      </c>
      <c r="E22" s="17" t="s">
        <v>1222</v>
      </c>
      <c r="F22" s="17" t="s">
        <v>1439</v>
      </c>
      <c r="G22" s="19" t="str">
        <f t="shared" si="1"/>
        <v>S5810 - DSI</v>
      </c>
    </row>
    <row r="23" spans="1:7" s="19" customFormat="1" x14ac:dyDescent="0.25">
      <c r="A23" s="19" t="s">
        <v>1423</v>
      </c>
      <c r="B23" s="17" t="s">
        <v>103</v>
      </c>
      <c r="C23" s="17" t="s">
        <v>104</v>
      </c>
      <c r="D23" s="17" t="str">
        <f t="shared" si="0"/>
        <v>G7011 - Conseil Finance Transfo ISSP</v>
      </c>
      <c r="E23" s="17" t="s">
        <v>1223</v>
      </c>
      <c r="F23" s="17" t="s">
        <v>1439</v>
      </c>
      <c r="G23" s="19" t="str">
        <f t="shared" si="1"/>
        <v>S6210 - Développement Commercial</v>
      </c>
    </row>
    <row r="24" spans="1:7" s="19" customFormat="1" x14ac:dyDescent="0.25">
      <c r="A24" s="19" t="s">
        <v>1423</v>
      </c>
      <c r="B24" s="17" t="s">
        <v>105</v>
      </c>
      <c r="C24" s="17" t="s">
        <v>227</v>
      </c>
      <c r="D24" s="17" t="str">
        <f t="shared" si="0"/>
        <v>G7111 - Conseil Supply Chain &amp; Achats</v>
      </c>
      <c r="E24" s="17" t="s">
        <v>1224</v>
      </c>
      <c r="F24" s="17" t="s">
        <v>1439</v>
      </c>
      <c r="G24" s="19" t="str">
        <f t="shared" si="1"/>
        <v>S6310 - Deloitte Afrique Support</v>
      </c>
    </row>
    <row r="25" spans="1:7" s="19" customFormat="1" x14ac:dyDescent="0.25">
      <c r="A25" s="19" t="s">
        <v>1423</v>
      </c>
      <c r="B25" s="17" t="s">
        <v>106</v>
      </c>
      <c r="C25" s="17" t="s">
        <v>107</v>
      </c>
      <c r="D25" s="17" t="str">
        <f t="shared" si="0"/>
        <v>G7211 - Monitor Deloitte France</v>
      </c>
      <c r="E25" s="17" t="s">
        <v>1225</v>
      </c>
      <c r="F25" s="17" t="s">
        <v>1439</v>
      </c>
      <c r="G25" s="19" t="str">
        <f t="shared" si="1"/>
        <v>S6410 - Finance &amp; Operations Groupe</v>
      </c>
    </row>
    <row r="26" spans="1:7" s="19" customFormat="1" x14ac:dyDescent="0.25">
      <c r="A26" s="19" t="s">
        <v>1423</v>
      </c>
      <c r="B26" s="17" t="s">
        <v>218</v>
      </c>
      <c r="C26" s="17" t="s">
        <v>219</v>
      </c>
      <c r="D26" s="17" t="str">
        <f t="shared" si="0"/>
        <v>G7221 - Consulting Maroc</v>
      </c>
      <c r="E26" s="17" t="s">
        <v>1226</v>
      </c>
      <c r="F26" s="17" t="s">
        <v>1439</v>
      </c>
      <c r="G26" s="19" t="str">
        <f t="shared" si="1"/>
        <v>S6510 - Marketing</v>
      </c>
    </row>
    <row r="27" spans="1:7" s="19" customFormat="1" x14ac:dyDescent="0.25">
      <c r="A27" s="19" t="s">
        <v>1423</v>
      </c>
      <c r="B27" s="17" t="s">
        <v>108</v>
      </c>
      <c r="C27" s="17" t="s">
        <v>109</v>
      </c>
      <c r="D27" s="17" t="str">
        <f t="shared" si="0"/>
        <v>G7511 - Conseil Enterprise Application</v>
      </c>
      <c r="E27" s="17" t="s">
        <v>1227</v>
      </c>
      <c r="F27" s="17" t="s">
        <v>1439</v>
      </c>
      <c r="G27" s="19" t="str">
        <f t="shared" si="1"/>
        <v>S6610 - Présidence CA</v>
      </c>
    </row>
    <row r="28" spans="1:7" s="19" customFormat="1" x14ac:dyDescent="0.25">
      <c r="A28" s="19" t="s">
        <v>1423</v>
      </c>
      <c r="B28" s="17" t="s">
        <v>110</v>
      </c>
      <c r="C28" s="17" t="s">
        <v>111</v>
      </c>
      <c r="D28" s="17" t="str">
        <f t="shared" si="0"/>
        <v>G7611 - Conseil CRM</v>
      </c>
      <c r="E28" s="17" t="s">
        <v>1228</v>
      </c>
      <c r="F28" s="17" t="s">
        <v>1439</v>
      </c>
      <c r="G28" s="19" t="str">
        <f t="shared" si="1"/>
        <v>S7010 - Direction Financière</v>
      </c>
    </row>
    <row r="29" spans="1:7" s="19" customFormat="1" x14ac:dyDescent="0.25">
      <c r="A29" s="19" t="s">
        <v>1423</v>
      </c>
      <c r="B29" s="91" t="s">
        <v>112</v>
      </c>
      <c r="C29" s="17" t="s">
        <v>228</v>
      </c>
      <c r="D29" s="17" t="str">
        <f t="shared" si="0"/>
        <v>G7711 - CR T2</v>
      </c>
      <c r="E29" s="17" t="s">
        <v>1229</v>
      </c>
      <c r="F29" s="17" t="s">
        <v>1439</v>
      </c>
      <c r="G29" s="19" t="str">
        <f t="shared" si="1"/>
        <v>S7310 - Audit Interne</v>
      </c>
    </row>
    <row r="30" spans="1:7" s="19" customFormat="1" x14ac:dyDescent="0.25">
      <c r="A30" s="19" t="s">
        <v>1423</v>
      </c>
      <c r="B30" s="17" t="s">
        <v>113</v>
      </c>
      <c r="C30" s="17" t="s">
        <v>114</v>
      </c>
      <c r="D30" s="17" t="str">
        <f t="shared" si="0"/>
        <v>G8011 - Conseil Technology Advisory</v>
      </c>
      <c r="E30" s="17" t="s">
        <v>1230</v>
      </c>
      <c r="F30" s="17" t="s">
        <v>1439</v>
      </c>
      <c r="G30" s="19" t="str">
        <f t="shared" si="1"/>
        <v>S7410 - DDO Groupe</v>
      </c>
    </row>
    <row r="31" spans="1:7" s="19" customFormat="1" x14ac:dyDescent="0.25">
      <c r="A31" s="19" t="s">
        <v>1423</v>
      </c>
      <c r="B31" s="17" t="s">
        <v>115</v>
      </c>
      <c r="C31" s="17" t="s">
        <v>116</v>
      </c>
      <c r="D31" s="17" t="str">
        <f t="shared" si="0"/>
        <v>G9011 - Conseil Support</v>
      </c>
      <c r="E31" s="17" t="s">
        <v>1229</v>
      </c>
      <c r="F31" s="17" t="s">
        <v>1439</v>
      </c>
      <c r="G31" s="19" t="str">
        <f t="shared" si="1"/>
        <v>S7510 - Gestion Carrières des Associés</v>
      </c>
    </row>
    <row r="32" spans="1:7" s="19" customFormat="1" x14ac:dyDescent="0.25">
      <c r="A32" s="19" t="s">
        <v>1423</v>
      </c>
      <c r="B32" s="17" t="s">
        <v>117</v>
      </c>
      <c r="C32" s="17" t="s">
        <v>118</v>
      </c>
      <c r="D32" s="17" t="str">
        <f t="shared" si="0"/>
        <v>G9411 - Conseil Gouv</v>
      </c>
      <c r="E32" s="17" t="s">
        <v>1231</v>
      </c>
      <c r="F32" s="17" t="s">
        <v>1439</v>
      </c>
      <c r="G32" s="19" t="str">
        <f t="shared" si="1"/>
        <v>S7610 - Innovation</v>
      </c>
    </row>
    <row r="33" spans="1:7" s="19" customFormat="1" x14ac:dyDescent="0.25">
      <c r="A33" s="19" t="s">
        <v>1423</v>
      </c>
      <c r="B33" s="17" t="s">
        <v>121</v>
      </c>
      <c r="C33" s="17" t="s">
        <v>122</v>
      </c>
      <c r="D33" s="17" t="str">
        <f t="shared" si="0"/>
        <v>H5511 - Conseil BPS Deloitte</v>
      </c>
      <c r="E33" s="17" t="s">
        <v>1232</v>
      </c>
      <c r="F33" s="17" t="s">
        <v>1439</v>
      </c>
      <c r="G33" s="19" t="str">
        <f t="shared" si="1"/>
        <v>S8210 - Deloitte Formation</v>
      </c>
    </row>
    <row r="34" spans="1:7" s="19" customFormat="1" x14ac:dyDescent="0.25">
      <c r="A34" s="19" t="s">
        <v>1423</v>
      </c>
      <c r="B34" s="17" t="s">
        <v>119</v>
      </c>
      <c r="C34" s="17" t="s">
        <v>120</v>
      </c>
      <c r="D34" s="17" t="str">
        <f t="shared" si="0"/>
        <v>H5011 - Conseil BPO Equitive</v>
      </c>
      <c r="E34" s="17" t="s">
        <v>1232</v>
      </c>
      <c r="F34" s="17" t="s">
        <v>1439</v>
      </c>
      <c r="G34" s="19" t="str">
        <f t="shared" si="1"/>
        <v>U1000 - International Donors</v>
      </c>
    </row>
    <row r="35" spans="1:7" s="19" customFormat="1" x14ac:dyDescent="0.25">
      <c r="A35" s="19" t="s">
        <v>1424</v>
      </c>
      <c r="B35" s="17" t="s">
        <v>64</v>
      </c>
      <c r="C35" s="17" t="s">
        <v>65</v>
      </c>
      <c r="D35" s="17" t="str">
        <f t="shared" si="0"/>
        <v>A4011 - ERS Opérations financières</v>
      </c>
      <c r="E35" s="17" t="s">
        <v>1233</v>
      </c>
      <c r="F35" s="17" t="s">
        <v>1425</v>
      </c>
    </row>
    <row r="36" spans="1:7" s="19" customFormat="1" x14ac:dyDescent="0.25">
      <c r="A36" s="19" t="s">
        <v>1424</v>
      </c>
      <c r="B36" s="17" t="s">
        <v>66</v>
      </c>
      <c r="C36" s="17" t="s">
        <v>67</v>
      </c>
      <c r="D36" s="17" t="str">
        <f t="shared" si="0"/>
        <v>A4111 - ERS Conso</v>
      </c>
      <c r="E36" s="17" t="s">
        <v>1233</v>
      </c>
      <c r="F36" s="17" t="s">
        <v>1425</v>
      </c>
    </row>
    <row r="37" spans="1:7" s="19" customFormat="1" x14ac:dyDescent="0.25">
      <c r="A37" s="19" t="s">
        <v>1424</v>
      </c>
      <c r="B37" s="17" t="s">
        <v>68</v>
      </c>
      <c r="C37" s="17" t="s">
        <v>69</v>
      </c>
      <c r="D37" s="17" t="str">
        <f t="shared" si="0"/>
        <v>F2011 - ERS Risk Advisory IS</v>
      </c>
      <c r="E37" s="17" t="s">
        <v>1234</v>
      </c>
      <c r="F37" s="17" t="s">
        <v>1425</v>
      </c>
    </row>
    <row r="38" spans="1:7" s="19" customFormat="1" x14ac:dyDescent="0.25">
      <c r="A38" s="19" t="s">
        <v>1424</v>
      </c>
      <c r="B38" s="17" t="s">
        <v>70</v>
      </c>
      <c r="C38" s="17" t="s">
        <v>71</v>
      </c>
      <c r="D38" s="17" t="str">
        <f t="shared" si="0"/>
        <v>G1011 - ERS TR&amp;B</v>
      </c>
      <c r="E38" s="17" t="s">
        <v>1235</v>
      </c>
      <c r="F38" s="17" t="s">
        <v>1425</v>
      </c>
    </row>
    <row r="39" spans="1:7" s="19" customFormat="1" x14ac:dyDescent="0.25">
      <c r="A39" s="19" t="s">
        <v>1424</v>
      </c>
      <c r="B39" s="17" t="s">
        <v>72</v>
      </c>
      <c r="C39" s="17" t="s">
        <v>73</v>
      </c>
      <c r="D39" s="17" t="str">
        <f t="shared" si="0"/>
        <v>G1111 - ERS Axcess</v>
      </c>
      <c r="E39" s="17" t="s">
        <v>1235</v>
      </c>
      <c r="F39" s="17" t="s">
        <v>1425</v>
      </c>
    </row>
    <row r="40" spans="1:7" s="19" customFormat="1" x14ac:dyDescent="0.25">
      <c r="A40" s="19" t="s">
        <v>1424</v>
      </c>
      <c r="B40" s="17" t="s">
        <v>74</v>
      </c>
      <c r="C40" s="17" t="s">
        <v>75</v>
      </c>
      <c r="D40" s="17" t="str">
        <f t="shared" si="0"/>
        <v>G1511 - FSI Actuariat Insurance</v>
      </c>
      <c r="E40" s="17" t="s">
        <v>1236</v>
      </c>
      <c r="F40" s="17" t="s">
        <v>1425</v>
      </c>
    </row>
    <row r="41" spans="1:7" s="19" customFormat="1" x14ac:dyDescent="0.25">
      <c r="A41" s="19" t="s">
        <v>1424</v>
      </c>
      <c r="B41" s="17" t="s">
        <v>76</v>
      </c>
      <c r="C41" s="17" t="s">
        <v>77</v>
      </c>
      <c r="D41" s="17" t="str">
        <f t="shared" si="0"/>
        <v>G2011 - FSI Risk Advisory</v>
      </c>
      <c r="E41" s="17" t="s">
        <v>1234</v>
      </c>
      <c r="F41" s="17" t="s">
        <v>1425</v>
      </c>
    </row>
    <row r="42" spans="1:7" s="19" customFormat="1" x14ac:dyDescent="0.25">
      <c r="A42" s="19" t="s">
        <v>1424</v>
      </c>
      <c r="B42" s="17" t="s">
        <v>78</v>
      </c>
      <c r="C42" s="17" t="s">
        <v>229</v>
      </c>
      <c r="D42" s="17" t="str">
        <f t="shared" si="0"/>
        <v>G5011 - FSI IT Risk</v>
      </c>
      <c r="E42" s="17" t="s">
        <v>1221</v>
      </c>
      <c r="F42" s="17" t="s">
        <v>1425</v>
      </c>
    </row>
    <row r="43" spans="1:7" s="19" customFormat="1" x14ac:dyDescent="0.25">
      <c r="A43" s="19" t="s">
        <v>1424</v>
      </c>
      <c r="B43" s="17" t="s">
        <v>79</v>
      </c>
      <c r="C43" s="17" t="s">
        <v>230</v>
      </c>
      <c r="D43" s="17" t="str">
        <f t="shared" si="0"/>
        <v>G6011 - ERS IT Risk IS</v>
      </c>
      <c r="E43" s="17" t="s">
        <v>1237</v>
      </c>
      <c r="F43" s="17" t="s">
        <v>1425</v>
      </c>
    </row>
    <row r="44" spans="1:7" s="19" customFormat="1" x14ac:dyDescent="0.25">
      <c r="A44" s="19" t="s">
        <v>1424</v>
      </c>
      <c r="B44" s="17" t="s">
        <v>95</v>
      </c>
      <c r="C44" s="17" t="s">
        <v>231</v>
      </c>
      <c r="D44" s="17" t="str">
        <f t="shared" si="0"/>
        <v>G6012 - ERS Rhône-Alpes</v>
      </c>
      <c r="E44" s="17" t="s">
        <v>1211</v>
      </c>
      <c r="F44" s="17" t="s">
        <v>1425</v>
      </c>
    </row>
    <row r="45" spans="1:7" s="19" customFormat="1" x14ac:dyDescent="0.25">
      <c r="A45" s="19" t="s">
        <v>1424</v>
      </c>
      <c r="B45" s="17" t="s">
        <v>96</v>
      </c>
      <c r="C45" s="17" t="s">
        <v>232</v>
      </c>
      <c r="D45" s="17" t="str">
        <f t="shared" si="0"/>
        <v>G6013 - ERS Sud Ouest</v>
      </c>
      <c r="E45" s="17" t="s">
        <v>1212</v>
      </c>
      <c r="F45" s="17" t="s">
        <v>1425</v>
      </c>
    </row>
    <row r="46" spans="1:7" s="19" customFormat="1" x14ac:dyDescent="0.25">
      <c r="A46" s="19" t="s">
        <v>1424</v>
      </c>
      <c r="B46" s="17" t="s">
        <v>97</v>
      </c>
      <c r="C46" s="17" t="s">
        <v>233</v>
      </c>
      <c r="D46" s="17" t="str">
        <f t="shared" si="0"/>
        <v>G6014 - ERS Mediterranée</v>
      </c>
      <c r="E46" s="17" t="s">
        <v>1213</v>
      </c>
      <c r="F46" s="17" t="s">
        <v>1425</v>
      </c>
    </row>
    <row r="47" spans="1:7" s="19" customFormat="1" x14ac:dyDescent="0.25">
      <c r="A47" s="19" t="s">
        <v>1424</v>
      </c>
      <c r="B47" s="17" t="s">
        <v>98</v>
      </c>
      <c r="C47" s="17" t="s">
        <v>234</v>
      </c>
      <c r="D47" s="17" t="str">
        <f t="shared" si="0"/>
        <v>G6015 - ERS Est</v>
      </c>
      <c r="E47" s="17" t="s">
        <v>1214</v>
      </c>
      <c r="F47" s="17" t="s">
        <v>1425</v>
      </c>
    </row>
    <row r="48" spans="1:7" s="19" customFormat="1" x14ac:dyDescent="0.25">
      <c r="A48" s="19" t="s">
        <v>1424</v>
      </c>
      <c r="B48" s="17" t="s">
        <v>99</v>
      </c>
      <c r="C48" s="17" t="s">
        <v>235</v>
      </c>
      <c r="D48" s="17" t="str">
        <f t="shared" si="0"/>
        <v>G6017 - ERS Ouest</v>
      </c>
      <c r="E48" s="17" t="s">
        <v>1215</v>
      </c>
      <c r="F48" s="17" t="s">
        <v>1425</v>
      </c>
    </row>
    <row r="49" spans="1:6" s="19" customFormat="1" x14ac:dyDescent="0.25">
      <c r="A49" s="19" t="s">
        <v>1424</v>
      </c>
      <c r="B49" s="17" t="s">
        <v>100</v>
      </c>
      <c r="C49" s="17" t="s">
        <v>236</v>
      </c>
      <c r="D49" s="17" t="str">
        <f t="shared" si="0"/>
        <v>G6018 - ERS Nord</v>
      </c>
      <c r="E49" s="17" t="s">
        <v>1216</v>
      </c>
      <c r="F49" s="17" t="s">
        <v>1425</v>
      </c>
    </row>
    <row r="50" spans="1:6" s="19" customFormat="1" x14ac:dyDescent="0.25">
      <c r="A50" s="19" t="s">
        <v>1424</v>
      </c>
      <c r="B50" s="17" t="s">
        <v>80</v>
      </c>
      <c r="C50" s="17" t="s">
        <v>81</v>
      </c>
      <c r="D50" s="17" t="str">
        <f t="shared" si="0"/>
        <v>G6111 - ERS HSC</v>
      </c>
      <c r="E50" s="17" t="s">
        <v>1237</v>
      </c>
      <c r="F50" s="17" t="s">
        <v>1425</v>
      </c>
    </row>
    <row r="51" spans="1:6" s="19" customFormat="1" x14ac:dyDescent="0.25">
      <c r="A51" s="19" t="s">
        <v>1424</v>
      </c>
      <c r="B51" s="17" t="s">
        <v>82</v>
      </c>
      <c r="C51" s="17" t="s">
        <v>83</v>
      </c>
      <c r="D51" s="17" t="str">
        <f t="shared" si="0"/>
        <v>G9911 - ERS Support</v>
      </c>
      <c r="E51" s="17" t="s">
        <v>1238</v>
      </c>
      <c r="F51" s="17" t="s">
        <v>1425</v>
      </c>
    </row>
    <row r="52" spans="1:6" s="19" customFormat="1" x14ac:dyDescent="0.25">
      <c r="A52" s="19" t="s">
        <v>1424</v>
      </c>
      <c r="B52" s="17" t="s">
        <v>84</v>
      </c>
      <c r="C52" s="17" t="s">
        <v>237</v>
      </c>
      <c r="D52" s="17" t="str">
        <f t="shared" si="0"/>
        <v>T4211 - ERS Sustainability Services</v>
      </c>
      <c r="E52" s="17" t="s">
        <v>1239</v>
      </c>
      <c r="F52" s="17" t="s">
        <v>1425</v>
      </c>
    </row>
    <row r="53" spans="1:6" s="19" customFormat="1" x14ac:dyDescent="0.25">
      <c r="A53" s="19" t="s">
        <v>1426</v>
      </c>
      <c r="B53" s="17" t="s">
        <v>24</v>
      </c>
      <c r="C53" s="17" t="s">
        <v>25</v>
      </c>
      <c r="D53" s="17" t="str">
        <f t="shared" si="0"/>
        <v>A1001 - Audit TMT</v>
      </c>
      <c r="E53" s="17" t="s">
        <v>1240</v>
      </c>
      <c r="F53" s="17" t="s">
        <v>1427</v>
      </c>
    </row>
    <row r="54" spans="1:6" s="19" customFormat="1" x14ac:dyDescent="0.25">
      <c r="A54" s="19" t="s">
        <v>1426</v>
      </c>
      <c r="B54" s="17" t="s">
        <v>26</v>
      </c>
      <c r="C54" s="17" t="s">
        <v>27</v>
      </c>
      <c r="D54" s="17" t="str">
        <f t="shared" si="0"/>
        <v>A1002 - Audit CB</v>
      </c>
      <c r="E54" s="17" t="s">
        <v>1241</v>
      </c>
      <c r="F54" s="17" t="s">
        <v>1427</v>
      </c>
    </row>
    <row r="55" spans="1:6" s="19" customFormat="1" x14ac:dyDescent="0.25">
      <c r="A55" s="19" t="s">
        <v>1426</v>
      </c>
      <c r="B55" s="17" t="s">
        <v>28</v>
      </c>
      <c r="C55" s="17" t="s">
        <v>29</v>
      </c>
      <c r="D55" s="17" t="str">
        <f t="shared" si="0"/>
        <v>A1003 - Audit E&amp;R</v>
      </c>
      <c r="E55" s="17" t="s">
        <v>1242</v>
      </c>
      <c r="F55" s="17" t="s">
        <v>1427</v>
      </c>
    </row>
    <row r="56" spans="1:6" s="19" customFormat="1" x14ac:dyDescent="0.25">
      <c r="A56" s="19" t="s">
        <v>1426</v>
      </c>
      <c r="B56" s="91" t="s">
        <v>30</v>
      </c>
      <c r="C56" s="17" t="s">
        <v>31</v>
      </c>
      <c r="D56" s="17" t="str">
        <f t="shared" si="0"/>
        <v>A2011 - Audit UK</v>
      </c>
      <c r="E56" s="17" t="s">
        <v>1243</v>
      </c>
      <c r="F56" s="17" t="s">
        <v>1427</v>
      </c>
    </row>
    <row r="57" spans="1:6" s="19" customFormat="1" x14ac:dyDescent="0.25">
      <c r="A57" s="19" t="s">
        <v>1426</v>
      </c>
      <c r="B57" s="17" t="s">
        <v>32</v>
      </c>
      <c r="C57" s="17" t="s">
        <v>33</v>
      </c>
      <c r="D57" s="17" t="str">
        <f t="shared" si="0"/>
        <v>A2511 - Audit EPARFI</v>
      </c>
      <c r="E57" s="17" t="s">
        <v>1244</v>
      </c>
      <c r="F57" s="17" t="s">
        <v>1427</v>
      </c>
    </row>
    <row r="58" spans="1:6" s="19" customFormat="1" x14ac:dyDescent="0.25">
      <c r="A58" s="19" t="s">
        <v>1426</v>
      </c>
      <c r="B58" s="17" t="s">
        <v>34</v>
      </c>
      <c r="C58" s="17" t="s">
        <v>35</v>
      </c>
      <c r="D58" s="17" t="str">
        <f t="shared" si="0"/>
        <v>A8011 - Audit FSI</v>
      </c>
      <c r="E58" s="17" t="s">
        <v>1245</v>
      </c>
      <c r="F58" s="17" t="s">
        <v>1427</v>
      </c>
    </row>
    <row r="59" spans="1:6" s="19" customFormat="1" x14ac:dyDescent="0.25">
      <c r="A59" s="19" t="s">
        <v>1426</v>
      </c>
      <c r="B59" s="17" t="s">
        <v>36</v>
      </c>
      <c r="C59" s="17" t="s">
        <v>37</v>
      </c>
      <c r="D59" s="17" t="str">
        <f t="shared" si="0"/>
        <v>A9012 - Audit Rhône-Alpes</v>
      </c>
      <c r="E59" s="17" t="s">
        <v>1211</v>
      </c>
      <c r="F59" s="17" t="s">
        <v>1427</v>
      </c>
    </row>
    <row r="60" spans="1:6" s="19" customFormat="1" x14ac:dyDescent="0.25">
      <c r="A60" s="19" t="s">
        <v>1426</v>
      </c>
      <c r="B60" s="17" t="s">
        <v>38</v>
      </c>
      <c r="C60" s="17" t="s">
        <v>39</v>
      </c>
      <c r="D60" s="17" t="str">
        <f t="shared" si="0"/>
        <v>A9013 - Audit Sud Ouest</v>
      </c>
      <c r="E60" s="17" t="s">
        <v>1212</v>
      </c>
      <c r="F60" s="17" t="s">
        <v>1427</v>
      </c>
    </row>
    <row r="61" spans="1:6" s="19" customFormat="1" x14ac:dyDescent="0.25">
      <c r="A61" s="19" t="s">
        <v>1426</v>
      </c>
      <c r="B61" s="17" t="s">
        <v>40</v>
      </c>
      <c r="C61" s="17" t="s">
        <v>41</v>
      </c>
      <c r="D61" s="17" t="str">
        <f t="shared" si="0"/>
        <v>A9014 - Audit Mediterranée</v>
      </c>
      <c r="E61" s="17" t="s">
        <v>1213</v>
      </c>
      <c r="F61" s="17" t="s">
        <v>1427</v>
      </c>
    </row>
    <row r="62" spans="1:6" s="19" customFormat="1" x14ac:dyDescent="0.25">
      <c r="A62" s="19" t="s">
        <v>1426</v>
      </c>
      <c r="B62" s="17" t="s">
        <v>42</v>
      </c>
      <c r="C62" s="17" t="s">
        <v>43</v>
      </c>
      <c r="D62" s="17" t="str">
        <f t="shared" si="0"/>
        <v>A9015 - Audit Est</v>
      </c>
      <c r="E62" s="17" t="s">
        <v>1214</v>
      </c>
      <c r="F62" s="17" t="s">
        <v>1427</v>
      </c>
    </row>
    <row r="63" spans="1:6" s="19" customFormat="1" x14ac:dyDescent="0.25">
      <c r="A63" s="19" t="s">
        <v>1426</v>
      </c>
      <c r="B63" s="17" t="s">
        <v>44</v>
      </c>
      <c r="C63" s="17" t="s">
        <v>45</v>
      </c>
      <c r="D63" s="17" t="str">
        <f t="shared" si="0"/>
        <v>A9016 - Audit Centre</v>
      </c>
      <c r="E63" s="17" t="s">
        <v>1246</v>
      </c>
      <c r="F63" s="17" t="s">
        <v>1427</v>
      </c>
    </row>
    <row r="64" spans="1:6" s="19" customFormat="1" x14ac:dyDescent="0.25">
      <c r="A64" s="19" t="s">
        <v>1426</v>
      </c>
      <c r="B64" s="17" t="s">
        <v>46</v>
      </c>
      <c r="C64" s="17" t="s">
        <v>47</v>
      </c>
      <c r="D64" s="17" t="str">
        <f t="shared" si="0"/>
        <v>A9017 - Audit Ouest</v>
      </c>
      <c r="E64" s="17" t="s">
        <v>1215</v>
      </c>
      <c r="F64" s="17" t="s">
        <v>1427</v>
      </c>
    </row>
    <row r="65" spans="1:6" s="19" customFormat="1" x14ac:dyDescent="0.25">
      <c r="A65" s="19" t="s">
        <v>1426</v>
      </c>
      <c r="B65" s="17" t="s">
        <v>48</v>
      </c>
      <c r="C65" s="17" t="s">
        <v>49</v>
      </c>
      <c r="D65" s="17" t="str">
        <f t="shared" si="0"/>
        <v>A9018 - Audit Nord</v>
      </c>
      <c r="E65" s="17" t="s">
        <v>1216</v>
      </c>
      <c r="F65" s="17" t="s">
        <v>1427</v>
      </c>
    </row>
    <row r="66" spans="1:6" s="19" customFormat="1" x14ac:dyDescent="0.25">
      <c r="A66" s="19" t="s">
        <v>1426</v>
      </c>
      <c r="B66" s="17" t="s">
        <v>50</v>
      </c>
      <c r="C66" s="17" t="s">
        <v>51</v>
      </c>
      <c r="D66" s="17" t="str">
        <f t="shared" si="0"/>
        <v>A9019 - Audit Toulouse</v>
      </c>
      <c r="E66" s="17" t="s">
        <v>1212</v>
      </c>
      <c r="F66" s="17" t="s">
        <v>1427</v>
      </c>
    </row>
    <row r="67" spans="1:6" s="19" customFormat="1" x14ac:dyDescent="0.25">
      <c r="A67" s="19" t="s">
        <v>1426</v>
      </c>
      <c r="B67" s="17" t="s">
        <v>52</v>
      </c>
      <c r="C67" s="17" t="s">
        <v>53</v>
      </c>
      <c r="D67" s="17" t="str">
        <f t="shared" ref="D67:D106" si="2">B67&amp;" - "&amp;C67</f>
        <v>A9020 - Audit Rouen</v>
      </c>
      <c r="E67" s="17" t="s">
        <v>1247</v>
      </c>
      <c r="F67" s="17" t="s">
        <v>1427</v>
      </c>
    </row>
    <row r="68" spans="1:6" s="19" customFormat="1" x14ac:dyDescent="0.25">
      <c r="A68" s="19" t="s">
        <v>1426</v>
      </c>
      <c r="B68" s="17" t="s">
        <v>54</v>
      </c>
      <c r="C68" s="17" t="s">
        <v>55</v>
      </c>
      <c r="D68" s="17" t="str">
        <f t="shared" si="2"/>
        <v>A9021 - Audit Perpignan</v>
      </c>
      <c r="E68" s="17" t="s">
        <v>1248</v>
      </c>
      <c r="F68" s="17" t="s">
        <v>1427</v>
      </c>
    </row>
    <row r="69" spans="1:6" s="19" customFormat="1" x14ac:dyDescent="0.25">
      <c r="A69" s="19" t="s">
        <v>1426</v>
      </c>
      <c r="B69" s="17" t="s">
        <v>56</v>
      </c>
      <c r="C69" s="17" t="s">
        <v>57</v>
      </c>
      <c r="D69" s="17" t="str">
        <f t="shared" si="2"/>
        <v>A9311 - Audit Associations</v>
      </c>
      <c r="E69" s="17" t="s">
        <v>1244</v>
      </c>
      <c r="F69" s="17" t="s">
        <v>1427</v>
      </c>
    </row>
    <row r="70" spans="1:6" s="19" customFormat="1" x14ac:dyDescent="0.25">
      <c r="A70" s="19" t="s">
        <v>1426</v>
      </c>
      <c r="B70" s="17" t="s">
        <v>58</v>
      </c>
      <c r="C70" s="17" t="s">
        <v>59</v>
      </c>
      <c r="D70" s="17" t="str">
        <f t="shared" si="2"/>
        <v>A9811 - Direction Qualité</v>
      </c>
      <c r="E70" s="17" t="s">
        <v>1249</v>
      </c>
      <c r="F70" s="17" t="s">
        <v>1427</v>
      </c>
    </row>
    <row r="71" spans="1:6" s="19" customFormat="1" x14ac:dyDescent="0.25">
      <c r="A71" s="19" t="s">
        <v>1426</v>
      </c>
      <c r="B71" s="17" t="s">
        <v>60</v>
      </c>
      <c r="C71" s="17" t="s">
        <v>61</v>
      </c>
      <c r="D71" s="17" t="str">
        <f t="shared" si="2"/>
        <v>A9911 - Audit Support</v>
      </c>
      <c r="E71" s="17" t="s">
        <v>1250</v>
      </c>
      <c r="F71" s="17" t="s">
        <v>1427</v>
      </c>
    </row>
    <row r="72" spans="1:6" s="19" customFormat="1" x14ac:dyDescent="0.25">
      <c r="A72" s="19" t="s">
        <v>1426</v>
      </c>
      <c r="B72" s="17" t="s">
        <v>62</v>
      </c>
      <c r="C72" s="17" t="s">
        <v>63</v>
      </c>
      <c r="D72" s="17" t="str">
        <f t="shared" si="2"/>
        <v>K3511 - FSI Accounting Services</v>
      </c>
      <c r="E72" s="17" t="s">
        <v>1220</v>
      </c>
      <c r="F72" s="17" t="s">
        <v>1427</v>
      </c>
    </row>
    <row r="73" spans="1:6" s="19" customFormat="1" x14ac:dyDescent="0.25">
      <c r="A73" s="19" t="s">
        <v>1428</v>
      </c>
      <c r="B73" s="17" t="s">
        <v>154</v>
      </c>
      <c r="C73" s="59" t="s">
        <v>155</v>
      </c>
      <c r="D73" s="59" t="str">
        <f t="shared" si="2"/>
        <v>E1011 - Présidence Direction Générale</v>
      </c>
      <c r="E73" s="17" t="s">
        <v>1251</v>
      </c>
      <c r="F73" s="17" t="s">
        <v>1429</v>
      </c>
    </row>
    <row r="74" spans="1:6" s="19" customFormat="1" x14ac:dyDescent="0.25">
      <c r="A74" s="19" t="s">
        <v>1428</v>
      </c>
      <c r="B74" s="91" t="s">
        <v>156</v>
      </c>
      <c r="C74" s="17" t="s">
        <v>157</v>
      </c>
      <c r="D74" s="17" t="str">
        <f t="shared" si="2"/>
        <v>I9999 - SFIEN</v>
      </c>
      <c r="E74" s="17" t="s">
        <v>1252</v>
      </c>
      <c r="F74" s="17" t="s">
        <v>1429</v>
      </c>
    </row>
    <row r="75" spans="1:6" s="19" customFormat="1" x14ac:dyDescent="0.25">
      <c r="A75" s="19" t="s">
        <v>1428</v>
      </c>
      <c r="B75" s="91" t="s">
        <v>158</v>
      </c>
      <c r="C75" s="17" t="s">
        <v>159</v>
      </c>
      <c r="D75" s="17" t="str">
        <f t="shared" si="2"/>
        <v>S2011 - Direction Services Généraux</v>
      </c>
      <c r="E75" s="17" t="s">
        <v>1253</v>
      </c>
      <c r="F75" s="17" t="s">
        <v>1429</v>
      </c>
    </row>
    <row r="76" spans="1:6" s="19" customFormat="1" x14ac:dyDescent="0.25">
      <c r="A76" s="19" t="s">
        <v>1428</v>
      </c>
      <c r="B76" s="17" t="s">
        <v>160</v>
      </c>
      <c r="C76" s="17" t="s">
        <v>161</v>
      </c>
      <c r="D76" s="17" t="str">
        <f t="shared" si="2"/>
        <v>S2012 - DSG Rhône-Alpes</v>
      </c>
      <c r="E76" s="17" t="s">
        <v>1254</v>
      </c>
      <c r="F76" s="17" t="s">
        <v>1429</v>
      </c>
    </row>
    <row r="77" spans="1:6" s="19" customFormat="1" x14ac:dyDescent="0.25">
      <c r="A77" s="19" t="s">
        <v>1428</v>
      </c>
      <c r="B77" s="91" t="s">
        <v>162</v>
      </c>
      <c r="C77" s="17" t="s">
        <v>163</v>
      </c>
      <c r="D77" s="17" t="str">
        <f t="shared" si="2"/>
        <v>S2013 - DSG Sud Ouest</v>
      </c>
      <c r="E77" s="17" t="s">
        <v>1254</v>
      </c>
      <c r="F77" s="17" t="s">
        <v>1429</v>
      </c>
    </row>
    <row r="78" spans="1:6" s="19" customFormat="1" x14ac:dyDescent="0.25">
      <c r="A78" s="19" t="s">
        <v>1428</v>
      </c>
      <c r="B78" s="17" t="s">
        <v>164</v>
      </c>
      <c r="C78" s="17" t="s">
        <v>165</v>
      </c>
      <c r="D78" s="17" t="str">
        <f t="shared" si="2"/>
        <v>S2014 - DSG Mediterranée</v>
      </c>
      <c r="E78" s="17" t="s">
        <v>1254</v>
      </c>
      <c r="F78" s="17" t="s">
        <v>1429</v>
      </c>
    </row>
    <row r="79" spans="1:6" s="19" customFormat="1" x14ac:dyDescent="0.25">
      <c r="A79" s="19" t="s">
        <v>1428</v>
      </c>
      <c r="B79" s="91" t="s">
        <v>166</v>
      </c>
      <c r="C79" s="17" t="s">
        <v>167</v>
      </c>
      <c r="D79" s="17" t="str">
        <f t="shared" si="2"/>
        <v>S2015 - DSG Est</v>
      </c>
      <c r="E79" s="17" t="s">
        <v>1254</v>
      </c>
      <c r="F79" s="17" t="s">
        <v>1429</v>
      </c>
    </row>
    <row r="80" spans="1:6" s="19" customFormat="1" x14ac:dyDescent="0.25">
      <c r="A80" s="19" t="s">
        <v>1428</v>
      </c>
      <c r="B80" s="17" t="s">
        <v>168</v>
      </c>
      <c r="C80" s="17" t="s">
        <v>169</v>
      </c>
      <c r="D80" s="17" t="str">
        <f t="shared" si="2"/>
        <v>S2016 - DSG Centre</v>
      </c>
      <c r="E80" s="17" t="s">
        <v>1254</v>
      </c>
      <c r="F80" s="17" t="s">
        <v>1429</v>
      </c>
    </row>
    <row r="81" spans="1:6" s="19" customFormat="1" x14ac:dyDescent="0.25">
      <c r="A81" s="19" t="s">
        <v>1428</v>
      </c>
      <c r="B81" s="17" t="s">
        <v>170</v>
      </c>
      <c r="C81" s="17" t="s">
        <v>171</v>
      </c>
      <c r="D81" s="17" t="str">
        <f t="shared" si="2"/>
        <v>S2017 - DSG Ouest</v>
      </c>
      <c r="E81" s="17" t="s">
        <v>1254</v>
      </c>
      <c r="F81" s="17" t="s">
        <v>1429</v>
      </c>
    </row>
    <row r="82" spans="1:6" s="19" customFormat="1" x14ac:dyDescent="0.25">
      <c r="A82" s="19" t="s">
        <v>1428</v>
      </c>
      <c r="B82" s="17" t="s">
        <v>172</v>
      </c>
      <c r="C82" s="17" t="s">
        <v>173</v>
      </c>
      <c r="D82" s="17" t="str">
        <f t="shared" si="2"/>
        <v>S2018 - DSG Nord</v>
      </c>
      <c r="E82" s="17" t="s">
        <v>1254</v>
      </c>
      <c r="F82" s="17" t="s">
        <v>1429</v>
      </c>
    </row>
    <row r="83" spans="1:6" s="19" customFormat="1" x14ac:dyDescent="0.25">
      <c r="A83" s="19" t="s">
        <v>1428</v>
      </c>
      <c r="B83" s="91" t="s">
        <v>174</v>
      </c>
      <c r="C83" s="17" t="s">
        <v>175</v>
      </c>
      <c r="D83" s="17" t="str">
        <f t="shared" si="2"/>
        <v>S2019 - DSG Toulouse</v>
      </c>
      <c r="E83" s="17" t="s">
        <v>1254</v>
      </c>
      <c r="F83" s="17" t="s">
        <v>1429</v>
      </c>
    </row>
    <row r="84" spans="1:6" s="19" customFormat="1" x14ac:dyDescent="0.25">
      <c r="A84" s="19" t="s">
        <v>1428</v>
      </c>
      <c r="B84" s="91" t="s">
        <v>176</v>
      </c>
      <c r="C84" s="17" t="s">
        <v>177</v>
      </c>
      <c r="D84" s="17" t="str">
        <f t="shared" si="2"/>
        <v>S2020 - DSG Rouen</v>
      </c>
      <c r="E84" s="17" t="s">
        <v>1254</v>
      </c>
      <c r="F84" s="17" t="s">
        <v>1429</v>
      </c>
    </row>
    <row r="85" spans="1:6" s="19" customFormat="1" x14ac:dyDescent="0.25">
      <c r="A85" s="19" t="s">
        <v>1428</v>
      </c>
      <c r="B85" s="91" t="s">
        <v>178</v>
      </c>
      <c r="C85" s="17" t="s">
        <v>179</v>
      </c>
      <c r="D85" s="17" t="str">
        <f t="shared" si="2"/>
        <v>S2021 - DSG Perpignan</v>
      </c>
      <c r="E85" s="17" t="s">
        <v>1254</v>
      </c>
      <c r="F85" s="17" t="s">
        <v>1429</v>
      </c>
    </row>
    <row r="86" spans="1:6" s="19" customFormat="1" x14ac:dyDescent="0.25">
      <c r="A86" s="19" t="s">
        <v>1428</v>
      </c>
      <c r="B86" s="17" t="s">
        <v>180</v>
      </c>
      <c r="C86" s="17" t="s">
        <v>181</v>
      </c>
      <c r="D86" s="17" t="str">
        <f t="shared" si="2"/>
        <v>S2030 - Dir. Environnement Travail</v>
      </c>
      <c r="E86" s="17" t="s">
        <v>1253</v>
      </c>
      <c r="F86" s="17" t="s">
        <v>1429</v>
      </c>
    </row>
    <row r="87" spans="1:6" s="19" customFormat="1" x14ac:dyDescent="0.25">
      <c r="A87" s="19" t="s">
        <v>1428</v>
      </c>
      <c r="B87" s="17" t="s">
        <v>182</v>
      </c>
      <c r="C87" s="17" t="s">
        <v>183</v>
      </c>
      <c r="D87" s="17" t="str">
        <f t="shared" si="2"/>
        <v>S5110 - Talents</v>
      </c>
      <c r="E87" s="17" t="s">
        <v>1255</v>
      </c>
      <c r="F87" s="17" t="s">
        <v>1429</v>
      </c>
    </row>
    <row r="88" spans="1:6" s="19" customFormat="1" x14ac:dyDescent="0.25">
      <c r="A88" s="19" t="s">
        <v>1428</v>
      </c>
      <c r="B88" s="17" t="s">
        <v>184</v>
      </c>
      <c r="C88" s="17" t="s">
        <v>185</v>
      </c>
      <c r="D88" s="17" t="str">
        <f t="shared" si="2"/>
        <v>S5210 - Direction Formation</v>
      </c>
      <c r="E88" s="17" t="s">
        <v>1256</v>
      </c>
      <c r="F88" s="17" t="s">
        <v>1429</v>
      </c>
    </row>
    <row r="89" spans="1:6" s="19" customFormat="1" x14ac:dyDescent="0.25">
      <c r="A89" s="19" t="s">
        <v>1428</v>
      </c>
      <c r="B89" s="17" t="s">
        <v>186</v>
      </c>
      <c r="C89" s="17" t="s">
        <v>187</v>
      </c>
      <c r="D89" s="17" t="str">
        <f t="shared" si="2"/>
        <v>S5310 - DQR</v>
      </c>
      <c r="E89" s="17" t="s">
        <v>1249</v>
      </c>
      <c r="F89" s="17" t="s">
        <v>1429</v>
      </c>
    </row>
    <row r="90" spans="1:6" s="19" customFormat="1" x14ac:dyDescent="0.25">
      <c r="A90" s="19" t="s">
        <v>1428</v>
      </c>
      <c r="B90" s="17" t="s">
        <v>188</v>
      </c>
      <c r="C90" s="17" t="s">
        <v>189</v>
      </c>
      <c r="D90" s="17" t="str">
        <f t="shared" si="2"/>
        <v>S5410 - Communication</v>
      </c>
      <c r="E90" s="17" t="s">
        <v>1437</v>
      </c>
      <c r="F90" s="17" t="s">
        <v>1429</v>
      </c>
    </row>
    <row r="91" spans="1:6" s="19" customFormat="1" x14ac:dyDescent="0.25">
      <c r="A91" s="19" t="s">
        <v>1428</v>
      </c>
      <c r="B91" s="17" t="s">
        <v>190</v>
      </c>
      <c r="C91" s="59" t="s">
        <v>191</v>
      </c>
      <c r="D91" s="59" t="str">
        <f t="shared" si="2"/>
        <v>S5610 - Secrétariat Général</v>
      </c>
      <c r="E91" s="17" t="s">
        <v>1257</v>
      </c>
      <c r="F91" s="17" t="s">
        <v>1429</v>
      </c>
    </row>
    <row r="92" spans="1:6" s="19" customFormat="1" x14ac:dyDescent="0.25">
      <c r="A92" s="19" t="s">
        <v>1428</v>
      </c>
      <c r="B92" s="17" t="s">
        <v>192</v>
      </c>
      <c r="C92" s="17" t="s">
        <v>193</v>
      </c>
      <c r="D92" s="17" t="str">
        <f t="shared" si="2"/>
        <v>S5710 - ADA</v>
      </c>
      <c r="E92" s="17" t="s">
        <v>1258</v>
      </c>
      <c r="F92" s="17" t="s">
        <v>1429</v>
      </c>
    </row>
    <row r="93" spans="1:6" s="19" customFormat="1" x14ac:dyDescent="0.25">
      <c r="A93" s="19" t="s">
        <v>1428</v>
      </c>
      <c r="B93" s="17" t="s">
        <v>194</v>
      </c>
      <c r="C93" s="17" t="s">
        <v>195</v>
      </c>
      <c r="D93" s="17" t="str">
        <f t="shared" si="2"/>
        <v>S5810 - DSI</v>
      </c>
      <c r="E93" s="17" t="s">
        <v>1254</v>
      </c>
      <c r="F93" s="17" t="s">
        <v>1429</v>
      </c>
    </row>
    <row r="94" spans="1:6" s="19" customFormat="1" x14ac:dyDescent="0.25">
      <c r="A94" s="19" t="s">
        <v>1428</v>
      </c>
      <c r="B94" s="17" t="s">
        <v>196</v>
      </c>
      <c r="C94" s="17" t="s">
        <v>197</v>
      </c>
      <c r="D94" s="17" t="str">
        <f t="shared" si="2"/>
        <v>S6210 - Développement Commercial</v>
      </c>
      <c r="E94" s="17" t="s">
        <v>1259</v>
      </c>
      <c r="F94" s="17" t="s">
        <v>1429</v>
      </c>
    </row>
    <row r="95" spans="1:6" s="19" customFormat="1" x14ac:dyDescent="0.25">
      <c r="A95" s="19" t="s">
        <v>1428</v>
      </c>
      <c r="B95" s="17" t="s">
        <v>198</v>
      </c>
      <c r="C95" s="17" t="s">
        <v>199</v>
      </c>
      <c r="D95" s="17" t="str">
        <f t="shared" si="2"/>
        <v>S6310 - Deloitte Afrique Support</v>
      </c>
      <c r="E95" s="17" t="s">
        <v>1260</v>
      </c>
      <c r="F95" s="17" t="s">
        <v>1429</v>
      </c>
    </row>
    <row r="96" spans="1:6" s="19" customFormat="1" x14ac:dyDescent="0.25">
      <c r="A96" s="19" t="s">
        <v>1428</v>
      </c>
      <c r="B96" s="17" t="s">
        <v>200</v>
      </c>
      <c r="C96" s="59" t="s">
        <v>201</v>
      </c>
      <c r="D96" s="59" t="str">
        <f t="shared" si="2"/>
        <v>S6410 - Finance &amp; Operations Groupe</v>
      </c>
      <c r="E96" s="17" t="s">
        <v>1252</v>
      </c>
      <c r="F96" s="17" t="s">
        <v>1429</v>
      </c>
    </row>
    <row r="97" spans="1:6" s="19" customFormat="1" x14ac:dyDescent="0.25">
      <c r="A97" s="19" t="s">
        <v>1428</v>
      </c>
      <c r="B97" s="17" t="s">
        <v>202</v>
      </c>
      <c r="C97" s="17" t="s">
        <v>203</v>
      </c>
      <c r="D97" s="17" t="str">
        <f t="shared" si="2"/>
        <v>S6510 - Marketing</v>
      </c>
      <c r="E97" s="17" t="s">
        <v>1261</v>
      </c>
      <c r="F97" s="17" t="s">
        <v>1429</v>
      </c>
    </row>
    <row r="98" spans="1:6" s="19" customFormat="1" x14ac:dyDescent="0.25">
      <c r="A98" s="19" t="s">
        <v>1428</v>
      </c>
      <c r="B98" s="17" t="s">
        <v>204</v>
      </c>
      <c r="C98" s="59" t="s">
        <v>205</v>
      </c>
      <c r="D98" s="59" t="str">
        <f t="shared" si="2"/>
        <v>S6610 - Présidence CA</v>
      </c>
      <c r="E98" s="17" t="s">
        <v>1262</v>
      </c>
      <c r="F98" s="17" t="s">
        <v>1429</v>
      </c>
    </row>
    <row r="99" spans="1:6" s="19" customFormat="1" x14ac:dyDescent="0.25">
      <c r="A99" s="19" t="s">
        <v>1428</v>
      </c>
      <c r="B99" s="17" t="s">
        <v>206</v>
      </c>
      <c r="C99" s="17" t="s">
        <v>207</v>
      </c>
      <c r="D99" s="17" t="str">
        <f t="shared" si="2"/>
        <v>S7010 - Direction Financière</v>
      </c>
      <c r="E99" s="17" t="s">
        <v>1263</v>
      </c>
      <c r="F99" s="17" t="s">
        <v>1429</v>
      </c>
    </row>
    <row r="100" spans="1:6" s="19" customFormat="1" x14ac:dyDescent="0.25">
      <c r="A100" s="19" t="s">
        <v>1428</v>
      </c>
      <c r="B100" s="17" t="s">
        <v>208</v>
      </c>
      <c r="C100" s="17" t="s">
        <v>209</v>
      </c>
      <c r="D100" s="17" t="str">
        <f t="shared" si="2"/>
        <v>S7310 - Audit Interne</v>
      </c>
      <c r="E100" s="17" t="s">
        <v>1264</v>
      </c>
      <c r="F100" s="17" t="s">
        <v>1429</v>
      </c>
    </row>
    <row r="101" spans="1:6" s="19" customFormat="1" x14ac:dyDescent="0.25">
      <c r="A101" s="19" t="s">
        <v>1428</v>
      </c>
      <c r="B101" s="17" t="s">
        <v>210</v>
      </c>
      <c r="C101" s="17" t="s">
        <v>211</v>
      </c>
      <c r="D101" s="17" t="str">
        <f t="shared" si="2"/>
        <v>S7410 - DDO Groupe</v>
      </c>
      <c r="E101" s="17" t="s">
        <v>1254</v>
      </c>
      <c r="F101" s="17" t="s">
        <v>1429</v>
      </c>
    </row>
    <row r="102" spans="1:6" s="19" customFormat="1" x14ac:dyDescent="0.25">
      <c r="A102" s="19" t="s">
        <v>1428</v>
      </c>
      <c r="B102" s="17" t="s">
        <v>212</v>
      </c>
      <c r="C102" s="17" t="s">
        <v>213</v>
      </c>
      <c r="D102" s="17" t="str">
        <f t="shared" si="2"/>
        <v>S7510 - Gestion Carrières des Associés</v>
      </c>
      <c r="E102" s="17" t="s">
        <v>1265</v>
      </c>
      <c r="F102" s="17" t="s">
        <v>1429</v>
      </c>
    </row>
    <row r="103" spans="1:6" s="19" customFormat="1" x14ac:dyDescent="0.25">
      <c r="A103" s="19" t="s">
        <v>1428</v>
      </c>
      <c r="B103" s="17" t="s">
        <v>214</v>
      </c>
      <c r="C103" s="17" t="s">
        <v>215</v>
      </c>
      <c r="D103" s="17" t="str">
        <f t="shared" si="2"/>
        <v>S7610 - Innovation</v>
      </c>
      <c r="E103" s="17" t="s">
        <v>1266</v>
      </c>
      <c r="F103" s="17" t="s">
        <v>1429</v>
      </c>
    </row>
    <row r="104" spans="1:6" s="19" customFormat="1" x14ac:dyDescent="0.25">
      <c r="A104" s="19" t="s">
        <v>1428</v>
      </c>
      <c r="B104" s="17" t="s">
        <v>216</v>
      </c>
      <c r="C104" s="17" t="s">
        <v>217</v>
      </c>
      <c r="D104" s="17" t="str">
        <f t="shared" si="2"/>
        <v>S8210 - Deloitte Formation</v>
      </c>
      <c r="E104" s="17" t="s">
        <v>1265</v>
      </c>
      <c r="F104" s="17" t="s">
        <v>1429</v>
      </c>
    </row>
    <row r="105" spans="1:6" s="19" customFormat="1" x14ac:dyDescent="0.25">
      <c r="A105" s="19" t="s">
        <v>1428</v>
      </c>
      <c r="B105" s="17" t="s">
        <v>220</v>
      </c>
      <c r="C105" s="17" t="s">
        <v>221</v>
      </c>
      <c r="D105" s="17" t="str">
        <f t="shared" si="2"/>
        <v>U1000 - International Donors</v>
      </c>
      <c r="E105" s="17" t="s">
        <v>1260</v>
      </c>
      <c r="F105" s="17" t="s">
        <v>1429</v>
      </c>
    </row>
    <row r="106" spans="1:6" x14ac:dyDescent="0.25">
      <c r="A106" s="19" t="s">
        <v>1428</v>
      </c>
      <c r="B106" s="17" t="s">
        <v>1430</v>
      </c>
      <c r="C106" s="17" t="s">
        <v>1431</v>
      </c>
      <c r="D106" s="17" t="str">
        <f t="shared" si="2"/>
        <v>U1001 - Equipe centrale</v>
      </c>
      <c r="E106" s="17" t="s">
        <v>1260</v>
      </c>
      <c r="F106" s="17" t="s">
        <v>1429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5">
    <tabColor theme="9"/>
  </sheetPr>
  <dimension ref="A1:G5"/>
  <sheetViews>
    <sheetView workbookViewId="0"/>
  </sheetViews>
  <sheetFormatPr defaultRowHeight="13.8" x14ac:dyDescent="0.25"/>
  <cols>
    <col min="1" max="1" width="39" style="54" bestFit="1" customWidth="1"/>
    <col min="2" max="3" width="8.7265625" style="54"/>
    <col min="4" max="4" width="11.90625" style="54" bestFit="1" customWidth="1"/>
    <col min="5" max="5" width="9.08984375" style="54" bestFit="1" customWidth="1"/>
    <col min="6" max="6" width="7.90625" style="54" bestFit="1" customWidth="1"/>
    <col min="7" max="7" width="10.36328125" style="54" bestFit="1" customWidth="1"/>
    <col min="8" max="16384" width="8.7265625" style="54"/>
  </cols>
  <sheetData>
    <row r="1" spans="1:7" x14ac:dyDescent="0.25">
      <c r="B1" s="65" t="s">
        <v>1287</v>
      </c>
      <c r="C1" s="65" t="s">
        <v>1288</v>
      </c>
      <c r="D1" s="65" t="s">
        <v>1289</v>
      </c>
      <c r="E1" s="65" t="s">
        <v>1287</v>
      </c>
      <c r="F1" s="65" t="s">
        <v>1288</v>
      </c>
      <c r="G1" s="85" t="s">
        <v>1289</v>
      </c>
    </row>
    <row r="2" spans="1:7" x14ac:dyDescent="0.25">
      <c r="A2" s="66" t="s">
        <v>1440</v>
      </c>
      <c r="B2" s="86" t="e">
        <f>-(IF(#REF!=#REF!,#REF!+#REF!,IF(#REF!=#REF!,#REF!+#REF!,IF(#REF!=#REF!,#REF!+#REF!,IF(#REF!=#REF!,#REF!+#REF!,#REF!+#REF!)))))/1000</f>
        <v>#REF!</v>
      </c>
      <c r="C2" s="86" t="e">
        <f>-(IF(#REF!=#REF!,#REF!+#REF!,IF(#REF!=#REF!,#REF!+#REF!,IF(#REF!=#REF!,#REF!+#REF!,IF(#REF!=#REF!,#REF!+#REF!,#REF!+#REF!)))))/1000</f>
        <v>#REF!</v>
      </c>
      <c r="D2" s="86" t="e">
        <f>-(IF(#REF!=#REF!,#REF!+#REF!,IF(#REF!=#REF!,#REF!+#REF!,IF(#REF!=#REF!,#REF!+#REF!,IF(#REF!=#REF!,#REF!+#REF!,#REF!+#REF!)))))/1010</f>
        <v>#REF!</v>
      </c>
      <c r="E2" s="90" t="str">
        <f>IFERROR(B2/SUM($B$2:$D$2),"")</f>
        <v/>
      </c>
      <c r="F2" s="90" t="str">
        <f>IFERROR(C2/SUM($B$2:$D$2),"")</f>
        <v/>
      </c>
      <c r="G2" s="90" t="str">
        <f>IFERROR(D2/SUM($B$2:$D$2),"")</f>
        <v/>
      </c>
    </row>
    <row r="3" spans="1:7" x14ac:dyDescent="0.25">
      <c r="A3" s="66" t="s">
        <v>1441</v>
      </c>
      <c r="B3" s="86" t="e">
        <f>(IF(#REF!=#REF!,#REF!+#REF!,IF(#REF!=#REF!,#REF!+#REF!,IF(#REF!=#REF!,#REF!+#REF!,IF(#REF!=#REF!,#REF!+#REF!,"")))))/1000</f>
        <v>#REF!</v>
      </c>
      <c r="C3" s="86" t="e">
        <f>(IF(#REF!=#REF!,#REF!+#REF!,IF(#REF!=#REF!,#REF!+#REF!,IF(#REF!=#REF!,#REF!+#REF!,IF(#REF!=#REF!,#REF!+#REF!,"")))))/1000</f>
        <v>#REF!</v>
      </c>
      <c r="D3" s="86" t="e">
        <f>(IF(#REF!=#REF!,#REF!+#REF!,IF(#REF!=#REF!,#REF!+#REF!,IF(#REF!=#REF!,#REF!+#REF!,IF(#REF!=#REF!,#REF!+#REF!,"")))))/1010</f>
        <v>#REF!</v>
      </c>
      <c r="E3" s="90" t="str">
        <f>IFERROR(B3/SUM($B$3:$D$3),"")</f>
        <v/>
      </c>
      <c r="F3" s="90" t="str">
        <f>IFERROR(C3/SUM($B$3:$D$3),"")</f>
        <v/>
      </c>
      <c r="G3" s="90" t="str">
        <f>IFERROR(D3/SUM($B$3:$D$3),"")</f>
        <v/>
      </c>
    </row>
    <row r="4" spans="1:7" x14ac:dyDescent="0.25">
      <c r="A4" s="66" t="s">
        <v>1442</v>
      </c>
      <c r="B4" s="86" t="e">
        <f>-(IF(#REF!=#REF!,"",IF(#REF!=#REF!,#REF!+#REF!,IF(#REF!=#REF!,#REF!+#REF!,IF(#REF!=#REF!,#REF!+#REF!,IF(#REF!=#REF!,#REF!+#REF!,""))))))/1000</f>
        <v>#REF!</v>
      </c>
      <c r="C4" s="86" t="e">
        <f>-(IF(#REF!=#REF!,"",IF(#REF!=#REF!,#REF!+#REF!,IF(#REF!=#REF!,#REF!+#REF!,IF(#REF!=#REF!,#REF!+#REF!,IF(#REF!=#REF!,#REF!+#REF!,""))))))/1000</f>
        <v>#REF!</v>
      </c>
      <c r="D4" s="86" t="e">
        <f>-(IF(#REF!=#REF!,"",IF(#REF!=#REF!,#REF!+#REF!,IF(#REF!=#REF!,#REF!+#REF!,IF(#REF!=#REF!,#REF!+#REF!,IF(#REF!=#REF!,#REF!+#REF!,""))))))/1010</f>
        <v>#REF!</v>
      </c>
      <c r="E4" s="90" t="str">
        <f>IFERROR(B4/SUM($B$4:$D$4),"")</f>
        <v/>
      </c>
      <c r="F4" s="90" t="str">
        <f>IFERROR(C4/SUM($B$4:$D$4),"")</f>
        <v/>
      </c>
      <c r="G4" s="90" t="str">
        <f>IFERROR(D4/SUM($B$4:$D$4),"")</f>
        <v/>
      </c>
    </row>
    <row r="5" spans="1:7" x14ac:dyDescent="0.25">
      <c r="A5" s="66" t="s">
        <v>1443</v>
      </c>
      <c r="B5" s="86" t="e">
        <f>(IF(#REF!=#REF!,"",IF(#REF!=#REF!,#REF!+#REF!,IF(#REF!=#REF!,#REF!+#REF!,IF(#REF!=#REF!,#REF!++#REF!,IF(#REF!=#REF!,#REF!+#REF!,""))))))/1000</f>
        <v>#REF!</v>
      </c>
      <c r="C5" s="86" t="e">
        <f>(IF(#REF!=#REF!,"",IF(#REF!=#REF!,#REF!+#REF!,IF(#REF!=#REF!,#REF!+#REF!,IF(#REF!=#REF!,#REF!++#REF!,IF(#REF!=#REF!,#REF!+#REF!,""))))))/1000</f>
        <v>#REF!</v>
      </c>
      <c r="D5" s="86" t="e">
        <f>(IF(#REF!=#REF!,"",IF(#REF!=#REF!,#REF!+#REF!,IF(#REF!=#REF!,#REF!+#REF!,IF(#REF!=#REF!,#REF!++#REF!,IF(#REF!=#REF!,#REF!+#REF!,""))))))/1010</f>
        <v>#REF!</v>
      </c>
      <c r="E5" s="90" t="str">
        <f>IFERROR(B5/SUM($B$5:$D$5),"")</f>
        <v/>
      </c>
      <c r="F5" s="90" t="str">
        <f>IFERROR(C5/SUM($B$5:$D$5),"")</f>
        <v/>
      </c>
      <c r="G5" s="90" t="str">
        <f>IFERROR(D5/SUM($B$5:$D$5),"")</f>
        <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7">
    <tabColor rgb="FFFFC000"/>
  </sheetPr>
  <dimension ref="A1:U369"/>
  <sheetViews>
    <sheetView topLeftCell="O343" zoomScaleNormal="100" workbookViewId="0"/>
  </sheetViews>
  <sheetFormatPr defaultColWidth="18.1796875" defaultRowHeight="13.8" x14ac:dyDescent="0.25"/>
  <cols>
    <col min="1" max="1" width="22.36328125" style="22" customWidth="1"/>
    <col min="2" max="2" width="15.81640625" style="22" customWidth="1"/>
    <col min="3" max="3" width="12" style="22" customWidth="1"/>
    <col min="4" max="4" width="21.26953125" style="22" customWidth="1"/>
    <col min="5" max="5" width="14" style="22" customWidth="1"/>
    <col min="6" max="6" width="10.36328125" style="22" customWidth="1"/>
    <col min="7" max="7" width="31.08984375" style="22" customWidth="1"/>
    <col min="8" max="8" width="8.36328125" style="7" customWidth="1"/>
    <col min="9" max="9" width="16" style="22" customWidth="1"/>
    <col min="10" max="10" width="16.08984375" style="22" customWidth="1"/>
    <col min="11" max="11" width="10.26953125" style="46" customWidth="1"/>
    <col min="12" max="12" width="8.90625" style="22" customWidth="1"/>
    <col min="13" max="13" width="15.36328125" style="22" customWidth="1"/>
    <col min="14" max="14" width="15.90625" style="22" customWidth="1"/>
    <col min="15" max="15" width="14.90625" style="22" customWidth="1"/>
    <col min="16" max="16" width="16.36328125" style="22" customWidth="1"/>
    <col min="17" max="17" width="19.6328125" style="22" customWidth="1"/>
    <col min="18" max="18" width="17.6328125" style="22" customWidth="1"/>
    <col min="19" max="19" width="31.90625" style="22" customWidth="1"/>
    <col min="20" max="20" width="18.1796875" style="2" customWidth="1"/>
    <col min="21" max="16384" width="18.1796875" style="2"/>
  </cols>
  <sheetData>
    <row r="1" spans="1:21" ht="25.2" x14ac:dyDescent="0.25">
      <c r="A1" s="33" t="s">
        <v>506</v>
      </c>
      <c r="B1" s="34" t="s">
        <v>507</v>
      </c>
      <c r="C1" s="35" t="s">
        <v>508</v>
      </c>
      <c r="D1" s="35" t="s">
        <v>225</v>
      </c>
      <c r="E1" s="35" t="s">
        <v>509</v>
      </c>
      <c r="F1" s="35" t="s">
        <v>510</v>
      </c>
      <c r="G1" s="35" t="s">
        <v>511</v>
      </c>
      <c r="H1" s="36" t="s">
        <v>512</v>
      </c>
      <c r="I1" s="35" t="s">
        <v>513</v>
      </c>
      <c r="J1" s="35" t="s">
        <v>514</v>
      </c>
      <c r="K1" s="37" t="s">
        <v>515</v>
      </c>
      <c r="L1" s="35" t="s">
        <v>516</v>
      </c>
      <c r="M1" s="38" t="s">
        <v>517</v>
      </c>
      <c r="N1" s="38" t="s">
        <v>518</v>
      </c>
      <c r="O1" s="38" t="s">
        <v>519</v>
      </c>
      <c r="P1" s="38" t="s">
        <v>520</v>
      </c>
      <c r="Q1" s="38" t="s">
        <v>521</v>
      </c>
      <c r="R1" s="38" t="s">
        <v>522</v>
      </c>
      <c r="S1" s="39" t="s">
        <v>523</v>
      </c>
      <c r="T1" s="40" t="s">
        <v>524</v>
      </c>
      <c r="U1" s="47" t="s">
        <v>1145</v>
      </c>
    </row>
    <row r="2" spans="1:21" x14ac:dyDescent="0.25">
      <c r="A2" s="41" t="s">
        <v>529</v>
      </c>
      <c r="B2" s="41" t="s">
        <v>530</v>
      </c>
      <c r="C2" s="41">
        <v>93807</v>
      </c>
      <c r="D2" s="41" t="s">
        <v>531</v>
      </c>
      <c r="E2" s="41" t="s">
        <v>153</v>
      </c>
      <c r="F2" s="41" t="s">
        <v>172</v>
      </c>
      <c r="G2" s="41" t="s">
        <v>173</v>
      </c>
      <c r="H2" s="41" t="s">
        <v>357</v>
      </c>
      <c r="I2" s="41" t="s">
        <v>532</v>
      </c>
      <c r="J2" s="41" t="s">
        <v>533</v>
      </c>
      <c r="K2" s="41"/>
      <c r="L2" s="41" t="s">
        <v>1267</v>
      </c>
      <c r="M2" s="41">
        <v>4</v>
      </c>
      <c r="N2" s="41">
        <v>25</v>
      </c>
      <c r="O2" s="41">
        <v>4.16</v>
      </c>
      <c r="P2" s="41">
        <v>0.5</v>
      </c>
      <c r="Q2" s="41">
        <v>1.66</v>
      </c>
      <c r="R2" s="42">
        <v>0</v>
      </c>
      <c r="S2" s="43">
        <v>31.16</v>
      </c>
      <c r="T2" s="44" t="str">
        <f t="shared" ref="T2:T30" si="0">IF(S2&lt;0," -0 ",IF(S2&lt;=5," 0 à 5",IF(S2&lt;=10," 5 à 10",IF(S2&lt;=15," 10 à 15",IF(S2&lt;=20,"15 à 20"," &gt; à 20 jours")))))</f>
        <v xml:space="preserve"> &gt; à 20 jours</v>
      </c>
      <c r="U2" s="2" t="str">
        <f t="shared" ref="U2:U14" si="1">F2&amp;" - "&amp;G2</f>
        <v>S2018 - DSG Nord</v>
      </c>
    </row>
    <row r="3" spans="1:21" x14ac:dyDescent="0.25">
      <c r="A3" s="41" t="s">
        <v>541</v>
      </c>
      <c r="B3" s="41" t="s">
        <v>542</v>
      </c>
      <c r="C3" s="41">
        <v>1005001</v>
      </c>
      <c r="D3" s="41" t="s">
        <v>531</v>
      </c>
      <c r="E3" s="41" t="s">
        <v>153</v>
      </c>
      <c r="F3" s="41" t="s">
        <v>206</v>
      </c>
      <c r="G3" s="41" t="s">
        <v>207</v>
      </c>
      <c r="H3" s="41" t="s">
        <v>359</v>
      </c>
      <c r="I3" s="41" t="s">
        <v>532</v>
      </c>
      <c r="J3" s="41" t="s">
        <v>540</v>
      </c>
      <c r="K3" s="41"/>
      <c r="L3" s="41" t="s">
        <v>1267</v>
      </c>
      <c r="M3" s="41">
        <v>0</v>
      </c>
      <c r="N3" s="41">
        <v>25</v>
      </c>
      <c r="O3" s="41">
        <v>4.16</v>
      </c>
      <c r="P3" s="41">
        <v>0</v>
      </c>
      <c r="Q3" s="41">
        <v>0</v>
      </c>
      <c r="R3" s="42">
        <v>0</v>
      </c>
      <c r="S3" s="43">
        <v>25</v>
      </c>
      <c r="T3" s="44" t="str">
        <f t="shared" si="0"/>
        <v xml:space="preserve"> &gt; à 20 jours</v>
      </c>
      <c r="U3" s="2" t="str">
        <f t="shared" si="1"/>
        <v>S7010 - Direction Financière</v>
      </c>
    </row>
    <row r="4" spans="1:21" x14ac:dyDescent="0.25">
      <c r="A4" s="41" t="s">
        <v>543</v>
      </c>
      <c r="B4" s="41" t="s">
        <v>544</v>
      </c>
      <c r="C4" s="41">
        <v>1005007</v>
      </c>
      <c r="D4" s="41" t="s">
        <v>531</v>
      </c>
      <c r="E4" s="41" t="s">
        <v>153</v>
      </c>
      <c r="F4" s="41" t="s">
        <v>206</v>
      </c>
      <c r="G4" s="41" t="s">
        <v>207</v>
      </c>
      <c r="H4" s="41" t="s">
        <v>359</v>
      </c>
      <c r="I4" s="41" t="s">
        <v>532</v>
      </c>
      <c r="J4" s="41" t="s">
        <v>540</v>
      </c>
      <c r="K4" s="41"/>
      <c r="L4" s="41" t="s">
        <v>1267</v>
      </c>
      <c r="M4" s="41">
        <v>0</v>
      </c>
      <c r="N4" s="41">
        <v>14</v>
      </c>
      <c r="O4" s="41">
        <v>3.32</v>
      </c>
      <c r="P4" s="41">
        <v>0</v>
      </c>
      <c r="Q4" s="41">
        <v>0</v>
      </c>
      <c r="R4" s="42">
        <v>0</v>
      </c>
      <c r="S4" s="43">
        <v>14</v>
      </c>
      <c r="T4" s="44" t="str">
        <f t="shared" si="0"/>
        <v xml:space="preserve"> 10 à 15</v>
      </c>
      <c r="U4" s="2" t="str">
        <f t="shared" si="1"/>
        <v>S7010 - Direction Financière</v>
      </c>
    </row>
    <row r="5" spans="1:21" x14ac:dyDescent="0.25">
      <c r="A5" s="41" t="s">
        <v>536</v>
      </c>
      <c r="B5" s="41" t="s">
        <v>545</v>
      </c>
      <c r="C5" s="41">
        <v>1005052</v>
      </c>
      <c r="D5" s="41" t="s">
        <v>531</v>
      </c>
      <c r="E5" s="41" t="s">
        <v>153</v>
      </c>
      <c r="F5" s="41" t="s">
        <v>186</v>
      </c>
      <c r="G5" s="41" t="s">
        <v>187</v>
      </c>
      <c r="H5" s="41" t="s">
        <v>356</v>
      </c>
      <c r="I5" s="41" t="s">
        <v>532</v>
      </c>
      <c r="J5" s="41" t="s">
        <v>533</v>
      </c>
      <c r="K5" s="41"/>
      <c r="L5" s="41" t="s">
        <v>1267</v>
      </c>
      <c r="M5" s="41">
        <v>18.5</v>
      </c>
      <c r="N5" s="41">
        <v>30</v>
      </c>
      <c r="O5" s="41">
        <v>5</v>
      </c>
      <c r="P5" s="41">
        <v>0</v>
      </c>
      <c r="Q5" s="41">
        <v>-0.16</v>
      </c>
      <c r="R5" s="42">
        <v>0</v>
      </c>
      <c r="S5" s="43">
        <v>48.34</v>
      </c>
      <c r="T5" s="44" t="str">
        <f t="shared" si="0"/>
        <v xml:space="preserve"> &gt; à 20 jours</v>
      </c>
      <c r="U5" s="2" t="str">
        <f t="shared" si="1"/>
        <v>S5310 - DQR</v>
      </c>
    </row>
    <row r="6" spans="1:21" x14ac:dyDescent="0.25">
      <c r="A6" s="41" t="s">
        <v>546</v>
      </c>
      <c r="B6" s="41" t="s">
        <v>547</v>
      </c>
      <c r="C6" s="41">
        <v>1005054</v>
      </c>
      <c r="D6" s="41" t="s">
        <v>531</v>
      </c>
      <c r="E6" s="41" t="s">
        <v>153</v>
      </c>
      <c r="F6" s="41" t="s">
        <v>188</v>
      </c>
      <c r="G6" s="41" t="s">
        <v>189</v>
      </c>
      <c r="H6" s="41" t="s">
        <v>359</v>
      </c>
      <c r="I6" s="41" t="s">
        <v>532</v>
      </c>
      <c r="J6" s="41" t="s">
        <v>540</v>
      </c>
      <c r="K6" s="41"/>
      <c r="L6" s="41" t="s">
        <v>1267</v>
      </c>
      <c r="M6" s="41">
        <v>3</v>
      </c>
      <c r="N6" s="41">
        <v>28</v>
      </c>
      <c r="O6" s="41">
        <v>4.16</v>
      </c>
      <c r="P6" s="41">
        <v>0</v>
      </c>
      <c r="Q6" s="41">
        <v>0</v>
      </c>
      <c r="R6" s="42">
        <v>0</v>
      </c>
      <c r="S6" s="43">
        <v>31</v>
      </c>
      <c r="T6" s="44" t="str">
        <f t="shared" si="0"/>
        <v xml:space="preserve"> &gt; à 20 jours</v>
      </c>
      <c r="U6" s="2" t="str">
        <f t="shared" si="1"/>
        <v>S5410 - Communication</v>
      </c>
    </row>
    <row r="7" spans="1:21" x14ac:dyDescent="0.25">
      <c r="A7" s="41" t="s">
        <v>548</v>
      </c>
      <c r="B7" s="41" t="s">
        <v>549</v>
      </c>
      <c r="C7" s="41">
        <v>1005058</v>
      </c>
      <c r="D7" s="41" t="s">
        <v>531</v>
      </c>
      <c r="E7" s="41" t="s">
        <v>153</v>
      </c>
      <c r="F7" s="41" t="s">
        <v>206</v>
      </c>
      <c r="G7" s="41" t="s">
        <v>207</v>
      </c>
      <c r="H7" s="41" t="s">
        <v>358</v>
      </c>
      <c r="I7" s="41" t="s">
        <v>532</v>
      </c>
      <c r="J7" s="41" t="s">
        <v>533</v>
      </c>
      <c r="K7" s="41"/>
      <c r="L7" s="41" t="s">
        <v>1267</v>
      </c>
      <c r="M7" s="41">
        <v>0</v>
      </c>
      <c r="N7" s="41">
        <v>25</v>
      </c>
      <c r="O7" s="41">
        <v>4.16</v>
      </c>
      <c r="P7" s="41">
        <v>5</v>
      </c>
      <c r="Q7" s="41">
        <v>1.66</v>
      </c>
      <c r="R7" s="42">
        <v>0</v>
      </c>
      <c r="S7" s="43">
        <v>31.66</v>
      </c>
      <c r="T7" s="44" t="str">
        <f t="shared" si="0"/>
        <v xml:space="preserve"> &gt; à 20 jours</v>
      </c>
      <c r="U7" s="2" t="str">
        <f t="shared" si="1"/>
        <v>S7010 - Direction Financière</v>
      </c>
    </row>
    <row r="8" spans="1:21" x14ac:dyDescent="0.25">
      <c r="A8" s="41" t="s">
        <v>550</v>
      </c>
      <c r="B8" s="41" t="s">
        <v>551</v>
      </c>
      <c r="C8" s="41">
        <v>1005174</v>
      </c>
      <c r="D8" s="41" t="s">
        <v>531</v>
      </c>
      <c r="E8" s="41" t="s">
        <v>153</v>
      </c>
      <c r="F8" s="41" t="s">
        <v>216</v>
      </c>
      <c r="G8" s="41" t="s">
        <v>217</v>
      </c>
      <c r="H8" s="41" t="s">
        <v>535</v>
      </c>
      <c r="I8" s="41" t="s">
        <v>527</v>
      </c>
      <c r="J8" s="41" t="s">
        <v>533</v>
      </c>
      <c r="K8" s="41"/>
      <c r="L8" s="41" t="s">
        <v>1267</v>
      </c>
      <c r="M8" s="41">
        <v>6</v>
      </c>
      <c r="N8" s="41">
        <v>25</v>
      </c>
      <c r="O8" s="41">
        <v>4.16</v>
      </c>
      <c r="P8" s="41">
        <v>1.5</v>
      </c>
      <c r="Q8" s="41">
        <v>1.66</v>
      </c>
      <c r="R8" s="42">
        <v>0</v>
      </c>
      <c r="S8" s="43">
        <v>34.159999999999997</v>
      </c>
      <c r="T8" s="44" t="str">
        <f t="shared" si="0"/>
        <v xml:space="preserve"> &gt; à 20 jours</v>
      </c>
      <c r="U8" s="2" t="str">
        <f t="shared" si="1"/>
        <v>S8210 - Deloitte Formation</v>
      </c>
    </row>
    <row r="9" spans="1:21" x14ac:dyDescent="0.25">
      <c r="A9" s="41" t="s">
        <v>557</v>
      </c>
      <c r="B9" s="41" t="s">
        <v>558</v>
      </c>
      <c r="C9" s="41">
        <v>1005324</v>
      </c>
      <c r="D9" s="41" t="s">
        <v>531</v>
      </c>
      <c r="E9" s="41" t="s">
        <v>153</v>
      </c>
      <c r="F9" s="41" t="s">
        <v>186</v>
      </c>
      <c r="G9" s="41" t="s">
        <v>187</v>
      </c>
      <c r="H9" s="41" t="s">
        <v>535</v>
      </c>
      <c r="I9" s="41" t="s">
        <v>527</v>
      </c>
      <c r="J9" s="41" t="s">
        <v>533</v>
      </c>
      <c r="K9" s="41"/>
      <c r="L9" s="41" t="s">
        <v>1267</v>
      </c>
      <c r="M9" s="41">
        <v>9</v>
      </c>
      <c r="N9" s="41">
        <v>25</v>
      </c>
      <c r="O9" s="41">
        <v>4.16</v>
      </c>
      <c r="P9" s="41">
        <v>0.5</v>
      </c>
      <c r="Q9" s="41">
        <v>1.66</v>
      </c>
      <c r="R9" s="42">
        <v>0</v>
      </c>
      <c r="S9" s="43">
        <v>36.159999999999997</v>
      </c>
      <c r="T9" s="44" t="str">
        <f t="shared" si="0"/>
        <v xml:space="preserve"> &gt; à 20 jours</v>
      </c>
      <c r="U9" s="2" t="str">
        <f t="shared" si="1"/>
        <v>S5310 - DQR</v>
      </c>
    </row>
    <row r="10" spans="1:21" x14ac:dyDescent="0.25">
      <c r="A10" s="41" t="s">
        <v>561</v>
      </c>
      <c r="B10" s="41" t="s">
        <v>562</v>
      </c>
      <c r="C10" s="41">
        <v>1005579</v>
      </c>
      <c r="D10" s="41" t="s">
        <v>531</v>
      </c>
      <c r="E10" s="41" t="s">
        <v>153</v>
      </c>
      <c r="F10" s="41" t="s">
        <v>154</v>
      </c>
      <c r="G10" s="41" t="s">
        <v>155</v>
      </c>
      <c r="H10" s="41" t="s">
        <v>563</v>
      </c>
      <c r="I10" s="41" t="s">
        <v>532</v>
      </c>
      <c r="J10" s="41" t="s">
        <v>533</v>
      </c>
      <c r="K10" s="41"/>
      <c r="L10" s="41" t="s">
        <v>1267</v>
      </c>
      <c r="M10" s="41">
        <v>9.5</v>
      </c>
      <c r="N10" s="41">
        <v>25</v>
      </c>
      <c r="O10" s="41">
        <v>4.16</v>
      </c>
      <c r="P10" s="41">
        <v>3</v>
      </c>
      <c r="Q10" s="41">
        <v>1.66</v>
      </c>
      <c r="R10" s="42">
        <v>0</v>
      </c>
      <c r="S10" s="43">
        <v>39.159999999999997</v>
      </c>
      <c r="T10" s="44" t="str">
        <f t="shared" si="0"/>
        <v xml:space="preserve"> &gt; à 20 jours</v>
      </c>
      <c r="U10" s="2" t="str">
        <f t="shared" si="1"/>
        <v>E1011 - Présidence Direction Générale</v>
      </c>
    </row>
    <row r="11" spans="1:21" x14ac:dyDescent="0.25">
      <c r="A11" s="41" t="s">
        <v>565</v>
      </c>
      <c r="B11" s="41" t="s">
        <v>566</v>
      </c>
      <c r="C11" s="41">
        <v>1005670</v>
      </c>
      <c r="D11" s="41" t="s">
        <v>531</v>
      </c>
      <c r="E11" s="41" t="s">
        <v>153</v>
      </c>
      <c r="F11" s="41" t="s">
        <v>184</v>
      </c>
      <c r="G11" s="41" t="s">
        <v>185</v>
      </c>
      <c r="H11" s="41" t="s">
        <v>354</v>
      </c>
      <c r="I11" s="41" t="s">
        <v>532</v>
      </c>
      <c r="J11" s="41" t="s">
        <v>528</v>
      </c>
      <c r="K11" s="41"/>
      <c r="L11" s="41" t="s">
        <v>1267</v>
      </c>
      <c r="M11" s="41">
        <v>3</v>
      </c>
      <c r="N11" s="41">
        <v>30</v>
      </c>
      <c r="O11" s="41">
        <v>5</v>
      </c>
      <c r="P11" s="41">
        <v>3</v>
      </c>
      <c r="Q11" s="41">
        <v>0.84</v>
      </c>
      <c r="R11" s="42">
        <v>0</v>
      </c>
      <c r="S11" s="43">
        <v>36.840000000000003</v>
      </c>
      <c r="T11" s="44" t="str">
        <f t="shared" si="0"/>
        <v xml:space="preserve"> &gt; à 20 jours</v>
      </c>
      <c r="U11" s="2" t="str">
        <f t="shared" si="1"/>
        <v>S5210 - Direction Formation</v>
      </c>
    </row>
    <row r="12" spans="1:21" x14ac:dyDescent="0.25">
      <c r="A12" s="41" t="s">
        <v>567</v>
      </c>
      <c r="B12" s="41" t="s">
        <v>568</v>
      </c>
      <c r="C12" s="41">
        <v>1005694</v>
      </c>
      <c r="D12" s="41" t="s">
        <v>531</v>
      </c>
      <c r="E12" s="41" t="s">
        <v>153</v>
      </c>
      <c r="F12" s="41" t="s">
        <v>188</v>
      </c>
      <c r="G12" s="41" t="s">
        <v>189</v>
      </c>
      <c r="H12" s="41" t="s">
        <v>358</v>
      </c>
      <c r="I12" s="41" t="s">
        <v>532</v>
      </c>
      <c r="J12" s="41" t="s">
        <v>533</v>
      </c>
      <c r="K12" s="41"/>
      <c r="L12" s="41" t="s">
        <v>1267</v>
      </c>
      <c r="M12" s="41">
        <v>6.5</v>
      </c>
      <c r="N12" s="41">
        <v>28</v>
      </c>
      <c r="O12" s="41">
        <v>4.16</v>
      </c>
      <c r="P12" s="41">
        <v>0.5</v>
      </c>
      <c r="Q12" s="41">
        <v>1.66</v>
      </c>
      <c r="R12" s="42">
        <v>0</v>
      </c>
      <c r="S12" s="43">
        <v>36.659999999999997</v>
      </c>
      <c r="T12" s="44" t="str">
        <f t="shared" si="0"/>
        <v xml:space="preserve"> &gt; à 20 jours</v>
      </c>
      <c r="U12" s="2" t="str">
        <f t="shared" si="1"/>
        <v>S5410 - Communication</v>
      </c>
    </row>
    <row r="13" spans="1:21" x14ac:dyDescent="0.25">
      <c r="A13" s="41" t="s">
        <v>569</v>
      </c>
      <c r="B13" s="41" t="s">
        <v>552</v>
      </c>
      <c r="C13" s="41">
        <v>1005785</v>
      </c>
      <c r="D13" s="41" t="s">
        <v>531</v>
      </c>
      <c r="E13" s="41" t="s">
        <v>153</v>
      </c>
      <c r="F13" s="41" t="s">
        <v>168</v>
      </c>
      <c r="G13" s="41" t="s">
        <v>169</v>
      </c>
      <c r="H13" s="41" t="s">
        <v>357</v>
      </c>
      <c r="I13" s="41" t="s">
        <v>532</v>
      </c>
      <c r="J13" s="41" t="s">
        <v>533</v>
      </c>
      <c r="K13" s="41"/>
      <c r="L13" s="41" t="s">
        <v>1267</v>
      </c>
      <c r="M13" s="41">
        <v>6.5</v>
      </c>
      <c r="N13" s="41">
        <v>30</v>
      </c>
      <c r="O13" s="41">
        <v>5</v>
      </c>
      <c r="P13" s="41">
        <v>1</v>
      </c>
      <c r="Q13" s="41">
        <v>0.84</v>
      </c>
      <c r="R13" s="42">
        <v>0</v>
      </c>
      <c r="S13" s="43">
        <v>38.340000000000003</v>
      </c>
      <c r="T13" s="44" t="str">
        <f t="shared" si="0"/>
        <v xml:space="preserve"> &gt; à 20 jours</v>
      </c>
      <c r="U13" s="2" t="str">
        <f t="shared" si="1"/>
        <v>S2016 - DSG Centre</v>
      </c>
    </row>
    <row r="14" spans="1:21" x14ac:dyDescent="0.25">
      <c r="A14" s="41" t="s">
        <v>570</v>
      </c>
      <c r="B14" s="41" t="s">
        <v>571</v>
      </c>
      <c r="C14" s="41">
        <v>1005867</v>
      </c>
      <c r="D14" s="41" t="s">
        <v>531</v>
      </c>
      <c r="E14" s="41" t="s">
        <v>153</v>
      </c>
      <c r="F14" s="41" t="s">
        <v>194</v>
      </c>
      <c r="G14" s="41" t="s">
        <v>195</v>
      </c>
      <c r="H14" s="41" t="s">
        <v>358</v>
      </c>
      <c r="I14" s="41" t="s">
        <v>532</v>
      </c>
      <c r="J14" s="41" t="s">
        <v>533</v>
      </c>
      <c r="K14" s="41"/>
      <c r="L14" s="41" t="s">
        <v>1267</v>
      </c>
      <c r="M14" s="41">
        <v>0</v>
      </c>
      <c r="N14" s="41">
        <v>28</v>
      </c>
      <c r="O14" s="41">
        <v>4.16</v>
      </c>
      <c r="P14" s="41">
        <v>2</v>
      </c>
      <c r="Q14" s="41">
        <v>1.66</v>
      </c>
      <c r="R14" s="42">
        <v>0</v>
      </c>
      <c r="S14" s="43">
        <v>31.66</v>
      </c>
      <c r="T14" s="44" t="str">
        <f t="shared" si="0"/>
        <v xml:space="preserve"> &gt; à 20 jours</v>
      </c>
      <c r="U14" s="2" t="str">
        <f t="shared" si="1"/>
        <v>S5810 - DSI</v>
      </c>
    </row>
    <row r="15" spans="1:21" x14ac:dyDescent="0.25">
      <c r="A15" s="41" t="s">
        <v>572</v>
      </c>
      <c r="B15" s="41" t="s">
        <v>573</v>
      </c>
      <c r="C15" s="41">
        <v>1005908</v>
      </c>
      <c r="D15" s="41" t="s">
        <v>531</v>
      </c>
      <c r="E15" s="41" t="s">
        <v>153</v>
      </c>
      <c r="F15" s="41" t="s">
        <v>206</v>
      </c>
      <c r="G15" s="41" t="s">
        <v>207</v>
      </c>
      <c r="H15" s="41" t="s">
        <v>357</v>
      </c>
      <c r="I15" s="41" t="s">
        <v>532</v>
      </c>
      <c r="J15" s="41" t="s">
        <v>533</v>
      </c>
      <c r="K15" s="41"/>
      <c r="L15" s="41" t="s">
        <v>1267</v>
      </c>
      <c r="M15" s="41">
        <v>0</v>
      </c>
      <c r="N15" s="41">
        <v>25</v>
      </c>
      <c r="O15" s="41">
        <v>4.16</v>
      </c>
      <c r="P15" s="41">
        <v>2</v>
      </c>
      <c r="Q15" s="41">
        <v>1.66</v>
      </c>
      <c r="R15" s="42">
        <v>0</v>
      </c>
      <c r="S15" s="43">
        <v>28.66</v>
      </c>
      <c r="T15" s="44" t="str">
        <f t="shared" si="0"/>
        <v xml:space="preserve"> &gt; à 20 jours</v>
      </c>
      <c r="U15" s="2" t="str">
        <f t="shared" ref="U15:U23" si="2">F15&amp;" - "&amp;G15</f>
        <v>S7010 - Direction Financière</v>
      </c>
    </row>
    <row r="16" spans="1:21" x14ac:dyDescent="0.25">
      <c r="A16" s="41" t="s">
        <v>574</v>
      </c>
      <c r="B16" s="41" t="s">
        <v>575</v>
      </c>
      <c r="C16" s="41">
        <v>1005927</v>
      </c>
      <c r="D16" s="41" t="s">
        <v>531</v>
      </c>
      <c r="E16" s="41" t="s">
        <v>153</v>
      </c>
      <c r="F16" s="41" t="s">
        <v>194</v>
      </c>
      <c r="G16" s="41" t="s">
        <v>195</v>
      </c>
      <c r="H16" s="41" t="s">
        <v>359</v>
      </c>
      <c r="I16" s="41" t="s">
        <v>532</v>
      </c>
      <c r="J16" s="41" t="s">
        <v>540</v>
      </c>
      <c r="K16" s="41"/>
      <c r="L16" s="41" t="s">
        <v>1267</v>
      </c>
      <c r="M16" s="41">
        <v>0</v>
      </c>
      <c r="N16" s="41">
        <v>26</v>
      </c>
      <c r="O16" s="41">
        <v>4.16</v>
      </c>
      <c r="P16" s="41">
        <v>0</v>
      </c>
      <c r="Q16" s="41">
        <v>0</v>
      </c>
      <c r="R16" s="42">
        <v>0</v>
      </c>
      <c r="S16" s="43">
        <v>26</v>
      </c>
      <c r="T16" s="44" t="str">
        <f t="shared" si="0"/>
        <v xml:space="preserve"> &gt; à 20 jours</v>
      </c>
      <c r="U16" s="2" t="str">
        <f t="shared" si="2"/>
        <v>S5810 - DSI</v>
      </c>
    </row>
    <row r="17" spans="1:21" x14ac:dyDescent="0.25">
      <c r="A17" s="41" t="s">
        <v>576</v>
      </c>
      <c r="B17" s="41" t="s">
        <v>577</v>
      </c>
      <c r="C17" s="41">
        <v>1005932</v>
      </c>
      <c r="D17" s="41" t="s">
        <v>531</v>
      </c>
      <c r="E17" s="41" t="s">
        <v>153</v>
      </c>
      <c r="F17" s="41" t="s">
        <v>206</v>
      </c>
      <c r="G17" s="41" t="s">
        <v>207</v>
      </c>
      <c r="H17" s="41" t="s">
        <v>578</v>
      </c>
      <c r="I17" s="41" t="s">
        <v>532</v>
      </c>
      <c r="J17" s="41" t="s">
        <v>533</v>
      </c>
      <c r="K17" s="41"/>
      <c r="L17" s="41" t="s">
        <v>1267</v>
      </c>
      <c r="M17" s="41">
        <v>0</v>
      </c>
      <c r="N17" s="41">
        <v>30</v>
      </c>
      <c r="O17" s="41">
        <v>5</v>
      </c>
      <c r="P17" s="41">
        <v>1.5</v>
      </c>
      <c r="Q17" s="41">
        <v>0.84</v>
      </c>
      <c r="R17" s="42">
        <v>0</v>
      </c>
      <c r="S17" s="43">
        <v>32.340000000000003</v>
      </c>
      <c r="T17" s="44" t="str">
        <f t="shared" si="0"/>
        <v xml:space="preserve"> &gt; à 20 jours</v>
      </c>
      <c r="U17" s="2" t="str">
        <f t="shared" si="2"/>
        <v>S7010 - Direction Financière</v>
      </c>
    </row>
    <row r="18" spans="1:21" x14ac:dyDescent="0.25">
      <c r="A18" s="41" t="s">
        <v>579</v>
      </c>
      <c r="B18" s="41" t="s">
        <v>580</v>
      </c>
      <c r="C18" s="41">
        <v>1005981</v>
      </c>
      <c r="D18" s="41" t="s">
        <v>531</v>
      </c>
      <c r="E18" s="41" t="s">
        <v>153</v>
      </c>
      <c r="F18" s="41" t="s">
        <v>212</v>
      </c>
      <c r="G18" s="41" t="s">
        <v>213</v>
      </c>
      <c r="H18" s="41" t="s">
        <v>357</v>
      </c>
      <c r="I18" s="41" t="s">
        <v>532</v>
      </c>
      <c r="J18" s="41" t="s">
        <v>533</v>
      </c>
      <c r="K18" s="41"/>
      <c r="L18" s="41" t="s">
        <v>1267</v>
      </c>
      <c r="M18" s="41">
        <v>0</v>
      </c>
      <c r="N18" s="41">
        <v>22.5</v>
      </c>
      <c r="O18" s="41">
        <v>4.16</v>
      </c>
      <c r="P18" s="41">
        <v>0</v>
      </c>
      <c r="Q18" s="41">
        <v>-0.34</v>
      </c>
      <c r="R18" s="42">
        <v>0</v>
      </c>
      <c r="S18" s="43">
        <v>22.16</v>
      </c>
      <c r="T18" s="44" t="str">
        <f t="shared" si="0"/>
        <v xml:space="preserve"> &gt; à 20 jours</v>
      </c>
      <c r="U18" s="2" t="str">
        <f t="shared" si="2"/>
        <v>S7510 - Gestion Carrières des Associés</v>
      </c>
    </row>
    <row r="19" spans="1:21" x14ac:dyDescent="0.25">
      <c r="A19" s="41" t="s">
        <v>586</v>
      </c>
      <c r="B19" s="41" t="s">
        <v>525</v>
      </c>
      <c r="C19" s="41">
        <v>1006241</v>
      </c>
      <c r="D19" s="41" t="s">
        <v>531</v>
      </c>
      <c r="E19" s="41" t="s">
        <v>153</v>
      </c>
      <c r="F19" s="41" t="s">
        <v>194</v>
      </c>
      <c r="G19" s="41" t="s">
        <v>195</v>
      </c>
      <c r="H19" s="41" t="s">
        <v>578</v>
      </c>
      <c r="I19" s="41" t="s">
        <v>532</v>
      </c>
      <c r="J19" s="41" t="s">
        <v>528</v>
      </c>
      <c r="K19" s="41"/>
      <c r="L19" s="41" t="s">
        <v>1267</v>
      </c>
      <c r="M19" s="41">
        <v>1.5</v>
      </c>
      <c r="N19" s="41">
        <v>33</v>
      </c>
      <c r="O19" s="41">
        <v>5</v>
      </c>
      <c r="P19" s="41">
        <v>5</v>
      </c>
      <c r="Q19" s="41">
        <v>0.84</v>
      </c>
      <c r="R19" s="42">
        <v>0</v>
      </c>
      <c r="S19" s="43">
        <v>40.340000000000003</v>
      </c>
      <c r="T19" s="44" t="str">
        <f t="shared" si="0"/>
        <v xml:space="preserve"> &gt; à 20 jours</v>
      </c>
      <c r="U19" s="2" t="str">
        <f t="shared" si="2"/>
        <v>S5810 - DSI</v>
      </c>
    </row>
    <row r="20" spans="1:21" x14ac:dyDescent="0.25">
      <c r="A20" s="41" t="s">
        <v>587</v>
      </c>
      <c r="B20" s="41" t="s">
        <v>584</v>
      </c>
      <c r="C20" s="41">
        <v>1006286</v>
      </c>
      <c r="D20" s="41" t="s">
        <v>531</v>
      </c>
      <c r="E20" s="41" t="s">
        <v>153</v>
      </c>
      <c r="F20" s="41" t="s">
        <v>206</v>
      </c>
      <c r="G20" s="41" t="s">
        <v>207</v>
      </c>
      <c r="H20" s="41" t="s">
        <v>357</v>
      </c>
      <c r="I20" s="41" t="s">
        <v>532</v>
      </c>
      <c r="J20" s="41" t="s">
        <v>533</v>
      </c>
      <c r="K20" s="41"/>
      <c r="L20" s="41" t="s">
        <v>1267</v>
      </c>
      <c r="M20" s="41">
        <v>0.5</v>
      </c>
      <c r="N20" s="41">
        <v>25</v>
      </c>
      <c r="O20" s="41">
        <v>4.16</v>
      </c>
      <c r="P20" s="41">
        <v>1</v>
      </c>
      <c r="Q20" s="41">
        <v>1.66</v>
      </c>
      <c r="R20" s="42">
        <v>0</v>
      </c>
      <c r="S20" s="43">
        <v>28.16</v>
      </c>
      <c r="T20" s="44" t="str">
        <f t="shared" si="0"/>
        <v xml:space="preserve"> &gt; à 20 jours</v>
      </c>
      <c r="U20" s="2" t="str">
        <f t="shared" si="2"/>
        <v>S7010 - Direction Financière</v>
      </c>
    </row>
    <row r="21" spans="1:21" x14ac:dyDescent="0.25">
      <c r="A21" s="41" t="s">
        <v>588</v>
      </c>
      <c r="B21" s="41" t="s">
        <v>589</v>
      </c>
      <c r="C21" s="41">
        <v>1006293</v>
      </c>
      <c r="D21" s="41" t="s">
        <v>531</v>
      </c>
      <c r="E21" s="41" t="s">
        <v>153</v>
      </c>
      <c r="F21" s="41" t="s">
        <v>186</v>
      </c>
      <c r="G21" s="41" t="s">
        <v>187</v>
      </c>
      <c r="H21" s="41" t="s">
        <v>590</v>
      </c>
      <c r="I21" s="41" t="s">
        <v>527</v>
      </c>
      <c r="J21" s="41" t="s">
        <v>533</v>
      </c>
      <c r="K21" s="41"/>
      <c r="L21" s="41" t="s">
        <v>1267</v>
      </c>
      <c r="M21" s="41">
        <v>4.5</v>
      </c>
      <c r="N21" s="41">
        <v>23</v>
      </c>
      <c r="O21" s="41">
        <v>3.74</v>
      </c>
      <c r="P21" s="41">
        <v>1.5</v>
      </c>
      <c r="Q21" s="41">
        <v>1.5</v>
      </c>
      <c r="R21" s="42">
        <v>0</v>
      </c>
      <c r="S21" s="43">
        <v>30.5</v>
      </c>
      <c r="T21" s="44" t="str">
        <f t="shared" si="0"/>
        <v xml:space="preserve"> &gt; à 20 jours</v>
      </c>
      <c r="U21" s="2" t="str">
        <f t="shared" si="2"/>
        <v>S5310 - DQR</v>
      </c>
    </row>
    <row r="22" spans="1:21" x14ac:dyDescent="0.25">
      <c r="A22" s="41" t="s">
        <v>591</v>
      </c>
      <c r="B22" s="41" t="s">
        <v>585</v>
      </c>
      <c r="C22" s="41">
        <v>1006425</v>
      </c>
      <c r="D22" s="41" t="s">
        <v>531</v>
      </c>
      <c r="E22" s="41" t="s">
        <v>153</v>
      </c>
      <c r="F22" s="41" t="s">
        <v>188</v>
      </c>
      <c r="G22" s="41" t="s">
        <v>189</v>
      </c>
      <c r="H22" s="41" t="s">
        <v>357</v>
      </c>
      <c r="I22" s="41" t="s">
        <v>532</v>
      </c>
      <c r="J22" s="41" t="s">
        <v>533</v>
      </c>
      <c r="K22" s="41"/>
      <c r="L22" s="41" t="s">
        <v>1267</v>
      </c>
      <c r="M22" s="41">
        <v>2</v>
      </c>
      <c r="N22" s="41">
        <v>23</v>
      </c>
      <c r="O22" s="41">
        <v>3.32</v>
      </c>
      <c r="P22" s="41">
        <v>1.5</v>
      </c>
      <c r="Q22" s="41">
        <v>1.32</v>
      </c>
      <c r="R22" s="42">
        <v>0</v>
      </c>
      <c r="S22" s="43">
        <v>27.82</v>
      </c>
      <c r="T22" s="44" t="str">
        <f t="shared" si="0"/>
        <v xml:space="preserve"> &gt; à 20 jours</v>
      </c>
      <c r="U22" s="2" t="str">
        <f t="shared" si="2"/>
        <v>S5410 - Communication</v>
      </c>
    </row>
    <row r="23" spans="1:21" x14ac:dyDescent="0.25">
      <c r="A23" s="41" t="s">
        <v>592</v>
      </c>
      <c r="B23" s="41" t="s">
        <v>593</v>
      </c>
      <c r="C23" s="41">
        <v>1006519</v>
      </c>
      <c r="D23" s="41" t="s">
        <v>531</v>
      </c>
      <c r="E23" s="41" t="s">
        <v>153</v>
      </c>
      <c r="F23" s="41" t="s">
        <v>182</v>
      </c>
      <c r="G23" s="41" t="s">
        <v>183</v>
      </c>
      <c r="H23" s="41" t="s">
        <v>357</v>
      </c>
      <c r="I23" s="41" t="s">
        <v>532</v>
      </c>
      <c r="J23" s="41" t="s">
        <v>533</v>
      </c>
      <c r="K23" s="41"/>
      <c r="L23" s="41" t="s">
        <v>1267</v>
      </c>
      <c r="M23" s="41">
        <v>9</v>
      </c>
      <c r="N23" s="41">
        <v>27</v>
      </c>
      <c r="O23" s="41">
        <v>4</v>
      </c>
      <c r="P23" s="41">
        <v>0.5</v>
      </c>
      <c r="Q23" s="41">
        <v>0.68</v>
      </c>
      <c r="R23" s="42">
        <v>0</v>
      </c>
      <c r="S23" s="43">
        <v>37.18</v>
      </c>
      <c r="T23" s="44" t="str">
        <f t="shared" si="0"/>
        <v xml:space="preserve"> &gt; à 20 jours</v>
      </c>
      <c r="U23" s="2" t="str">
        <f t="shared" si="2"/>
        <v>S5110 - Talents</v>
      </c>
    </row>
    <row r="24" spans="1:21" x14ac:dyDescent="0.25">
      <c r="A24" s="41" t="s">
        <v>595</v>
      </c>
      <c r="B24" s="41" t="s">
        <v>596</v>
      </c>
      <c r="C24" s="41">
        <v>1006698</v>
      </c>
      <c r="D24" s="41" t="s">
        <v>531</v>
      </c>
      <c r="E24" s="41" t="s">
        <v>153</v>
      </c>
      <c r="F24" s="41" t="s">
        <v>194</v>
      </c>
      <c r="G24" s="41" t="s">
        <v>195</v>
      </c>
      <c r="H24" s="41" t="s">
        <v>359</v>
      </c>
      <c r="I24" s="41" t="s">
        <v>532</v>
      </c>
      <c r="J24" s="41" t="s">
        <v>540</v>
      </c>
      <c r="K24" s="41"/>
      <c r="L24" s="41" t="s">
        <v>1267</v>
      </c>
      <c r="M24" s="41">
        <v>3</v>
      </c>
      <c r="N24" s="41">
        <v>13</v>
      </c>
      <c r="O24" s="41">
        <v>0</v>
      </c>
      <c r="P24" s="41">
        <v>0</v>
      </c>
      <c r="Q24" s="41">
        <v>0</v>
      </c>
      <c r="R24" s="42">
        <v>0</v>
      </c>
      <c r="S24" s="43">
        <v>16</v>
      </c>
      <c r="T24" s="44" t="str">
        <f t="shared" si="0"/>
        <v>15 à 20</v>
      </c>
      <c r="U24" s="2" t="str">
        <f t="shared" ref="U24:U30" si="3">F24&amp;" - "&amp;G24</f>
        <v>S5810 - DSI</v>
      </c>
    </row>
    <row r="25" spans="1:21" x14ac:dyDescent="0.25">
      <c r="A25" s="41" t="s">
        <v>597</v>
      </c>
      <c r="B25" s="41" t="s">
        <v>598</v>
      </c>
      <c r="C25" s="41">
        <v>1006911</v>
      </c>
      <c r="D25" s="41" t="s">
        <v>531</v>
      </c>
      <c r="E25" s="41" t="s">
        <v>153</v>
      </c>
      <c r="F25" s="41" t="s">
        <v>180</v>
      </c>
      <c r="G25" s="41" t="s">
        <v>181</v>
      </c>
      <c r="H25" s="41" t="s">
        <v>356</v>
      </c>
      <c r="I25" s="41" t="s">
        <v>532</v>
      </c>
      <c r="J25" s="41" t="s">
        <v>533</v>
      </c>
      <c r="K25" s="41"/>
      <c r="L25" s="41" t="s">
        <v>1267</v>
      </c>
      <c r="M25" s="41">
        <v>0</v>
      </c>
      <c r="N25" s="41">
        <v>31.5</v>
      </c>
      <c r="O25" s="41">
        <v>5</v>
      </c>
      <c r="P25" s="41">
        <v>6</v>
      </c>
      <c r="Q25" s="41">
        <v>0.84</v>
      </c>
      <c r="R25" s="42">
        <v>0</v>
      </c>
      <c r="S25" s="43">
        <v>38.340000000000003</v>
      </c>
      <c r="T25" s="44" t="str">
        <f t="shared" si="0"/>
        <v xml:space="preserve"> &gt; à 20 jours</v>
      </c>
      <c r="U25" s="2" t="str">
        <f t="shared" si="3"/>
        <v>S2030 - Dir. Environnement Travail</v>
      </c>
    </row>
    <row r="26" spans="1:21" x14ac:dyDescent="0.25">
      <c r="A26" s="41" t="s">
        <v>599</v>
      </c>
      <c r="B26" s="41" t="s">
        <v>525</v>
      </c>
      <c r="C26" s="41">
        <v>1007037</v>
      </c>
      <c r="D26" s="41" t="s">
        <v>531</v>
      </c>
      <c r="E26" s="41" t="s">
        <v>153</v>
      </c>
      <c r="F26" s="41" t="s">
        <v>186</v>
      </c>
      <c r="G26" s="41" t="s">
        <v>187</v>
      </c>
      <c r="H26" s="41" t="s">
        <v>535</v>
      </c>
      <c r="I26" s="41" t="s">
        <v>527</v>
      </c>
      <c r="J26" s="41" t="s">
        <v>528</v>
      </c>
      <c r="K26" s="41"/>
      <c r="L26" s="41" t="s">
        <v>1267</v>
      </c>
      <c r="M26" s="41">
        <v>3</v>
      </c>
      <c r="N26" s="41">
        <v>30</v>
      </c>
      <c r="O26" s="41">
        <v>5</v>
      </c>
      <c r="P26" s="41">
        <v>1</v>
      </c>
      <c r="Q26" s="41">
        <v>0.84</v>
      </c>
      <c r="R26" s="42">
        <v>0</v>
      </c>
      <c r="S26" s="43">
        <v>34.840000000000003</v>
      </c>
      <c r="T26" s="44" t="str">
        <f t="shared" si="0"/>
        <v xml:space="preserve"> &gt; à 20 jours</v>
      </c>
      <c r="U26" s="2" t="str">
        <f t="shared" si="3"/>
        <v>S5310 - DQR</v>
      </c>
    </row>
    <row r="27" spans="1:21" x14ac:dyDescent="0.25">
      <c r="A27" s="41" t="s">
        <v>600</v>
      </c>
      <c r="B27" s="41" t="s">
        <v>534</v>
      </c>
      <c r="C27" s="41">
        <v>1007224</v>
      </c>
      <c r="D27" s="41" t="s">
        <v>531</v>
      </c>
      <c r="E27" s="41" t="s">
        <v>153</v>
      </c>
      <c r="F27" s="41" t="s">
        <v>204</v>
      </c>
      <c r="G27" s="41" t="s">
        <v>205</v>
      </c>
      <c r="H27" s="41" t="s">
        <v>563</v>
      </c>
      <c r="I27" s="41" t="s">
        <v>532</v>
      </c>
      <c r="J27" s="41" t="s">
        <v>533</v>
      </c>
      <c r="K27" s="41"/>
      <c r="L27" s="41" t="s">
        <v>1267</v>
      </c>
      <c r="M27" s="41">
        <v>2.5</v>
      </c>
      <c r="N27" s="41">
        <v>25</v>
      </c>
      <c r="O27" s="41">
        <v>4.16</v>
      </c>
      <c r="P27" s="41">
        <v>4</v>
      </c>
      <c r="Q27" s="41">
        <v>1.66</v>
      </c>
      <c r="R27" s="42">
        <v>0</v>
      </c>
      <c r="S27" s="43">
        <v>33.159999999999997</v>
      </c>
      <c r="T27" s="44" t="str">
        <f t="shared" si="0"/>
        <v xml:space="preserve"> &gt; à 20 jours</v>
      </c>
      <c r="U27" s="2" t="str">
        <f t="shared" si="3"/>
        <v>S6610 - Présidence CA</v>
      </c>
    </row>
    <row r="28" spans="1:21" x14ac:dyDescent="0.25">
      <c r="A28" s="41" t="s">
        <v>601</v>
      </c>
      <c r="B28" s="41" t="s">
        <v>602</v>
      </c>
      <c r="C28" s="41">
        <v>1007245</v>
      </c>
      <c r="D28" s="41" t="s">
        <v>531</v>
      </c>
      <c r="E28" s="41" t="s">
        <v>153</v>
      </c>
      <c r="F28" s="41" t="s">
        <v>188</v>
      </c>
      <c r="G28" s="41" t="s">
        <v>189</v>
      </c>
      <c r="H28" s="41" t="s">
        <v>358</v>
      </c>
      <c r="I28" s="41" t="s">
        <v>532</v>
      </c>
      <c r="J28" s="41" t="s">
        <v>533</v>
      </c>
      <c r="K28" s="41"/>
      <c r="L28" s="41" t="s">
        <v>1267</v>
      </c>
      <c r="M28" s="41">
        <v>10.5</v>
      </c>
      <c r="N28" s="41">
        <v>28</v>
      </c>
      <c r="O28" s="41">
        <v>4.16</v>
      </c>
      <c r="P28" s="41">
        <v>1</v>
      </c>
      <c r="Q28" s="41">
        <v>1.66</v>
      </c>
      <c r="R28" s="42">
        <v>0</v>
      </c>
      <c r="S28" s="43">
        <v>41.16</v>
      </c>
      <c r="T28" s="44" t="str">
        <f t="shared" si="0"/>
        <v xml:space="preserve"> &gt; à 20 jours</v>
      </c>
      <c r="U28" s="2" t="str">
        <f t="shared" si="3"/>
        <v>S5410 - Communication</v>
      </c>
    </row>
    <row r="29" spans="1:21" ht="25.8" x14ac:dyDescent="0.25">
      <c r="A29" s="41" t="s">
        <v>603</v>
      </c>
      <c r="B29" s="41" t="s">
        <v>604</v>
      </c>
      <c r="C29" s="41">
        <v>1007353</v>
      </c>
      <c r="D29" s="41" t="s">
        <v>531</v>
      </c>
      <c r="E29" s="41" t="s">
        <v>153</v>
      </c>
      <c r="F29" s="41" t="s">
        <v>186</v>
      </c>
      <c r="G29" s="41" t="s">
        <v>187</v>
      </c>
      <c r="H29" s="41" t="s">
        <v>535</v>
      </c>
      <c r="I29" s="41" t="s">
        <v>527</v>
      </c>
      <c r="J29" s="41" t="s">
        <v>528</v>
      </c>
      <c r="K29" s="41"/>
      <c r="L29" s="41" t="s">
        <v>1267</v>
      </c>
      <c r="M29" s="41">
        <v>0</v>
      </c>
      <c r="N29" s="41">
        <v>11</v>
      </c>
      <c r="O29" s="41">
        <v>4.16</v>
      </c>
      <c r="P29" s="41">
        <v>0</v>
      </c>
      <c r="Q29" s="41">
        <v>-0.34</v>
      </c>
      <c r="R29" s="42">
        <v>0</v>
      </c>
      <c r="S29" s="43">
        <v>10.66</v>
      </c>
      <c r="T29" s="44" t="str">
        <f t="shared" si="0"/>
        <v xml:space="preserve"> 10 à 15</v>
      </c>
      <c r="U29" s="2" t="str">
        <f t="shared" si="3"/>
        <v>S5310 - DQR</v>
      </c>
    </row>
    <row r="30" spans="1:21" x14ac:dyDescent="0.25">
      <c r="A30" s="41" t="s">
        <v>605</v>
      </c>
      <c r="B30" s="41" t="s">
        <v>606</v>
      </c>
      <c r="C30" s="41">
        <v>1007431</v>
      </c>
      <c r="D30" s="41" t="s">
        <v>531</v>
      </c>
      <c r="E30" s="41" t="s">
        <v>153</v>
      </c>
      <c r="F30" s="41" t="s">
        <v>182</v>
      </c>
      <c r="G30" s="41" t="s">
        <v>183</v>
      </c>
      <c r="H30" s="41" t="s">
        <v>357</v>
      </c>
      <c r="I30" s="41" t="s">
        <v>532</v>
      </c>
      <c r="J30" s="41" t="s">
        <v>533</v>
      </c>
      <c r="K30" s="41"/>
      <c r="L30" s="41" t="s">
        <v>1267</v>
      </c>
      <c r="M30" s="41">
        <v>0</v>
      </c>
      <c r="N30" s="41">
        <v>22.5</v>
      </c>
      <c r="O30" s="41">
        <v>4.16</v>
      </c>
      <c r="P30" s="41">
        <v>0</v>
      </c>
      <c r="Q30" s="41">
        <v>-0.42</v>
      </c>
      <c r="R30" s="42">
        <v>0</v>
      </c>
      <c r="S30" s="43">
        <v>22.08</v>
      </c>
      <c r="T30" s="44" t="str">
        <f t="shared" si="0"/>
        <v xml:space="preserve"> &gt; à 20 jours</v>
      </c>
      <c r="U30" s="2" t="str">
        <f t="shared" si="3"/>
        <v>S5110 - Talents</v>
      </c>
    </row>
    <row r="31" spans="1:21" x14ac:dyDescent="0.25">
      <c r="A31" s="41" t="s">
        <v>610</v>
      </c>
      <c r="B31" s="41" t="s">
        <v>611</v>
      </c>
      <c r="C31" s="41">
        <v>1007566</v>
      </c>
      <c r="D31" s="41" t="s">
        <v>531</v>
      </c>
      <c r="E31" s="41" t="s">
        <v>153</v>
      </c>
      <c r="F31" s="41" t="s">
        <v>206</v>
      </c>
      <c r="G31" s="41" t="s">
        <v>207</v>
      </c>
      <c r="H31" s="41" t="s">
        <v>358</v>
      </c>
      <c r="I31" s="41" t="s">
        <v>532</v>
      </c>
      <c r="J31" s="41" t="s">
        <v>533</v>
      </c>
      <c r="K31" s="41"/>
      <c r="L31" s="41" t="s">
        <v>1267</v>
      </c>
      <c r="M31" s="41">
        <v>0</v>
      </c>
      <c r="N31" s="41">
        <v>25</v>
      </c>
      <c r="O31" s="41">
        <v>4.16</v>
      </c>
      <c r="P31" s="41">
        <v>0</v>
      </c>
      <c r="Q31" s="41">
        <v>1.66</v>
      </c>
      <c r="R31" s="42">
        <v>0</v>
      </c>
      <c r="S31" s="43">
        <v>26.66</v>
      </c>
      <c r="T31" s="44" t="str">
        <f t="shared" ref="T31:T49" si="4">IF(S31&lt;0," -0 ",IF(S31&lt;=5," 0 à 5",IF(S31&lt;=10," 5 à 10",IF(S31&lt;=15," 10 à 15",IF(S31&lt;=20,"15 à 20"," &gt; à 20 jours")))))</f>
        <v xml:space="preserve"> &gt; à 20 jours</v>
      </c>
      <c r="U31" s="2" t="str">
        <f t="shared" ref="U31:U62" si="5">F31&amp;" - "&amp;G31</f>
        <v>S7010 - Direction Financière</v>
      </c>
    </row>
    <row r="32" spans="1:21" x14ac:dyDescent="0.25">
      <c r="A32" s="41" t="s">
        <v>612</v>
      </c>
      <c r="B32" s="41" t="s">
        <v>613</v>
      </c>
      <c r="C32" s="41">
        <v>1007621</v>
      </c>
      <c r="D32" s="41" t="s">
        <v>531</v>
      </c>
      <c r="E32" s="41" t="s">
        <v>153</v>
      </c>
      <c r="F32" s="41" t="s">
        <v>196</v>
      </c>
      <c r="G32" s="41" t="s">
        <v>197</v>
      </c>
      <c r="H32" s="41" t="s">
        <v>356</v>
      </c>
      <c r="I32" s="41" t="s">
        <v>532</v>
      </c>
      <c r="J32" s="41" t="s">
        <v>533</v>
      </c>
      <c r="K32" s="41"/>
      <c r="L32" s="41" t="s">
        <v>1267</v>
      </c>
      <c r="M32" s="41">
        <v>3.5</v>
      </c>
      <c r="N32" s="41">
        <v>26</v>
      </c>
      <c r="O32" s="41">
        <v>3.74</v>
      </c>
      <c r="P32" s="41">
        <v>4.5</v>
      </c>
      <c r="Q32" s="41">
        <v>1.5</v>
      </c>
      <c r="R32" s="42">
        <v>0</v>
      </c>
      <c r="S32" s="43">
        <v>35.5</v>
      </c>
      <c r="T32" s="44" t="str">
        <f t="shared" si="4"/>
        <v xml:space="preserve"> &gt; à 20 jours</v>
      </c>
      <c r="U32" s="2" t="str">
        <f t="shared" si="5"/>
        <v>S6210 - Développement Commercial</v>
      </c>
    </row>
    <row r="33" spans="1:21" x14ac:dyDescent="0.25">
      <c r="A33" s="41" t="s">
        <v>615</v>
      </c>
      <c r="B33" s="41" t="s">
        <v>616</v>
      </c>
      <c r="C33" s="41">
        <v>1007752</v>
      </c>
      <c r="D33" s="41" t="s">
        <v>531</v>
      </c>
      <c r="E33" s="41" t="s">
        <v>153</v>
      </c>
      <c r="F33" s="41" t="s">
        <v>206</v>
      </c>
      <c r="G33" s="41" t="s">
        <v>207</v>
      </c>
      <c r="H33" s="41" t="s">
        <v>357</v>
      </c>
      <c r="I33" s="41" t="s">
        <v>532</v>
      </c>
      <c r="J33" s="41" t="s">
        <v>533</v>
      </c>
      <c r="K33" s="41"/>
      <c r="L33" s="41" t="s">
        <v>1267</v>
      </c>
      <c r="M33" s="41">
        <v>10</v>
      </c>
      <c r="N33" s="41">
        <v>25</v>
      </c>
      <c r="O33" s="41">
        <v>4.16</v>
      </c>
      <c r="P33" s="41">
        <v>6</v>
      </c>
      <c r="Q33" s="41">
        <v>1.66</v>
      </c>
      <c r="R33" s="42">
        <v>0</v>
      </c>
      <c r="S33" s="43">
        <v>42.66</v>
      </c>
      <c r="T33" s="44" t="str">
        <f t="shared" si="4"/>
        <v xml:space="preserve"> &gt; à 20 jours</v>
      </c>
      <c r="U33" s="2" t="str">
        <f t="shared" si="5"/>
        <v>S7010 - Direction Financière</v>
      </c>
    </row>
    <row r="34" spans="1:21" x14ac:dyDescent="0.25">
      <c r="A34" s="41" t="s">
        <v>617</v>
      </c>
      <c r="B34" s="41" t="s">
        <v>618</v>
      </c>
      <c r="C34" s="41">
        <v>1007753</v>
      </c>
      <c r="D34" s="41" t="s">
        <v>531</v>
      </c>
      <c r="E34" s="41" t="s">
        <v>153</v>
      </c>
      <c r="F34" s="41" t="s">
        <v>206</v>
      </c>
      <c r="G34" s="41" t="s">
        <v>207</v>
      </c>
      <c r="H34" s="41" t="s">
        <v>357</v>
      </c>
      <c r="I34" s="41" t="s">
        <v>532</v>
      </c>
      <c r="J34" s="41" t="s">
        <v>533</v>
      </c>
      <c r="K34" s="41"/>
      <c r="L34" s="41" t="s">
        <v>1267</v>
      </c>
      <c r="M34" s="41">
        <v>0</v>
      </c>
      <c r="N34" s="41">
        <v>25</v>
      </c>
      <c r="O34" s="41">
        <v>4.16</v>
      </c>
      <c r="P34" s="41">
        <v>1</v>
      </c>
      <c r="Q34" s="41">
        <v>1.66</v>
      </c>
      <c r="R34" s="42">
        <v>0</v>
      </c>
      <c r="S34" s="43">
        <v>27.66</v>
      </c>
      <c r="T34" s="44" t="str">
        <f t="shared" si="4"/>
        <v xml:space="preserve"> &gt; à 20 jours</v>
      </c>
      <c r="U34" s="2" t="str">
        <f t="shared" si="5"/>
        <v>S7010 - Direction Financière</v>
      </c>
    </row>
    <row r="35" spans="1:21" x14ac:dyDescent="0.25">
      <c r="A35" s="41" t="s">
        <v>621</v>
      </c>
      <c r="B35" s="41" t="s">
        <v>614</v>
      </c>
      <c r="C35" s="41">
        <v>1007891</v>
      </c>
      <c r="D35" s="41" t="s">
        <v>531</v>
      </c>
      <c r="E35" s="41" t="s">
        <v>153</v>
      </c>
      <c r="F35" s="41" t="s">
        <v>198</v>
      </c>
      <c r="G35" s="41" t="s">
        <v>199</v>
      </c>
      <c r="H35" s="41" t="s">
        <v>578</v>
      </c>
      <c r="I35" s="41" t="s">
        <v>532</v>
      </c>
      <c r="J35" s="41" t="s">
        <v>533</v>
      </c>
      <c r="K35" s="41"/>
      <c r="L35" s="41" t="s">
        <v>1267</v>
      </c>
      <c r="M35" s="41">
        <v>0</v>
      </c>
      <c r="N35" s="41">
        <v>25</v>
      </c>
      <c r="O35" s="41">
        <v>4.16</v>
      </c>
      <c r="P35" s="41">
        <v>4.5</v>
      </c>
      <c r="Q35" s="41">
        <v>1.66</v>
      </c>
      <c r="R35" s="42">
        <v>0</v>
      </c>
      <c r="S35" s="43">
        <v>31.16</v>
      </c>
      <c r="T35" s="44" t="str">
        <f t="shared" si="4"/>
        <v xml:space="preserve"> &gt; à 20 jours</v>
      </c>
      <c r="U35" s="2" t="str">
        <f t="shared" si="5"/>
        <v>S6310 - Deloitte Afrique Support</v>
      </c>
    </row>
    <row r="36" spans="1:21" x14ac:dyDescent="0.25">
      <c r="A36" s="41" t="s">
        <v>623</v>
      </c>
      <c r="B36" s="41" t="s">
        <v>619</v>
      </c>
      <c r="C36" s="41">
        <v>1007949</v>
      </c>
      <c r="D36" s="41" t="s">
        <v>531</v>
      </c>
      <c r="E36" s="41" t="s">
        <v>153</v>
      </c>
      <c r="F36" s="41" t="s">
        <v>206</v>
      </c>
      <c r="G36" s="41" t="s">
        <v>207</v>
      </c>
      <c r="H36" s="41" t="s">
        <v>356</v>
      </c>
      <c r="I36" s="41" t="s">
        <v>532</v>
      </c>
      <c r="J36" s="41" t="s">
        <v>533</v>
      </c>
      <c r="K36" s="41"/>
      <c r="L36" s="41" t="s">
        <v>1267</v>
      </c>
      <c r="M36" s="41">
        <v>1</v>
      </c>
      <c r="N36" s="41">
        <v>20</v>
      </c>
      <c r="O36" s="41">
        <v>3.32</v>
      </c>
      <c r="P36" s="41">
        <v>5</v>
      </c>
      <c r="Q36" s="41">
        <v>1.32</v>
      </c>
      <c r="R36" s="42">
        <v>0</v>
      </c>
      <c r="S36" s="43">
        <v>27.32</v>
      </c>
      <c r="T36" s="44" t="str">
        <f t="shared" si="4"/>
        <v xml:space="preserve"> &gt; à 20 jours</v>
      </c>
      <c r="U36" s="2" t="str">
        <f t="shared" si="5"/>
        <v>S7010 - Direction Financière</v>
      </c>
    </row>
    <row r="37" spans="1:21" x14ac:dyDescent="0.25">
      <c r="A37" s="41" t="s">
        <v>624</v>
      </c>
      <c r="B37" s="41" t="s">
        <v>625</v>
      </c>
      <c r="C37" s="41">
        <v>1007950</v>
      </c>
      <c r="D37" s="41" t="s">
        <v>531</v>
      </c>
      <c r="E37" s="41" t="s">
        <v>153</v>
      </c>
      <c r="F37" s="41" t="s">
        <v>206</v>
      </c>
      <c r="G37" s="41" t="s">
        <v>207</v>
      </c>
      <c r="H37" s="41" t="s">
        <v>358</v>
      </c>
      <c r="I37" s="41" t="s">
        <v>532</v>
      </c>
      <c r="J37" s="41" t="s">
        <v>533</v>
      </c>
      <c r="K37" s="41"/>
      <c r="L37" s="41" t="s">
        <v>1267</v>
      </c>
      <c r="M37" s="41">
        <v>5</v>
      </c>
      <c r="N37" s="41">
        <v>25</v>
      </c>
      <c r="O37" s="41">
        <v>4.16</v>
      </c>
      <c r="P37" s="41">
        <v>2</v>
      </c>
      <c r="Q37" s="41">
        <v>1.66</v>
      </c>
      <c r="R37" s="42">
        <v>0</v>
      </c>
      <c r="S37" s="43">
        <v>33.659999999999997</v>
      </c>
      <c r="T37" s="44" t="str">
        <f t="shared" si="4"/>
        <v xml:space="preserve"> &gt; à 20 jours</v>
      </c>
      <c r="U37" s="2" t="str">
        <f t="shared" si="5"/>
        <v>S7010 - Direction Financière</v>
      </c>
    </row>
    <row r="38" spans="1:21" x14ac:dyDescent="0.25">
      <c r="A38" s="41" t="s">
        <v>628</v>
      </c>
      <c r="B38" s="41" t="s">
        <v>629</v>
      </c>
      <c r="C38" s="41">
        <v>1008164</v>
      </c>
      <c r="D38" s="41" t="s">
        <v>531</v>
      </c>
      <c r="E38" s="41" t="s">
        <v>153</v>
      </c>
      <c r="F38" s="41" t="s">
        <v>206</v>
      </c>
      <c r="G38" s="41" t="s">
        <v>207</v>
      </c>
      <c r="H38" s="41" t="s">
        <v>578</v>
      </c>
      <c r="I38" s="41" t="s">
        <v>532</v>
      </c>
      <c r="J38" s="41" t="s">
        <v>533</v>
      </c>
      <c r="K38" s="41"/>
      <c r="L38" s="41" t="s">
        <v>1267</v>
      </c>
      <c r="M38" s="41">
        <v>0</v>
      </c>
      <c r="N38" s="41">
        <v>24</v>
      </c>
      <c r="O38" s="41">
        <v>4.16</v>
      </c>
      <c r="P38" s="41">
        <v>1</v>
      </c>
      <c r="Q38" s="41">
        <v>1.66</v>
      </c>
      <c r="R38" s="42">
        <v>0</v>
      </c>
      <c r="S38" s="43">
        <v>26.66</v>
      </c>
      <c r="T38" s="44" t="str">
        <f t="shared" si="4"/>
        <v xml:space="preserve"> &gt; à 20 jours</v>
      </c>
      <c r="U38" s="2" t="str">
        <f t="shared" si="5"/>
        <v>S7010 - Direction Financière</v>
      </c>
    </row>
    <row r="39" spans="1:21" x14ac:dyDescent="0.25">
      <c r="A39" s="41" t="s">
        <v>630</v>
      </c>
      <c r="B39" s="41" t="s">
        <v>631</v>
      </c>
      <c r="C39" s="41">
        <v>1008168</v>
      </c>
      <c r="D39" s="41" t="s">
        <v>531</v>
      </c>
      <c r="E39" s="41" t="s">
        <v>153</v>
      </c>
      <c r="F39" s="41" t="s">
        <v>194</v>
      </c>
      <c r="G39" s="41" t="s">
        <v>195</v>
      </c>
      <c r="H39" s="41" t="s">
        <v>358</v>
      </c>
      <c r="I39" s="41" t="s">
        <v>532</v>
      </c>
      <c r="J39" s="41" t="s">
        <v>533</v>
      </c>
      <c r="K39" s="41"/>
      <c r="L39" s="41" t="s">
        <v>1267</v>
      </c>
      <c r="M39" s="41">
        <v>0</v>
      </c>
      <c r="N39" s="41">
        <v>17.5</v>
      </c>
      <c r="O39" s="41">
        <v>4.16</v>
      </c>
      <c r="P39" s="41">
        <v>0</v>
      </c>
      <c r="Q39" s="41">
        <v>1.66</v>
      </c>
      <c r="R39" s="42">
        <v>0</v>
      </c>
      <c r="S39" s="43">
        <v>19.16</v>
      </c>
      <c r="T39" s="44" t="str">
        <f t="shared" si="4"/>
        <v>15 à 20</v>
      </c>
      <c r="U39" s="2" t="str">
        <f t="shared" si="5"/>
        <v>S5810 - DSI</v>
      </c>
    </row>
    <row r="40" spans="1:21" x14ac:dyDescent="0.25">
      <c r="A40" s="41" t="s">
        <v>632</v>
      </c>
      <c r="B40" s="41" t="s">
        <v>633</v>
      </c>
      <c r="C40" s="41">
        <v>1008227</v>
      </c>
      <c r="D40" s="41" t="s">
        <v>531</v>
      </c>
      <c r="E40" s="41" t="s">
        <v>153</v>
      </c>
      <c r="F40" s="41" t="s">
        <v>188</v>
      </c>
      <c r="G40" s="41" t="s">
        <v>189</v>
      </c>
      <c r="H40" s="41" t="s">
        <v>355</v>
      </c>
      <c r="I40" s="41" t="s">
        <v>532</v>
      </c>
      <c r="J40" s="41" t="s">
        <v>533</v>
      </c>
      <c r="K40" s="41"/>
      <c r="L40" s="41" t="s">
        <v>1267</v>
      </c>
      <c r="M40" s="41">
        <v>7</v>
      </c>
      <c r="N40" s="41">
        <v>23</v>
      </c>
      <c r="O40" s="41">
        <v>3.74</v>
      </c>
      <c r="P40" s="41">
        <v>1</v>
      </c>
      <c r="Q40" s="41">
        <v>1.5</v>
      </c>
      <c r="R40" s="42">
        <v>0</v>
      </c>
      <c r="S40" s="43">
        <v>32.5</v>
      </c>
      <c r="T40" s="44" t="str">
        <f t="shared" si="4"/>
        <v xml:space="preserve"> &gt; à 20 jours</v>
      </c>
      <c r="U40" s="2" t="str">
        <f t="shared" si="5"/>
        <v>S5410 - Communication</v>
      </c>
    </row>
    <row r="41" spans="1:21" x14ac:dyDescent="0.25">
      <c r="A41" s="41" t="s">
        <v>634</v>
      </c>
      <c r="B41" s="41" t="s">
        <v>635</v>
      </c>
      <c r="C41" s="41">
        <v>1008278</v>
      </c>
      <c r="D41" s="41" t="s">
        <v>531</v>
      </c>
      <c r="E41" s="41" t="s">
        <v>153</v>
      </c>
      <c r="F41" s="41" t="s">
        <v>182</v>
      </c>
      <c r="G41" s="41" t="s">
        <v>183</v>
      </c>
      <c r="H41" s="41" t="s">
        <v>358</v>
      </c>
      <c r="I41" s="41" t="s">
        <v>532</v>
      </c>
      <c r="J41" s="41" t="s">
        <v>533</v>
      </c>
      <c r="K41" s="41"/>
      <c r="L41" s="41" t="s">
        <v>1267</v>
      </c>
      <c r="M41" s="41">
        <v>0</v>
      </c>
      <c r="N41" s="41">
        <v>20</v>
      </c>
      <c r="O41" s="41">
        <v>3.32</v>
      </c>
      <c r="P41" s="41">
        <v>3.5</v>
      </c>
      <c r="Q41" s="41">
        <v>1.32</v>
      </c>
      <c r="R41" s="42">
        <v>0</v>
      </c>
      <c r="S41" s="43">
        <v>24.82</v>
      </c>
      <c r="T41" s="44" t="str">
        <f t="shared" si="4"/>
        <v xml:space="preserve"> &gt; à 20 jours</v>
      </c>
      <c r="U41" s="2" t="str">
        <f t="shared" si="5"/>
        <v>S5110 - Talents</v>
      </c>
    </row>
    <row r="42" spans="1:21" x14ac:dyDescent="0.25">
      <c r="A42" s="41" t="s">
        <v>639</v>
      </c>
      <c r="B42" s="41" t="s">
        <v>640</v>
      </c>
      <c r="C42" s="41">
        <v>1008750</v>
      </c>
      <c r="D42" s="41" t="s">
        <v>531</v>
      </c>
      <c r="E42" s="41" t="s">
        <v>153</v>
      </c>
      <c r="F42" s="41" t="s">
        <v>164</v>
      </c>
      <c r="G42" s="41" t="s">
        <v>165</v>
      </c>
      <c r="H42" s="41" t="s">
        <v>357</v>
      </c>
      <c r="I42" s="41" t="s">
        <v>532</v>
      </c>
      <c r="J42" s="41" t="s">
        <v>533</v>
      </c>
      <c r="K42" s="41"/>
      <c r="L42" s="41" t="s">
        <v>1267</v>
      </c>
      <c r="M42" s="41">
        <v>15.5</v>
      </c>
      <c r="N42" s="41">
        <v>25</v>
      </c>
      <c r="O42" s="41">
        <v>4.16</v>
      </c>
      <c r="P42" s="41">
        <v>11</v>
      </c>
      <c r="Q42" s="41">
        <v>1.66</v>
      </c>
      <c r="R42" s="42">
        <v>0</v>
      </c>
      <c r="S42" s="43">
        <v>53.16</v>
      </c>
      <c r="T42" s="44" t="str">
        <f t="shared" si="4"/>
        <v xml:space="preserve"> &gt; à 20 jours</v>
      </c>
      <c r="U42" s="2" t="str">
        <f t="shared" si="5"/>
        <v>S2014 - DSG Mediterranée</v>
      </c>
    </row>
    <row r="43" spans="1:21" x14ac:dyDescent="0.25">
      <c r="A43" s="41" t="s">
        <v>647</v>
      </c>
      <c r="B43" s="41" t="s">
        <v>648</v>
      </c>
      <c r="C43" s="41">
        <v>1009015</v>
      </c>
      <c r="D43" s="41" t="s">
        <v>531</v>
      </c>
      <c r="E43" s="41" t="s">
        <v>153</v>
      </c>
      <c r="F43" s="41" t="s">
        <v>190</v>
      </c>
      <c r="G43" s="41" t="s">
        <v>191</v>
      </c>
      <c r="H43" s="41" t="s">
        <v>649</v>
      </c>
      <c r="I43" s="41" t="s">
        <v>532</v>
      </c>
      <c r="J43" s="41" t="s">
        <v>650</v>
      </c>
      <c r="K43" s="41"/>
      <c r="L43" s="41" t="s">
        <v>1267</v>
      </c>
      <c r="M43" s="41">
        <v>5.5</v>
      </c>
      <c r="N43" s="41">
        <v>30</v>
      </c>
      <c r="O43" s="41">
        <v>5</v>
      </c>
      <c r="P43" s="41">
        <v>0</v>
      </c>
      <c r="Q43" s="41">
        <v>0</v>
      </c>
      <c r="R43" s="42">
        <v>0</v>
      </c>
      <c r="S43" s="43">
        <v>35.5</v>
      </c>
      <c r="T43" s="44" t="str">
        <f t="shared" si="4"/>
        <v xml:space="preserve"> &gt; à 20 jours</v>
      </c>
      <c r="U43" s="2" t="str">
        <f t="shared" si="5"/>
        <v>S5610 - Secrétariat Général</v>
      </c>
    </row>
    <row r="44" spans="1:21" x14ac:dyDescent="0.25">
      <c r="A44" s="41" t="s">
        <v>651</v>
      </c>
      <c r="B44" s="41" t="s">
        <v>652</v>
      </c>
      <c r="C44" s="41">
        <v>1009023</v>
      </c>
      <c r="D44" s="41" t="s">
        <v>531</v>
      </c>
      <c r="E44" s="41" t="s">
        <v>153</v>
      </c>
      <c r="F44" s="41" t="s">
        <v>184</v>
      </c>
      <c r="G44" s="41" t="s">
        <v>185</v>
      </c>
      <c r="H44" s="41" t="s">
        <v>355</v>
      </c>
      <c r="I44" s="41" t="s">
        <v>532</v>
      </c>
      <c r="J44" s="41" t="s">
        <v>533</v>
      </c>
      <c r="K44" s="41"/>
      <c r="L44" s="41" t="s">
        <v>1267</v>
      </c>
      <c r="M44" s="41">
        <v>0</v>
      </c>
      <c r="N44" s="41">
        <v>19.5</v>
      </c>
      <c r="O44" s="41">
        <v>3.32</v>
      </c>
      <c r="P44" s="41">
        <v>0</v>
      </c>
      <c r="Q44" s="41">
        <v>0.32</v>
      </c>
      <c r="R44" s="42">
        <v>0</v>
      </c>
      <c r="S44" s="43">
        <v>19.82</v>
      </c>
      <c r="T44" s="44" t="str">
        <f t="shared" si="4"/>
        <v>15 à 20</v>
      </c>
      <c r="U44" s="2" t="str">
        <f t="shared" si="5"/>
        <v>S5210 - Direction Formation</v>
      </c>
    </row>
    <row r="45" spans="1:21" x14ac:dyDescent="0.25">
      <c r="A45" s="41" t="s">
        <v>654</v>
      </c>
      <c r="B45" s="41" t="s">
        <v>655</v>
      </c>
      <c r="C45" s="41">
        <v>1009271</v>
      </c>
      <c r="D45" s="41" t="s">
        <v>531</v>
      </c>
      <c r="E45" s="41" t="s">
        <v>153</v>
      </c>
      <c r="F45" s="41" t="s">
        <v>188</v>
      </c>
      <c r="G45" s="41" t="s">
        <v>189</v>
      </c>
      <c r="H45" s="41" t="s">
        <v>354</v>
      </c>
      <c r="I45" s="41" t="s">
        <v>532</v>
      </c>
      <c r="J45" s="41" t="s">
        <v>528</v>
      </c>
      <c r="K45" s="41"/>
      <c r="L45" s="41" t="s">
        <v>1267</v>
      </c>
      <c r="M45" s="41">
        <v>7.5</v>
      </c>
      <c r="N45" s="41">
        <v>25</v>
      </c>
      <c r="O45" s="41">
        <v>4.16</v>
      </c>
      <c r="P45" s="41">
        <v>0.5</v>
      </c>
      <c r="Q45" s="41">
        <v>1.66</v>
      </c>
      <c r="R45" s="42">
        <v>0</v>
      </c>
      <c r="S45" s="43">
        <v>34.659999999999997</v>
      </c>
      <c r="T45" s="44" t="str">
        <f t="shared" si="4"/>
        <v xml:space="preserve"> &gt; à 20 jours</v>
      </c>
      <c r="U45" s="2" t="str">
        <f t="shared" si="5"/>
        <v>S5410 - Communication</v>
      </c>
    </row>
    <row r="46" spans="1:21" x14ac:dyDescent="0.25">
      <c r="A46" s="41" t="s">
        <v>658</v>
      </c>
      <c r="B46" s="41" t="s">
        <v>659</v>
      </c>
      <c r="C46" s="41">
        <v>1009401</v>
      </c>
      <c r="D46" s="41" t="s">
        <v>531</v>
      </c>
      <c r="E46" s="41" t="s">
        <v>153</v>
      </c>
      <c r="F46" s="41" t="s">
        <v>206</v>
      </c>
      <c r="G46" s="41" t="s">
        <v>207</v>
      </c>
      <c r="H46" s="41" t="s">
        <v>357</v>
      </c>
      <c r="I46" s="41" t="s">
        <v>532</v>
      </c>
      <c r="J46" s="41" t="s">
        <v>533</v>
      </c>
      <c r="K46" s="41"/>
      <c r="L46" s="41" t="s">
        <v>1267</v>
      </c>
      <c r="M46" s="41">
        <v>6.5</v>
      </c>
      <c r="N46" s="41">
        <v>25</v>
      </c>
      <c r="O46" s="41">
        <v>4.16</v>
      </c>
      <c r="P46" s="41">
        <v>1</v>
      </c>
      <c r="Q46" s="41">
        <v>1.66</v>
      </c>
      <c r="R46" s="42">
        <v>0</v>
      </c>
      <c r="S46" s="43">
        <v>34.159999999999997</v>
      </c>
      <c r="T46" s="44" t="str">
        <f t="shared" si="4"/>
        <v xml:space="preserve"> &gt; à 20 jours</v>
      </c>
      <c r="U46" s="2" t="str">
        <f t="shared" si="5"/>
        <v>S7010 - Direction Financière</v>
      </c>
    </row>
    <row r="47" spans="1:21" x14ac:dyDescent="0.25">
      <c r="A47" s="41" t="s">
        <v>663</v>
      </c>
      <c r="B47" s="41" t="s">
        <v>664</v>
      </c>
      <c r="C47" s="41">
        <v>1009575</v>
      </c>
      <c r="D47" s="41" t="s">
        <v>531</v>
      </c>
      <c r="E47" s="41" t="s">
        <v>153</v>
      </c>
      <c r="F47" s="41" t="s">
        <v>182</v>
      </c>
      <c r="G47" s="41" t="s">
        <v>183</v>
      </c>
      <c r="H47" s="41" t="s">
        <v>358</v>
      </c>
      <c r="I47" s="41" t="s">
        <v>532</v>
      </c>
      <c r="J47" s="41" t="s">
        <v>533</v>
      </c>
      <c r="K47" s="41"/>
      <c r="L47" s="41" t="s">
        <v>1267</v>
      </c>
      <c r="M47" s="41">
        <v>6</v>
      </c>
      <c r="N47" s="41">
        <v>23</v>
      </c>
      <c r="O47" s="41">
        <v>3.74</v>
      </c>
      <c r="P47" s="41">
        <v>0</v>
      </c>
      <c r="Q47" s="41">
        <v>1.5</v>
      </c>
      <c r="R47" s="42">
        <v>0</v>
      </c>
      <c r="S47" s="43">
        <v>30.5</v>
      </c>
      <c r="T47" s="44" t="str">
        <f t="shared" si="4"/>
        <v xml:space="preserve"> &gt; à 20 jours</v>
      </c>
      <c r="U47" s="2" t="str">
        <f t="shared" si="5"/>
        <v>S5110 - Talents</v>
      </c>
    </row>
    <row r="48" spans="1:21" x14ac:dyDescent="0.25">
      <c r="A48" s="41" t="s">
        <v>665</v>
      </c>
      <c r="B48" s="41" t="s">
        <v>666</v>
      </c>
      <c r="C48" s="41">
        <v>1009621</v>
      </c>
      <c r="D48" s="41" t="s">
        <v>531</v>
      </c>
      <c r="E48" s="41" t="s">
        <v>153</v>
      </c>
      <c r="F48" s="41" t="s">
        <v>200</v>
      </c>
      <c r="G48" s="41" t="s">
        <v>201</v>
      </c>
      <c r="H48" s="41" t="s">
        <v>356</v>
      </c>
      <c r="I48" s="41" t="s">
        <v>532</v>
      </c>
      <c r="J48" s="41" t="s">
        <v>533</v>
      </c>
      <c r="K48" s="41"/>
      <c r="L48" s="41" t="s">
        <v>1267</v>
      </c>
      <c r="M48" s="41">
        <v>17</v>
      </c>
      <c r="N48" s="41">
        <v>23</v>
      </c>
      <c r="O48" s="41">
        <v>3.74</v>
      </c>
      <c r="P48" s="41">
        <v>2</v>
      </c>
      <c r="Q48" s="41">
        <v>1.5</v>
      </c>
      <c r="R48" s="42">
        <v>0</v>
      </c>
      <c r="S48" s="43">
        <v>43.5</v>
      </c>
      <c r="T48" s="44" t="str">
        <f t="shared" si="4"/>
        <v xml:space="preserve"> &gt; à 20 jours</v>
      </c>
      <c r="U48" s="2" t="str">
        <f t="shared" si="5"/>
        <v>S6410 - Finance &amp; Operations Groupe</v>
      </c>
    </row>
    <row r="49" spans="1:21" x14ac:dyDescent="0.25">
      <c r="A49" s="41" t="s">
        <v>667</v>
      </c>
      <c r="B49" s="41" t="s">
        <v>668</v>
      </c>
      <c r="C49" s="41">
        <v>1009624</v>
      </c>
      <c r="D49" s="41" t="s">
        <v>531</v>
      </c>
      <c r="E49" s="41" t="s">
        <v>153</v>
      </c>
      <c r="F49" s="41" t="s">
        <v>196</v>
      </c>
      <c r="G49" s="41" t="s">
        <v>197</v>
      </c>
      <c r="H49" s="41" t="s">
        <v>361</v>
      </c>
      <c r="I49" s="41" t="s">
        <v>532</v>
      </c>
      <c r="J49" s="41" t="s">
        <v>540</v>
      </c>
      <c r="K49" s="41"/>
      <c r="L49" s="41" t="s">
        <v>1267</v>
      </c>
      <c r="M49" s="41">
        <v>0</v>
      </c>
      <c r="N49" s="41">
        <v>8.5</v>
      </c>
      <c r="O49" s="41">
        <v>1.66</v>
      </c>
      <c r="P49" s="41">
        <v>0</v>
      </c>
      <c r="Q49" s="41">
        <v>0</v>
      </c>
      <c r="R49" s="42">
        <v>0</v>
      </c>
      <c r="S49" s="43">
        <v>8.5</v>
      </c>
      <c r="T49" s="44" t="str">
        <f t="shared" si="4"/>
        <v xml:space="preserve"> 5 à 10</v>
      </c>
      <c r="U49" s="2" t="str">
        <f t="shared" si="5"/>
        <v>S6210 - Développement Commercial</v>
      </c>
    </row>
    <row r="50" spans="1:21" x14ac:dyDescent="0.25">
      <c r="A50" s="41" t="s">
        <v>670</v>
      </c>
      <c r="B50" s="41" t="s">
        <v>671</v>
      </c>
      <c r="C50" s="41">
        <v>1009662</v>
      </c>
      <c r="D50" s="41" t="s">
        <v>531</v>
      </c>
      <c r="E50" s="41" t="s">
        <v>153</v>
      </c>
      <c r="F50" s="41" t="s">
        <v>186</v>
      </c>
      <c r="G50" s="41" t="s">
        <v>187</v>
      </c>
      <c r="H50" s="41" t="s">
        <v>358</v>
      </c>
      <c r="I50" s="41" t="s">
        <v>532</v>
      </c>
      <c r="J50" s="41" t="s">
        <v>533</v>
      </c>
      <c r="K50" s="41"/>
      <c r="L50" s="41" t="s">
        <v>1267</v>
      </c>
      <c r="M50" s="41">
        <v>0.5</v>
      </c>
      <c r="N50" s="41">
        <v>25</v>
      </c>
      <c r="O50" s="41">
        <v>4.16</v>
      </c>
      <c r="P50" s="41">
        <v>0</v>
      </c>
      <c r="Q50" s="41">
        <v>0.66</v>
      </c>
      <c r="R50" s="42">
        <v>0</v>
      </c>
      <c r="S50" s="43">
        <v>26.16</v>
      </c>
      <c r="T50" s="44" t="str">
        <f t="shared" ref="T50:T64" si="6">IF(S50&lt;0," -0 ",IF(S50&lt;=5," 0 à 5",IF(S50&lt;=10," 5 à 10",IF(S50&lt;=15," 10 à 15",IF(S50&lt;=20,"15 à 20"," &gt; à 20 jours")))))</f>
        <v xml:space="preserve"> &gt; à 20 jours</v>
      </c>
      <c r="U50" s="2" t="str">
        <f t="shared" si="5"/>
        <v>S5310 - DQR</v>
      </c>
    </row>
    <row r="51" spans="1:21" x14ac:dyDescent="0.25">
      <c r="A51" s="41" t="s">
        <v>672</v>
      </c>
      <c r="B51" s="41" t="s">
        <v>673</v>
      </c>
      <c r="C51" s="41">
        <v>1009721</v>
      </c>
      <c r="D51" s="41" t="s">
        <v>531</v>
      </c>
      <c r="E51" s="41" t="s">
        <v>153</v>
      </c>
      <c r="F51" s="41" t="s">
        <v>194</v>
      </c>
      <c r="G51" s="41" t="s">
        <v>195</v>
      </c>
      <c r="H51" s="41" t="s">
        <v>355</v>
      </c>
      <c r="I51" s="41" t="s">
        <v>532</v>
      </c>
      <c r="J51" s="41" t="s">
        <v>533</v>
      </c>
      <c r="K51" s="41"/>
      <c r="L51" s="41" t="s">
        <v>1267</v>
      </c>
      <c r="M51" s="41">
        <v>8</v>
      </c>
      <c r="N51" s="41">
        <v>25</v>
      </c>
      <c r="O51" s="41">
        <v>4.16</v>
      </c>
      <c r="P51" s="41">
        <v>0</v>
      </c>
      <c r="Q51" s="41">
        <v>1.1599999999999999</v>
      </c>
      <c r="R51" s="42">
        <v>0</v>
      </c>
      <c r="S51" s="43">
        <v>34.159999999999997</v>
      </c>
      <c r="T51" s="44" t="str">
        <f t="shared" si="6"/>
        <v xml:space="preserve"> &gt; à 20 jours</v>
      </c>
      <c r="U51" s="2" t="str">
        <f t="shared" si="5"/>
        <v>S5810 - DSI</v>
      </c>
    </row>
    <row r="52" spans="1:21" x14ac:dyDescent="0.25">
      <c r="A52" s="41" t="s">
        <v>674</v>
      </c>
      <c r="B52" s="41" t="s">
        <v>607</v>
      </c>
      <c r="C52" s="41">
        <v>1009771</v>
      </c>
      <c r="D52" s="41" t="s">
        <v>531</v>
      </c>
      <c r="E52" s="41" t="s">
        <v>153</v>
      </c>
      <c r="F52" s="41" t="s">
        <v>180</v>
      </c>
      <c r="G52" s="41" t="s">
        <v>181</v>
      </c>
      <c r="H52" s="41" t="s">
        <v>356</v>
      </c>
      <c r="I52" s="41" t="s">
        <v>532</v>
      </c>
      <c r="J52" s="41" t="s">
        <v>533</v>
      </c>
      <c r="K52" s="41"/>
      <c r="L52" s="41" t="s">
        <v>1267</v>
      </c>
      <c r="M52" s="41">
        <v>0</v>
      </c>
      <c r="N52" s="41">
        <v>25</v>
      </c>
      <c r="O52" s="41">
        <v>4.16</v>
      </c>
      <c r="P52" s="41">
        <v>5</v>
      </c>
      <c r="Q52" s="41">
        <v>1.66</v>
      </c>
      <c r="R52" s="42">
        <v>0</v>
      </c>
      <c r="S52" s="43">
        <v>31.66</v>
      </c>
      <c r="T52" s="44" t="str">
        <f t="shared" si="6"/>
        <v xml:space="preserve"> &gt; à 20 jours</v>
      </c>
      <c r="U52" s="2" t="str">
        <f t="shared" si="5"/>
        <v>S2030 - Dir. Environnement Travail</v>
      </c>
    </row>
    <row r="53" spans="1:21" x14ac:dyDescent="0.25">
      <c r="A53" s="41" t="s">
        <v>675</v>
      </c>
      <c r="B53" s="41" t="s">
        <v>676</v>
      </c>
      <c r="C53" s="41">
        <v>1009785</v>
      </c>
      <c r="D53" s="41" t="s">
        <v>531</v>
      </c>
      <c r="E53" s="41" t="s">
        <v>153</v>
      </c>
      <c r="F53" s="41" t="s">
        <v>192</v>
      </c>
      <c r="G53" s="41" t="s">
        <v>193</v>
      </c>
      <c r="H53" s="41" t="s">
        <v>357</v>
      </c>
      <c r="I53" s="41" t="s">
        <v>532</v>
      </c>
      <c r="J53" s="41" t="s">
        <v>533</v>
      </c>
      <c r="K53" s="41"/>
      <c r="L53" s="41" t="s">
        <v>1267</v>
      </c>
      <c r="M53" s="41">
        <v>9</v>
      </c>
      <c r="N53" s="41">
        <v>25</v>
      </c>
      <c r="O53" s="41">
        <v>4.16</v>
      </c>
      <c r="P53" s="41">
        <v>0.5</v>
      </c>
      <c r="Q53" s="41">
        <v>1.66</v>
      </c>
      <c r="R53" s="42">
        <v>0</v>
      </c>
      <c r="S53" s="43">
        <v>36.159999999999997</v>
      </c>
      <c r="T53" s="44" t="str">
        <f t="shared" si="6"/>
        <v xml:space="preserve"> &gt; à 20 jours</v>
      </c>
      <c r="U53" s="2" t="str">
        <f t="shared" si="5"/>
        <v>S5710 - ADA</v>
      </c>
    </row>
    <row r="54" spans="1:21" x14ac:dyDescent="0.25">
      <c r="A54" s="41" t="s">
        <v>678</v>
      </c>
      <c r="B54" s="41" t="s">
        <v>679</v>
      </c>
      <c r="C54" s="41">
        <v>1009950</v>
      </c>
      <c r="D54" s="41" t="s">
        <v>531</v>
      </c>
      <c r="E54" s="41" t="s">
        <v>153</v>
      </c>
      <c r="F54" s="41" t="s">
        <v>182</v>
      </c>
      <c r="G54" s="41" t="s">
        <v>183</v>
      </c>
      <c r="H54" s="41" t="s">
        <v>357</v>
      </c>
      <c r="I54" s="41" t="s">
        <v>532</v>
      </c>
      <c r="J54" s="41" t="s">
        <v>533</v>
      </c>
      <c r="K54" s="41"/>
      <c r="L54" s="41" t="s">
        <v>1267</v>
      </c>
      <c r="M54" s="41">
        <v>0.5</v>
      </c>
      <c r="N54" s="41">
        <v>25</v>
      </c>
      <c r="O54" s="41">
        <v>4.16</v>
      </c>
      <c r="P54" s="41">
        <v>3.5</v>
      </c>
      <c r="Q54" s="41">
        <v>1.66</v>
      </c>
      <c r="R54" s="42">
        <v>0</v>
      </c>
      <c r="S54" s="43">
        <v>30.66</v>
      </c>
      <c r="T54" s="44" t="str">
        <f t="shared" si="6"/>
        <v xml:space="preserve"> &gt; à 20 jours</v>
      </c>
      <c r="U54" s="2" t="str">
        <f t="shared" si="5"/>
        <v>S5110 - Talents</v>
      </c>
    </row>
    <row r="55" spans="1:21" x14ac:dyDescent="0.25">
      <c r="A55" s="41" t="s">
        <v>682</v>
      </c>
      <c r="B55" s="41" t="s">
        <v>638</v>
      </c>
      <c r="C55" s="41">
        <v>1010115</v>
      </c>
      <c r="D55" s="41" t="s">
        <v>531</v>
      </c>
      <c r="E55" s="41" t="s">
        <v>153</v>
      </c>
      <c r="F55" s="41" t="s">
        <v>184</v>
      </c>
      <c r="G55" s="41" t="s">
        <v>185</v>
      </c>
      <c r="H55" s="41" t="s">
        <v>361</v>
      </c>
      <c r="I55" s="41" t="s">
        <v>532</v>
      </c>
      <c r="J55" s="41" t="s">
        <v>533</v>
      </c>
      <c r="K55" s="41"/>
      <c r="L55" s="41" t="s">
        <v>1267</v>
      </c>
      <c r="M55" s="41">
        <v>1</v>
      </c>
      <c r="N55" s="41">
        <v>20</v>
      </c>
      <c r="O55" s="41">
        <v>3.32</v>
      </c>
      <c r="P55" s="41">
        <v>2.5</v>
      </c>
      <c r="Q55" s="41">
        <v>1.32</v>
      </c>
      <c r="R55" s="42">
        <v>0</v>
      </c>
      <c r="S55" s="43">
        <v>24.82</v>
      </c>
      <c r="T55" s="44" t="str">
        <f t="shared" si="6"/>
        <v xml:space="preserve"> &gt; à 20 jours</v>
      </c>
      <c r="U55" s="2" t="str">
        <f t="shared" si="5"/>
        <v>S5210 - Direction Formation</v>
      </c>
    </row>
    <row r="56" spans="1:21" x14ac:dyDescent="0.25">
      <c r="A56" s="41" t="s">
        <v>683</v>
      </c>
      <c r="B56" s="41" t="s">
        <v>684</v>
      </c>
      <c r="C56" s="41">
        <v>1010270</v>
      </c>
      <c r="D56" s="41" t="s">
        <v>531</v>
      </c>
      <c r="E56" s="41" t="s">
        <v>153</v>
      </c>
      <c r="F56" s="41" t="s">
        <v>206</v>
      </c>
      <c r="G56" s="41" t="s">
        <v>207</v>
      </c>
      <c r="H56" s="41" t="s">
        <v>355</v>
      </c>
      <c r="I56" s="41" t="s">
        <v>532</v>
      </c>
      <c r="J56" s="41" t="s">
        <v>528</v>
      </c>
      <c r="K56" s="41"/>
      <c r="L56" s="41" t="s">
        <v>1267</v>
      </c>
      <c r="M56" s="41">
        <v>0</v>
      </c>
      <c r="N56" s="41">
        <v>23</v>
      </c>
      <c r="O56" s="41">
        <v>3.74</v>
      </c>
      <c r="P56" s="41">
        <v>2</v>
      </c>
      <c r="Q56" s="41">
        <v>1.5</v>
      </c>
      <c r="R56" s="42">
        <v>0</v>
      </c>
      <c r="S56" s="43">
        <v>26.5</v>
      </c>
      <c r="T56" s="44" t="str">
        <f t="shared" si="6"/>
        <v xml:space="preserve"> &gt; à 20 jours</v>
      </c>
      <c r="U56" s="2" t="str">
        <f t="shared" si="5"/>
        <v>S7010 - Direction Financière</v>
      </c>
    </row>
    <row r="57" spans="1:21" x14ac:dyDescent="0.25">
      <c r="A57" s="41" t="s">
        <v>686</v>
      </c>
      <c r="B57" s="41" t="s">
        <v>687</v>
      </c>
      <c r="C57" s="41">
        <v>1010922</v>
      </c>
      <c r="D57" s="41" t="s">
        <v>531</v>
      </c>
      <c r="E57" s="41" t="s">
        <v>153</v>
      </c>
      <c r="F57" s="41" t="s">
        <v>154</v>
      </c>
      <c r="G57" s="41" t="s">
        <v>155</v>
      </c>
      <c r="H57" s="41" t="s">
        <v>554</v>
      </c>
      <c r="I57" s="41" t="s">
        <v>527</v>
      </c>
      <c r="J57" s="41" t="s">
        <v>555</v>
      </c>
      <c r="K57" s="41"/>
      <c r="L57" s="41" t="s">
        <v>1267</v>
      </c>
      <c r="M57" s="41">
        <v>2.5</v>
      </c>
      <c r="N57" s="41">
        <v>25</v>
      </c>
      <c r="O57" s="41">
        <v>4.16</v>
      </c>
      <c r="P57" s="41">
        <v>4</v>
      </c>
      <c r="Q57" s="41">
        <v>1.66</v>
      </c>
      <c r="R57" s="42">
        <v>0</v>
      </c>
      <c r="S57" s="43">
        <v>33.159999999999997</v>
      </c>
      <c r="T57" s="44" t="str">
        <f t="shared" si="6"/>
        <v xml:space="preserve"> &gt; à 20 jours</v>
      </c>
      <c r="U57" s="2" t="str">
        <f t="shared" si="5"/>
        <v>E1011 - Présidence Direction Générale</v>
      </c>
    </row>
    <row r="58" spans="1:21" x14ac:dyDescent="0.25">
      <c r="A58" s="41" t="s">
        <v>688</v>
      </c>
      <c r="B58" s="41" t="s">
        <v>657</v>
      </c>
      <c r="C58" s="41">
        <v>1011022</v>
      </c>
      <c r="D58" s="41" t="s">
        <v>531</v>
      </c>
      <c r="E58" s="41" t="s">
        <v>153</v>
      </c>
      <c r="F58" s="41" t="s">
        <v>208</v>
      </c>
      <c r="G58" s="41" t="s">
        <v>209</v>
      </c>
      <c r="H58" s="41" t="s">
        <v>361</v>
      </c>
      <c r="I58" s="41" t="s">
        <v>532</v>
      </c>
      <c r="J58" s="41" t="s">
        <v>533</v>
      </c>
      <c r="K58" s="41"/>
      <c r="L58" s="41" t="s">
        <v>1267</v>
      </c>
      <c r="M58" s="41">
        <v>6</v>
      </c>
      <c r="N58" s="41">
        <v>22</v>
      </c>
      <c r="O58" s="41">
        <v>4.16</v>
      </c>
      <c r="P58" s="41">
        <v>1</v>
      </c>
      <c r="Q58" s="41">
        <v>1.66</v>
      </c>
      <c r="R58" s="42">
        <v>0</v>
      </c>
      <c r="S58" s="43">
        <v>30.66</v>
      </c>
      <c r="T58" s="44" t="str">
        <f t="shared" si="6"/>
        <v xml:space="preserve"> &gt; à 20 jours</v>
      </c>
      <c r="U58" s="2" t="str">
        <f t="shared" si="5"/>
        <v>S7310 - Audit Interne</v>
      </c>
    </row>
    <row r="59" spans="1:21" x14ac:dyDescent="0.25">
      <c r="A59" s="41" t="s">
        <v>690</v>
      </c>
      <c r="B59" s="41" t="s">
        <v>691</v>
      </c>
      <c r="C59" s="41">
        <v>1011126</v>
      </c>
      <c r="D59" s="41" t="s">
        <v>531</v>
      </c>
      <c r="E59" s="41" t="s">
        <v>153</v>
      </c>
      <c r="F59" s="41" t="s">
        <v>186</v>
      </c>
      <c r="G59" s="41" t="s">
        <v>187</v>
      </c>
      <c r="H59" s="41" t="s">
        <v>526</v>
      </c>
      <c r="I59" s="41" t="s">
        <v>527</v>
      </c>
      <c r="J59" s="41" t="s">
        <v>533</v>
      </c>
      <c r="K59" s="41"/>
      <c r="L59" s="41" t="s">
        <v>1267</v>
      </c>
      <c r="M59" s="41">
        <v>0</v>
      </c>
      <c r="N59" s="41">
        <v>11</v>
      </c>
      <c r="O59" s="41">
        <v>3.32</v>
      </c>
      <c r="P59" s="41">
        <v>1</v>
      </c>
      <c r="Q59" s="41">
        <v>1.32</v>
      </c>
      <c r="R59" s="42">
        <v>0</v>
      </c>
      <c r="S59" s="43">
        <v>13.32</v>
      </c>
      <c r="T59" s="44" t="str">
        <f t="shared" si="6"/>
        <v xml:space="preserve"> 10 à 15</v>
      </c>
      <c r="U59" s="2" t="str">
        <f t="shared" si="5"/>
        <v>S5310 - DQR</v>
      </c>
    </row>
    <row r="60" spans="1:21" x14ac:dyDescent="0.25">
      <c r="A60" s="41" t="s">
        <v>694</v>
      </c>
      <c r="B60" s="41" t="s">
        <v>661</v>
      </c>
      <c r="C60" s="41">
        <v>1011453</v>
      </c>
      <c r="D60" s="41" t="s">
        <v>531</v>
      </c>
      <c r="E60" s="41" t="s">
        <v>153</v>
      </c>
      <c r="F60" s="41" t="s">
        <v>184</v>
      </c>
      <c r="G60" s="41" t="s">
        <v>185</v>
      </c>
      <c r="H60" s="41" t="s">
        <v>578</v>
      </c>
      <c r="I60" s="41" t="s">
        <v>532</v>
      </c>
      <c r="J60" s="41" t="s">
        <v>533</v>
      </c>
      <c r="K60" s="41"/>
      <c r="L60" s="41" t="s">
        <v>1267</v>
      </c>
      <c r="M60" s="41">
        <v>0</v>
      </c>
      <c r="N60" s="41">
        <v>19</v>
      </c>
      <c r="O60" s="41">
        <v>3.32</v>
      </c>
      <c r="P60" s="41">
        <v>0</v>
      </c>
      <c r="Q60" s="41">
        <v>0.32</v>
      </c>
      <c r="R60" s="42">
        <v>0</v>
      </c>
      <c r="S60" s="43">
        <v>19.32</v>
      </c>
      <c r="T60" s="44" t="str">
        <f t="shared" si="6"/>
        <v>15 à 20</v>
      </c>
      <c r="U60" s="2" t="str">
        <f t="shared" si="5"/>
        <v>S5210 - Direction Formation</v>
      </c>
    </row>
    <row r="61" spans="1:21" x14ac:dyDescent="0.25">
      <c r="A61" s="41" t="s">
        <v>697</v>
      </c>
      <c r="B61" s="41" t="s">
        <v>698</v>
      </c>
      <c r="C61" s="41">
        <v>1011604</v>
      </c>
      <c r="D61" s="41" t="s">
        <v>531</v>
      </c>
      <c r="E61" s="41" t="s">
        <v>153</v>
      </c>
      <c r="F61" s="41" t="s">
        <v>196</v>
      </c>
      <c r="G61" s="41" t="s">
        <v>197</v>
      </c>
      <c r="H61" s="41" t="s">
        <v>356</v>
      </c>
      <c r="I61" s="41" t="s">
        <v>532</v>
      </c>
      <c r="J61" s="41" t="s">
        <v>533</v>
      </c>
      <c r="K61" s="41"/>
      <c r="L61" s="41" t="s">
        <v>1267</v>
      </c>
      <c r="M61" s="41">
        <v>0</v>
      </c>
      <c r="N61" s="41">
        <v>25</v>
      </c>
      <c r="O61" s="41">
        <v>4.16</v>
      </c>
      <c r="P61" s="41">
        <v>6</v>
      </c>
      <c r="Q61" s="41">
        <v>1.66</v>
      </c>
      <c r="R61" s="42">
        <v>0</v>
      </c>
      <c r="S61" s="43">
        <v>32.659999999999997</v>
      </c>
      <c r="T61" s="44" t="str">
        <f t="shared" si="6"/>
        <v xml:space="preserve"> &gt; à 20 jours</v>
      </c>
      <c r="U61" s="2" t="str">
        <f t="shared" si="5"/>
        <v>S6210 - Développement Commercial</v>
      </c>
    </row>
    <row r="62" spans="1:21" x14ac:dyDescent="0.25">
      <c r="A62" s="41" t="s">
        <v>699</v>
      </c>
      <c r="B62" s="41" t="s">
        <v>700</v>
      </c>
      <c r="C62" s="41">
        <v>1011868</v>
      </c>
      <c r="D62" s="41" t="s">
        <v>531</v>
      </c>
      <c r="E62" s="41" t="s">
        <v>153</v>
      </c>
      <c r="F62" s="41" t="s">
        <v>196</v>
      </c>
      <c r="G62" s="41" t="s">
        <v>197</v>
      </c>
      <c r="H62" s="41" t="s">
        <v>356</v>
      </c>
      <c r="I62" s="41" t="s">
        <v>532</v>
      </c>
      <c r="J62" s="41" t="s">
        <v>533</v>
      </c>
      <c r="K62" s="45">
        <v>42625</v>
      </c>
      <c r="L62" s="41" t="s">
        <v>1267</v>
      </c>
      <c r="M62" s="41">
        <v>6</v>
      </c>
      <c r="N62" s="41">
        <v>25</v>
      </c>
      <c r="O62" s="41">
        <v>4.16</v>
      </c>
      <c r="P62" s="41">
        <v>0</v>
      </c>
      <c r="Q62" s="41">
        <v>-0.34</v>
      </c>
      <c r="R62" s="42">
        <v>0</v>
      </c>
      <c r="S62" s="43">
        <v>30.66</v>
      </c>
      <c r="T62" s="44" t="str">
        <f t="shared" si="6"/>
        <v xml:space="preserve"> &gt; à 20 jours</v>
      </c>
      <c r="U62" s="2" t="str">
        <f t="shared" si="5"/>
        <v>S6210 - Développement Commercial</v>
      </c>
    </row>
    <row r="63" spans="1:21" x14ac:dyDescent="0.25">
      <c r="A63" s="41" t="s">
        <v>701</v>
      </c>
      <c r="B63" s="41" t="s">
        <v>702</v>
      </c>
      <c r="C63" s="41">
        <v>1011932</v>
      </c>
      <c r="D63" s="41" t="s">
        <v>531</v>
      </c>
      <c r="E63" s="41" t="s">
        <v>153</v>
      </c>
      <c r="F63" s="41" t="s">
        <v>196</v>
      </c>
      <c r="G63" s="41" t="s">
        <v>197</v>
      </c>
      <c r="H63" s="41" t="s">
        <v>356</v>
      </c>
      <c r="I63" s="41" t="s">
        <v>532</v>
      </c>
      <c r="J63" s="41" t="s">
        <v>533</v>
      </c>
      <c r="K63" s="41"/>
      <c r="L63" s="41" t="s">
        <v>1267</v>
      </c>
      <c r="M63" s="41">
        <v>0</v>
      </c>
      <c r="N63" s="41">
        <v>11.5</v>
      </c>
      <c r="O63" s="41">
        <v>4.16</v>
      </c>
      <c r="P63" s="41">
        <v>0</v>
      </c>
      <c r="Q63" s="41">
        <v>1.1599999999999999</v>
      </c>
      <c r="R63" s="42">
        <v>0</v>
      </c>
      <c r="S63" s="43">
        <v>12.66</v>
      </c>
      <c r="T63" s="44" t="str">
        <f t="shared" si="6"/>
        <v xml:space="preserve"> 10 à 15</v>
      </c>
      <c r="U63" s="2" t="str">
        <f t="shared" ref="U63:U89" si="7">F63&amp;" - "&amp;G63</f>
        <v>S6210 - Développement Commercial</v>
      </c>
    </row>
    <row r="64" spans="1:21" x14ac:dyDescent="0.25">
      <c r="A64" s="41" t="s">
        <v>705</v>
      </c>
      <c r="B64" s="41" t="s">
        <v>661</v>
      </c>
      <c r="C64" s="41">
        <v>1012191</v>
      </c>
      <c r="D64" s="41" t="s">
        <v>531</v>
      </c>
      <c r="E64" s="41" t="s">
        <v>153</v>
      </c>
      <c r="F64" s="41" t="s">
        <v>184</v>
      </c>
      <c r="G64" s="41" t="s">
        <v>185</v>
      </c>
      <c r="H64" s="41" t="s">
        <v>356</v>
      </c>
      <c r="I64" s="41" t="s">
        <v>532</v>
      </c>
      <c r="J64" s="41" t="s">
        <v>528</v>
      </c>
      <c r="K64" s="41"/>
      <c r="L64" s="41" t="s">
        <v>1267</v>
      </c>
      <c r="M64" s="41">
        <v>7.5</v>
      </c>
      <c r="N64" s="41">
        <v>25</v>
      </c>
      <c r="O64" s="41">
        <v>4.16</v>
      </c>
      <c r="P64" s="41">
        <v>1</v>
      </c>
      <c r="Q64" s="41">
        <v>1.66</v>
      </c>
      <c r="R64" s="42">
        <v>0</v>
      </c>
      <c r="S64" s="43">
        <v>35.159999999999997</v>
      </c>
      <c r="T64" s="44" t="str">
        <f t="shared" si="6"/>
        <v xml:space="preserve"> &gt; à 20 jours</v>
      </c>
      <c r="U64" s="2" t="str">
        <f t="shared" si="7"/>
        <v>S5210 - Direction Formation</v>
      </c>
    </row>
    <row r="65" spans="1:21" x14ac:dyDescent="0.25">
      <c r="A65" s="41" t="s">
        <v>707</v>
      </c>
      <c r="B65" s="41" t="s">
        <v>708</v>
      </c>
      <c r="C65" s="41">
        <v>1012483</v>
      </c>
      <c r="D65" s="41" t="s">
        <v>531</v>
      </c>
      <c r="E65" s="41" t="s">
        <v>153</v>
      </c>
      <c r="F65" s="41" t="s">
        <v>182</v>
      </c>
      <c r="G65" s="41" t="s">
        <v>183</v>
      </c>
      <c r="H65" s="41" t="s">
        <v>358</v>
      </c>
      <c r="I65" s="41" t="s">
        <v>532</v>
      </c>
      <c r="J65" s="41" t="s">
        <v>533</v>
      </c>
      <c r="K65" s="41"/>
      <c r="L65" s="41" t="s">
        <v>1267</v>
      </c>
      <c r="M65" s="41">
        <v>17</v>
      </c>
      <c r="N65" s="41">
        <v>23</v>
      </c>
      <c r="O65" s="41">
        <v>4.16</v>
      </c>
      <c r="P65" s="41">
        <v>0</v>
      </c>
      <c r="Q65" s="41">
        <v>1.66</v>
      </c>
      <c r="R65" s="42">
        <v>0</v>
      </c>
      <c r="S65" s="43">
        <v>41.66</v>
      </c>
      <c r="T65" s="44" t="str">
        <f t="shared" ref="T65:T76" si="8">IF(S65&lt;0," -0 ",IF(S65&lt;=5," 0 à 5",IF(S65&lt;=10," 5 à 10",IF(S65&lt;=15," 10 à 15",IF(S65&lt;=20,"15 à 20"," &gt; à 20 jours")))))</f>
        <v xml:space="preserve"> &gt; à 20 jours</v>
      </c>
      <c r="U65" s="2" t="str">
        <f t="shared" si="7"/>
        <v>S5110 - Talents</v>
      </c>
    </row>
    <row r="66" spans="1:21" x14ac:dyDescent="0.25">
      <c r="A66" s="41" t="s">
        <v>709</v>
      </c>
      <c r="B66" s="41" t="s">
        <v>681</v>
      </c>
      <c r="C66" s="41">
        <v>1012528</v>
      </c>
      <c r="D66" s="41" t="s">
        <v>531</v>
      </c>
      <c r="E66" s="41" t="s">
        <v>153</v>
      </c>
      <c r="F66" s="41" t="s">
        <v>202</v>
      </c>
      <c r="G66" s="41" t="s">
        <v>203</v>
      </c>
      <c r="H66" s="41" t="s">
        <v>358</v>
      </c>
      <c r="I66" s="41" t="s">
        <v>532</v>
      </c>
      <c r="J66" s="41" t="s">
        <v>533</v>
      </c>
      <c r="K66" s="41"/>
      <c r="L66" s="41" t="s">
        <v>1267</v>
      </c>
      <c r="M66" s="41">
        <v>5</v>
      </c>
      <c r="N66" s="41">
        <v>25</v>
      </c>
      <c r="O66" s="41">
        <v>4.16</v>
      </c>
      <c r="P66" s="41">
        <v>0</v>
      </c>
      <c r="Q66" s="41">
        <v>1.66</v>
      </c>
      <c r="R66" s="42">
        <v>0</v>
      </c>
      <c r="S66" s="43">
        <v>31.66</v>
      </c>
      <c r="T66" s="44" t="str">
        <f t="shared" si="8"/>
        <v xml:space="preserve"> &gt; à 20 jours</v>
      </c>
      <c r="U66" s="2" t="str">
        <f t="shared" si="7"/>
        <v>S6510 - Marketing</v>
      </c>
    </row>
    <row r="67" spans="1:21" x14ac:dyDescent="0.25">
      <c r="A67" s="41" t="s">
        <v>713</v>
      </c>
      <c r="B67" s="41" t="s">
        <v>691</v>
      </c>
      <c r="C67" s="41">
        <v>1012703</v>
      </c>
      <c r="D67" s="41" t="s">
        <v>531</v>
      </c>
      <c r="E67" s="41" t="s">
        <v>153</v>
      </c>
      <c r="F67" s="41" t="s">
        <v>184</v>
      </c>
      <c r="G67" s="41" t="s">
        <v>185</v>
      </c>
      <c r="H67" s="41" t="s">
        <v>358</v>
      </c>
      <c r="I67" s="41" t="s">
        <v>532</v>
      </c>
      <c r="J67" s="41" t="s">
        <v>533</v>
      </c>
      <c r="K67" s="41"/>
      <c r="L67" s="41" t="s">
        <v>1267</v>
      </c>
      <c r="M67" s="41">
        <v>0</v>
      </c>
      <c r="N67" s="41">
        <v>25</v>
      </c>
      <c r="O67" s="41">
        <v>4.16</v>
      </c>
      <c r="P67" s="41">
        <v>0</v>
      </c>
      <c r="Q67" s="41">
        <v>0.66</v>
      </c>
      <c r="R67" s="42">
        <v>0</v>
      </c>
      <c r="S67" s="43">
        <v>25.66</v>
      </c>
      <c r="T67" s="44" t="str">
        <f t="shared" si="8"/>
        <v xml:space="preserve"> &gt; à 20 jours</v>
      </c>
      <c r="U67" s="2" t="str">
        <f t="shared" si="7"/>
        <v>S5210 - Direction Formation</v>
      </c>
    </row>
    <row r="68" spans="1:21" x14ac:dyDescent="0.25">
      <c r="A68" s="41" t="s">
        <v>716</v>
      </c>
      <c r="B68" s="41" t="s">
        <v>704</v>
      </c>
      <c r="C68" s="41">
        <v>1012780</v>
      </c>
      <c r="D68" s="41" t="s">
        <v>531</v>
      </c>
      <c r="E68" s="41" t="s">
        <v>153</v>
      </c>
      <c r="F68" s="41" t="s">
        <v>196</v>
      </c>
      <c r="G68" s="41" t="s">
        <v>197</v>
      </c>
      <c r="H68" s="41" t="s">
        <v>355</v>
      </c>
      <c r="I68" s="41" t="s">
        <v>532</v>
      </c>
      <c r="J68" s="41" t="s">
        <v>533</v>
      </c>
      <c r="K68" s="41"/>
      <c r="L68" s="41" t="s">
        <v>1267</v>
      </c>
      <c r="M68" s="41">
        <v>4.5</v>
      </c>
      <c r="N68" s="41">
        <v>25</v>
      </c>
      <c r="O68" s="41">
        <v>4.16</v>
      </c>
      <c r="P68" s="41">
        <v>5</v>
      </c>
      <c r="Q68" s="41">
        <v>1.66</v>
      </c>
      <c r="R68" s="42">
        <v>0</v>
      </c>
      <c r="S68" s="43">
        <v>36.159999999999997</v>
      </c>
      <c r="T68" s="44" t="str">
        <f t="shared" si="8"/>
        <v xml:space="preserve"> &gt; à 20 jours</v>
      </c>
      <c r="U68" s="2" t="str">
        <f t="shared" si="7"/>
        <v>S6210 - Développement Commercial</v>
      </c>
    </row>
    <row r="69" spans="1:21" x14ac:dyDescent="0.25">
      <c r="A69" s="41" t="s">
        <v>717</v>
      </c>
      <c r="B69" s="41" t="s">
        <v>718</v>
      </c>
      <c r="C69" s="41">
        <v>1012790</v>
      </c>
      <c r="D69" s="41" t="s">
        <v>531</v>
      </c>
      <c r="E69" s="41" t="s">
        <v>153</v>
      </c>
      <c r="F69" s="41" t="s">
        <v>210</v>
      </c>
      <c r="G69" s="41" t="s">
        <v>211</v>
      </c>
      <c r="H69" s="41" t="s">
        <v>361</v>
      </c>
      <c r="I69" s="41" t="s">
        <v>532</v>
      </c>
      <c r="J69" s="41" t="s">
        <v>533</v>
      </c>
      <c r="K69" s="41"/>
      <c r="L69" s="41" t="s">
        <v>1267</v>
      </c>
      <c r="M69" s="41">
        <v>0.5</v>
      </c>
      <c r="N69" s="41">
        <v>25</v>
      </c>
      <c r="O69" s="41">
        <v>4.16</v>
      </c>
      <c r="P69" s="41">
        <v>3</v>
      </c>
      <c r="Q69" s="41">
        <v>1.66</v>
      </c>
      <c r="R69" s="42">
        <v>0</v>
      </c>
      <c r="S69" s="43">
        <v>30.16</v>
      </c>
      <c r="T69" s="44" t="str">
        <f t="shared" si="8"/>
        <v xml:space="preserve"> &gt; à 20 jours</v>
      </c>
      <c r="U69" s="2" t="str">
        <f t="shared" si="7"/>
        <v>S7410 - DDO Groupe</v>
      </c>
    </row>
    <row r="70" spans="1:21" x14ac:dyDescent="0.25">
      <c r="A70" s="41" t="s">
        <v>720</v>
      </c>
      <c r="B70" s="41" t="s">
        <v>721</v>
      </c>
      <c r="C70" s="41">
        <v>1012925</v>
      </c>
      <c r="D70" s="41" t="s">
        <v>531</v>
      </c>
      <c r="E70" s="41" t="s">
        <v>153</v>
      </c>
      <c r="F70" s="41" t="s">
        <v>184</v>
      </c>
      <c r="G70" s="41" t="s">
        <v>185</v>
      </c>
      <c r="H70" s="41" t="s">
        <v>357</v>
      </c>
      <c r="I70" s="41" t="s">
        <v>532</v>
      </c>
      <c r="J70" s="41" t="s">
        <v>533</v>
      </c>
      <c r="K70" s="41"/>
      <c r="L70" s="41" t="s">
        <v>1267</v>
      </c>
      <c r="M70" s="41">
        <v>4.5</v>
      </c>
      <c r="N70" s="41">
        <v>25</v>
      </c>
      <c r="O70" s="41">
        <v>4.16</v>
      </c>
      <c r="P70" s="41">
        <v>3</v>
      </c>
      <c r="Q70" s="41">
        <v>1.66</v>
      </c>
      <c r="R70" s="42">
        <v>0</v>
      </c>
      <c r="S70" s="43">
        <v>34.159999999999997</v>
      </c>
      <c r="T70" s="44" t="str">
        <f t="shared" si="8"/>
        <v xml:space="preserve"> &gt; à 20 jours</v>
      </c>
      <c r="U70" s="2" t="str">
        <f t="shared" si="7"/>
        <v>S5210 - Direction Formation</v>
      </c>
    </row>
    <row r="71" spans="1:21" x14ac:dyDescent="0.25">
      <c r="A71" s="41" t="s">
        <v>723</v>
      </c>
      <c r="B71" s="41" t="s">
        <v>724</v>
      </c>
      <c r="C71" s="41">
        <v>1012957</v>
      </c>
      <c r="D71" s="41" t="s">
        <v>531</v>
      </c>
      <c r="E71" s="41" t="s">
        <v>153</v>
      </c>
      <c r="F71" s="41" t="s">
        <v>206</v>
      </c>
      <c r="G71" s="41" t="s">
        <v>207</v>
      </c>
      <c r="H71" s="41" t="s">
        <v>358</v>
      </c>
      <c r="I71" s="41" t="s">
        <v>532</v>
      </c>
      <c r="J71" s="41" t="s">
        <v>533</v>
      </c>
      <c r="K71" s="41"/>
      <c r="L71" s="41" t="s">
        <v>1267</v>
      </c>
      <c r="M71" s="41">
        <v>1</v>
      </c>
      <c r="N71" s="41">
        <v>25</v>
      </c>
      <c r="O71" s="41">
        <v>4.16</v>
      </c>
      <c r="P71" s="41">
        <v>0.5</v>
      </c>
      <c r="Q71" s="41">
        <v>1.66</v>
      </c>
      <c r="R71" s="42">
        <v>0</v>
      </c>
      <c r="S71" s="43">
        <v>28.16</v>
      </c>
      <c r="T71" s="44" t="str">
        <f t="shared" si="8"/>
        <v xml:space="preserve"> &gt; à 20 jours</v>
      </c>
      <c r="U71" s="2" t="str">
        <f t="shared" si="7"/>
        <v>S7010 - Direction Financière</v>
      </c>
    </row>
    <row r="72" spans="1:21" x14ac:dyDescent="0.25">
      <c r="A72" s="41" t="s">
        <v>726</v>
      </c>
      <c r="B72" s="41" t="s">
        <v>582</v>
      </c>
      <c r="C72" s="41">
        <v>1013190</v>
      </c>
      <c r="D72" s="41" t="s">
        <v>531</v>
      </c>
      <c r="E72" s="41" t="s">
        <v>153</v>
      </c>
      <c r="F72" s="41" t="s">
        <v>194</v>
      </c>
      <c r="G72" s="41" t="s">
        <v>195</v>
      </c>
      <c r="H72" s="41" t="s">
        <v>359</v>
      </c>
      <c r="I72" s="41" t="s">
        <v>532</v>
      </c>
      <c r="J72" s="41" t="s">
        <v>540</v>
      </c>
      <c r="K72" s="41"/>
      <c r="L72" s="41" t="s">
        <v>1267</v>
      </c>
      <c r="M72" s="41">
        <v>0</v>
      </c>
      <c r="N72" s="41">
        <v>18</v>
      </c>
      <c r="O72" s="41">
        <v>4.16</v>
      </c>
      <c r="P72" s="41">
        <v>0</v>
      </c>
      <c r="Q72" s="41">
        <v>0</v>
      </c>
      <c r="R72" s="42">
        <v>0</v>
      </c>
      <c r="S72" s="43">
        <v>18</v>
      </c>
      <c r="T72" s="44" t="str">
        <f t="shared" si="8"/>
        <v>15 à 20</v>
      </c>
      <c r="U72" s="2" t="str">
        <f t="shared" si="7"/>
        <v>S5810 - DSI</v>
      </c>
    </row>
    <row r="73" spans="1:21" x14ac:dyDescent="0.25">
      <c r="A73" s="41" t="s">
        <v>727</v>
      </c>
      <c r="B73" s="41" t="s">
        <v>728</v>
      </c>
      <c r="C73" s="41">
        <v>1013300</v>
      </c>
      <c r="D73" s="41" t="s">
        <v>531</v>
      </c>
      <c r="E73" s="41" t="s">
        <v>153</v>
      </c>
      <c r="F73" s="41" t="s">
        <v>194</v>
      </c>
      <c r="G73" s="41" t="s">
        <v>195</v>
      </c>
      <c r="H73" s="41" t="s">
        <v>357</v>
      </c>
      <c r="I73" s="41" t="s">
        <v>532</v>
      </c>
      <c r="J73" s="41" t="s">
        <v>533</v>
      </c>
      <c r="K73" s="41"/>
      <c r="L73" s="41" t="s">
        <v>1267</v>
      </c>
      <c r="M73" s="41">
        <v>10</v>
      </c>
      <c r="N73" s="41">
        <v>25</v>
      </c>
      <c r="O73" s="41">
        <v>4.16</v>
      </c>
      <c r="P73" s="41">
        <v>2</v>
      </c>
      <c r="Q73" s="41">
        <v>1.66</v>
      </c>
      <c r="R73" s="42">
        <v>0</v>
      </c>
      <c r="S73" s="43">
        <v>38.659999999999997</v>
      </c>
      <c r="T73" s="44" t="str">
        <f t="shared" si="8"/>
        <v xml:space="preserve"> &gt; à 20 jours</v>
      </c>
      <c r="U73" s="2" t="str">
        <f t="shared" si="7"/>
        <v>S5810 - DSI</v>
      </c>
    </row>
    <row r="74" spans="1:21" x14ac:dyDescent="0.25">
      <c r="A74" s="41" t="s">
        <v>729</v>
      </c>
      <c r="B74" s="41" t="s">
        <v>730</v>
      </c>
      <c r="C74" s="41">
        <v>1013303</v>
      </c>
      <c r="D74" s="41" t="s">
        <v>531</v>
      </c>
      <c r="E74" s="41" t="s">
        <v>153</v>
      </c>
      <c r="F74" s="41" t="s">
        <v>198</v>
      </c>
      <c r="G74" s="41" t="s">
        <v>199</v>
      </c>
      <c r="H74" s="41" t="s">
        <v>535</v>
      </c>
      <c r="I74" s="41" t="s">
        <v>527</v>
      </c>
      <c r="J74" s="41" t="s">
        <v>528</v>
      </c>
      <c r="K74" s="41"/>
      <c r="L74" s="41" t="s">
        <v>1267</v>
      </c>
      <c r="M74" s="41">
        <v>0</v>
      </c>
      <c r="N74" s="41">
        <v>7</v>
      </c>
      <c r="O74" s="41">
        <v>4.16</v>
      </c>
      <c r="P74" s="41">
        <v>0.5</v>
      </c>
      <c r="Q74" s="41">
        <v>1.66</v>
      </c>
      <c r="R74" s="42">
        <v>0</v>
      </c>
      <c r="S74" s="43">
        <v>9.16</v>
      </c>
      <c r="T74" s="44" t="str">
        <f t="shared" si="8"/>
        <v xml:space="preserve"> 5 à 10</v>
      </c>
      <c r="U74" s="2" t="str">
        <f t="shared" si="7"/>
        <v>S6310 - Deloitte Afrique Support</v>
      </c>
    </row>
    <row r="75" spans="1:21" x14ac:dyDescent="0.25">
      <c r="A75" s="41" t="s">
        <v>733</v>
      </c>
      <c r="B75" s="41" t="s">
        <v>734</v>
      </c>
      <c r="C75" s="41">
        <v>1013441</v>
      </c>
      <c r="D75" s="41" t="s">
        <v>531</v>
      </c>
      <c r="E75" s="41" t="s">
        <v>153</v>
      </c>
      <c r="F75" s="41" t="s">
        <v>210</v>
      </c>
      <c r="G75" s="41" t="s">
        <v>211</v>
      </c>
      <c r="H75" s="41" t="s">
        <v>356</v>
      </c>
      <c r="I75" s="41" t="s">
        <v>532</v>
      </c>
      <c r="J75" s="41" t="s">
        <v>533</v>
      </c>
      <c r="K75" s="41"/>
      <c r="L75" s="41" t="s">
        <v>1267</v>
      </c>
      <c r="M75" s="41">
        <v>7.5</v>
      </c>
      <c r="N75" s="41">
        <v>25</v>
      </c>
      <c r="O75" s="41">
        <v>4.16</v>
      </c>
      <c r="P75" s="41">
        <v>3</v>
      </c>
      <c r="Q75" s="41">
        <v>1.66</v>
      </c>
      <c r="R75" s="42">
        <v>0</v>
      </c>
      <c r="S75" s="43">
        <v>37.159999999999997</v>
      </c>
      <c r="T75" s="44" t="str">
        <f t="shared" si="8"/>
        <v xml:space="preserve"> &gt; à 20 jours</v>
      </c>
      <c r="U75" s="2" t="str">
        <f t="shared" si="7"/>
        <v>S7410 - DDO Groupe</v>
      </c>
    </row>
    <row r="76" spans="1:21" x14ac:dyDescent="0.25">
      <c r="A76" s="41" t="s">
        <v>736</v>
      </c>
      <c r="B76" s="41" t="s">
        <v>737</v>
      </c>
      <c r="C76" s="41">
        <v>1013599</v>
      </c>
      <c r="D76" s="41" t="s">
        <v>531</v>
      </c>
      <c r="E76" s="41" t="s">
        <v>153</v>
      </c>
      <c r="F76" s="41" t="s">
        <v>182</v>
      </c>
      <c r="G76" s="41" t="s">
        <v>183</v>
      </c>
      <c r="H76" s="41" t="s">
        <v>358</v>
      </c>
      <c r="I76" s="41" t="s">
        <v>532</v>
      </c>
      <c r="J76" s="41" t="s">
        <v>533</v>
      </c>
      <c r="K76" s="41"/>
      <c r="L76" s="41" t="s">
        <v>1267</v>
      </c>
      <c r="M76" s="41">
        <v>6</v>
      </c>
      <c r="N76" s="41">
        <v>25</v>
      </c>
      <c r="O76" s="41">
        <v>4.16</v>
      </c>
      <c r="P76" s="41">
        <v>0</v>
      </c>
      <c r="Q76" s="41">
        <v>1.1599999999999999</v>
      </c>
      <c r="R76" s="42">
        <v>0</v>
      </c>
      <c r="S76" s="43">
        <v>32.159999999999997</v>
      </c>
      <c r="T76" s="44" t="str">
        <f t="shared" si="8"/>
        <v xml:space="preserve"> &gt; à 20 jours</v>
      </c>
      <c r="U76" s="2" t="str">
        <f t="shared" si="7"/>
        <v>S5110 - Talents</v>
      </c>
    </row>
    <row r="77" spans="1:21" x14ac:dyDescent="0.25">
      <c r="A77" s="41" t="s">
        <v>739</v>
      </c>
      <c r="B77" s="41" t="s">
        <v>715</v>
      </c>
      <c r="C77" s="41">
        <v>1013709</v>
      </c>
      <c r="D77" s="41" t="s">
        <v>531</v>
      </c>
      <c r="E77" s="41" t="s">
        <v>153</v>
      </c>
      <c r="F77" s="41" t="s">
        <v>194</v>
      </c>
      <c r="G77" s="41" t="s">
        <v>195</v>
      </c>
      <c r="H77" s="41" t="s">
        <v>355</v>
      </c>
      <c r="I77" s="41" t="s">
        <v>532</v>
      </c>
      <c r="J77" s="41" t="s">
        <v>533</v>
      </c>
      <c r="K77" s="41"/>
      <c r="L77" s="41" t="s">
        <v>1267</v>
      </c>
      <c r="M77" s="41">
        <v>0</v>
      </c>
      <c r="N77" s="41">
        <v>25</v>
      </c>
      <c r="O77" s="41">
        <v>4.16</v>
      </c>
      <c r="P77" s="41">
        <v>5</v>
      </c>
      <c r="Q77" s="41">
        <v>1.66</v>
      </c>
      <c r="R77" s="42">
        <v>0</v>
      </c>
      <c r="S77" s="43">
        <v>31.66</v>
      </c>
      <c r="T77" s="44" t="str">
        <f t="shared" ref="T77:T88" si="9">IF(S77&lt;0," -0 ",IF(S77&lt;=5," 0 à 5",IF(S77&lt;=10," 5 à 10",IF(S77&lt;=15," 10 à 15",IF(S77&lt;=20,"15 à 20"," &gt; à 20 jours")))))</f>
        <v xml:space="preserve"> &gt; à 20 jours</v>
      </c>
      <c r="U77" s="2" t="str">
        <f t="shared" si="7"/>
        <v>S5810 - DSI</v>
      </c>
    </row>
    <row r="78" spans="1:21" x14ac:dyDescent="0.25">
      <c r="A78" s="41" t="s">
        <v>642</v>
      </c>
      <c r="B78" s="41" t="s">
        <v>742</v>
      </c>
      <c r="C78" s="41">
        <v>1013911</v>
      </c>
      <c r="D78" s="41" t="s">
        <v>531</v>
      </c>
      <c r="E78" s="41" t="s">
        <v>153</v>
      </c>
      <c r="F78" s="41" t="s">
        <v>186</v>
      </c>
      <c r="G78" s="41" t="s">
        <v>187</v>
      </c>
      <c r="H78" s="41" t="s">
        <v>526</v>
      </c>
      <c r="I78" s="41" t="s">
        <v>527</v>
      </c>
      <c r="J78" s="41" t="s">
        <v>528</v>
      </c>
      <c r="K78" s="41"/>
      <c r="L78" s="41" t="s">
        <v>1267</v>
      </c>
      <c r="M78" s="41">
        <v>0</v>
      </c>
      <c r="N78" s="41">
        <v>25</v>
      </c>
      <c r="O78" s="41">
        <v>4.16</v>
      </c>
      <c r="P78" s="41">
        <v>0</v>
      </c>
      <c r="Q78" s="41">
        <v>1.66</v>
      </c>
      <c r="R78" s="42">
        <v>0</v>
      </c>
      <c r="S78" s="43">
        <v>26.66</v>
      </c>
      <c r="T78" s="44" t="str">
        <f t="shared" si="9"/>
        <v xml:space="preserve"> &gt; à 20 jours</v>
      </c>
      <c r="U78" s="2" t="str">
        <f t="shared" si="7"/>
        <v>S5310 - DQR</v>
      </c>
    </row>
    <row r="79" spans="1:21" x14ac:dyDescent="0.25">
      <c r="A79" s="41" t="s">
        <v>743</v>
      </c>
      <c r="B79" s="41" t="s">
        <v>744</v>
      </c>
      <c r="C79" s="41">
        <v>1013999</v>
      </c>
      <c r="D79" s="41" t="s">
        <v>531</v>
      </c>
      <c r="E79" s="41" t="s">
        <v>153</v>
      </c>
      <c r="F79" s="41" t="s">
        <v>188</v>
      </c>
      <c r="G79" s="41" t="s">
        <v>189</v>
      </c>
      <c r="H79" s="41" t="s">
        <v>355</v>
      </c>
      <c r="I79" s="41" t="s">
        <v>532</v>
      </c>
      <c r="J79" s="41" t="s">
        <v>533</v>
      </c>
      <c r="K79" s="41"/>
      <c r="L79" s="41" t="s">
        <v>1267</v>
      </c>
      <c r="M79" s="41">
        <v>1</v>
      </c>
      <c r="N79" s="41">
        <v>25</v>
      </c>
      <c r="O79" s="41">
        <v>4.16</v>
      </c>
      <c r="P79" s="41">
        <v>0</v>
      </c>
      <c r="Q79" s="41">
        <v>1.66</v>
      </c>
      <c r="R79" s="42">
        <v>0</v>
      </c>
      <c r="S79" s="43">
        <v>27.66</v>
      </c>
      <c r="T79" s="44" t="str">
        <f t="shared" si="9"/>
        <v xml:space="preserve"> &gt; à 20 jours</v>
      </c>
      <c r="U79" s="2" t="str">
        <f t="shared" si="7"/>
        <v>S5410 - Communication</v>
      </c>
    </row>
    <row r="80" spans="1:21" x14ac:dyDescent="0.25">
      <c r="A80" s="41" t="s">
        <v>745</v>
      </c>
      <c r="B80" s="41" t="s">
        <v>746</v>
      </c>
      <c r="C80" s="41">
        <v>1014000</v>
      </c>
      <c r="D80" s="41" t="s">
        <v>531</v>
      </c>
      <c r="E80" s="41" t="s">
        <v>153</v>
      </c>
      <c r="F80" s="41" t="s">
        <v>188</v>
      </c>
      <c r="G80" s="41" t="s">
        <v>189</v>
      </c>
      <c r="H80" s="41" t="s">
        <v>357</v>
      </c>
      <c r="I80" s="41" t="s">
        <v>532</v>
      </c>
      <c r="J80" s="41" t="s">
        <v>533</v>
      </c>
      <c r="K80" s="41"/>
      <c r="L80" s="41" t="s">
        <v>1267</v>
      </c>
      <c r="M80" s="41">
        <v>0.5</v>
      </c>
      <c r="N80" s="41">
        <v>25</v>
      </c>
      <c r="O80" s="41">
        <v>4.16</v>
      </c>
      <c r="P80" s="41">
        <v>1</v>
      </c>
      <c r="Q80" s="41">
        <v>1.66</v>
      </c>
      <c r="R80" s="42">
        <v>0</v>
      </c>
      <c r="S80" s="43">
        <v>28.16</v>
      </c>
      <c r="T80" s="44" t="str">
        <f t="shared" si="9"/>
        <v xml:space="preserve"> &gt; à 20 jours</v>
      </c>
      <c r="U80" s="2" t="str">
        <f t="shared" si="7"/>
        <v>S5410 - Communication</v>
      </c>
    </row>
    <row r="81" spans="1:21" x14ac:dyDescent="0.25">
      <c r="A81" s="41" t="s">
        <v>747</v>
      </c>
      <c r="B81" s="41" t="s">
        <v>629</v>
      </c>
      <c r="C81" s="41">
        <v>1014034</v>
      </c>
      <c r="D81" s="41" t="s">
        <v>531</v>
      </c>
      <c r="E81" s="41" t="s">
        <v>153</v>
      </c>
      <c r="F81" s="41" t="s">
        <v>194</v>
      </c>
      <c r="G81" s="41" t="s">
        <v>195</v>
      </c>
      <c r="H81" s="41" t="s">
        <v>359</v>
      </c>
      <c r="I81" s="41" t="s">
        <v>532</v>
      </c>
      <c r="J81" s="41" t="s">
        <v>540</v>
      </c>
      <c r="K81" s="41"/>
      <c r="L81" s="41" t="s">
        <v>1267</v>
      </c>
      <c r="M81" s="41">
        <v>0</v>
      </c>
      <c r="N81" s="41">
        <v>21.5</v>
      </c>
      <c r="O81" s="41">
        <v>4.16</v>
      </c>
      <c r="P81" s="41">
        <v>0</v>
      </c>
      <c r="Q81" s="41">
        <v>0</v>
      </c>
      <c r="R81" s="42">
        <v>0</v>
      </c>
      <c r="S81" s="43">
        <v>21.5</v>
      </c>
      <c r="T81" s="44" t="str">
        <f t="shared" si="9"/>
        <v xml:space="preserve"> &gt; à 20 jours</v>
      </c>
      <c r="U81" s="2" t="str">
        <f t="shared" si="7"/>
        <v>S5810 - DSI</v>
      </c>
    </row>
    <row r="82" spans="1:21" x14ac:dyDescent="0.25">
      <c r="A82" s="41" t="s">
        <v>748</v>
      </c>
      <c r="B82" s="41" t="s">
        <v>553</v>
      </c>
      <c r="C82" s="41">
        <v>1014432</v>
      </c>
      <c r="D82" s="41" t="s">
        <v>531</v>
      </c>
      <c r="E82" s="41" t="s">
        <v>153</v>
      </c>
      <c r="F82" s="41" t="s">
        <v>182</v>
      </c>
      <c r="G82" s="41" t="s">
        <v>183</v>
      </c>
      <c r="H82" s="41" t="s">
        <v>357</v>
      </c>
      <c r="I82" s="41" t="s">
        <v>532</v>
      </c>
      <c r="J82" s="41" t="s">
        <v>533</v>
      </c>
      <c r="K82" s="41"/>
      <c r="L82" s="41" t="s">
        <v>1267</v>
      </c>
      <c r="M82" s="41">
        <v>9</v>
      </c>
      <c r="N82" s="41">
        <v>25</v>
      </c>
      <c r="O82" s="41">
        <v>4.16</v>
      </c>
      <c r="P82" s="41">
        <v>1.5</v>
      </c>
      <c r="Q82" s="41">
        <v>1.66</v>
      </c>
      <c r="R82" s="42">
        <v>0</v>
      </c>
      <c r="S82" s="43">
        <v>37.159999999999997</v>
      </c>
      <c r="T82" s="44" t="str">
        <f t="shared" si="9"/>
        <v xml:space="preserve"> &gt; à 20 jours</v>
      </c>
      <c r="U82" s="2" t="str">
        <f t="shared" si="7"/>
        <v>S5110 - Talents</v>
      </c>
    </row>
    <row r="83" spans="1:21" x14ac:dyDescent="0.25">
      <c r="A83" s="41" t="s">
        <v>749</v>
      </c>
      <c r="B83" s="41" t="s">
        <v>645</v>
      </c>
      <c r="C83" s="41">
        <v>1014440</v>
      </c>
      <c r="D83" s="41" t="s">
        <v>531</v>
      </c>
      <c r="E83" s="41" t="s">
        <v>153</v>
      </c>
      <c r="F83" s="41" t="s">
        <v>194</v>
      </c>
      <c r="G83" s="41" t="s">
        <v>195</v>
      </c>
      <c r="H83" s="41" t="s">
        <v>357</v>
      </c>
      <c r="I83" s="41" t="s">
        <v>532</v>
      </c>
      <c r="J83" s="41" t="s">
        <v>533</v>
      </c>
      <c r="K83" s="41"/>
      <c r="L83" s="41" t="s">
        <v>1267</v>
      </c>
      <c r="M83" s="41">
        <v>6</v>
      </c>
      <c r="N83" s="41">
        <v>25</v>
      </c>
      <c r="O83" s="41">
        <v>4.16</v>
      </c>
      <c r="P83" s="41">
        <v>2</v>
      </c>
      <c r="Q83" s="41">
        <v>1.66</v>
      </c>
      <c r="R83" s="42">
        <v>0</v>
      </c>
      <c r="S83" s="43">
        <v>34.659999999999997</v>
      </c>
      <c r="T83" s="44" t="str">
        <f t="shared" si="9"/>
        <v xml:space="preserve"> &gt; à 20 jours</v>
      </c>
      <c r="U83" s="2" t="str">
        <f t="shared" si="7"/>
        <v>S5810 - DSI</v>
      </c>
    </row>
    <row r="84" spans="1:21" x14ac:dyDescent="0.25">
      <c r="A84" s="41" t="s">
        <v>752</v>
      </c>
      <c r="B84" s="41" t="s">
        <v>753</v>
      </c>
      <c r="C84" s="41">
        <v>1014510</v>
      </c>
      <c r="D84" s="84" t="s">
        <v>531</v>
      </c>
      <c r="E84" s="41" t="s">
        <v>153</v>
      </c>
      <c r="F84" s="41" t="s">
        <v>184</v>
      </c>
      <c r="G84" s="41" t="s">
        <v>185</v>
      </c>
      <c r="H84" s="41" t="s">
        <v>355</v>
      </c>
      <c r="I84" s="41" t="s">
        <v>532</v>
      </c>
      <c r="J84" s="41" t="s">
        <v>533</v>
      </c>
      <c r="K84" s="41"/>
      <c r="L84" s="41" t="s">
        <v>1267</v>
      </c>
      <c r="M84" s="41">
        <v>0</v>
      </c>
      <c r="N84" s="41">
        <v>21</v>
      </c>
      <c r="O84" s="41">
        <v>4.16</v>
      </c>
      <c r="P84" s="41">
        <v>0</v>
      </c>
      <c r="Q84" s="41">
        <v>-0.34</v>
      </c>
      <c r="R84" s="42">
        <v>0</v>
      </c>
      <c r="S84" s="43">
        <v>20.66</v>
      </c>
      <c r="T84" s="44" t="str">
        <f t="shared" si="9"/>
        <v xml:space="preserve"> &gt; à 20 jours</v>
      </c>
      <c r="U84" s="2" t="str">
        <f t="shared" si="7"/>
        <v>S5210 - Direction Formation</v>
      </c>
    </row>
    <row r="85" spans="1:21" x14ac:dyDescent="0.25">
      <c r="A85" s="41" t="s">
        <v>755</v>
      </c>
      <c r="B85" s="41" t="s">
        <v>756</v>
      </c>
      <c r="C85" s="41">
        <v>1014595</v>
      </c>
      <c r="D85" s="41" t="s">
        <v>531</v>
      </c>
      <c r="E85" s="41" t="s">
        <v>153</v>
      </c>
      <c r="F85" s="41" t="s">
        <v>206</v>
      </c>
      <c r="G85" s="41" t="s">
        <v>207</v>
      </c>
      <c r="H85" s="41" t="s">
        <v>359</v>
      </c>
      <c r="I85" s="41" t="s">
        <v>532</v>
      </c>
      <c r="J85" s="41" t="s">
        <v>540</v>
      </c>
      <c r="K85" s="41"/>
      <c r="L85" s="41" t="s">
        <v>1267</v>
      </c>
      <c r="M85" s="41">
        <v>1.5</v>
      </c>
      <c r="N85" s="41">
        <v>25</v>
      </c>
      <c r="O85" s="41">
        <v>4.16</v>
      </c>
      <c r="P85" s="41">
        <v>0</v>
      </c>
      <c r="Q85" s="41">
        <v>-1</v>
      </c>
      <c r="R85" s="42">
        <v>0</v>
      </c>
      <c r="S85" s="43">
        <v>25.5</v>
      </c>
      <c r="T85" s="44" t="str">
        <f t="shared" si="9"/>
        <v xml:space="preserve"> &gt; à 20 jours</v>
      </c>
      <c r="U85" s="2" t="str">
        <f t="shared" si="7"/>
        <v>S7010 - Direction Financière</v>
      </c>
    </row>
    <row r="86" spans="1:21" x14ac:dyDescent="0.25">
      <c r="A86" s="41" t="s">
        <v>757</v>
      </c>
      <c r="B86" s="41" t="s">
        <v>583</v>
      </c>
      <c r="C86" s="41">
        <v>1014597</v>
      </c>
      <c r="D86" s="41" t="s">
        <v>531</v>
      </c>
      <c r="E86" s="41" t="s">
        <v>153</v>
      </c>
      <c r="F86" s="41" t="s">
        <v>206</v>
      </c>
      <c r="G86" s="41" t="s">
        <v>207</v>
      </c>
      <c r="H86" s="41" t="s">
        <v>358</v>
      </c>
      <c r="I86" s="41" t="s">
        <v>532</v>
      </c>
      <c r="J86" s="41" t="s">
        <v>533</v>
      </c>
      <c r="K86" s="41"/>
      <c r="L86" s="41" t="s">
        <v>1267</v>
      </c>
      <c r="M86" s="41">
        <v>5</v>
      </c>
      <c r="N86" s="41">
        <v>20.5</v>
      </c>
      <c r="O86" s="41">
        <v>3.32</v>
      </c>
      <c r="P86" s="41">
        <v>3</v>
      </c>
      <c r="Q86" s="41">
        <v>1.32</v>
      </c>
      <c r="R86" s="42">
        <v>0</v>
      </c>
      <c r="S86" s="43">
        <v>29.82</v>
      </c>
      <c r="T86" s="44" t="str">
        <f t="shared" si="9"/>
        <v xml:space="preserve"> &gt; à 20 jours</v>
      </c>
      <c r="U86" s="2" t="str">
        <f t="shared" si="7"/>
        <v>S7010 - Direction Financière</v>
      </c>
    </row>
    <row r="87" spans="1:21" x14ac:dyDescent="0.25">
      <c r="A87" s="41" t="s">
        <v>759</v>
      </c>
      <c r="B87" s="41" t="s">
        <v>534</v>
      </c>
      <c r="C87" s="41">
        <v>1014727</v>
      </c>
      <c r="D87" s="41" t="s">
        <v>531</v>
      </c>
      <c r="E87" s="41" t="s">
        <v>153</v>
      </c>
      <c r="F87" s="41" t="s">
        <v>186</v>
      </c>
      <c r="G87" s="41" t="s">
        <v>187</v>
      </c>
      <c r="H87" s="41" t="s">
        <v>526</v>
      </c>
      <c r="I87" s="41" t="s">
        <v>527</v>
      </c>
      <c r="J87" s="41" t="s">
        <v>528</v>
      </c>
      <c r="K87" s="41"/>
      <c r="L87" s="41" t="s">
        <v>1267</v>
      </c>
      <c r="M87" s="41">
        <v>0</v>
      </c>
      <c r="N87" s="41">
        <v>20</v>
      </c>
      <c r="O87" s="41">
        <v>3.32</v>
      </c>
      <c r="P87" s="41">
        <v>2</v>
      </c>
      <c r="Q87" s="41">
        <v>1.32</v>
      </c>
      <c r="R87" s="42">
        <v>0</v>
      </c>
      <c r="S87" s="43">
        <v>23.32</v>
      </c>
      <c r="T87" s="44" t="str">
        <f t="shared" si="9"/>
        <v xml:space="preserve"> &gt; à 20 jours</v>
      </c>
      <c r="U87" s="2" t="str">
        <f t="shared" si="7"/>
        <v>S5310 - DQR</v>
      </c>
    </row>
    <row r="88" spans="1:21" x14ac:dyDescent="0.25">
      <c r="A88" s="41" t="s">
        <v>760</v>
      </c>
      <c r="B88" s="41" t="s">
        <v>761</v>
      </c>
      <c r="C88" s="41">
        <v>1014876</v>
      </c>
      <c r="D88" s="41" t="s">
        <v>531</v>
      </c>
      <c r="E88" s="41" t="s">
        <v>153</v>
      </c>
      <c r="F88" s="41" t="s">
        <v>202</v>
      </c>
      <c r="G88" s="41" t="s">
        <v>203</v>
      </c>
      <c r="H88" s="41" t="s">
        <v>360</v>
      </c>
      <c r="I88" s="41" t="s">
        <v>532</v>
      </c>
      <c r="J88" s="41" t="s">
        <v>540</v>
      </c>
      <c r="K88" s="41"/>
      <c r="L88" s="41" t="s">
        <v>1267</v>
      </c>
      <c r="M88" s="41">
        <v>0</v>
      </c>
      <c r="N88" s="41">
        <v>17</v>
      </c>
      <c r="O88" s="41">
        <v>4.16</v>
      </c>
      <c r="P88" s="41">
        <v>0</v>
      </c>
      <c r="Q88" s="41">
        <v>0</v>
      </c>
      <c r="R88" s="42">
        <v>0</v>
      </c>
      <c r="S88" s="43">
        <v>17</v>
      </c>
      <c r="T88" s="44" t="str">
        <f t="shared" si="9"/>
        <v>15 à 20</v>
      </c>
      <c r="U88" s="2" t="str">
        <f t="shared" si="7"/>
        <v>S6510 - Marketing</v>
      </c>
    </row>
    <row r="89" spans="1:21" x14ac:dyDescent="0.25">
      <c r="A89" s="41" t="s">
        <v>762</v>
      </c>
      <c r="B89" s="41" t="s">
        <v>584</v>
      </c>
      <c r="C89" s="41">
        <v>1014939</v>
      </c>
      <c r="D89" s="41" t="s">
        <v>531</v>
      </c>
      <c r="E89" s="41" t="s">
        <v>153</v>
      </c>
      <c r="F89" s="41" t="s">
        <v>196</v>
      </c>
      <c r="G89" s="41" t="s">
        <v>197</v>
      </c>
      <c r="H89" s="41" t="s">
        <v>578</v>
      </c>
      <c r="I89" s="41" t="s">
        <v>532</v>
      </c>
      <c r="J89" s="41" t="s">
        <v>528</v>
      </c>
      <c r="K89" s="41"/>
      <c r="L89" s="41" t="s">
        <v>1267</v>
      </c>
      <c r="M89" s="41">
        <v>4</v>
      </c>
      <c r="N89" s="41">
        <v>25</v>
      </c>
      <c r="O89" s="41">
        <v>4.16</v>
      </c>
      <c r="P89" s="41">
        <v>5</v>
      </c>
      <c r="Q89" s="41">
        <v>1.66</v>
      </c>
      <c r="R89" s="42">
        <v>0</v>
      </c>
      <c r="S89" s="43">
        <v>35.659999999999997</v>
      </c>
      <c r="T89" s="44" t="str">
        <f t="shared" ref="T89:T95" si="10">IF(S89&lt;0," -0 ",IF(S89&lt;=5," 0 à 5",IF(S89&lt;=10," 5 à 10",IF(S89&lt;=15," 10 à 15",IF(S89&lt;=20,"15 à 20"," &gt; à 20 jours")))))</f>
        <v xml:space="preserve"> &gt; à 20 jours</v>
      </c>
      <c r="U89" s="2" t="str">
        <f t="shared" si="7"/>
        <v>S6210 - Développement Commercial</v>
      </c>
    </row>
    <row r="90" spans="1:21" x14ac:dyDescent="0.25">
      <c r="A90" s="41" t="s">
        <v>764</v>
      </c>
      <c r="B90" s="41" t="s">
        <v>765</v>
      </c>
      <c r="C90" s="41">
        <v>1015062</v>
      </c>
      <c r="D90" s="41" t="s">
        <v>531</v>
      </c>
      <c r="E90" s="41" t="s">
        <v>153</v>
      </c>
      <c r="F90" s="41" t="s">
        <v>194</v>
      </c>
      <c r="G90" s="41" t="s">
        <v>195</v>
      </c>
      <c r="H90" s="41" t="s">
        <v>358</v>
      </c>
      <c r="I90" s="41" t="s">
        <v>532</v>
      </c>
      <c r="J90" s="41" t="s">
        <v>533</v>
      </c>
      <c r="K90" s="41"/>
      <c r="L90" s="41" t="s">
        <v>1267</v>
      </c>
      <c r="M90" s="41">
        <v>3.5</v>
      </c>
      <c r="N90" s="41">
        <v>25</v>
      </c>
      <c r="O90" s="41">
        <v>4.16</v>
      </c>
      <c r="P90" s="41">
        <v>0</v>
      </c>
      <c r="Q90" s="41">
        <v>1.66</v>
      </c>
      <c r="R90" s="42">
        <v>0</v>
      </c>
      <c r="S90" s="43">
        <v>30.16</v>
      </c>
      <c r="T90" s="44" t="str">
        <f t="shared" si="10"/>
        <v xml:space="preserve"> &gt; à 20 jours</v>
      </c>
      <c r="U90" s="2" t="str">
        <f t="shared" ref="U90:U153" si="11">F90&amp;" - "&amp;G90</f>
        <v>S5810 - DSI</v>
      </c>
    </row>
    <row r="91" spans="1:21" x14ac:dyDescent="0.25">
      <c r="A91" s="41" t="s">
        <v>766</v>
      </c>
      <c r="B91" s="41" t="s">
        <v>681</v>
      </c>
      <c r="C91" s="41">
        <v>1015133</v>
      </c>
      <c r="D91" s="41" t="s">
        <v>531</v>
      </c>
      <c r="E91" s="41" t="s">
        <v>153</v>
      </c>
      <c r="F91" s="41" t="s">
        <v>182</v>
      </c>
      <c r="G91" s="41" t="s">
        <v>183</v>
      </c>
      <c r="H91" s="41" t="s">
        <v>359</v>
      </c>
      <c r="I91" s="41" t="s">
        <v>532</v>
      </c>
      <c r="J91" s="41" t="s">
        <v>540</v>
      </c>
      <c r="K91" s="41"/>
      <c r="L91" s="41" t="s">
        <v>1267</v>
      </c>
      <c r="M91" s="41">
        <v>2.5</v>
      </c>
      <c r="N91" s="41">
        <v>25</v>
      </c>
      <c r="O91" s="41">
        <v>4.16</v>
      </c>
      <c r="P91" s="41">
        <v>0</v>
      </c>
      <c r="Q91" s="41">
        <v>0</v>
      </c>
      <c r="R91" s="42">
        <v>0</v>
      </c>
      <c r="S91" s="43">
        <v>27.5</v>
      </c>
      <c r="T91" s="44" t="str">
        <f t="shared" si="10"/>
        <v xml:space="preserve"> &gt; à 20 jours</v>
      </c>
      <c r="U91" s="2" t="str">
        <f t="shared" si="11"/>
        <v>S5110 - Talents</v>
      </c>
    </row>
    <row r="92" spans="1:21" x14ac:dyDescent="0.25">
      <c r="A92" s="41" t="s">
        <v>769</v>
      </c>
      <c r="B92" s="41" t="s">
        <v>770</v>
      </c>
      <c r="C92" s="41">
        <v>1015391</v>
      </c>
      <c r="D92" s="41" t="s">
        <v>531</v>
      </c>
      <c r="E92" s="41" t="s">
        <v>153</v>
      </c>
      <c r="F92" s="41" t="s">
        <v>184</v>
      </c>
      <c r="G92" s="41" t="s">
        <v>185</v>
      </c>
      <c r="H92" s="41" t="s">
        <v>356</v>
      </c>
      <c r="I92" s="41" t="s">
        <v>532</v>
      </c>
      <c r="J92" s="41" t="s">
        <v>533</v>
      </c>
      <c r="K92" s="41"/>
      <c r="L92" s="41" t="s">
        <v>1267</v>
      </c>
      <c r="M92" s="41">
        <v>4.5</v>
      </c>
      <c r="N92" s="41">
        <v>14</v>
      </c>
      <c r="O92" s="41">
        <v>2.5</v>
      </c>
      <c r="P92" s="41">
        <v>2</v>
      </c>
      <c r="Q92" s="41">
        <v>1</v>
      </c>
      <c r="R92" s="42">
        <v>0</v>
      </c>
      <c r="S92" s="43">
        <v>21.5</v>
      </c>
      <c r="T92" s="44" t="str">
        <f t="shared" si="10"/>
        <v xml:space="preserve"> &gt; à 20 jours</v>
      </c>
      <c r="U92" s="2" t="str">
        <f t="shared" si="11"/>
        <v>S5210 - Direction Formation</v>
      </c>
    </row>
    <row r="93" spans="1:21" x14ac:dyDescent="0.25">
      <c r="A93" s="41" t="s">
        <v>628</v>
      </c>
      <c r="B93" s="41" t="s">
        <v>534</v>
      </c>
      <c r="C93" s="41">
        <v>1015608</v>
      </c>
      <c r="D93" s="41" t="s">
        <v>531</v>
      </c>
      <c r="E93" s="41" t="s">
        <v>153</v>
      </c>
      <c r="F93" s="41" t="s">
        <v>206</v>
      </c>
      <c r="G93" s="41" t="s">
        <v>207</v>
      </c>
      <c r="H93" s="41" t="s">
        <v>358</v>
      </c>
      <c r="I93" s="41" t="s">
        <v>532</v>
      </c>
      <c r="J93" s="41" t="s">
        <v>533</v>
      </c>
      <c r="K93" s="41"/>
      <c r="L93" s="41" t="s">
        <v>1267</v>
      </c>
      <c r="M93" s="41">
        <v>0</v>
      </c>
      <c r="N93" s="41">
        <v>17.5</v>
      </c>
      <c r="O93" s="41">
        <v>3.32</v>
      </c>
      <c r="P93" s="41">
        <v>0</v>
      </c>
      <c r="Q93" s="41">
        <v>1.29</v>
      </c>
      <c r="R93" s="42">
        <v>0</v>
      </c>
      <c r="S93" s="43">
        <v>18.79</v>
      </c>
      <c r="T93" s="44" t="str">
        <f t="shared" si="10"/>
        <v>15 à 20</v>
      </c>
      <c r="U93" s="2" t="str">
        <f t="shared" si="11"/>
        <v>S7010 - Direction Financière</v>
      </c>
    </row>
    <row r="94" spans="1:21" x14ac:dyDescent="0.25">
      <c r="A94" s="41" t="s">
        <v>776</v>
      </c>
      <c r="B94" s="41" t="s">
        <v>620</v>
      </c>
      <c r="C94" s="41">
        <v>1015751</v>
      </c>
      <c r="D94" s="41" t="s">
        <v>531</v>
      </c>
      <c r="E94" s="41" t="s">
        <v>153</v>
      </c>
      <c r="F94" s="41" t="s">
        <v>194</v>
      </c>
      <c r="G94" s="41" t="s">
        <v>195</v>
      </c>
      <c r="H94" s="41" t="s">
        <v>357</v>
      </c>
      <c r="I94" s="41" t="s">
        <v>532</v>
      </c>
      <c r="J94" s="41" t="s">
        <v>533</v>
      </c>
      <c r="K94" s="41"/>
      <c r="L94" s="41" t="s">
        <v>1267</v>
      </c>
      <c r="M94" s="41">
        <v>0</v>
      </c>
      <c r="N94" s="41">
        <v>25</v>
      </c>
      <c r="O94" s="41">
        <v>4.16</v>
      </c>
      <c r="P94" s="41">
        <v>4.5</v>
      </c>
      <c r="Q94" s="41">
        <v>1.66</v>
      </c>
      <c r="R94" s="42">
        <v>0</v>
      </c>
      <c r="S94" s="43">
        <v>31.16</v>
      </c>
      <c r="T94" s="44" t="str">
        <f t="shared" si="10"/>
        <v xml:space="preserve"> &gt; à 20 jours</v>
      </c>
      <c r="U94" s="2" t="str">
        <f t="shared" si="11"/>
        <v>S5810 - DSI</v>
      </c>
    </row>
    <row r="95" spans="1:21" x14ac:dyDescent="0.25">
      <c r="A95" s="41" t="s">
        <v>777</v>
      </c>
      <c r="B95" s="41" t="s">
        <v>778</v>
      </c>
      <c r="C95" s="41">
        <v>1015877</v>
      </c>
      <c r="D95" s="41" t="s">
        <v>531</v>
      </c>
      <c r="E95" s="41" t="s">
        <v>153</v>
      </c>
      <c r="F95" s="41" t="s">
        <v>194</v>
      </c>
      <c r="G95" s="41" t="s">
        <v>195</v>
      </c>
      <c r="H95" s="41" t="s">
        <v>358</v>
      </c>
      <c r="I95" s="41" t="s">
        <v>532</v>
      </c>
      <c r="J95" s="41" t="s">
        <v>533</v>
      </c>
      <c r="K95" s="41"/>
      <c r="L95" s="41" t="s">
        <v>1267</v>
      </c>
      <c r="M95" s="41">
        <v>0</v>
      </c>
      <c r="N95" s="41">
        <v>25</v>
      </c>
      <c r="O95" s="41">
        <v>4.16</v>
      </c>
      <c r="P95" s="41">
        <v>0.5</v>
      </c>
      <c r="Q95" s="41">
        <v>1.66</v>
      </c>
      <c r="R95" s="42">
        <v>0</v>
      </c>
      <c r="S95" s="43">
        <v>27.16</v>
      </c>
      <c r="T95" s="44" t="str">
        <f t="shared" si="10"/>
        <v xml:space="preserve"> &gt; à 20 jours</v>
      </c>
      <c r="U95" s="2" t="str">
        <f t="shared" si="11"/>
        <v>S5810 - DSI</v>
      </c>
    </row>
    <row r="96" spans="1:21" x14ac:dyDescent="0.25">
      <c r="A96" s="41" t="s">
        <v>780</v>
      </c>
      <c r="B96" s="41" t="s">
        <v>781</v>
      </c>
      <c r="C96" s="41">
        <v>1015984</v>
      </c>
      <c r="D96" s="41" t="s">
        <v>531</v>
      </c>
      <c r="E96" s="41" t="s">
        <v>153</v>
      </c>
      <c r="F96" s="41" t="s">
        <v>182</v>
      </c>
      <c r="G96" s="41" t="s">
        <v>183</v>
      </c>
      <c r="H96" s="41" t="s">
        <v>359</v>
      </c>
      <c r="I96" s="41" t="s">
        <v>532</v>
      </c>
      <c r="J96" s="41" t="s">
        <v>540</v>
      </c>
      <c r="K96" s="41"/>
      <c r="L96" s="41" t="s">
        <v>1267</v>
      </c>
      <c r="M96" s="41">
        <v>1</v>
      </c>
      <c r="N96" s="41">
        <v>25</v>
      </c>
      <c r="O96" s="41">
        <v>4.16</v>
      </c>
      <c r="P96" s="41">
        <v>0</v>
      </c>
      <c r="Q96" s="41">
        <v>0</v>
      </c>
      <c r="R96" s="42">
        <v>0</v>
      </c>
      <c r="S96" s="43">
        <v>26</v>
      </c>
      <c r="T96" s="44" t="str">
        <f t="shared" ref="T96:T101" si="12">IF(S96&lt;0," -0 ",IF(S96&lt;=5," 0 à 5",IF(S96&lt;=10," 5 à 10",IF(S96&lt;=15," 10 à 15",IF(S96&lt;=20,"15 à 20"," &gt; à 20 jours")))))</f>
        <v xml:space="preserve"> &gt; à 20 jours</v>
      </c>
      <c r="U96" s="2" t="str">
        <f t="shared" si="11"/>
        <v>S5110 - Talents</v>
      </c>
    </row>
    <row r="97" spans="1:21" x14ac:dyDescent="0.25">
      <c r="A97" s="41" t="s">
        <v>783</v>
      </c>
      <c r="B97" s="41" t="s">
        <v>660</v>
      </c>
      <c r="C97" s="41">
        <v>1016008</v>
      </c>
      <c r="D97" s="41" t="s">
        <v>531</v>
      </c>
      <c r="E97" s="41" t="s">
        <v>153</v>
      </c>
      <c r="F97" s="41" t="s">
        <v>206</v>
      </c>
      <c r="G97" s="41" t="s">
        <v>207</v>
      </c>
      <c r="H97" s="41" t="s">
        <v>359</v>
      </c>
      <c r="I97" s="41" t="s">
        <v>532</v>
      </c>
      <c r="J97" s="41" t="s">
        <v>540</v>
      </c>
      <c r="K97" s="41"/>
      <c r="L97" s="41" t="s">
        <v>1267</v>
      </c>
      <c r="M97" s="41">
        <v>0</v>
      </c>
      <c r="N97" s="41">
        <v>24.5</v>
      </c>
      <c r="O97" s="41">
        <v>4.16</v>
      </c>
      <c r="P97" s="41">
        <v>0</v>
      </c>
      <c r="Q97" s="41">
        <v>0</v>
      </c>
      <c r="R97" s="42">
        <v>0</v>
      </c>
      <c r="S97" s="43">
        <v>24.5</v>
      </c>
      <c r="T97" s="44" t="str">
        <f t="shared" si="12"/>
        <v xml:space="preserve"> &gt; à 20 jours</v>
      </c>
      <c r="U97" s="2" t="str">
        <f t="shared" si="11"/>
        <v>S7010 - Direction Financière</v>
      </c>
    </row>
    <row r="98" spans="1:21" x14ac:dyDescent="0.25">
      <c r="A98" s="41" t="s">
        <v>786</v>
      </c>
      <c r="B98" s="41" t="s">
        <v>787</v>
      </c>
      <c r="C98" s="41">
        <v>1016080</v>
      </c>
      <c r="D98" s="41" t="s">
        <v>531</v>
      </c>
      <c r="E98" s="41" t="s">
        <v>153</v>
      </c>
      <c r="F98" s="41" t="s">
        <v>164</v>
      </c>
      <c r="G98" s="41" t="s">
        <v>165</v>
      </c>
      <c r="H98" s="41" t="s">
        <v>360</v>
      </c>
      <c r="I98" s="41" t="s">
        <v>532</v>
      </c>
      <c r="J98" s="41" t="s">
        <v>540</v>
      </c>
      <c r="K98" s="41"/>
      <c r="L98" s="41" t="s">
        <v>1267</v>
      </c>
      <c r="M98" s="41">
        <v>0</v>
      </c>
      <c r="N98" s="41">
        <v>23.5</v>
      </c>
      <c r="O98" s="41">
        <v>4.16</v>
      </c>
      <c r="P98" s="41">
        <v>0</v>
      </c>
      <c r="Q98" s="41">
        <v>0</v>
      </c>
      <c r="R98" s="42">
        <v>0</v>
      </c>
      <c r="S98" s="43">
        <v>23.5</v>
      </c>
      <c r="T98" s="44" t="str">
        <f t="shared" si="12"/>
        <v xml:space="preserve"> &gt; à 20 jours</v>
      </c>
      <c r="U98" s="2" t="str">
        <f t="shared" si="11"/>
        <v>S2014 - DSG Mediterranée</v>
      </c>
    </row>
    <row r="99" spans="1:21" x14ac:dyDescent="0.25">
      <c r="A99" s="41" t="s">
        <v>789</v>
      </c>
      <c r="B99" s="41" t="s">
        <v>790</v>
      </c>
      <c r="C99" s="41">
        <v>1016094</v>
      </c>
      <c r="D99" s="41" t="s">
        <v>531</v>
      </c>
      <c r="E99" s="41" t="s">
        <v>153</v>
      </c>
      <c r="F99" s="41" t="s">
        <v>192</v>
      </c>
      <c r="G99" s="41" t="s">
        <v>193</v>
      </c>
      <c r="H99" s="41" t="s">
        <v>356</v>
      </c>
      <c r="I99" s="41" t="s">
        <v>532</v>
      </c>
      <c r="J99" s="41" t="s">
        <v>533</v>
      </c>
      <c r="K99" s="41"/>
      <c r="L99" s="41" t="s">
        <v>1267</v>
      </c>
      <c r="M99" s="41">
        <v>1.5</v>
      </c>
      <c r="N99" s="41">
        <v>25</v>
      </c>
      <c r="O99" s="41">
        <v>4.16</v>
      </c>
      <c r="P99" s="41">
        <v>1.5</v>
      </c>
      <c r="Q99" s="41">
        <v>1.66</v>
      </c>
      <c r="R99" s="42">
        <v>0</v>
      </c>
      <c r="S99" s="43">
        <v>29.66</v>
      </c>
      <c r="T99" s="44" t="str">
        <f t="shared" si="12"/>
        <v xml:space="preserve"> &gt; à 20 jours</v>
      </c>
      <c r="U99" s="2" t="str">
        <f t="shared" si="11"/>
        <v>S5710 - ADA</v>
      </c>
    </row>
    <row r="100" spans="1:21" x14ac:dyDescent="0.25">
      <c r="A100" s="41" t="s">
        <v>792</v>
      </c>
      <c r="B100" s="41" t="s">
        <v>793</v>
      </c>
      <c r="C100" s="41">
        <v>1016209</v>
      </c>
      <c r="D100" s="41" t="s">
        <v>531</v>
      </c>
      <c r="E100" s="41" t="s">
        <v>153</v>
      </c>
      <c r="F100" s="41" t="s">
        <v>184</v>
      </c>
      <c r="G100" s="41" t="s">
        <v>185</v>
      </c>
      <c r="H100" s="41" t="s">
        <v>354</v>
      </c>
      <c r="I100" s="41" t="s">
        <v>532</v>
      </c>
      <c r="J100" s="41" t="s">
        <v>533</v>
      </c>
      <c r="K100" s="41"/>
      <c r="L100" s="41" t="s">
        <v>1267</v>
      </c>
      <c r="M100" s="41">
        <v>0</v>
      </c>
      <c r="N100" s="41">
        <v>25</v>
      </c>
      <c r="O100" s="41">
        <v>0</v>
      </c>
      <c r="P100" s="41">
        <v>2</v>
      </c>
      <c r="Q100" s="41">
        <v>0</v>
      </c>
      <c r="R100" s="42">
        <v>0</v>
      </c>
      <c r="S100" s="43">
        <v>27</v>
      </c>
      <c r="T100" s="44" t="str">
        <f t="shared" si="12"/>
        <v xml:space="preserve"> &gt; à 20 jours</v>
      </c>
      <c r="U100" s="2" t="str">
        <f t="shared" si="11"/>
        <v>S5210 - Direction Formation</v>
      </c>
    </row>
    <row r="101" spans="1:21" x14ac:dyDescent="0.25">
      <c r="A101" s="41" t="s">
        <v>794</v>
      </c>
      <c r="B101" s="41" t="s">
        <v>538</v>
      </c>
      <c r="C101" s="41">
        <v>1016251</v>
      </c>
      <c r="D101" s="41" t="s">
        <v>531</v>
      </c>
      <c r="E101" s="41" t="s">
        <v>153</v>
      </c>
      <c r="F101" s="41" t="s">
        <v>184</v>
      </c>
      <c r="G101" s="41" t="s">
        <v>185</v>
      </c>
      <c r="H101" s="41" t="s">
        <v>358</v>
      </c>
      <c r="I101" s="41" t="s">
        <v>532</v>
      </c>
      <c r="J101" s="41" t="s">
        <v>533</v>
      </c>
      <c r="K101" s="41"/>
      <c r="L101" s="41" t="s">
        <v>1267</v>
      </c>
      <c r="M101" s="41">
        <v>9</v>
      </c>
      <c r="N101" s="41">
        <v>25</v>
      </c>
      <c r="O101" s="41">
        <v>4.16</v>
      </c>
      <c r="P101" s="41">
        <v>2</v>
      </c>
      <c r="Q101" s="41">
        <v>1.66</v>
      </c>
      <c r="R101" s="42">
        <v>0</v>
      </c>
      <c r="S101" s="43">
        <v>37.659999999999997</v>
      </c>
      <c r="T101" s="44" t="str">
        <f t="shared" si="12"/>
        <v xml:space="preserve"> &gt; à 20 jours</v>
      </c>
      <c r="U101" s="2" t="str">
        <f t="shared" si="11"/>
        <v>S5210 - Direction Formation</v>
      </c>
    </row>
    <row r="102" spans="1:21" x14ac:dyDescent="0.25">
      <c r="A102" s="41" t="s">
        <v>799</v>
      </c>
      <c r="B102" s="41" t="s">
        <v>763</v>
      </c>
      <c r="C102" s="41">
        <v>1016467</v>
      </c>
      <c r="D102" s="41" t="s">
        <v>531</v>
      </c>
      <c r="E102" s="41" t="s">
        <v>153</v>
      </c>
      <c r="F102" s="41" t="s">
        <v>202</v>
      </c>
      <c r="G102" s="41" t="s">
        <v>203</v>
      </c>
      <c r="H102" s="41" t="s">
        <v>535</v>
      </c>
      <c r="I102" s="41" t="s">
        <v>527</v>
      </c>
      <c r="J102" s="41" t="s">
        <v>533</v>
      </c>
      <c r="K102" s="41"/>
      <c r="L102" s="41" t="s">
        <v>1267</v>
      </c>
      <c r="M102" s="41">
        <v>0</v>
      </c>
      <c r="N102" s="41">
        <v>18</v>
      </c>
      <c r="O102" s="41">
        <v>4.16</v>
      </c>
      <c r="P102" s="41">
        <v>0</v>
      </c>
      <c r="Q102" s="41">
        <v>0.66</v>
      </c>
      <c r="R102" s="42">
        <v>0</v>
      </c>
      <c r="S102" s="43">
        <v>18.66</v>
      </c>
      <c r="T102" s="44" t="str">
        <f t="shared" ref="T102:T113" si="13">IF(S102&lt;0," -0 ",IF(S102&lt;=5," 0 à 5",IF(S102&lt;=10," 5 à 10",IF(S102&lt;=15," 10 à 15",IF(S102&lt;=20,"15 à 20"," &gt; à 20 jours")))))</f>
        <v>15 à 20</v>
      </c>
      <c r="U102" s="2" t="str">
        <f t="shared" si="11"/>
        <v>S6510 - Marketing</v>
      </c>
    </row>
    <row r="103" spans="1:21" x14ac:dyDescent="0.25">
      <c r="A103" s="41" t="s">
        <v>800</v>
      </c>
      <c r="B103" s="41" t="s">
        <v>722</v>
      </c>
      <c r="C103" s="41">
        <v>1016563</v>
      </c>
      <c r="D103" s="41" t="s">
        <v>531</v>
      </c>
      <c r="E103" s="41" t="s">
        <v>153</v>
      </c>
      <c r="F103" s="41" t="s">
        <v>196</v>
      </c>
      <c r="G103" s="41" t="s">
        <v>197</v>
      </c>
      <c r="H103" s="41" t="s">
        <v>358</v>
      </c>
      <c r="I103" s="41" t="s">
        <v>532</v>
      </c>
      <c r="J103" s="41" t="s">
        <v>533</v>
      </c>
      <c r="K103" s="41"/>
      <c r="L103" s="41" t="s">
        <v>1267</v>
      </c>
      <c r="M103" s="41">
        <v>6.5</v>
      </c>
      <c r="N103" s="41">
        <v>25</v>
      </c>
      <c r="O103" s="41">
        <v>4.16</v>
      </c>
      <c r="P103" s="41">
        <v>0</v>
      </c>
      <c r="Q103" s="41">
        <v>1.66</v>
      </c>
      <c r="R103" s="42">
        <v>0</v>
      </c>
      <c r="S103" s="43">
        <v>33.159999999999997</v>
      </c>
      <c r="T103" s="44" t="str">
        <f t="shared" si="13"/>
        <v xml:space="preserve"> &gt; à 20 jours</v>
      </c>
      <c r="U103" s="2" t="str">
        <f t="shared" si="11"/>
        <v>S6210 - Développement Commercial</v>
      </c>
    </row>
    <row r="104" spans="1:21" x14ac:dyDescent="0.25">
      <c r="A104" s="41" t="s">
        <v>801</v>
      </c>
      <c r="B104" s="41" t="s">
        <v>534</v>
      </c>
      <c r="C104" s="41">
        <v>1016578</v>
      </c>
      <c r="D104" s="41" t="s">
        <v>531</v>
      </c>
      <c r="E104" s="41" t="s">
        <v>153</v>
      </c>
      <c r="F104" s="41" t="s">
        <v>192</v>
      </c>
      <c r="G104" s="41" t="s">
        <v>193</v>
      </c>
      <c r="H104" s="41" t="s">
        <v>356</v>
      </c>
      <c r="I104" s="41" t="s">
        <v>532</v>
      </c>
      <c r="J104" s="41" t="s">
        <v>533</v>
      </c>
      <c r="K104" s="41"/>
      <c r="L104" s="41" t="s">
        <v>1267</v>
      </c>
      <c r="M104" s="41">
        <v>0</v>
      </c>
      <c r="N104" s="41">
        <v>6.5</v>
      </c>
      <c r="O104" s="41">
        <v>4.16</v>
      </c>
      <c r="P104" s="41">
        <v>1</v>
      </c>
      <c r="Q104" s="41">
        <v>1.66</v>
      </c>
      <c r="R104" s="42">
        <v>0</v>
      </c>
      <c r="S104" s="43">
        <v>9.16</v>
      </c>
      <c r="T104" s="44" t="str">
        <f t="shared" si="13"/>
        <v xml:space="preserve"> 5 à 10</v>
      </c>
      <c r="U104" s="2" t="str">
        <f t="shared" si="11"/>
        <v>S5710 - ADA</v>
      </c>
    </row>
    <row r="105" spans="1:21" x14ac:dyDescent="0.25">
      <c r="A105" s="41" t="s">
        <v>802</v>
      </c>
      <c r="B105" s="41" t="s">
        <v>803</v>
      </c>
      <c r="C105" s="41">
        <v>1016588</v>
      </c>
      <c r="D105" s="41" t="s">
        <v>531</v>
      </c>
      <c r="E105" s="41" t="s">
        <v>153</v>
      </c>
      <c r="F105" s="41" t="s">
        <v>196</v>
      </c>
      <c r="G105" s="41" t="s">
        <v>197</v>
      </c>
      <c r="H105" s="41" t="s">
        <v>354</v>
      </c>
      <c r="I105" s="41" t="s">
        <v>532</v>
      </c>
      <c r="J105" s="41" t="s">
        <v>528</v>
      </c>
      <c r="K105" s="41"/>
      <c r="L105" s="41" t="s">
        <v>1267</v>
      </c>
      <c r="M105" s="41">
        <v>12</v>
      </c>
      <c r="N105" s="41">
        <v>25</v>
      </c>
      <c r="O105" s="41">
        <v>4.16</v>
      </c>
      <c r="P105" s="41">
        <v>3</v>
      </c>
      <c r="Q105" s="41">
        <v>1.66</v>
      </c>
      <c r="R105" s="42">
        <v>0</v>
      </c>
      <c r="S105" s="43">
        <v>41.66</v>
      </c>
      <c r="T105" s="44" t="str">
        <f t="shared" si="13"/>
        <v xml:space="preserve"> &gt; à 20 jours</v>
      </c>
      <c r="U105" s="2" t="str">
        <f t="shared" si="11"/>
        <v>S6210 - Développement Commercial</v>
      </c>
    </row>
    <row r="106" spans="1:21" x14ac:dyDescent="0.25">
      <c r="A106" s="41" t="s">
        <v>804</v>
      </c>
      <c r="B106" s="41" t="s">
        <v>782</v>
      </c>
      <c r="C106" s="41">
        <v>1016643</v>
      </c>
      <c r="D106" s="41" t="s">
        <v>531</v>
      </c>
      <c r="E106" s="41" t="s">
        <v>153</v>
      </c>
      <c r="F106" s="41" t="s">
        <v>182</v>
      </c>
      <c r="G106" s="41" t="s">
        <v>183</v>
      </c>
      <c r="H106" s="41" t="s">
        <v>356</v>
      </c>
      <c r="I106" s="41" t="s">
        <v>532</v>
      </c>
      <c r="J106" s="41" t="s">
        <v>533</v>
      </c>
      <c r="K106" s="41"/>
      <c r="L106" s="41" t="s">
        <v>1267</v>
      </c>
      <c r="M106" s="41">
        <v>3</v>
      </c>
      <c r="N106" s="41">
        <v>25</v>
      </c>
      <c r="O106" s="41">
        <v>4.16</v>
      </c>
      <c r="P106" s="41">
        <v>0</v>
      </c>
      <c r="Q106" s="41">
        <v>0.66</v>
      </c>
      <c r="R106" s="42">
        <v>0</v>
      </c>
      <c r="S106" s="43">
        <v>28.66</v>
      </c>
      <c r="T106" s="44" t="str">
        <f t="shared" si="13"/>
        <v xml:space="preserve"> &gt; à 20 jours</v>
      </c>
      <c r="U106" s="2" t="str">
        <f t="shared" si="11"/>
        <v>S5110 - Talents</v>
      </c>
    </row>
    <row r="107" spans="1:21" x14ac:dyDescent="0.25">
      <c r="A107" s="41" t="s">
        <v>805</v>
      </c>
      <c r="B107" s="41" t="s">
        <v>746</v>
      </c>
      <c r="C107" s="41">
        <v>1016929</v>
      </c>
      <c r="D107" s="41" t="s">
        <v>531</v>
      </c>
      <c r="E107" s="41" t="s">
        <v>153</v>
      </c>
      <c r="F107" s="41" t="s">
        <v>202</v>
      </c>
      <c r="G107" s="41" t="s">
        <v>203</v>
      </c>
      <c r="H107" s="41" t="s">
        <v>355</v>
      </c>
      <c r="I107" s="41" t="s">
        <v>532</v>
      </c>
      <c r="J107" s="41" t="s">
        <v>533</v>
      </c>
      <c r="K107" s="41"/>
      <c r="L107" s="41" t="s">
        <v>1267</v>
      </c>
      <c r="M107" s="41">
        <v>0</v>
      </c>
      <c r="N107" s="41">
        <v>14</v>
      </c>
      <c r="O107" s="41">
        <v>4.16</v>
      </c>
      <c r="P107" s="41">
        <v>0</v>
      </c>
      <c r="Q107" s="41">
        <v>1.62</v>
      </c>
      <c r="R107" s="42">
        <v>0</v>
      </c>
      <c r="S107" s="43">
        <v>15.620000000000001</v>
      </c>
      <c r="T107" s="44" t="str">
        <f t="shared" si="13"/>
        <v>15 à 20</v>
      </c>
      <c r="U107" s="2" t="str">
        <f t="shared" si="11"/>
        <v>S6510 - Marketing</v>
      </c>
    </row>
    <row r="108" spans="1:21" x14ac:dyDescent="0.25">
      <c r="A108" s="41" t="s">
        <v>806</v>
      </c>
      <c r="B108" s="41" t="s">
        <v>691</v>
      </c>
      <c r="C108" s="41">
        <v>1017063</v>
      </c>
      <c r="D108" s="41" t="s">
        <v>531</v>
      </c>
      <c r="E108" s="41" t="s">
        <v>153</v>
      </c>
      <c r="F108" s="41" t="s">
        <v>196</v>
      </c>
      <c r="G108" s="41" t="s">
        <v>197</v>
      </c>
      <c r="H108" s="41" t="s">
        <v>356</v>
      </c>
      <c r="I108" s="41" t="s">
        <v>532</v>
      </c>
      <c r="J108" s="41" t="s">
        <v>533</v>
      </c>
      <c r="K108" s="41"/>
      <c r="L108" s="41" t="s">
        <v>1267</v>
      </c>
      <c r="M108" s="41">
        <v>4.5</v>
      </c>
      <c r="N108" s="41">
        <v>25</v>
      </c>
      <c r="O108" s="41">
        <v>4.16</v>
      </c>
      <c r="P108" s="41">
        <v>10</v>
      </c>
      <c r="Q108" s="41">
        <v>1.66</v>
      </c>
      <c r="R108" s="42">
        <v>0</v>
      </c>
      <c r="S108" s="43">
        <v>41.16</v>
      </c>
      <c r="T108" s="44" t="str">
        <f t="shared" si="13"/>
        <v xml:space="preserve"> &gt; à 20 jours</v>
      </c>
      <c r="U108" s="2" t="str">
        <f t="shared" si="11"/>
        <v>S6210 - Développement Commercial</v>
      </c>
    </row>
    <row r="109" spans="1:21" x14ac:dyDescent="0.25">
      <c r="A109" s="41" t="s">
        <v>807</v>
      </c>
      <c r="B109" s="41" t="s">
        <v>680</v>
      </c>
      <c r="C109" s="41">
        <v>1017095</v>
      </c>
      <c r="D109" s="41" t="s">
        <v>531</v>
      </c>
      <c r="E109" s="41" t="s">
        <v>153</v>
      </c>
      <c r="F109" s="41" t="s">
        <v>182</v>
      </c>
      <c r="G109" s="41" t="s">
        <v>183</v>
      </c>
      <c r="H109" s="41" t="s">
        <v>358</v>
      </c>
      <c r="I109" s="41" t="s">
        <v>532</v>
      </c>
      <c r="J109" s="41" t="s">
        <v>533</v>
      </c>
      <c r="K109" s="41"/>
      <c r="L109" s="41" t="s">
        <v>1267</v>
      </c>
      <c r="M109" s="41">
        <v>0</v>
      </c>
      <c r="N109" s="41">
        <v>25</v>
      </c>
      <c r="O109" s="41">
        <v>4.16</v>
      </c>
      <c r="P109" s="41">
        <v>6</v>
      </c>
      <c r="Q109" s="41">
        <v>1.66</v>
      </c>
      <c r="R109" s="42">
        <v>0</v>
      </c>
      <c r="S109" s="43">
        <v>32.659999999999997</v>
      </c>
      <c r="T109" s="44" t="str">
        <f t="shared" si="13"/>
        <v xml:space="preserve"> &gt; à 20 jours</v>
      </c>
      <c r="U109" s="2" t="str">
        <f t="shared" si="11"/>
        <v>S5110 - Talents</v>
      </c>
    </row>
    <row r="110" spans="1:21" x14ac:dyDescent="0.25">
      <c r="A110" s="41" t="s">
        <v>766</v>
      </c>
      <c r="B110" s="41" t="s">
        <v>542</v>
      </c>
      <c r="C110" s="41">
        <v>1017107</v>
      </c>
      <c r="D110" s="41" t="s">
        <v>531</v>
      </c>
      <c r="E110" s="41" t="s">
        <v>153</v>
      </c>
      <c r="F110" s="41" t="s">
        <v>186</v>
      </c>
      <c r="G110" s="41" t="s">
        <v>187</v>
      </c>
      <c r="H110" s="41" t="s">
        <v>590</v>
      </c>
      <c r="I110" s="41" t="s">
        <v>527</v>
      </c>
      <c r="J110" s="41" t="s">
        <v>533</v>
      </c>
      <c r="K110" s="41"/>
      <c r="L110" s="41" t="s">
        <v>1267</v>
      </c>
      <c r="M110" s="41">
        <v>4</v>
      </c>
      <c r="N110" s="41">
        <v>25</v>
      </c>
      <c r="O110" s="41">
        <v>4.16</v>
      </c>
      <c r="P110" s="41">
        <v>4</v>
      </c>
      <c r="Q110" s="41">
        <v>1.66</v>
      </c>
      <c r="R110" s="42">
        <v>0</v>
      </c>
      <c r="S110" s="43">
        <v>34.659999999999997</v>
      </c>
      <c r="T110" s="44" t="str">
        <f t="shared" si="13"/>
        <v xml:space="preserve"> &gt; à 20 jours</v>
      </c>
      <c r="U110" s="2" t="str">
        <f t="shared" si="11"/>
        <v>S5310 - DQR</v>
      </c>
    </row>
    <row r="111" spans="1:21" x14ac:dyDescent="0.25">
      <c r="A111" s="41" t="s">
        <v>809</v>
      </c>
      <c r="B111" s="41" t="s">
        <v>677</v>
      </c>
      <c r="C111" s="41">
        <v>1017176</v>
      </c>
      <c r="D111" s="41" t="s">
        <v>531</v>
      </c>
      <c r="E111" s="41" t="s">
        <v>153</v>
      </c>
      <c r="F111" s="41" t="s">
        <v>196</v>
      </c>
      <c r="G111" s="41" t="s">
        <v>197</v>
      </c>
      <c r="H111" s="41" t="s">
        <v>356</v>
      </c>
      <c r="I111" s="41" t="s">
        <v>532</v>
      </c>
      <c r="J111" s="41" t="s">
        <v>533</v>
      </c>
      <c r="K111" s="41"/>
      <c r="L111" s="41" t="s">
        <v>1267</v>
      </c>
      <c r="M111" s="41">
        <v>20.5</v>
      </c>
      <c r="N111" s="41">
        <v>25</v>
      </c>
      <c r="O111" s="41">
        <v>4.16</v>
      </c>
      <c r="P111" s="41">
        <v>1</v>
      </c>
      <c r="Q111" s="41">
        <v>1.66</v>
      </c>
      <c r="R111" s="42">
        <v>0</v>
      </c>
      <c r="S111" s="43">
        <v>48.16</v>
      </c>
      <c r="T111" s="44" t="str">
        <f t="shared" si="13"/>
        <v xml:space="preserve"> &gt; à 20 jours</v>
      </c>
      <c r="U111" s="2" t="str">
        <f t="shared" si="11"/>
        <v>S6210 - Développement Commercial</v>
      </c>
    </row>
    <row r="112" spans="1:21" x14ac:dyDescent="0.25">
      <c r="A112" s="41" t="s">
        <v>810</v>
      </c>
      <c r="B112" s="41" t="s">
        <v>811</v>
      </c>
      <c r="C112" s="41">
        <v>1017196</v>
      </c>
      <c r="D112" s="41" t="s">
        <v>531</v>
      </c>
      <c r="E112" s="41" t="s">
        <v>153</v>
      </c>
      <c r="F112" s="41" t="s">
        <v>182</v>
      </c>
      <c r="G112" s="41" t="s">
        <v>183</v>
      </c>
      <c r="H112" s="41" t="s">
        <v>355</v>
      </c>
      <c r="I112" s="41" t="s">
        <v>532</v>
      </c>
      <c r="J112" s="41" t="s">
        <v>533</v>
      </c>
      <c r="K112" s="41"/>
      <c r="L112" s="41" t="s">
        <v>1267</v>
      </c>
      <c r="M112" s="41">
        <v>6.5</v>
      </c>
      <c r="N112" s="41">
        <v>25</v>
      </c>
      <c r="O112" s="41">
        <v>4.16</v>
      </c>
      <c r="P112" s="41">
        <v>9</v>
      </c>
      <c r="Q112" s="41">
        <v>1.66</v>
      </c>
      <c r="R112" s="42">
        <v>0</v>
      </c>
      <c r="S112" s="43">
        <v>42.16</v>
      </c>
      <c r="T112" s="44" t="str">
        <f t="shared" si="13"/>
        <v xml:space="preserve"> &gt; à 20 jours</v>
      </c>
      <c r="U112" s="2" t="str">
        <f t="shared" si="11"/>
        <v>S5110 - Talents</v>
      </c>
    </row>
    <row r="113" spans="1:21" ht="25.8" x14ac:dyDescent="0.25">
      <c r="A113" s="41" t="s">
        <v>814</v>
      </c>
      <c r="B113" s="41" t="s">
        <v>815</v>
      </c>
      <c r="C113" s="41">
        <v>1017346</v>
      </c>
      <c r="D113" s="41" t="s">
        <v>531</v>
      </c>
      <c r="E113" s="41" t="s">
        <v>153</v>
      </c>
      <c r="F113" s="41" t="s">
        <v>216</v>
      </c>
      <c r="G113" s="41" t="s">
        <v>217</v>
      </c>
      <c r="H113" s="41" t="s">
        <v>526</v>
      </c>
      <c r="I113" s="41" t="s">
        <v>527</v>
      </c>
      <c r="J113" s="41" t="s">
        <v>533</v>
      </c>
      <c r="K113" s="41"/>
      <c r="L113" s="41" t="s">
        <v>1267</v>
      </c>
      <c r="M113" s="41">
        <v>0</v>
      </c>
      <c r="N113" s="41">
        <v>22</v>
      </c>
      <c r="O113" s="41">
        <v>4.16</v>
      </c>
      <c r="P113" s="41">
        <v>0</v>
      </c>
      <c r="Q113" s="41">
        <v>-2.34</v>
      </c>
      <c r="R113" s="42">
        <v>0</v>
      </c>
      <c r="S113" s="43">
        <v>19.66</v>
      </c>
      <c r="T113" s="44" t="str">
        <f t="shared" si="13"/>
        <v>15 à 20</v>
      </c>
      <c r="U113" s="2" t="str">
        <f t="shared" si="11"/>
        <v>S8210 - Deloitte Formation</v>
      </c>
    </row>
    <row r="114" spans="1:21" x14ac:dyDescent="0.25">
      <c r="A114" s="41" t="s">
        <v>817</v>
      </c>
      <c r="B114" s="41" t="s">
        <v>818</v>
      </c>
      <c r="C114" s="41">
        <v>1017542</v>
      </c>
      <c r="D114" s="41" t="s">
        <v>531</v>
      </c>
      <c r="E114" s="41" t="s">
        <v>153</v>
      </c>
      <c r="F114" s="41" t="s">
        <v>182</v>
      </c>
      <c r="G114" s="41" t="s">
        <v>183</v>
      </c>
      <c r="H114" s="41" t="s">
        <v>359</v>
      </c>
      <c r="I114" s="41" t="s">
        <v>532</v>
      </c>
      <c r="J114" s="41" t="s">
        <v>540</v>
      </c>
      <c r="K114" s="41"/>
      <c r="L114" s="41" t="s">
        <v>1267</v>
      </c>
      <c r="M114" s="41">
        <v>0</v>
      </c>
      <c r="N114" s="41">
        <v>20</v>
      </c>
      <c r="O114" s="41">
        <v>3.32</v>
      </c>
      <c r="P114" s="41">
        <v>0</v>
      </c>
      <c r="Q114" s="41">
        <v>0</v>
      </c>
      <c r="R114" s="42">
        <v>0</v>
      </c>
      <c r="S114" s="43">
        <v>20</v>
      </c>
      <c r="T114" s="44" t="str">
        <f t="shared" ref="T114:T124" si="14">IF(S114&lt;0," -0 ",IF(S114&lt;=5," 0 à 5",IF(S114&lt;=10," 5 à 10",IF(S114&lt;=15," 10 à 15",IF(S114&lt;=20,"15 à 20"," &gt; à 20 jours")))))</f>
        <v>15 à 20</v>
      </c>
      <c r="U114" s="2" t="str">
        <f t="shared" si="11"/>
        <v>S5110 - Talents</v>
      </c>
    </row>
    <row r="115" spans="1:21" x14ac:dyDescent="0.25">
      <c r="A115" s="41" t="s">
        <v>706</v>
      </c>
      <c r="B115" s="41" t="s">
        <v>819</v>
      </c>
      <c r="C115" s="41">
        <v>1017575</v>
      </c>
      <c r="D115" s="41" t="s">
        <v>531</v>
      </c>
      <c r="E115" s="41" t="s">
        <v>153</v>
      </c>
      <c r="F115" s="41" t="s">
        <v>194</v>
      </c>
      <c r="G115" s="41" t="s">
        <v>195</v>
      </c>
      <c r="H115" s="41" t="s">
        <v>357</v>
      </c>
      <c r="I115" s="41" t="s">
        <v>532</v>
      </c>
      <c r="J115" s="41" t="s">
        <v>533</v>
      </c>
      <c r="K115" s="41"/>
      <c r="L115" s="41" t="s">
        <v>1267</v>
      </c>
      <c r="M115" s="41">
        <v>0</v>
      </c>
      <c r="N115" s="41">
        <v>25</v>
      </c>
      <c r="O115" s="41">
        <v>4.16</v>
      </c>
      <c r="P115" s="41">
        <v>0.5</v>
      </c>
      <c r="Q115" s="41">
        <v>1.66</v>
      </c>
      <c r="R115" s="42">
        <v>0</v>
      </c>
      <c r="S115" s="43">
        <v>27.16</v>
      </c>
      <c r="T115" s="44" t="str">
        <f t="shared" si="14"/>
        <v xml:space="preserve"> &gt; à 20 jours</v>
      </c>
      <c r="U115" s="2" t="str">
        <f t="shared" si="11"/>
        <v>S5810 - DSI</v>
      </c>
    </row>
    <row r="116" spans="1:21" x14ac:dyDescent="0.25">
      <c r="A116" s="41" t="s">
        <v>822</v>
      </c>
      <c r="B116" s="41" t="s">
        <v>722</v>
      </c>
      <c r="C116" s="41">
        <v>1017671</v>
      </c>
      <c r="D116" s="41" t="s">
        <v>531</v>
      </c>
      <c r="E116" s="41" t="s">
        <v>153</v>
      </c>
      <c r="F116" s="41" t="s">
        <v>210</v>
      </c>
      <c r="G116" s="41" t="s">
        <v>211</v>
      </c>
      <c r="H116" s="41" t="s">
        <v>578</v>
      </c>
      <c r="I116" s="41" t="s">
        <v>532</v>
      </c>
      <c r="J116" s="41" t="s">
        <v>528</v>
      </c>
      <c r="K116" s="41"/>
      <c r="L116" s="41" t="s">
        <v>1267</v>
      </c>
      <c r="M116" s="41">
        <v>14</v>
      </c>
      <c r="N116" s="41">
        <v>25.5</v>
      </c>
      <c r="O116" s="41">
        <v>4.16</v>
      </c>
      <c r="P116" s="41">
        <v>2</v>
      </c>
      <c r="Q116" s="41">
        <v>1.66</v>
      </c>
      <c r="R116" s="42">
        <v>0</v>
      </c>
      <c r="S116" s="43">
        <v>43.16</v>
      </c>
      <c r="T116" s="44" t="str">
        <f t="shared" si="14"/>
        <v xml:space="preserve"> &gt; à 20 jours</v>
      </c>
      <c r="U116" s="2" t="str">
        <f t="shared" si="11"/>
        <v>S7410 - DDO Groupe</v>
      </c>
    </row>
    <row r="117" spans="1:21" x14ac:dyDescent="0.25">
      <c r="A117" s="41" t="s">
        <v>823</v>
      </c>
      <c r="B117" s="41" t="s">
        <v>692</v>
      </c>
      <c r="C117" s="41">
        <v>1017676</v>
      </c>
      <c r="D117" s="41" t="s">
        <v>531</v>
      </c>
      <c r="E117" s="41" t="s">
        <v>153</v>
      </c>
      <c r="F117" s="41" t="s">
        <v>194</v>
      </c>
      <c r="G117" s="41" t="s">
        <v>195</v>
      </c>
      <c r="H117" s="41" t="s">
        <v>359</v>
      </c>
      <c r="I117" s="41" t="s">
        <v>532</v>
      </c>
      <c r="J117" s="41" t="s">
        <v>540</v>
      </c>
      <c r="K117" s="41"/>
      <c r="L117" s="41" t="s">
        <v>1267</v>
      </c>
      <c r="M117" s="41">
        <v>0</v>
      </c>
      <c r="N117" s="41">
        <v>24</v>
      </c>
      <c r="O117" s="41">
        <v>4.16</v>
      </c>
      <c r="P117" s="41">
        <v>0</v>
      </c>
      <c r="Q117" s="41">
        <v>0</v>
      </c>
      <c r="R117" s="42">
        <v>0</v>
      </c>
      <c r="S117" s="43">
        <v>24</v>
      </c>
      <c r="T117" s="44" t="str">
        <f t="shared" si="14"/>
        <v xml:space="preserve"> &gt; à 20 jours</v>
      </c>
      <c r="U117" s="2" t="str">
        <f t="shared" si="11"/>
        <v>S5810 - DSI</v>
      </c>
    </row>
    <row r="118" spans="1:21" x14ac:dyDescent="0.25">
      <c r="A118" s="41" t="s">
        <v>824</v>
      </c>
      <c r="B118" s="41" t="s">
        <v>741</v>
      </c>
      <c r="C118" s="41">
        <v>1017753</v>
      </c>
      <c r="D118" s="41" t="s">
        <v>531</v>
      </c>
      <c r="E118" s="41" t="s">
        <v>153</v>
      </c>
      <c r="F118" s="41" t="s">
        <v>194</v>
      </c>
      <c r="G118" s="41" t="s">
        <v>195</v>
      </c>
      <c r="H118" s="41" t="s">
        <v>355</v>
      </c>
      <c r="I118" s="41" t="s">
        <v>532</v>
      </c>
      <c r="J118" s="41" t="s">
        <v>533</v>
      </c>
      <c r="K118" s="41"/>
      <c r="L118" s="41" t="s">
        <v>1267</v>
      </c>
      <c r="M118" s="41">
        <v>1</v>
      </c>
      <c r="N118" s="41">
        <v>25</v>
      </c>
      <c r="O118" s="41">
        <v>4.16</v>
      </c>
      <c r="P118" s="41">
        <v>2</v>
      </c>
      <c r="Q118" s="41">
        <v>1.66</v>
      </c>
      <c r="R118" s="42">
        <v>0</v>
      </c>
      <c r="S118" s="43">
        <v>29.66</v>
      </c>
      <c r="T118" s="44" t="str">
        <f t="shared" si="14"/>
        <v xml:space="preserve"> &gt; à 20 jours</v>
      </c>
      <c r="U118" s="2" t="str">
        <f t="shared" si="11"/>
        <v>S5810 - DSI</v>
      </c>
    </row>
    <row r="119" spans="1:21" x14ac:dyDescent="0.25">
      <c r="A119" s="41" t="s">
        <v>825</v>
      </c>
      <c r="B119" s="41" t="s">
        <v>725</v>
      </c>
      <c r="C119" s="41">
        <v>1017757</v>
      </c>
      <c r="D119" s="41" t="s">
        <v>531</v>
      </c>
      <c r="E119" s="41" t="s">
        <v>153</v>
      </c>
      <c r="F119" s="41" t="s">
        <v>206</v>
      </c>
      <c r="G119" s="41" t="s">
        <v>207</v>
      </c>
      <c r="H119" s="41" t="s">
        <v>359</v>
      </c>
      <c r="I119" s="41" t="s">
        <v>532</v>
      </c>
      <c r="J119" s="41" t="s">
        <v>540</v>
      </c>
      <c r="K119" s="41"/>
      <c r="L119" s="41" t="s">
        <v>1267</v>
      </c>
      <c r="M119" s="41">
        <v>0</v>
      </c>
      <c r="N119" s="41">
        <v>13</v>
      </c>
      <c r="O119" s="41">
        <v>4.16</v>
      </c>
      <c r="P119" s="41">
        <v>0</v>
      </c>
      <c r="Q119" s="41">
        <v>0</v>
      </c>
      <c r="R119" s="42">
        <v>0</v>
      </c>
      <c r="S119" s="43">
        <v>13</v>
      </c>
      <c r="T119" s="44" t="str">
        <f t="shared" si="14"/>
        <v xml:space="preserve"> 10 à 15</v>
      </c>
      <c r="U119" s="2" t="str">
        <f t="shared" si="11"/>
        <v>S7010 - Direction Financière</v>
      </c>
    </row>
    <row r="120" spans="1:21" x14ac:dyDescent="0.25">
      <c r="A120" s="41" t="s">
        <v>731</v>
      </c>
      <c r="B120" s="41" t="s">
        <v>826</v>
      </c>
      <c r="C120" s="41">
        <v>1017769</v>
      </c>
      <c r="D120" s="41" t="s">
        <v>531</v>
      </c>
      <c r="E120" s="41" t="s">
        <v>153</v>
      </c>
      <c r="F120" s="41" t="s">
        <v>194</v>
      </c>
      <c r="G120" s="41" t="s">
        <v>195</v>
      </c>
      <c r="H120" s="41" t="s">
        <v>357</v>
      </c>
      <c r="I120" s="41" t="s">
        <v>532</v>
      </c>
      <c r="J120" s="41" t="s">
        <v>533</v>
      </c>
      <c r="K120" s="41"/>
      <c r="L120" s="41" t="s">
        <v>1267</v>
      </c>
      <c r="M120" s="41">
        <v>0</v>
      </c>
      <c r="N120" s="41">
        <v>25</v>
      </c>
      <c r="O120" s="41">
        <v>4.16</v>
      </c>
      <c r="P120" s="41">
        <v>3</v>
      </c>
      <c r="Q120" s="41">
        <v>1.62</v>
      </c>
      <c r="R120" s="42">
        <v>0</v>
      </c>
      <c r="S120" s="43">
        <v>29.62</v>
      </c>
      <c r="T120" s="44" t="str">
        <f t="shared" si="14"/>
        <v xml:space="preserve"> &gt; à 20 jours</v>
      </c>
      <c r="U120" s="2" t="str">
        <f t="shared" si="11"/>
        <v>S5810 - DSI</v>
      </c>
    </row>
    <row r="121" spans="1:21" x14ac:dyDescent="0.25">
      <c r="A121" s="41" t="s">
        <v>827</v>
      </c>
      <c r="B121" s="41" t="s">
        <v>828</v>
      </c>
      <c r="C121" s="41">
        <v>1017770</v>
      </c>
      <c r="D121" s="41" t="s">
        <v>531</v>
      </c>
      <c r="E121" s="41" t="s">
        <v>153</v>
      </c>
      <c r="F121" s="41" t="s">
        <v>192</v>
      </c>
      <c r="G121" s="41" t="s">
        <v>193</v>
      </c>
      <c r="H121" s="41" t="s">
        <v>357</v>
      </c>
      <c r="I121" s="41" t="s">
        <v>532</v>
      </c>
      <c r="J121" s="41" t="s">
        <v>533</v>
      </c>
      <c r="K121" s="41"/>
      <c r="L121" s="41" t="s">
        <v>1267</v>
      </c>
      <c r="M121" s="41">
        <v>5</v>
      </c>
      <c r="N121" s="41">
        <v>25</v>
      </c>
      <c r="O121" s="41">
        <v>4.16</v>
      </c>
      <c r="P121" s="41">
        <v>0</v>
      </c>
      <c r="Q121" s="41">
        <v>1.1599999999999999</v>
      </c>
      <c r="R121" s="42">
        <v>0</v>
      </c>
      <c r="S121" s="43">
        <v>31.16</v>
      </c>
      <c r="T121" s="44" t="str">
        <f t="shared" si="14"/>
        <v xml:space="preserve"> &gt; à 20 jours</v>
      </c>
      <c r="U121" s="2" t="str">
        <f t="shared" si="11"/>
        <v>S5710 - ADA</v>
      </c>
    </row>
    <row r="122" spans="1:21" x14ac:dyDescent="0.25">
      <c r="A122" s="41" t="s">
        <v>829</v>
      </c>
      <c r="B122" s="41" t="s">
        <v>684</v>
      </c>
      <c r="C122" s="41">
        <v>1017795</v>
      </c>
      <c r="D122" s="41" t="s">
        <v>531</v>
      </c>
      <c r="E122" s="41" t="s">
        <v>153</v>
      </c>
      <c r="F122" s="41" t="s">
        <v>202</v>
      </c>
      <c r="G122" s="41" t="s">
        <v>203</v>
      </c>
      <c r="H122" s="41" t="s">
        <v>358</v>
      </c>
      <c r="I122" s="41" t="s">
        <v>532</v>
      </c>
      <c r="J122" s="41" t="s">
        <v>533</v>
      </c>
      <c r="K122" s="41"/>
      <c r="L122" s="41" t="s">
        <v>1267</v>
      </c>
      <c r="M122" s="41">
        <v>2</v>
      </c>
      <c r="N122" s="41">
        <v>25</v>
      </c>
      <c r="O122" s="41">
        <v>4.16</v>
      </c>
      <c r="P122" s="41">
        <v>6.5</v>
      </c>
      <c r="Q122" s="41">
        <v>1.66</v>
      </c>
      <c r="R122" s="42">
        <v>0</v>
      </c>
      <c r="S122" s="43">
        <v>35.159999999999997</v>
      </c>
      <c r="T122" s="44" t="str">
        <f t="shared" si="14"/>
        <v xml:space="preserve"> &gt; à 20 jours</v>
      </c>
      <c r="U122" s="2" t="str">
        <f t="shared" si="11"/>
        <v>S6510 - Marketing</v>
      </c>
    </row>
    <row r="123" spans="1:21" x14ac:dyDescent="0.25">
      <c r="A123" s="41" t="s">
        <v>830</v>
      </c>
      <c r="B123" s="41" t="s">
        <v>831</v>
      </c>
      <c r="C123" s="41">
        <v>1017848</v>
      </c>
      <c r="D123" s="41" t="s">
        <v>531</v>
      </c>
      <c r="E123" s="41" t="s">
        <v>153</v>
      </c>
      <c r="F123" s="41" t="s">
        <v>194</v>
      </c>
      <c r="G123" s="41" t="s">
        <v>195</v>
      </c>
      <c r="H123" s="41" t="s">
        <v>357</v>
      </c>
      <c r="I123" s="41" t="s">
        <v>532</v>
      </c>
      <c r="J123" s="41" t="s">
        <v>533</v>
      </c>
      <c r="K123" s="41"/>
      <c r="L123" s="41" t="s">
        <v>1267</v>
      </c>
      <c r="M123" s="41">
        <v>0</v>
      </c>
      <c r="N123" s="41">
        <v>20</v>
      </c>
      <c r="O123" s="41">
        <v>4.16</v>
      </c>
      <c r="P123" s="41">
        <v>7.5</v>
      </c>
      <c r="Q123" s="41">
        <v>1.66</v>
      </c>
      <c r="R123" s="42">
        <v>0</v>
      </c>
      <c r="S123" s="43">
        <v>29.16</v>
      </c>
      <c r="T123" s="44" t="str">
        <f t="shared" si="14"/>
        <v xml:space="preserve"> &gt; à 20 jours</v>
      </c>
      <c r="U123" s="2" t="str">
        <f t="shared" si="11"/>
        <v>S5810 - DSI</v>
      </c>
    </row>
    <row r="124" spans="1:21" x14ac:dyDescent="0.25">
      <c r="A124" s="41" t="s">
        <v>832</v>
      </c>
      <c r="B124" s="41" t="s">
        <v>693</v>
      </c>
      <c r="C124" s="41">
        <v>1017976</v>
      </c>
      <c r="D124" s="41" t="s">
        <v>531</v>
      </c>
      <c r="E124" s="41" t="s">
        <v>153</v>
      </c>
      <c r="F124" s="41" t="s">
        <v>206</v>
      </c>
      <c r="G124" s="41" t="s">
        <v>207</v>
      </c>
      <c r="H124" s="41" t="s">
        <v>358</v>
      </c>
      <c r="I124" s="41" t="s">
        <v>532</v>
      </c>
      <c r="J124" s="41" t="s">
        <v>533</v>
      </c>
      <c r="K124" s="41"/>
      <c r="L124" s="41" t="s">
        <v>1267</v>
      </c>
      <c r="M124" s="41">
        <v>3</v>
      </c>
      <c r="N124" s="41">
        <v>25</v>
      </c>
      <c r="O124" s="41">
        <v>4.16</v>
      </c>
      <c r="P124" s="41">
        <v>3</v>
      </c>
      <c r="Q124" s="41">
        <v>1.66</v>
      </c>
      <c r="R124" s="42">
        <v>0</v>
      </c>
      <c r="S124" s="43">
        <v>32.659999999999997</v>
      </c>
      <c r="T124" s="44" t="str">
        <f t="shared" si="14"/>
        <v xml:space="preserve"> &gt; à 20 jours</v>
      </c>
      <c r="U124" s="2" t="str">
        <f t="shared" si="11"/>
        <v>S7010 - Direction Financière</v>
      </c>
    </row>
    <row r="125" spans="1:21" x14ac:dyDescent="0.25">
      <c r="A125" s="41" t="s">
        <v>836</v>
      </c>
      <c r="B125" s="41" t="s">
        <v>837</v>
      </c>
      <c r="C125" s="41">
        <v>1018163</v>
      </c>
      <c r="D125" s="41" t="s">
        <v>531</v>
      </c>
      <c r="E125" s="41" t="s">
        <v>153</v>
      </c>
      <c r="F125" s="41" t="s">
        <v>182</v>
      </c>
      <c r="G125" s="41" t="s">
        <v>183</v>
      </c>
      <c r="H125" s="41" t="s">
        <v>359</v>
      </c>
      <c r="I125" s="41" t="s">
        <v>532</v>
      </c>
      <c r="J125" s="41" t="s">
        <v>540</v>
      </c>
      <c r="K125" s="41"/>
      <c r="L125" s="41" t="s">
        <v>1267</v>
      </c>
      <c r="M125" s="41">
        <v>0.5</v>
      </c>
      <c r="N125" s="41">
        <v>23</v>
      </c>
      <c r="O125" s="41">
        <v>3.74</v>
      </c>
      <c r="P125" s="41">
        <v>0</v>
      </c>
      <c r="Q125" s="41">
        <v>0</v>
      </c>
      <c r="R125" s="42">
        <v>0</v>
      </c>
      <c r="S125" s="43">
        <v>23.5</v>
      </c>
      <c r="T125" s="44" t="str">
        <f t="shared" ref="T125:T130" si="15">IF(S125&lt;0," -0 ",IF(S125&lt;=5," 0 à 5",IF(S125&lt;=10," 5 à 10",IF(S125&lt;=15," 10 à 15",IF(S125&lt;=20,"15 à 20"," &gt; à 20 jours")))))</f>
        <v xml:space="preserve"> &gt; à 20 jours</v>
      </c>
      <c r="U125" s="2" t="str">
        <f t="shared" si="11"/>
        <v>S5110 - Talents</v>
      </c>
    </row>
    <row r="126" spans="1:21" x14ac:dyDescent="0.25">
      <c r="A126" s="41" t="s">
        <v>839</v>
      </c>
      <c r="B126" s="41" t="s">
        <v>677</v>
      </c>
      <c r="C126" s="41">
        <v>1018246</v>
      </c>
      <c r="D126" s="41" t="s">
        <v>531</v>
      </c>
      <c r="E126" s="41" t="s">
        <v>153</v>
      </c>
      <c r="F126" s="41" t="s">
        <v>210</v>
      </c>
      <c r="G126" s="41" t="s">
        <v>211</v>
      </c>
      <c r="H126" s="41" t="s">
        <v>360</v>
      </c>
      <c r="I126" s="41" t="s">
        <v>532</v>
      </c>
      <c r="J126" s="41" t="s">
        <v>540</v>
      </c>
      <c r="K126" s="41"/>
      <c r="L126" s="41" t="s">
        <v>1267</v>
      </c>
      <c r="M126" s="41">
        <v>0</v>
      </c>
      <c r="N126" s="41">
        <v>21.5</v>
      </c>
      <c r="O126" s="41">
        <v>4.16</v>
      </c>
      <c r="P126" s="41">
        <v>0</v>
      </c>
      <c r="Q126" s="41">
        <v>0</v>
      </c>
      <c r="R126" s="42">
        <v>0</v>
      </c>
      <c r="S126" s="43">
        <v>21.5</v>
      </c>
      <c r="T126" s="44" t="str">
        <f t="shared" si="15"/>
        <v xml:space="preserve"> &gt; à 20 jours</v>
      </c>
      <c r="U126" s="2" t="str">
        <f t="shared" si="11"/>
        <v>S7410 - DDO Groupe</v>
      </c>
    </row>
    <row r="127" spans="1:21" x14ac:dyDescent="0.25">
      <c r="A127" s="41" t="s">
        <v>695</v>
      </c>
      <c r="B127" s="41" t="s">
        <v>643</v>
      </c>
      <c r="C127" s="41">
        <v>1018329</v>
      </c>
      <c r="D127" s="41" t="s">
        <v>531</v>
      </c>
      <c r="E127" s="41" t="s">
        <v>153</v>
      </c>
      <c r="F127" s="41" t="s">
        <v>182</v>
      </c>
      <c r="G127" s="41" t="s">
        <v>183</v>
      </c>
      <c r="H127" s="41" t="s">
        <v>355</v>
      </c>
      <c r="I127" s="41" t="s">
        <v>532</v>
      </c>
      <c r="J127" s="41" t="s">
        <v>533</v>
      </c>
      <c r="K127" s="41"/>
      <c r="L127" s="41" t="s">
        <v>1267</v>
      </c>
      <c r="M127" s="41">
        <v>0</v>
      </c>
      <c r="N127" s="41">
        <v>20</v>
      </c>
      <c r="O127" s="41">
        <v>4.16</v>
      </c>
      <c r="P127" s="41">
        <v>3.5</v>
      </c>
      <c r="Q127" s="41">
        <v>1.66</v>
      </c>
      <c r="R127" s="42">
        <v>0</v>
      </c>
      <c r="S127" s="43">
        <v>25.16</v>
      </c>
      <c r="T127" s="44" t="str">
        <f t="shared" si="15"/>
        <v xml:space="preserve"> &gt; à 20 jours</v>
      </c>
      <c r="U127" s="2" t="str">
        <f t="shared" si="11"/>
        <v>S5110 - Talents</v>
      </c>
    </row>
    <row r="128" spans="1:21" x14ac:dyDescent="0.25">
      <c r="A128" s="41" t="s">
        <v>842</v>
      </c>
      <c r="B128" s="41" t="s">
        <v>585</v>
      </c>
      <c r="C128" s="41">
        <v>1018612</v>
      </c>
      <c r="D128" s="41" t="s">
        <v>531</v>
      </c>
      <c r="E128" s="41" t="s">
        <v>153</v>
      </c>
      <c r="F128" s="41" t="s">
        <v>182</v>
      </c>
      <c r="G128" s="41" t="s">
        <v>183</v>
      </c>
      <c r="H128" s="41" t="s">
        <v>358</v>
      </c>
      <c r="I128" s="41" t="s">
        <v>532</v>
      </c>
      <c r="J128" s="41" t="s">
        <v>533</v>
      </c>
      <c r="K128" s="41"/>
      <c r="L128" s="41" t="s">
        <v>1267</v>
      </c>
      <c r="M128" s="41">
        <v>0</v>
      </c>
      <c r="N128" s="41">
        <v>23</v>
      </c>
      <c r="O128" s="41">
        <v>4.16</v>
      </c>
      <c r="P128" s="41">
        <v>0</v>
      </c>
      <c r="Q128" s="41">
        <v>0.66</v>
      </c>
      <c r="R128" s="42">
        <v>0</v>
      </c>
      <c r="S128" s="43">
        <v>23.66</v>
      </c>
      <c r="T128" s="44" t="str">
        <f t="shared" si="15"/>
        <v xml:space="preserve"> &gt; à 20 jours</v>
      </c>
      <c r="U128" s="2" t="str">
        <f t="shared" si="11"/>
        <v>S5110 - Talents</v>
      </c>
    </row>
    <row r="129" spans="1:21" x14ac:dyDescent="0.25">
      <c r="A129" s="41" t="s">
        <v>843</v>
      </c>
      <c r="B129" s="41" t="s">
        <v>644</v>
      </c>
      <c r="C129" s="41">
        <v>1018645</v>
      </c>
      <c r="D129" s="41" t="s">
        <v>531</v>
      </c>
      <c r="E129" s="41" t="s">
        <v>153</v>
      </c>
      <c r="F129" s="41" t="s">
        <v>194</v>
      </c>
      <c r="G129" s="41" t="s">
        <v>195</v>
      </c>
      <c r="H129" s="41" t="s">
        <v>359</v>
      </c>
      <c r="I129" s="41" t="s">
        <v>532</v>
      </c>
      <c r="J129" s="41" t="s">
        <v>540</v>
      </c>
      <c r="K129" s="41"/>
      <c r="L129" s="41" t="s">
        <v>1267</v>
      </c>
      <c r="M129" s="41">
        <v>0</v>
      </c>
      <c r="N129" s="41">
        <v>23</v>
      </c>
      <c r="O129" s="41">
        <v>4.16</v>
      </c>
      <c r="P129" s="41">
        <v>0</v>
      </c>
      <c r="Q129" s="41">
        <v>0</v>
      </c>
      <c r="R129" s="42">
        <v>0</v>
      </c>
      <c r="S129" s="43">
        <v>23</v>
      </c>
      <c r="T129" s="44" t="str">
        <f t="shared" si="15"/>
        <v xml:space="preserve"> &gt; à 20 jours</v>
      </c>
      <c r="U129" s="2" t="str">
        <f t="shared" si="11"/>
        <v>S5810 - DSI</v>
      </c>
    </row>
    <row r="130" spans="1:21" x14ac:dyDescent="0.25">
      <c r="A130" s="41" t="s">
        <v>845</v>
      </c>
      <c r="B130" s="41" t="s">
        <v>594</v>
      </c>
      <c r="C130" s="41">
        <v>1018679</v>
      </c>
      <c r="D130" s="41" t="s">
        <v>531</v>
      </c>
      <c r="E130" s="41" t="s">
        <v>153</v>
      </c>
      <c r="F130" s="41" t="s">
        <v>182</v>
      </c>
      <c r="G130" s="41" t="s">
        <v>183</v>
      </c>
      <c r="H130" s="41" t="s">
        <v>358</v>
      </c>
      <c r="I130" s="41" t="s">
        <v>532</v>
      </c>
      <c r="J130" s="41" t="s">
        <v>533</v>
      </c>
      <c r="K130" s="41"/>
      <c r="L130" s="41" t="s">
        <v>1267</v>
      </c>
      <c r="M130" s="41">
        <v>5</v>
      </c>
      <c r="N130" s="41">
        <v>25</v>
      </c>
      <c r="O130" s="41">
        <v>4.16</v>
      </c>
      <c r="P130" s="41">
        <v>8</v>
      </c>
      <c r="Q130" s="41">
        <v>1.66</v>
      </c>
      <c r="R130" s="42">
        <v>0</v>
      </c>
      <c r="S130" s="43">
        <v>39.659999999999997</v>
      </c>
      <c r="T130" s="44" t="str">
        <f t="shared" si="15"/>
        <v xml:space="preserve"> &gt; à 20 jours</v>
      </c>
      <c r="U130" s="2" t="str">
        <f t="shared" si="11"/>
        <v>S5110 - Talents</v>
      </c>
    </row>
    <row r="131" spans="1:21" x14ac:dyDescent="0.25">
      <c r="A131" s="41" t="s">
        <v>661</v>
      </c>
      <c r="B131" s="41" t="s">
        <v>556</v>
      </c>
      <c r="C131" s="41">
        <v>1018945</v>
      </c>
      <c r="D131" s="41" t="s">
        <v>531</v>
      </c>
      <c r="E131" s="41" t="s">
        <v>153</v>
      </c>
      <c r="F131" s="41" t="s">
        <v>172</v>
      </c>
      <c r="G131" s="41" t="s">
        <v>173</v>
      </c>
      <c r="H131" s="41" t="s">
        <v>360</v>
      </c>
      <c r="I131" s="41" t="s">
        <v>532</v>
      </c>
      <c r="J131" s="41" t="s">
        <v>540</v>
      </c>
      <c r="K131" s="41"/>
      <c r="L131" s="41" t="s">
        <v>1267</v>
      </c>
      <c r="M131" s="41">
        <v>8</v>
      </c>
      <c r="N131" s="41">
        <v>25</v>
      </c>
      <c r="O131" s="41">
        <v>4.16</v>
      </c>
      <c r="P131" s="41">
        <v>0</v>
      </c>
      <c r="Q131" s="41">
        <v>0</v>
      </c>
      <c r="R131" s="42">
        <v>0</v>
      </c>
      <c r="S131" s="43">
        <v>33</v>
      </c>
      <c r="T131" s="44" t="str">
        <f t="shared" ref="T131:T140" si="16">IF(S131&lt;0," -0 ",IF(S131&lt;=5," 0 à 5",IF(S131&lt;=10," 5 à 10",IF(S131&lt;=15," 10 à 15",IF(S131&lt;=20,"15 à 20"," &gt; à 20 jours")))))</f>
        <v xml:space="preserve"> &gt; à 20 jours</v>
      </c>
      <c r="U131" s="2" t="str">
        <f t="shared" si="11"/>
        <v>S2018 - DSG Nord</v>
      </c>
    </row>
    <row r="132" spans="1:21" x14ac:dyDescent="0.25">
      <c r="A132" s="41" t="s">
        <v>848</v>
      </c>
      <c r="B132" s="41" t="s">
        <v>622</v>
      </c>
      <c r="C132" s="41">
        <v>1019077</v>
      </c>
      <c r="D132" s="41" t="s">
        <v>531</v>
      </c>
      <c r="E132" s="41" t="s">
        <v>153</v>
      </c>
      <c r="F132" s="41" t="s">
        <v>196</v>
      </c>
      <c r="G132" s="41" t="s">
        <v>197</v>
      </c>
      <c r="H132" s="41" t="s">
        <v>357</v>
      </c>
      <c r="I132" s="41" t="s">
        <v>532</v>
      </c>
      <c r="J132" s="41" t="s">
        <v>533</v>
      </c>
      <c r="K132" s="41"/>
      <c r="L132" s="41" t="s">
        <v>1267</v>
      </c>
      <c r="M132" s="41">
        <v>2.5</v>
      </c>
      <c r="N132" s="41">
        <v>25</v>
      </c>
      <c r="O132" s="41">
        <v>4.16</v>
      </c>
      <c r="P132" s="41">
        <v>3</v>
      </c>
      <c r="Q132" s="41">
        <v>1.66</v>
      </c>
      <c r="R132" s="42">
        <v>0</v>
      </c>
      <c r="S132" s="43">
        <v>32.159999999999997</v>
      </c>
      <c r="T132" s="44" t="str">
        <f t="shared" si="16"/>
        <v xml:space="preserve"> &gt; à 20 jours</v>
      </c>
      <c r="U132" s="2" t="str">
        <f t="shared" si="11"/>
        <v>S6210 - Développement Commercial</v>
      </c>
    </row>
    <row r="133" spans="1:21" x14ac:dyDescent="0.25">
      <c r="A133" s="41" t="s">
        <v>849</v>
      </c>
      <c r="B133" s="41" t="s">
        <v>850</v>
      </c>
      <c r="C133" s="41">
        <v>1019096</v>
      </c>
      <c r="D133" s="41" t="s">
        <v>531</v>
      </c>
      <c r="E133" s="41" t="s">
        <v>153</v>
      </c>
      <c r="F133" s="41" t="s">
        <v>188</v>
      </c>
      <c r="G133" s="41" t="s">
        <v>189</v>
      </c>
      <c r="H133" s="41" t="s">
        <v>357</v>
      </c>
      <c r="I133" s="41" t="s">
        <v>532</v>
      </c>
      <c r="J133" s="41" t="s">
        <v>533</v>
      </c>
      <c r="K133" s="45">
        <v>42614</v>
      </c>
      <c r="L133" s="41" t="s">
        <v>1267</v>
      </c>
      <c r="M133" s="41">
        <v>5.5</v>
      </c>
      <c r="N133" s="41">
        <v>25</v>
      </c>
      <c r="O133" s="41">
        <v>4.16</v>
      </c>
      <c r="P133" s="41">
        <v>0</v>
      </c>
      <c r="Q133" s="41">
        <v>1.54</v>
      </c>
      <c r="R133" s="42">
        <v>0</v>
      </c>
      <c r="S133" s="43">
        <v>32.04</v>
      </c>
      <c r="T133" s="44" t="str">
        <f t="shared" si="16"/>
        <v xml:space="preserve"> &gt; à 20 jours</v>
      </c>
      <c r="U133" s="2" t="str">
        <f t="shared" si="11"/>
        <v>S5410 - Communication</v>
      </c>
    </row>
    <row r="134" spans="1:21" x14ac:dyDescent="0.25">
      <c r="A134" s="41" t="s">
        <v>851</v>
      </c>
      <c r="B134" s="41" t="s">
        <v>566</v>
      </c>
      <c r="C134" s="41">
        <v>1019125</v>
      </c>
      <c r="D134" s="41" t="s">
        <v>531</v>
      </c>
      <c r="E134" s="41" t="s">
        <v>153</v>
      </c>
      <c r="F134" s="41" t="s">
        <v>202</v>
      </c>
      <c r="G134" s="41" t="s">
        <v>203</v>
      </c>
      <c r="H134" s="41" t="s">
        <v>356</v>
      </c>
      <c r="I134" s="41" t="s">
        <v>532</v>
      </c>
      <c r="J134" s="41" t="s">
        <v>533</v>
      </c>
      <c r="K134" s="41"/>
      <c r="L134" s="41" t="s">
        <v>1267</v>
      </c>
      <c r="M134" s="41">
        <v>2.5</v>
      </c>
      <c r="N134" s="41">
        <v>25</v>
      </c>
      <c r="O134" s="41">
        <v>4.16</v>
      </c>
      <c r="P134" s="41">
        <v>1</v>
      </c>
      <c r="Q134" s="41">
        <v>1.66</v>
      </c>
      <c r="R134" s="42">
        <v>0</v>
      </c>
      <c r="S134" s="43">
        <v>30.16</v>
      </c>
      <c r="T134" s="44" t="str">
        <f t="shared" si="16"/>
        <v xml:space="preserve"> &gt; à 20 jours</v>
      </c>
      <c r="U134" s="2" t="str">
        <f t="shared" si="11"/>
        <v>S6510 - Marketing</v>
      </c>
    </row>
    <row r="135" spans="1:21" x14ac:dyDescent="0.25">
      <c r="A135" s="41" t="s">
        <v>853</v>
      </c>
      <c r="B135" s="41" t="s">
        <v>854</v>
      </c>
      <c r="C135" s="41">
        <v>1019155</v>
      </c>
      <c r="D135" s="41" t="s">
        <v>531</v>
      </c>
      <c r="E135" s="41" t="s">
        <v>153</v>
      </c>
      <c r="F135" s="41" t="s">
        <v>206</v>
      </c>
      <c r="G135" s="41" t="s">
        <v>207</v>
      </c>
      <c r="H135" s="41" t="s">
        <v>360</v>
      </c>
      <c r="I135" s="41" t="s">
        <v>532</v>
      </c>
      <c r="J135" s="41" t="s">
        <v>540</v>
      </c>
      <c r="K135" s="41"/>
      <c r="L135" s="41" t="s">
        <v>1267</v>
      </c>
      <c r="M135" s="41">
        <v>0</v>
      </c>
      <c r="N135" s="41">
        <v>7.5</v>
      </c>
      <c r="O135" s="41">
        <v>4.16</v>
      </c>
      <c r="P135" s="41">
        <v>0</v>
      </c>
      <c r="Q135" s="41">
        <v>0</v>
      </c>
      <c r="R135" s="42">
        <v>0</v>
      </c>
      <c r="S135" s="43">
        <v>7.5</v>
      </c>
      <c r="T135" s="44" t="str">
        <f t="shared" si="16"/>
        <v xml:space="preserve"> 5 à 10</v>
      </c>
      <c r="U135" s="2" t="str">
        <f t="shared" si="11"/>
        <v>S7010 - Direction Financière</v>
      </c>
    </row>
    <row r="136" spans="1:21" x14ac:dyDescent="0.25">
      <c r="A136" s="41" t="s">
        <v>855</v>
      </c>
      <c r="B136" s="41" t="s">
        <v>635</v>
      </c>
      <c r="C136" s="41">
        <v>1019156</v>
      </c>
      <c r="D136" s="41" t="s">
        <v>531</v>
      </c>
      <c r="E136" s="41" t="s">
        <v>153</v>
      </c>
      <c r="F136" s="41" t="s">
        <v>192</v>
      </c>
      <c r="G136" s="41" t="s">
        <v>193</v>
      </c>
      <c r="H136" s="41" t="s">
        <v>358</v>
      </c>
      <c r="I136" s="41" t="s">
        <v>532</v>
      </c>
      <c r="J136" s="41" t="s">
        <v>533</v>
      </c>
      <c r="K136" s="41"/>
      <c r="L136" s="41" t="s">
        <v>1267</v>
      </c>
      <c r="M136" s="41">
        <v>0.5</v>
      </c>
      <c r="N136" s="41">
        <v>25</v>
      </c>
      <c r="O136" s="41">
        <v>4.16</v>
      </c>
      <c r="P136" s="41">
        <v>0</v>
      </c>
      <c r="Q136" s="41">
        <v>-0.34</v>
      </c>
      <c r="R136" s="42">
        <v>0</v>
      </c>
      <c r="S136" s="43">
        <v>25.16</v>
      </c>
      <c r="T136" s="44" t="str">
        <f t="shared" si="16"/>
        <v xml:space="preserve"> &gt; à 20 jours</v>
      </c>
      <c r="U136" s="2" t="str">
        <f t="shared" si="11"/>
        <v>S5710 - ADA</v>
      </c>
    </row>
    <row r="137" spans="1:21" x14ac:dyDescent="0.25">
      <c r="A137" s="41" t="s">
        <v>856</v>
      </c>
      <c r="B137" s="41" t="s">
        <v>857</v>
      </c>
      <c r="C137" s="41">
        <v>1019190</v>
      </c>
      <c r="D137" s="41" t="s">
        <v>531</v>
      </c>
      <c r="E137" s="41" t="s">
        <v>153</v>
      </c>
      <c r="F137" s="41" t="s">
        <v>184</v>
      </c>
      <c r="G137" s="41" t="s">
        <v>185</v>
      </c>
      <c r="H137" s="41" t="s">
        <v>355</v>
      </c>
      <c r="I137" s="41" t="s">
        <v>532</v>
      </c>
      <c r="J137" s="41" t="s">
        <v>533</v>
      </c>
      <c r="K137" s="41"/>
      <c r="L137" s="41" t="s">
        <v>1267</v>
      </c>
      <c r="M137" s="41">
        <v>4.5</v>
      </c>
      <c r="N137" s="41">
        <v>23.5</v>
      </c>
      <c r="O137" s="41">
        <v>3.74</v>
      </c>
      <c r="P137" s="41">
        <v>3.5</v>
      </c>
      <c r="Q137" s="41">
        <v>1.5</v>
      </c>
      <c r="R137" s="42">
        <v>0</v>
      </c>
      <c r="S137" s="43">
        <v>33</v>
      </c>
      <c r="T137" s="44" t="str">
        <f t="shared" si="16"/>
        <v xml:space="preserve"> &gt; à 20 jours</v>
      </c>
      <c r="U137" s="2" t="str">
        <f t="shared" si="11"/>
        <v>S5210 - Direction Formation</v>
      </c>
    </row>
    <row r="138" spans="1:21" x14ac:dyDescent="0.25">
      <c r="A138" s="41" t="s">
        <v>858</v>
      </c>
      <c r="B138" s="41" t="s">
        <v>844</v>
      </c>
      <c r="C138" s="41">
        <v>1019195</v>
      </c>
      <c r="D138" s="41" t="s">
        <v>531</v>
      </c>
      <c r="E138" s="41" t="s">
        <v>153</v>
      </c>
      <c r="F138" s="41" t="s">
        <v>188</v>
      </c>
      <c r="G138" s="41" t="s">
        <v>189</v>
      </c>
      <c r="H138" s="41" t="s">
        <v>357</v>
      </c>
      <c r="I138" s="41" t="s">
        <v>532</v>
      </c>
      <c r="J138" s="41" t="s">
        <v>533</v>
      </c>
      <c r="K138" s="41"/>
      <c r="L138" s="41" t="s">
        <v>1267</v>
      </c>
      <c r="M138" s="41">
        <v>0</v>
      </c>
      <c r="N138" s="41">
        <v>23</v>
      </c>
      <c r="O138" s="41">
        <v>4.16</v>
      </c>
      <c r="P138" s="41">
        <v>0</v>
      </c>
      <c r="Q138" s="41">
        <v>1.66</v>
      </c>
      <c r="R138" s="42">
        <v>0</v>
      </c>
      <c r="S138" s="43">
        <v>24.66</v>
      </c>
      <c r="T138" s="44" t="str">
        <f t="shared" si="16"/>
        <v xml:space="preserve"> &gt; à 20 jours</v>
      </c>
      <c r="U138" s="2" t="str">
        <f t="shared" si="11"/>
        <v>S5410 - Communication</v>
      </c>
    </row>
    <row r="139" spans="1:21" x14ac:dyDescent="0.25">
      <c r="A139" s="41" t="s">
        <v>859</v>
      </c>
      <c r="B139" s="41" t="s">
        <v>741</v>
      </c>
      <c r="C139" s="41">
        <v>1019227</v>
      </c>
      <c r="D139" s="41" t="s">
        <v>531</v>
      </c>
      <c r="E139" s="41" t="s">
        <v>153</v>
      </c>
      <c r="F139" s="41" t="s">
        <v>194</v>
      </c>
      <c r="G139" s="41" t="s">
        <v>195</v>
      </c>
      <c r="H139" s="41" t="s">
        <v>359</v>
      </c>
      <c r="I139" s="41" t="s">
        <v>532</v>
      </c>
      <c r="J139" s="41" t="s">
        <v>540</v>
      </c>
      <c r="K139" s="41"/>
      <c r="L139" s="41" t="s">
        <v>1267</v>
      </c>
      <c r="M139" s="41">
        <v>0</v>
      </c>
      <c r="N139" s="41">
        <v>23</v>
      </c>
      <c r="O139" s="41">
        <v>4.16</v>
      </c>
      <c r="P139" s="41">
        <v>0</v>
      </c>
      <c r="Q139" s="41">
        <v>0</v>
      </c>
      <c r="R139" s="42">
        <v>0</v>
      </c>
      <c r="S139" s="43">
        <v>23</v>
      </c>
      <c r="T139" s="44" t="str">
        <f t="shared" si="16"/>
        <v xml:space="preserve"> &gt; à 20 jours</v>
      </c>
      <c r="U139" s="2" t="str">
        <f t="shared" si="11"/>
        <v>S5810 - DSI</v>
      </c>
    </row>
    <row r="140" spans="1:21" x14ac:dyDescent="0.25">
      <c r="A140" s="41" t="s">
        <v>860</v>
      </c>
      <c r="B140" s="41" t="s">
        <v>861</v>
      </c>
      <c r="C140" s="41">
        <v>1019285</v>
      </c>
      <c r="D140" s="41" t="s">
        <v>531</v>
      </c>
      <c r="E140" s="41" t="s">
        <v>153</v>
      </c>
      <c r="F140" s="41" t="s">
        <v>184</v>
      </c>
      <c r="G140" s="41" t="s">
        <v>185</v>
      </c>
      <c r="H140" s="41" t="s">
        <v>356</v>
      </c>
      <c r="I140" s="41" t="s">
        <v>532</v>
      </c>
      <c r="J140" s="41" t="s">
        <v>533</v>
      </c>
      <c r="K140" s="41"/>
      <c r="L140" s="41" t="s">
        <v>1267</v>
      </c>
      <c r="M140" s="41">
        <v>9</v>
      </c>
      <c r="N140" s="41">
        <v>25</v>
      </c>
      <c r="O140" s="41">
        <v>4.16</v>
      </c>
      <c r="P140" s="41">
        <v>0</v>
      </c>
      <c r="Q140" s="41">
        <v>1.66</v>
      </c>
      <c r="R140" s="42">
        <v>0</v>
      </c>
      <c r="S140" s="43">
        <v>35.659999999999997</v>
      </c>
      <c r="T140" s="44" t="str">
        <f t="shared" si="16"/>
        <v xml:space="preserve"> &gt; à 20 jours</v>
      </c>
      <c r="U140" s="2" t="str">
        <f t="shared" si="11"/>
        <v>S5210 - Direction Formation</v>
      </c>
    </row>
    <row r="141" spans="1:21" x14ac:dyDescent="0.25">
      <c r="A141" s="41" t="s">
        <v>862</v>
      </c>
      <c r="B141" s="41" t="s">
        <v>863</v>
      </c>
      <c r="C141" s="41">
        <v>1019344</v>
      </c>
      <c r="D141" s="41" t="s">
        <v>531</v>
      </c>
      <c r="E141" s="41" t="s">
        <v>153</v>
      </c>
      <c r="F141" s="41" t="s">
        <v>194</v>
      </c>
      <c r="G141" s="41" t="s">
        <v>195</v>
      </c>
      <c r="H141" s="41" t="s">
        <v>358</v>
      </c>
      <c r="I141" s="41" t="s">
        <v>532</v>
      </c>
      <c r="J141" s="41" t="s">
        <v>533</v>
      </c>
      <c r="K141" s="41"/>
      <c r="L141" s="41" t="s">
        <v>1267</v>
      </c>
      <c r="M141" s="41">
        <v>0</v>
      </c>
      <c r="N141" s="41">
        <v>25</v>
      </c>
      <c r="O141" s="41">
        <v>4.16</v>
      </c>
      <c r="P141" s="41">
        <v>0</v>
      </c>
      <c r="Q141" s="41">
        <v>0.16</v>
      </c>
      <c r="R141" s="42">
        <v>0</v>
      </c>
      <c r="S141" s="43">
        <v>25.16</v>
      </c>
      <c r="T141" s="44" t="str">
        <f t="shared" ref="T141:T148" si="17">IF(S141&lt;0," -0 ",IF(S141&lt;=5," 0 à 5",IF(S141&lt;=10," 5 à 10",IF(S141&lt;=15," 10 à 15",IF(S141&lt;=20,"15 à 20"," &gt; à 20 jours")))))</f>
        <v xml:space="preserve"> &gt; à 20 jours</v>
      </c>
      <c r="U141" s="2" t="str">
        <f t="shared" si="11"/>
        <v>S5810 - DSI</v>
      </c>
    </row>
    <row r="142" spans="1:21" x14ac:dyDescent="0.25">
      <c r="A142" s="41" t="s">
        <v>864</v>
      </c>
      <c r="B142" s="41" t="s">
        <v>865</v>
      </c>
      <c r="C142" s="41">
        <v>1019392</v>
      </c>
      <c r="D142" s="41" t="s">
        <v>531</v>
      </c>
      <c r="E142" s="41" t="s">
        <v>153</v>
      </c>
      <c r="F142" s="41" t="s">
        <v>206</v>
      </c>
      <c r="G142" s="41" t="s">
        <v>207</v>
      </c>
      <c r="H142" s="41" t="s">
        <v>361</v>
      </c>
      <c r="I142" s="41" t="s">
        <v>532</v>
      </c>
      <c r="J142" s="41" t="s">
        <v>540</v>
      </c>
      <c r="K142" s="41"/>
      <c r="L142" s="41" t="s">
        <v>1267</v>
      </c>
      <c r="M142" s="41">
        <v>0</v>
      </c>
      <c r="N142" s="41">
        <v>16</v>
      </c>
      <c r="O142" s="41">
        <v>3.32</v>
      </c>
      <c r="P142" s="41">
        <v>0</v>
      </c>
      <c r="Q142" s="41">
        <v>0</v>
      </c>
      <c r="R142" s="42">
        <v>0</v>
      </c>
      <c r="S142" s="43">
        <v>16</v>
      </c>
      <c r="T142" s="44" t="str">
        <f t="shared" si="17"/>
        <v>15 à 20</v>
      </c>
      <c r="U142" s="2" t="str">
        <f t="shared" si="11"/>
        <v>S7010 - Direction Financière</v>
      </c>
    </row>
    <row r="143" spans="1:21" x14ac:dyDescent="0.25">
      <c r="A143" s="41" t="s">
        <v>867</v>
      </c>
      <c r="B143" s="41" t="s">
        <v>750</v>
      </c>
      <c r="C143" s="41">
        <v>1019523</v>
      </c>
      <c r="D143" s="41" t="s">
        <v>531</v>
      </c>
      <c r="E143" s="41" t="s">
        <v>153</v>
      </c>
      <c r="F143" s="41" t="s">
        <v>182</v>
      </c>
      <c r="G143" s="41" t="s">
        <v>183</v>
      </c>
      <c r="H143" s="41" t="s">
        <v>358</v>
      </c>
      <c r="I143" s="41" t="s">
        <v>532</v>
      </c>
      <c r="J143" s="41" t="s">
        <v>533</v>
      </c>
      <c r="K143" s="41"/>
      <c r="L143" s="41" t="s">
        <v>1267</v>
      </c>
      <c r="M143" s="41">
        <v>10.5</v>
      </c>
      <c r="N143" s="41">
        <v>25</v>
      </c>
      <c r="O143" s="41">
        <v>4.16</v>
      </c>
      <c r="P143" s="41">
        <v>4.5</v>
      </c>
      <c r="Q143" s="41">
        <v>1.66</v>
      </c>
      <c r="R143" s="42">
        <v>0</v>
      </c>
      <c r="S143" s="43">
        <v>41.66</v>
      </c>
      <c r="T143" s="44" t="str">
        <f t="shared" si="17"/>
        <v xml:space="preserve"> &gt; à 20 jours</v>
      </c>
      <c r="U143" s="2" t="str">
        <f t="shared" si="11"/>
        <v>S5110 - Talents</v>
      </c>
    </row>
    <row r="144" spans="1:21" x14ac:dyDescent="0.25">
      <c r="A144" s="41" t="s">
        <v>868</v>
      </c>
      <c r="B144" s="41" t="s">
        <v>869</v>
      </c>
      <c r="C144" s="41">
        <v>1019534</v>
      </c>
      <c r="D144" s="41" t="s">
        <v>531</v>
      </c>
      <c r="E144" s="41" t="s">
        <v>153</v>
      </c>
      <c r="F144" s="41" t="s">
        <v>182</v>
      </c>
      <c r="G144" s="41" t="s">
        <v>183</v>
      </c>
      <c r="H144" s="41" t="s">
        <v>358</v>
      </c>
      <c r="I144" s="41" t="s">
        <v>532</v>
      </c>
      <c r="J144" s="41" t="s">
        <v>533</v>
      </c>
      <c r="K144" s="41"/>
      <c r="L144" s="41" t="s">
        <v>1267</v>
      </c>
      <c r="M144" s="41">
        <v>0</v>
      </c>
      <c r="N144" s="41">
        <v>25</v>
      </c>
      <c r="O144" s="41">
        <v>4.16</v>
      </c>
      <c r="P144" s="41">
        <v>3</v>
      </c>
      <c r="Q144" s="41">
        <v>1.66</v>
      </c>
      <c r="R144" s="42">
        <v>0</v>
      </c>
      <c r="S144" s="43">
        <v>29.66</v>
      </c>
      <c r="T144" s="44" t="str">
        <f t="shared" si="17"/>
        <v xml:space="preserve"> &gt; à 20 jours</v>
      </c>
      <c r="U144" s="2" t="str">
        <f t="shared" si="11"/>
        <v>S5110 - Talents</v>
      </c>
    </row>
    <row r="145" spans="1:21" x14ac:dyDescent="0.25">
      <c r="A145" s="41" t="s">
        <v>870</v>
      </c>
      <c r="B145" s="41" t="s">
        <v>871</v>
      </c>
      <c r="C145" s="41">
        <v>1019540</v>
      </c>
      <c r="D145" s="41" t="s">
        <v>531</v>
      </c>
      <c r="E145" s="41" t="s">
        <v>153</v>
      </c>
      <c r="F145" s="41" t="s">
        <v>194</v>
      </c>
      <c r="G145" s="41" t="s">
        <v>195</v>
      </c>
      <c r="H145" s="41" t="s">
        <v>358</v>
      </c>
      <c r="I145" s="41" t="s">
        <v>532</v>
      </c>
      <c r="J145" s="41" t="s">
        <v>533</v>
      </c>
      <c r="K145" s="41"/>
      <c r="L145" s="41" t="s">
        <v>1267</v>
      </c>
      <c r="M145" s="41">
        <v>0.5</v>
      </c>
      <c r="N145" s="41">
        <v>25</v>
      </c>
      <c r="O145" s="41">
        <v>4.16</v>
      </c>
      <c r="P145" s="41">
        <v>0</v>
      </c>
      <c r="Q145" s="41">
        <v>0.83</v>
      </c>
      <c r="R145" s="42">
        <v>0</v>
      </c>
      <c r="S145" s="43">
        <v>26.33</v>
      </c>
      <c r="T145" s="44" t="str">
        <f t="shared" si="17"/>
        <v xml:space="preserve"> &gt; à 20 jours</v>
      </c>
      <c r="U145" s="2" t="str">
        <f t="shared" si="11"/>
        <v>S5810 - DSI</v>
      </c>
    </row>
    <row r="146" spans="1:21" x14ac:dyDescent="0.25">
      <c r="A146" s="41" t="s">
        <v>872</v>
      </c>
      <c r="B146" s="41" t="s">
        <v>660</v>
      </c>
      <c r="C146" s="41">
        <v>1019625</v>
      </c>
      <c r="D146" s="41" t="s">
        <v>531</v>
      </c>
      <c r="E146" s="41" t="s">
        <v>153</v>
      </c>
      <c r="F146" s="41" t="s">
        <v>186</v>
      </c>
      <c r="G146" s="41" t="s">
        <v>187</v>
      </c>
      <c r="H146" s="41" t="s">
        <v>526</v>
      </c>
      <c r="I146" s="41" t="s">
        <v>527</v>
      </c>
      <c r="J146" s="41" t="s">
        <v>533</v>
      </c>
      <c r="K146" s="41"/>
      <c r="L146" s="41" t="s">
        <v>1267</v>
      </c>
      <c r="M146" s="41">
        <v>1.5</v>
      </c>
      <c r="N146" s="41">
        <v>26</v>
      </c>
      <c r="O146" s="41">
        <v>4.16</v>
      </c>
      <c r="P146" s="41">
        <v>4.5</v>
      </c>
      <c r="Q146" s="41">
        <v>1.66</v>
      </c>
      <c r="R146" s="42">
        <v>0</v>
      </c>
      <c r="S146" s="43">
        <v>33.659999999999997</v>
      </c>
      <c r="T146" s="44" t="str">
        <f t="shared" si="17"/>
        <v xml:space="preserve"> &gt; à 20 jours</v>
      </c>
      <c r="U146" s="2" t="str">
        <f t="shared" si="11"/>
        <v>S5310 - DQR</v>
      </c>
    </row>
    <row r="147" spans="1:21" x14ac:dyDescent="0.25">
      <c r="A147" s="41" t="s">
        <v>873</v>
      </c>
      <c r="B147" s="41" t="s">
        <v>874</v>
      </c>
      <c r="C147" s="41">
        <v>1019738</v>
      </c>
      <c r="D147" s="41" t="s">
        <v>531</v>
      </c>
      <c r="E147" s="41" t="s">
        <v>153</v>
      </c>
      <c r="F147" s="41" t="s">
        <v>184</v>
      </c>
      <c r="G147" s="41" t="s">
        <v>185</v>
      </c>
      <c r="H147" s="41" t="s">
        <v>358</v>
      </c>
      <c r="I147" s="41" t="s">
        <v>532</v>
      </c>
      <c r="J147" s="41" t="s">
        <v>533</v>
      </c>
      <c r="K147" s="41"/>
      <c r="L147" s="41" t="s">
        <v>1267</v>
      </c>
      <c r="M147" s="41">
        <v>0</v>
      </c>
      <c r="N147" s="41">
        <v>24</v>
      </c>
      <c r="O147" s="41">
        <v>4.16</v>
      </c>
      <c r="P147" s="41">
        <v>0</v>
      </c>
      <c r="Q147" s="41">
        <v>1.1599999999999999</v>
      </c>
      <c r="R147" s="42">
        <v>0</v>
      </c>
      <c r="S147" s="43">
        <v>25.16</v>
      </c>
      <c r="T147" s="44" t="str">
        <f t="shared" si="17"/>
        <v xml:space="preserve"> &gt; à 20 jours</v>
      </c>
      <c r="U147" s="2" t="str">
        <f t="shared" si="11"/>
        <v>S5210 - Direction Formation</v>
      </c>
    </row>
    <row r="148" spans="1:21" x14ac:dyDescent="0.25">
      <c r="A148" s="41" t="s">
        <v>876</v>
      </c>
      <c r="B148" s="41" t="s">
        <v>877</v>
      </c>
      <c r="C148" s="41">
        <v>1019767</v>
      </c>
      <c r="D148" s="41" t="s">
        <v>531</v>
      </c>
      <c r="E148" s="41" t="s">
        <v>153</v>
      </c>
      <c r="F148" s="41" t="s">
        <v>202</v>
      </c>
      <c r="G148" s="41" t="s">
        <v>203</v>
      </c>
      <c r="H148" s="41" t="s">
        <v>355</v>
      </c>
      <c r="I148" s="41" t="s">
        <v>532</v>
      </c>
      <c r="J148" s="41" t="s">
        <v>533</v>
      </c>
      <c r="K148" s="41"/>
      <c r="L148" s="41" t="s">
        <v>1267</v>
      </c>
      <c r="M148" s="41">
        <v>5.5</v>
      </c>
      <c r="N148" s="41">
        <v>25</v>
      </c>
      <c r="O148" s="41">
        <v>4.16</v>
      </c>
      <c r="P148" s="41">
        <v>12</v>
      </c>
      <c r="Q148" s="41">
        <v>1.66</v>
      </c>
      <c r="R148" s="42">
        <v>0</v>
      </c>
      <c r="S148" s="43">
        <v>44.16</v>
      </c>
      <c r="T148" s="44" t="str">
        <f t="shared" si="17"/>
        <v xml:space="preserve"> &gt; à 20 jours</v>
      </c>
      <c r="U148" s="2" t="str">
        <f t="shared" si="11"/>
        <v>S6510 - Marketing</v>
      </c>
    </row>
    <row r="149" spans="1:21" x14ac:dyDescent="0.25">
      <c r="A149" s="41" t="s">
        <v>878</v>
      </c>
      <c r="B149" s="41" t="s">
        <v>820</v>
      </c>
      <c r="C149" s="41">
        <v>1019788</v>
      </c>
      <c r="D149" s="41" t="s">
        <v>531</v>
      </c>
      <c r="E149" s="41" t="s">
        <v>153</v>
      </c>
      <c r="F149" s="41" t="s">
        <v>182</v>
      </c>
      <c r="G149" s="41" t="s">
        <v>183</v>
      </c>
      <c r="H149" s="41" t="s">
        <v>357</v>
      </c>
      <c r="I149" s="41" t="s">
        <v>532</v>
      </c>
      <c r="J149" s="41" t="s">
        <v>533</v>
      </c>
      <c r="K149" s="41"/>
      <c r="L149" s="41" t="s">
        <v>1267</v>
      </c>
      <c r="M149" s="41">
        <v>13.5</v>
      </c>
      <c r="N149" s="41">
        <v>25</v>
      </c>
      <c r="O149" s="41">
        <v>4.16</v>
      </c>
      <c r="P149" s="41">
        <v>11</v>
      </c>
      <c r="Q149" s="41">
        <v>1.66</v>
      </c>
      <c r="R149" s="42">
        <v>0</v>
      </c>
      <c r="S149" s="43">
        <v>51.16</v>
      </c>
      <c r="T149" s="44" t="str">
        <f>IF(S149&lt;0," -0 ",IF(S149&lt;=5," 0 à 5",IF(S149&lt;=10," 5 à 10",IF(S149&lt;=15," 10 à 15",IF(S149&lt;=20,"15 à 20"," &gt; à 20 jours")))))</f>
        <v xml:space="preserve"> &gt; à 20 jours</v>
      </c>
      <c r="U149" s="2" t="str">
        <f t="shared" si="11"/>
        <v>S5110 - Talents</v>
      </c>
    </row>
    <row r="150" spans="1:21" x14ac:dyDescent="0.25">
      <c r="A150" s="41" t="s">
        <v>882</v>
      </c>
      <c r="B150" s="41" t="s">
        <v>883</v>
      </c>
      <c r="C150" s="41">
        <v>1019902</v>
      </c>
      <c r="D150" s="41" t="s">
        <v>531</v>
      </c>
      <c r="E150" s="41" t="s">
        <v>153</v>
      </c>
      <c r="F150" s="41" t="s">
        <v>210</v>
      </c>
      <c r="G150" s="41" t="s">
        <v>211</v>
      </c>
      <c r="H150" s="41" t="s">
        <v>360</v>
      </c>
      <c r="I150" s="41" t="s">
        <v>532</v>
      </c>
      <c r="J150" s="41" t="s">
        <v>540</v>
      </c>
      <c r="K150" s="41"/>
      <c r="L150" s="41" t="s">
        <v>1267</v>
      </c>
      <c r="M150" s="41">
        <v>5</v>
      </c>
      <c r="N150" s="41">
        <v>25</v>
      </c>
      <c r="O150" s="41">
        <v>4.16</v>
      </c>
      <c r="P150" s="41">
        <v>0</v>
      </c>
      <c r="Q150" s="41">
        <v>-1</v>
      </c>
      <c r="R150" s="42">
        <v>0</v>
      </c>
      <c r="S150" s="43">
        <v>29</v>
      </c>
      <c r="T150" s="44" t="str">
        <f>IF(S150&lt;0," -0 ",IF(S150&lt;=5," 0 à 5",IF(S150&lt;=10," 5 à 10",IF(S150&lt;=15," 10 à 15",IF(S150&lt;=20,"15 à 20"," &gt; à 20 jours")))))</f>
        <v xml:space="preserve"> &gt; à 20 jours</v>
      </c>
      <c r="U150" s="2" t="str">
        <f t="shared" si="11"/>
        <v>S7410 - DDO Groupe</v>
      </c>
    </row>
    <row r="151" spans="1:21" x14ac:dyDescent="0.25">
      <c r="A151" s="41" t="s">
        <v>795</v>
      </c>
      <c r="B151" s="41" t="s">
        <v>685</v>
      </c>
      <c r="C151" s="41">
        <v>1020316</v>
      </c>
      <c r="D151" s="41" t="s">
        <v>531</v>
      </c>
      <c r="E151" s="41" t="s">
        <v>153</v>
      </c>
      <c r="F151" s="41" t="s">
        <v>188</v>
      </c>
      <c r="G151" s="41" t="s">
        <v>189</v>
      </c>
      <c r="H151" s="41" t="s">
        <v>355</v>
      </c>
      <c r="I151" s="41" t="s">
        <v>532</v>
      </c>
      <c r="J151" s="41" t="s">
        <v>533</v>
      </c>
      <c r="K151" s="41"/>
      <c r="L151" s="41" t="s">
        <v>1267</v>
      </c>
      <c r="M151" s="41">
        <v>0</v>
      </c>
      <c r="N151" s="41">
        <v>24.5</v>
      </c>
      <c r="O151" s="41">
        <v>4.16</v>
      </c>
      <c r="P151" s="41">
        <v>0</v>
      </c>
      <c r="Q151" s="41">
        <v>1.66</v>
      </c>
      <c r="R151" s="42">
        <v>0</v>
      </c>
      <c r="S151" s="43">
        <v>26.16</v>
      </c>
      <c r="T151" s="44" t="str">
        <f t="shared" ref="T151:T156" si="18">IF(S151&lt;0," -0 ",IF(S151&lt;=5," 0 à 5",IF(S151&lt;=10," 5 à 10",IF(S151&lt;=15," 10 à 15",IF(S151&lt;=20,"15 à 20"," &gt; à 20 jours")))))</f>
        <v xml:space="preserve"> &gt; à 20 jours</v>
      </c>
      <c r="U151" s="2" t="str">
        <f t="shared" si="11"/>
        <v>S5410 - Communication</v>
      </c>
    </row>
    <row r="152" spans="1:21" x14ac:dyDescent="0.25">
      <c r="A152" s="41" t="s">
        <v>887</v>
      </c>
      <c r="B152" s="41" t="s">
        <v>646</v>
      </c>
      <c r="C152" s="41">
        <v>1020342</v>
      </c>
      <c r="D152" s="41" t="s">
        <v>531</v>
      </c>
      <c r="E152" s="41" t="s">
        <v>153</v>
      </c>
      <c r="F152" s="41" t="s">
        <v>194</v>
      </c>
      <c r="G152" s="41" t="s">
        <v>195</v>
      </c>
      <c r="H152" s="41" t="s">
        <v>358</v>
      </c>
      <c r="I152" s="41" t="s">
        <v>532</v>
      </c>
      <c r="J152" s="41" t="s">
        <v>533</v>
      </c>
      <c r="K152" s="41"/>
      <c r="L152" s="41" t="s">
        <v>1267</v>
      </c>
      <c r="M152" s="41">
        <v>0</v>
      </c>
      <c r="N152" s="41">
        <v>24.5</v>
      </c>
      <c r="O152" s="41">
        <v>4.16</v>
      </c>
      <c r="P152" s="41">
        <v>0</v>
      </c>
      <c r="Q152" s="41">
        <v>-0.34</v>
      </c>
      <c r="R152" s="42">
        <v>0</v>
      </c>
      <c r="S152" s="43">
        <v>24.16</v>
      </c>
      <c r="T152" s="44" t="str">
        <f t="shared" si="18"/>
        <v xml:space="preserve"> &gt; à 20 jours</v>
      </c>
      <c r="U152" s="2" t="str">
        <f t="shared" si="11"/>
        <v>S5810 - DSI</v>
      </c>
    </row>
    <row r="153" spans="1:21" x14ac:dyDescent="0.25">
      <c r="A153" s="41" t="s">
        <v>890</v>
      </c>
      <c r="B153" s="41" t="s">
        <v>581</v>
      </c>
      <c r="C153" s="41">
        <v>1020514</v>
      </c>
      <c r="D153" s="41" t="s">
        <v>531</v>
      </c>
      <c r="E153" s="41" t="s">
        <v>153</v>
      </c>
      <c r="F153" s="41" t="s">
        <v>198</v>
      </c>
      <c r="G153" s="41" t="s">
        <v>199</v>
      </c>
      <c r="H153" s="41" t="s">
        <v>356</v>
      </c>
      <c r="I153" s="41" t="s">
        <v>532</v>
      </c>
      <c r="J153" s="41" t="s">
        <v>533</v>
      </c>
      <c r="K153" s="41"/>
      <c r="L153" s="41" t="s">
        <v>1267</v>
      </c>
      <c r="M153" s="41">
        <v>7.5</v>
      </c>
      <c r="N153" s="41">
        <v>25</v>
      </c>
      <c r="O153" s="41">
        <v>4.16</v>
      </c>
      <c r="P153" s="41">
        <v>2.5</v>
      </c>
      <c r="Q153" s="41">
        <v>1.66</v>
      </c>
      <c r="R153" s="42">
        <v>0</v>
      </c>
      <c r="S153" s="43">
        <v>36.659999999999997</v>
      </c>
      <c r="T153" s="44" t="str">
        <f t="shared" si="18"/>
        <v xml:space="preserve"> &gt; à 20 jours</v>
      </c>
      <c r="U153" s="2" t="str">
        <f t="shared" si="11"/>
        <v>S6310 - Deloitte Afrique Support</v>
      </c>
    </row>
    <row r="154" spans="1:21" x14ac:dyDescent="0.25">
      <c r="A154" s="41" t="s">
        <v>891</v>
      </c>
      <c r="B154" s="41" t="s">
        <v>892</v>
      </c>
      <c r="C154" s="41">
        <v>1020548</v>
      </c>
      <c r="D154" s="41" t="s">
        <v>531</v>
      </c>
      <c r="E154" s="41" t="s">
        <v>153</v>
      </c>
      <c r="F154" s="41" t="s">
        <v>198</v>
      </c>
      <c r="G154" s="41" t="s">
        <v>199</v>
      </c>
      <c r="H154" s="41" t="s">
        <v>357</v>
      </c>
      <c r="I154" s="41" t="s">
        <v>532</v>
      </c>
      <c r="J154" s="41" t="s">
        <v>533</v>
      </c>
      <c r="K154" s="41"/>
      <c r="L154" s="41" t="s">
        <v>1267</v>
      </c>
      <c r="M154" s="41">
        <v>4</v>
      </c>
      <c r="N154" s="41">
        <v>25</v>
      </c>
      <c r="O154" s="41">
        <v>4.16</v>
      </c>
      <c r="P154" s="41">
        <v>0</v>
      </c>
      <c r="Q154" s="41">
        <v>1.1599999999999999</v>
      </c>
      <c r="R154" s="42">
        <v>0</v>
      </c>
      <c r="S154" s="43">
        <v>30.16</v>
      </c>
      <c r="T154" s="44" t="str">
        <f t="shared" si="18"/>
        <v xml:space="preserve"> &gt; à 20 jours</v>
      </c>
      <c r="U154" s="2" t="str">
        <f t="shared" ref="U154:U217" si="19">F154&amp;" - "&amp;G154</f>
        <v>S6310 - Deloitte Afrique Support</v>
      </c>
    </row>
    <row r="155" spans="1:21" x14ac:dyDescent="0.25">
      <c r="A155" s="41" t="s">
        <v>893</v>
      </c>
      <c r="B155" s="41" t="s">
        <v>894</v>
      </c>
      <c r="C155" s="41">
        <v>1020599</v>
      </c>
      <c r="D155" s="41" t="s">
        <v>531</v>
      </c>
      <c r="E155" s="41" t="s">
        <v>153</v>
      </c>
      <c r="F155" s="41" t="s">
        <v>194</v>
      </c>
      <c r="G155" s="41" t="s">
        <v>195</v>
      </c>
      <c r="H155" s="41" t="s">
        <v>359</v>
      </c>
      <c r="I155" s="41" t="s">
        <v>532</v>
      </c>
      <c r="J155" s="41" t="s">
        <v>540</v>
      </c>
      <c r="K155" s="41"/>
      <c r="L155" s="41" t="s">
        <v>1267</v>
      </c>
      <c r="M155" s="41">
        <v>0</v>
      </c>
      <c r="N155" s="41">
        <v>19.5</v>
      </c>
      <c r="O155" s="41">
        <v>4.16</v>
      </c>
      <c r="P155" s="41">
        <v>0</v>
      </c>
      <c r="Q155" s="41">
        <v>0</v>
      </c>
      <c r="R155" s="42">
        <v>0</v>
      </c>
      <c r="S155" s="43">
        <v>19.5</v>
      </c>
      <c r="T155" s="44" t="str">
        <f t="shared" si="18"/>
        <v>15 à 20</v>
      </c>
      <c r="U155" s="2" t="str">
        <f t="shared" si="19"/>
        <v>S5810 - DSI</v>
      </c>
    </row>
    <row r="156" spans="1:21" x14ac:dyDescent="0.25">
      <c r="A156" s="41" t="s">
        <v>896</v>
      </c>
      <c r="B156" s="41" t="s">
        <v>607</v>
      </c>
      <c r="C156" s="41">
        <v>1020643</v>
      </c>
      <c r="D156" s="41" t="s">
        <v>531</v>
      </c>
      <c r="E156" s="41" t="s">
        <v>153</v>
      </c>
      <c r="F156" s="41" t="s">
        <v>194</v>
      </c>
      <c r="G156" s="41" t="s">
        <v>195</v>
      </c>
      <c r="H156" s="41" t="s">
        <v>357</v>
      </c>
      <c r="I156" s="41" t="s">
        <v>532</v>
      </c>
      <c r="J156" s="41" t="s">
        <v>533</v>
      </c>
      <c r="K156" s="41"/>
      <c r="L156" s="41" t="s">
        <v>1267</v>
      </c>
      <c r="M156" s="41">
        <v>0</v>
      </c>
      <c r="N156" s="41">
        <v>25</v>
      </c>
      <c r="O156" s="41">
        <v>4.16</v>
      </c>
      <c r="P156" s="41">
        <v>2.5</v>
      </c>
      <c r="Q156" s="41">
        <v>1.66</v>
      </c>
      <c r="R156" s="42">
        <v>0</v>
      </c>
      <c r="S156" s="43">
        <v>29.16</v>
      </c>
      <c r="T156" s="44" t="str">
        <f t="shared" si="18"/>
        <v xml:space="preserve"> &gt; à 20 jours</v>
      </c>
      <c r="U156" s="2" t="str">
        <f t="shared" si="19"/>
        <v>S5810 - DSI</v>
      </c>
    </row>
    <row r="157" spans="1:21" x14ac:dyDescent="0.25">
      <c r="A157" s="41" t="s">
        <v>897</v>
      </c>
      <c r="B157" s="41" t="s">
        <v>581</v>
      </c>
      <c r="C157" s="41">
        <v>1020794</v>
      </c>
      <c r="D157" s="41" t="s">
        <v>531</v>
      </c>
      <c r="E157" s="41" t="s">
        <v>153</v>
      </c>
      <c r="F157" s="41" t="s">
        <v>186</v>
      </c>
      <c r="G157" s="41" t="s">
        <v>187</v>
      </c>
      <c r="H157" s="41" t="s">
        <v>357</v>
      </c>
      <c r="I157" s="41" t="s">
        <v>532</v>
      </c>
      <c r="J157" s="41" t="s">
        <v>533</v>
      </c>
      <c r="K157" s="41"/>
      <c r="L157" s="41" t="s">
        <v>1267</v>
      </c>
      <c r="M157" s="41">
        <v>0</v>
      </c>
      <c r="N157" s="41">
        <v>24</v>
      </c>
      <c r="O157" s="41">
        <v>4.16</v>
      </c>
      <c r="P157" s="41">
        <v>2</v>
      </c>
      <c r="Q157" s="41">
        <v>1.66</v>
      </c>
      <c r="R157" s="42">
        <v>0</v>
      </c>
      <c r="S157" s="43">
        <v>27.66</v>
      </c>
      <c r="T157" s="44" t="str">
        <f t="shared" ref="T157:T166" si="20">IF(S157&lt;0," -0 ",IF(S157&lt;=5," 0 à 5",IF(S157&lt;=10," 5 à 10",IF(S157&lt;=15," 10 à 15",IF(S157&lt;=20,"15 à 20"," &gt; à 20 jours")))))</f>
        <v xml:space="preserve"> &gt; à 20 jours</v>
      </c>
      <c r="U157" s="2" t="str">
        <f t="shared" si="19"/>
        <v>S5310 - DQR</v>
      </c>
    </row>
    <row r="158" spans="1:21" x14ac:dyDescent="0.25">
      <c r="A158" s="41" t="s">
        <v>898</v>
      </c>
      <c r="B158" s="41" t="s">
        <v>710</v>
      </c>
      <c r="C158" s="41">
        <v>1020855</v>
      </c>
      <c r="D158" s="41" t="s">
        <v>531</v>
      </c>
      <c r="E158" s="41" t="s">
        <v>153</v>
      </c>
      <c r="F158" s="41" t="s">
        <v>182</v>
      </c>
      <c r="G158" s="41" t="s">
        <v>183</v>
      </c>
      <c r="H158" s="41" t="s">
        <v>359</v>
      </c>
      <c r="I158" s="41" t="s">
        <v>532</v>
      </c>
      <c r="J158" s="41" t="s">
        <v>540</v>
      </c>
      <c r="K158" s="41"/>
      <c r="L158" s="41" t="s">
        <v>1267</v>
      </c>
      <c r="M158" s="41">
        <v>0</v>
      </c>
      <c r="N158" s="41">
        <v>24.5</v>
      </c>
      <c r="O158" s="41">
        <v>4.16</v>
      </c>
      <c r="P158" s="41">
        <v>0</v>
      </c>
      <c r="Q158" s="41">
        <v>0</v>
      </c>
      <c r="R158" s="42">
        <v>0</v>
      </c>
      <c r="S158" s="43">
        <v>24.5</v>
      </c>
      <c r="T158" s="44" t="str">
        <f t="shared" si="20"/>
        <v xml:space="preserve"> &gt; à 20 jours</v>
      </c>
      <c r="U158" s="2" t="str">
        <f t="shared" si="19"/>
        <v>S5110 - Talents</v>
      </c>
    </row>
    <row r="159" spans="1:21" x14ac:dyDescent="0.25">
      <c r="A159" s="41" t="s">
        <v>899</v>
      </c>
      <c r="B159" s="41" t="s">
        <v>900</v>
      </c>
      <c r="C159" s="41">
        <v>1020892</v>
      </c>
      <c r="D159" s="41" t="s">
        <v>531</v>
      </c>
      <c r="E159" s="41" t="s">
        <v>153</v>
      </c>
      <c r="F159" s="41" t="s">
        <v>186</v>
      </c>
      <c r="G159" s="41" t="s">
        <v>187</v>
      </c>
      <c r="H159" s="41" t="s">
        <v>563</v>
      </c>
      <c r="I159" s="41" t="s">
        <v>532</v>
      </c>
      <c r="J159" s="41" t="s">
        <v>533</v>
      </c>
      <c r="K159" s="41"/>
      <c r="L159" s="41" t="s">
        <v>1267</v>
      </c>
      <c r="M159" s="41">
        <v>8.5</v>
      </c>
      <c r="N159" s="41">
        <v>25</v>
      </c>
      <c r="O159" s="41">
        <v>4.16</v>
      </c>
      <c r="P159" s="41">
        <v>0</v>
      </c>
      <c r="Q159" s="41">
        <v>1.66</v>
      </c>
      <c r="R159" s="42">
        <v>0</v>
      </c>
      <c r="S159" s="43">
        <v>35.159999999999997</v>
      </c>
      <c r="T159" s="44" t="str">
        <f t="shared" si="20"/>
        <v xml:space="preserve"> &gt; à 20 jours</v>
      </c>
      <c r="U159" s="2" t="str">
        <f t="shared" si="19"/>
        <v>S5310 - DQR</v>
      </c>
    </row>
    <row r="160" spans="1:21" x14ac:dyDescent="0.25">
      <c r="A160" s="41" t="s">
        <v>901</v>
      </c>
      <c r="B160" s="41" t="s">
        <v>902</v>
      </c>
      <c r="C160" s="41">
        <v>1020901</v>
      </c>
      <c r="D160" s="41" t="s">
        <v>531</v>
      </c>
      <c r="E160" s="41" t="s">
        <v>153</v>
      </c>
      <c r="F160" s="41" t="s">
        <v>198</v>
      </c>
      <c r="G160" s="41" t="s">
        <v>199</v>
      </c>
      <c r="H160" s="41" t="s">
        <v>526</v>
      </c>
      <c r="I160" s="41" t="s">
        <v>527</v>
      </c>
      <c r="J160" s="41" t="s">
        <v>533</v>
      </c>
      <c r="K160" s="41"/>
      <c r="L160" s="41" t="s">
        <v>1267</v>
      </c>
      <c r="M160" s="41">
        <v>10</v>
      </c>
      <c r="N160" s="41">
        <v>25</v>
      </c>
      <c r="O160" s="41">
        <v>4.16</v>
      </c>
      <c r="P160" s="41">
        <v>8</v>
      </c>
      <c r="Q160" s="41">
        <v>1.66</v>
      </c>
      <c r="R160" s="42">
        <v>0</v>
      </c>
      <c r="S160" s="43">
        <v>44.66</v>
      </c>
      <c r="T160" s="44" t="str">
        <f t="shared" si="20"/>
        <v xml:space="preserve"> &gt; à 20 jours</v>
      </c>
      <c r="U160" s="2" t="str">
        <f t="shared" si="19"/>
        <v>S6310 - Deloitte Afrique Support</v>
      </c>
    </row>
    <row r="161" spans="1:21" x14ac:dyDescent="0.25">
      <c r="A161" s="41" t="s">
        <v>903</v>
      </c>
      <c r="B161" s="41" t="s">
        <v>689</v>
      </c>
      <c r="C161" s="41">
        <v>1020919</v>
      </c>
      <c r="D161" s="41" t="s">
        <v>531</v>
      </c>
      <c r="E161" s="41" t="s">
        <v>153</v>
      </c>
      <c r="F161" s="41" t="s">
        <v>194</v>
      </c>
      <c r="G161" s="41" t="s">
        <v>195</v>
      </c>
      <c r="H161" s="41" t="s">
        <v>578</v>
      </c>
      <c r="I161" s="41" t="s">
        <v>532</v>
      </c>
      <c r="J161" s="41" t="s">
        <v>528</v>
      </c>
      <c r="K161" s="41"/>
      <c r="L161" s="41" t="s">
        <v>1267</v>
      </c>
      <c r="M161" s="41">
        <v>9.5</v>
      </c>
      <c r="N161" s="41">
        <v>25</v>
      </c>
      <c r="O161" s="41">
        <v>4.16</v>
      </c>
      <c r="P161" s="41">
        <v>0</v>
      </c>
      <c r="Q161" s="41">
        <v>1.66</v>
      </c>
      <c r="R161" s="42">
        <v>0</v>
      </c>
      <c r="S161" s="43">
        <v>36.159999999999997</v>
      </c>
      <c r="T161" s="44" t="str">
        <f t="shared" si="20"/>
        <v xml:space="preserve"> &gt; à 20 jours</v>
      </c>
      <c r="U161" s="2" t="str">
        <f t="shared" si="19"/>
        <v>S5810 - DSI</v>
      </c>
    </row>
    <row r="162" spans="1:21" x14ac:dyDescent="0.25">
      <c r="A162" s="41" t="s">
        <v>731</v>
      </c>
      <c r="B162" s="41" t="s">
        <v>834</v>
      </c>
      <c r="C162" s="41">
        <v>1021147</v>
      </c>
      <c r="D162" s="41" t="s">
        <v>531</v>
      </c>
      <c r="E162" s="41" t="s">
        <v>153</v>
      </c>
      <c r="F162" s="41" t="s">
        <v>182</v>
      </c>
      <c r="G162" s="41" t="s">
        <v>183</v>
      </c>
      <c r="H162" s="41" t="s">
        <v>358</v>
      </c>
      <c r="I162" s="41" t="s">
        <v>532</v>
      </c>
      <c r="J162" s="41" t="s">
        <v>533</v>
      </c>
      <c r="K162" s="41"/>
      <c r="L162" s="41" t="s">
        <v>1267</v>
      </c>
      <c r="M162" s="41">
        <v>5</v>
      </c>
      <c r="N162" s="41">
        <v>25</v>
      </c>
      <c r="O162" s="41">
        <v>4.16</v>
      </c>
      <c r="P162" s="41">
        <v>7</v>
      </c>
      <c r="Q162" s="41">
        <v>1.66</v>
      </c>
      <c r="R162" s="42">
        <v>0</v>
      </c>
      <c r="S162" s="43">
        <v>38.659999999999997</v>
      </c>
      <c r="T162" s="44" t="str">
        <f t="shared" si="20"/>
        <v xml:space="preserve"> &gt; à 20 jours</v>
      </c>
      <c r="U162" s="2" t="str">
        <f t="shared" si="19"/>
        <v>S5110 - Talents</v>
      </c>
    </row>
    <row r="163" spans="1:21" x14ac:dyDescent="0.25">
      <c r="A163" s="41" t="s">
        <v>906</v>
      </c>
      <c r="B163" s="41" t="s">
        <v>741</v>
      </c>
      <c r="C163" s="41">
        <v>1021190</v>
      </c>
      <c r="D163" s="41" t="s">
        <v>531</v>
      </c>
      <c r="E163" s="41" t="s">
        <v>153</v>
      </c>
      <c r="F163" s="41" t="s">
        <v>194</v>
      </c>
      <c r="G163" s="41" t="s">
        <v>195</v>
      </c>
      <c r="H163" s="41" t="s">
        <v>357</v>
      </c>
      <c r="I163" s="41" t="s">
        <v>532</v>
      </c>
      <c r="J163" s="41" t="s">
        <v>533</v>
      </c>
      <c r="K163" s="41"/>
      <c r="L163" s="41" t="s">
        <v>1267</v>
      </c>
      <c r="M163" s="41">
        <v>0</v>
      </c>
      <c r="N163" s="41">
        <v>23</v>
      </c>
      <c r="O163" s="41">
        <v>4.16</v>
      </c>
      <c r="P163" s="41">
        <v>4</v>
      </c>
      <c r="Q163" s="41">
        <v>1.66</v>
      </c>
      <c r="R163" s="42">
        <v>0</v>
      </c>
      <c r="S163" s="43">
        <v>28.66</v>
      </c>
      <c r="T163" s="44" t="str">
        <f t="shared" si="20"/>
        <v xml:space="preserve"> &gt; à 20 jours</v>
      </c>
      <c r="U163" s="2" t="str">
        <f t="shared" si="19"/>
        <v>S5810 - DSI</v>
      </c>
    </row>
    <row r="164" spans="1:21" x14ac:dyDescent="0.25">
      <c r="A164" s="41" t="s">
        <v>909</v>
      </c>
      <c r="B164" s="41" t="s">
        <v>844</v>
      </c>
      <c r="C164" s="41">
        <v>1021292</v>
      </c>
      <c r="D164" s="41" t="s">
        <v>531</v>
      </c>
      <c r="E164" s="41" t="s">
        <v>153</v>
      </c>
      <c r="F164" s="41" t="s">
        <v>202</v>
      </c>
      <c r="G164" s="41" t="s">
        <v>203</v>
      </c>
      <c r="H164" s="41" t="s">
        <v>356</v>
      </c>
      <c r="I164" s="41" t="s">
        <v>532</v>
      </c>
      <c r="J164" s="41" t="s">
        <v>533</v>
      </c>
      <c r="K164" s="41"/>
      <c r="L164" s="41" t="s">
        <v>1267</v>
      </c>
      <c r="M164" s="41">
        <v>0</v>
      </c>
      <c r="N164" s="41">
        <v>3</v>
      </c>
      <c r="O164" s="41">
        <v>4.16</v>
      </c>
      <c r="P164" s="41">
        <v>0</v>
      </c>
      <c r="Q164" s="41">
        <v>1.66</v>
      </c>
      <c r="R164" s="42">
        <v>0</v>
      </c>
      <c r="S164" s="43">
        <v>4.66</v>
      </c>
      <c r="T164" s="44" t="str">
        <f t="shared" si="20"/>
        <v xml:space="preserve"> 0 à 5</v>
      </c>
      <c r="U164" s="2" t="str">
        <f t="shared" si="19"/>
        <v>S6510 - Marketing</v>
      </c>
    </row>
    <row r="165" spans="1:21" x14ac:dyDescent="0.25">
      <c r="A165" s="41" t="s">
        <v>838</v>
      </c>
      <c r="B165" s="41" t="s">
        <v>912</v>
      </c>
      <c r="C165" s="41">
        <v>1021482</v>
      </c>
      <c r="D165" s="41" t="s">
        <v>531</v>
      </c>
      <c r="E165" s="41" t="s">
        <v>153</v>
      </c>
      <c r="F165" s="41" t="s">
        <v>210</v>
      </c>
      <c r="G165" s="41" t="s">
        <v>211</v>
      </c>
      <c r="H165" s="41" t="s">
        <v>356</v>
      </c>
      <c r="I165" s="41" t="s">
        <v>532</v>
      </c>
      <c r="J165" s="41" t="s">
        <v>533</v>
      </c>
      <c r="K165" s="41"/>
      <c r="L165" s="41" t="s">
        <v>1267</v>
      </c>
      <c r="M165" s="41">
        <v>5.5</v>
      </c>
      <c r="N165" s="41">
        <v>25</v>
      </c>
      <c r="O165" s="41">
        <v>4.16</v>
      </c>
      <c r="P165" s="41">
        <v>2</v>
      </c>
      <c r="Q165" s="41">
        <v>1.66</v>
      </c>
      <c r="R165" s="42">
        <v>0</v>
      </c>
      <c r="S165" s="43">
        <v>34.159999999999997</v>
      </c>
      <c r="T165" s="44" t="str">
        <f t="shared" si="20"/>
        <v xml:space="preserve"> &gt; à 20 jours</v>
      </c>
      <c r="U165" s="2" t="str">
        <f t="shared" si="19"/>
        <v>S7410 - DDO Groupe</v>
      </c>
    </row>
    <row r="166" spans="1:21" x14ac:dyDescent="0.25">
      <c r="A166" s="41" t="s">
        <v>879</v>
      </c>
      <c r="B166" s="41" t="s">
        <v>905</v>
      </c>
      <c r="C166" s="41">
        <v>1021755</v>
      </c>
      <c r="D166" s="41" t="s">
        <v>531</v>
      </c>
      <c r="E166" s="41" t="s">
        <v>153</v>
      </c>
      <c r="F166" s="41" t="s">
        <v>182</v>
      </c>
      <c r="G166" s="41" t="s">
        <v>183</v>
      </c>
      <c r="H166" s="41" t="s">
        <v>355</v>
      </c>
      <c r="I166" s="41" t="s">
        <v>532</v>
      </c>
      <c r="J166" s="41" t="s">
        <v>533</v>
      </c>
      <c r="K166" s="41"/>
      <c r="L166" s="41" t="s">
        <v>1267</v>
      </c>
      <c r="M166" s="41">
        <v>0</v>
      </c>
      <c r="N166" s="41">
        <v>25</v>
      </c>
      <c r="O166" s="41">
        <v>4.16</v>
      </c>
      <c r="P166" s="41">
        <v>0.5</v>
      </c>
      <c r="Q166" s="41">
        <v>1.66</v>
      </c>
      <c r="R166" s="42">
        <v>0</v>
      </c>
      <c r="S166" s="43">
        <v>27.16</v>
      </c>
      <c r="T166" s="44" t="str">
        <f t="shared" si="20"/>
        <v xml:space="preserve"> &gt; à 20 jours</v>
      </c>
      <c r="U166" s="2" t="str">
        <f t="shared" si="19"/>
        <v>S5110 - Talents</v>
      </c>
    </row>
    <row r="167" spans="1:21" x14ac:dyDescent="0.25">
      <c r="A167" s="41" t="s">
        <v>913</v>
      </c>
      <c r="B167" s="41" t="s">
        <v>793</v>
      </c>
      <c r="C167" s="41">
        <v>1021765</v>
      </c>
      <c r="D167" s="41" t="s">
        <v>531</v>
      </c>
      <c r="E167" s="41" t="s">
        <v>153</v>
      </c>
      <c r="F167" s="41" t="s">
        <v>182</v>
      </c>
      <c r="G167" s="41" t="s">
        <v>183</v>
      </c>
      <c r="H167" s="41" t="s">
        <v>359</v>
      </c>
      <c r="I167" s="41" t="s">
        <v>532</v>
      </c>
      <c r="J167" s="41" t="s">
        <v>540</v>
      </c>
      <c r="K167" s="41"/>
      <c r="L167" s="41" t="s">
        <v>1267</v>
      </c>
      <c r="M167" s="41">
        <v>18</v>
      </c>
      <c r="N167" s="41">
        <v>25</v>
      </c>
      <c r="O167" s="41">
        <v>4.16</v>
      </c>
      <c r="P167" s="41">
        <v>0</v>
      </c>
      <c r="Q167" s="41">
        <v>0</v>
      </c>
      <c r="R167" s="42">
        <v>0</v>
      </c>
      <c r="S167" s="43">
        <v>43</v>
      </c>
      <c r="T167" s="44" t="str">
        <f t="shared" ref="T167:T173" si="21">IF(S167&lt;0," -0 ",IF(S167&lt;=5," 0 à 5",IF(S167&lt;=10," 5 à 10",IF(S167&lt;=15," 10 à 15",IF(S167&lt;=20,"15 à 20"," &gt; à 20 jours")))))</f>
        <v xml:space="preserve"> &gt; à 20 jours</v>
      </c>
      <c r="U167" s="2" t="str">
        <f t="shared" si="19"/>
        <v>S5110 - Talents</v>
      </c>
    </row>
    <row r="168" spans="1:21" x14ac:dyDescent="0.25">
      <c r="A168" s="41" t="s">
        <v>914</v>
      </c>
      <c r="B168" s="41" t="s">
        <v>680</v>
      </c>
      <c r="C168" s="41">
        <v>1021788</v>
      </c>
      <c r="D168" s="41" t="s">
        <v>531</v>
      </c>
      <c r="E168" s="41" t="s">
        <v>153</v>
      </c>
      <c r="F168" s="41" t="s">
        <v>210</v>
      </c>
      <c r="G168" s="41" t="s">
        <v>211</v>
      </c>
      <c r="H168" s="41" t="s">
        <v>355</v>
      </c>
      <c r="I168" s="41" t="s">
        <v>532</v>
      </c>
      <c r="J168" s="41" t="s">
        <v>533</v>
      </c>
      <c r="K168" s="41"/>
      <c r="L168" s="41" t="s">
        <v>1267</v>
      </c>
      <c r="M168" s="41">
        <v>3</v>
      </c>
      <c r="N168" s="41">
        <v>25</v>
      </c>
      <c r="O168" s="41">
        <v>4.16</v>
      </c>
      <c r="P168" s="41">
        <v>0</v>
      </c>
      <c r="Q168" s="41">
        <v>1.66</v>
      </c>
      <c r="R168" s="42">
        <v>0</v>
      </c>
      <c r="S168" s="43">
        <v>29.66</v>
      </c>
      <c r="T168" s="44" t="str">
        <f t="shared" si="21"/>
        <v xml:space="preserve"> &gt; à 20 jours</v>
      </c>
      <c r="U168" s="2" t="str">
        <f t="shared" si="19"/>
        <v>S7410 - DDO Groupe</v>
      </c>
    </row>
    <row r="169" spans="1:21" x14ac:dyDescent="0.25">
      <c r="A169" s="41" t="s">
        <v>915</v>
      </c>
      <c r="B169" s="41" t="s">
        <v>916</v>
      </c>
      <c r="C169" s="41">
        <v>1021803</v>
      </c>
      <c r="D169" s="41" t="s">
        <v>531</v>
      </c>
      <c r="E169" s="41" t="s">
        <v>153</v>
      </c>
      <c r="F169" s="41" t="s">
        <v>188</v>
      </c>
      <c r="G169" s="41" t="s">
        <v>189</v>
      </c>
      <c r="H169" s="41" t="s">
        <v>357</v>
      </c>
      <c r="I169" s="41" t="s">
        <v>532</v>
      </c>
      <c r="J169" s="41" t="s">
        <v>533</v>
      </c>
      <c r="K169" s="41"/>
      <c r="L169" s="41" t="s">
        <v>1267</v>
      </c>
      <c r="M169" s="41">
        <v>4.5</v>
      </c>
      <c r="N169" s="41">
        <v>25</v>
      </c>
      <c r="O169" s="41">
        <v>4.16</v>
      </c>
      <c r="P169" s="41">
        <v>0</v>
      </c>
      <c r="Q169" s="41">
        <v>1.66</v>
      </c>
      <c r="R169" s="42">
        <v>0</v>
      </c>
      <c r="S169" s="43">
        <v>31.16</v>
      </c>
      <c r="T169" s="44" t="str">
        <f t="shared" si="21"/>
        <v xml:space="preserve"> &gt; à 20 jours</v>
      </c>
      <c r="U169" s="2" t="str">
        <f t="shared" si="19"/>
        <v>S5410 - Communication</v>
      </c>
    </row>
    <row r="170" spans="1:21" x14ac:dyDescent="0.25">
      <c r="A170" s="41" t="s">
        <v>918</v>
      </c>
      <c r="B170" s="41" t="s">
        <v>558</v>
      </c>
      <c r="C170" s="41">
        <v>1021843</v>
      </c>
      <c r="D170" s="41" t="s">
        <v>531</v>
      </c>
      <c r="E170" s="41" t="s">
        <v>153</v>
      </c>
      <c r="F170" s="41" t="s">
        <v>188</v>
      </c>
      <c r="G170" s="41" t="s">
        <v>189</v>
      </c>
      <c r="H170" s="41" t="s">
        <v>357</v>
      </c>
      <c r="I170" s="41" t="s">
        <v>532</v>
      </c>
      <c r="J170" s="41" t="s">
        <v>533</v>
      </c>
      <c r="K170" s="41"/>
      <c r="L170" s="41" t="s">
        <v>1267</v>
      </c>
      <c r="M170" s="41">
        <v>2.5</v>
      </c>
      <c r="N170" s="41">
        <v>25</v>
      </c>
      <c r="O170" s="41">
        <v>4.16</v>
      </c>
      <c r="P170" s="41">
        <v>0</v>
      </c>
      <c r="Q170" s="41">
        <v>1.1599999999999999</v>
      </c>
      <c r="R170" s="42">
        <v>0</v>
      </c>
      <c r="S170" s="43">
        <v>28.66</v>
      </c>
      <c r="T170" s="44" t="str">
        <f t="shared" si="21"/>
        <v xml:space="preserve"> &gt; à 20 jours</v>
      </c>
      <c r="U170" s="2" t="str">
        <f t="shared" si="19"/>
        <v>S5410 - Communication</v>
      </c>
    </row>
    <row r="171" spans="1:21" x14ac:dyDescent="0.25">
      <c r="A171" s="41" t="s">
        <v>919</v>
      </c>
      <c r="B171" s="41" t="s">
        <v>545</v>
      </c>
      <c r="C171" s="41">
        <v>1021908</v>
      </c>
      <c r="D171" s="41" t="s">
        <v>531</v>
      </c>
      <c r="E171" s="41" t="s">
        <v>153</v>
      </c>
      <c r="F171" s="41" t="s">
        <v>196</v>
      </c>
      <c r="G171" s="41" t="s">
        <v>197</v>
      </c>
      <c r="H171" s="41" t="s">
        <v>356</v>
      </c>
      <c r="I171" s="41" t="s">
        <v>532</v>
      </c>
      <c r="J171" s="41" t="s">
        <v>528</v>
      </c>
      <c r="K171" s="41"/>
      <c r="L171" s="41" t="s">
        <v>1267</v>
      </c>
      <c r="M171" s="41">
        <v>0</v>
      </c>
      <c r="N171" s="41">
        <v>25</v>
      </c>
      <c r="O171" s="41">
        <v>4.16</v>
      </c>
      <c r="P171" s="41">
        <v>3</v>
      </c>
      <c r="Q171" s="41">
        <v>1.66</v>
      </c>
      <c r="R171" s="42">
        <v>0</v>
      </c>
      <c r="S171" s="43">
        <v>29.66</v>
      </c>
      <c r="T171" s="44" t="str">
        <f t="shared" si="21"/>
        <v xml:space="preserve"> &gt; à 20 jours</v>
      </c>
      <c r="U171" s="2" t="str">
        <f t="shared" si="19"/>
        <v>S6210 - Développement Commercial</v>
      </c>
    </row>
    <row r="172" spans="1:21" x14ac:dyDescent="0.25">
      <c r="A172" s="41" t="s">
        <v>922</v>
      </c>
      <c r="B172" s="41" t="s">
        <v>738</v>
      </c>
      <c r="C172" s="41">
        <v>1022330</v>
      </c>
      <c r="D172" s="41" t="s">
        <v>531</v>
      </c>
      <c r="E172" s="41" t="s">
        <v>153</v>
      </c>
      <c r="F172" s="41" t="s">
        <v>194</v>
      </c>
      <c r="G172" s="41" t="s">
        <v>195</v>
      </c>
      <c r="H172" s="41" t="s">
        <v>358</v>
      </c>
      <c r="I172" s="41" t="s">
        <v>532</v>
      </c>
      <c r="J172" s="41" t="s">
        <v>533</v>
      </c>
      <c r="K172" s="41"/>
      <c r="L172" s="41" t="s">
        <v>1267</v>
      </c>
      <c r="M172" s="41">
        <v>0</v>
      </c>
      <c r="N172" s="41">
        <v>24</v>
      </c>
      <c r="O172" s="41">
        <v>4.16</v>
      </c>
      <c r="P172" s="41">
        <v>0</v>
      </c>
      <c r="Q172" s="41">
        <v>0.83</v>
      </c>
      <c r="R172" s="42">
        <v>0</v>
      </c>
      <c r="S172" s="43">
        <v>24.83</v>
      </c>
      <c r="T172" s="44" t="str">
        <f t="shared" si="21"/>
        <v xml:space="preserve"> &gt; à 20 jours</v>
      </c>
      <c r="U172" s="2" t="str">
        <f t="shared" si="19"/>
        <v>S5810 - DSI</v>
      </c>
    </row>
    <row r="173" spans="1:21" x14ac:dyDescent="0.25">
      <c r="A173" s="41" t="s">
        <v>923</v>
      </c>
      <c r="B173" s="41" t="s">
        <v>704</v>
      </c>
      <c r="C173" s="41">
        <v>1022333</v>
      </c>
      <c r="D173" s="41" t="s">
        <v>531</v>
      </c>
      <c r="E173" s="41" t="s">
        <v>153</v>
      </c>
      <c r="F173" s="41" t="s">
        <v>186</v>
      </c>
      <c r="G173" s="41" t="s">
        <v>187</v>
      </c>
      <c r="H173" s="41" t="s">
        <v>358</v>
      </c>
      <c r="I173" s="41" t="s">
        <v>532</v>
      </c>
      <c r="J173" s="41" t="s">
        <v>533</v>
      </c>
      <c r="K173" s="41"/>
      <c r="L173" s="41" t="s">
        <v>1267</v>
      </c>
      <c r="M173" s="41">
        <v>0</v>
      </c>
      <c r="N173" s="41">
        <v>13.5</v>
      </c>
      <c r="O173" s="41">
        <v>4.16</v>
      </c>
      <c r="P173" s="41">
        <v>0</v>
      </c>
      <c r="Q173" s="41">
        <v>1.66</v>
      </c>
      <c r="R173" s="42">
        <v>0</v>
      </c>
      <c r="S173" s="43">
        <v>15.16</v>
      </c>
      <c r="T173" s="44" t="str">
        <f t="shared" si="21"/>
        <v>15 à 20</v>
      </c>
      <c r="U173" s="2" t="str">
        <f t="shared" si="19"/>
        <v>S5310 - DQR</v>
      </c>
    </row>
    <row r="174" spans="1:21" x14ac:dyDescent="0.25">
      <c r="A174" s="41" t="s">
        <v>925</v>
      </c>
      <c r="B174" s="41" t="s">
        <v>712</v>
      </c>
      <c r="C174" s="41">
        <v>1022500</v>
      </c>
      <c r="D174" s="41" t="s">
        <v>531</v>
      </c>
      <c r="E174" s="41" t="s">
        <v>153</v>
      </c>
      <c r="F174" s="41" t="s">
        <v>186</v>
      </c>
      <c r="G174" s="41" t="s">
        <v>187</v>
      </c>
      <c r="H174" s="41" t="s">
        <v>590</v>
      </c>
      <c r="I174" s="41" t="s">
        <v>527</v>
      </c>
      <c r="J174" s="41" t="s">
        <v>528</v>
      </c>
      <c r="K174" s="41"/>
      <c r="L174" s="41" t="s">
        <v>1267</v>
      </c>
      <c r="M174" s="41">
        <v>0</v>
      </c>
      <c r="N174" s="41">
        <v>20</v>
      </c>
      <c r="O174" s="41">
        <v>4.16</v>
      </c>
      <c r="P174" s="41">
        <v>0</v>
      </c>
      <c r="Q174" s="41">
        <v>0.66</v>
      </c>
      <c r="R174" s="42">
        <v>0</v>
      </c>
      <c r="S174" s="43">
        <v>20.66</v>
      </c>
      <c r="T174" s="44" t="str">
        <f t="shared" ref="T174:T186" si="22">IF(S174&lt;0," -0 ",IF(S174&lt;=5," 0 à 5",IF(S174&lt;=10," 5 à 10",IF(S174&lt;=15," 10 à 15",IF(S174&lt;=20,"15 à 20"," &gt; à 20 jours")))))</f>
        <v xml:space="preserve"> &gt; à 20 jours</v>
      </c>
      <c r="U174" s="2" t="str">
        <f t="shared" si="19"/>
        <v>S5310 - DQR</v>
      </c>
    </row>
    <row r="175" spans="1:21" ht="25.8" x14ac:dyDescent="0.25">
      <c r="A175" s="41" t="s">
        <v>926</v>
      </c>
      <c r="B175" s="41" t="s">
        <v>927</v>
      </c>
      <c r="C175" s="41">
        <v>1022537</v>
      </c>
      <c r="D175" s="41" t="s">
        <v>531</v>
      </c>
      <c r="E175" s="41" t="s">
        <v>153</v>
      </c>
      <c r="F175" s="41" t="s">
        <v>194</v>
      </c>
      <c r="G175" s="41" t="s">
        <v>195</v>
      </c>
      <c r="H175" s="41" t="s">
        <v>357</v>
      </c>
      <c r="I175" s="41" t="s">
        <v>532</v>
      </c>
      <c r="J175" s="41" t="s">
        <v>533</v>
      </c>
      <c r="K175" s="41"/>
      <c r="L175" s="41" t="s">
        <v>1267</v>
      </c>
      <c r="M175" s="41">
        <v>0</v>
      </c>
      <c r="N175" s="41">
        <v>25</v>
      </c>
      <c r="O175" s="41">
        <v>4.16</v>
      </c>
      <c r="P175" s="41">
        <v>7</v>
      </c>
      <c r="Q175" s="41">
        <v>1.66</v>
      </c>
      <c r="R175" s="42">
        <v>0</v>
      </c>
      <c r="S175" s="43">
        <v>33.659999999999997</v>
      </c>
      <c r="T175" s="44" t="str">
        <f t="shared" si="22"/>
        <v xml:space="preserve"> &gt; à 20 jours</v>
      </c>
      <c r="U175" s="2" t="str">
        <f t="shared" si="19"/>
        <v>S5810 - DSI</v>
      </c>
    </row>
    <row r="176" spans="1:21" x14ac:dyDescent="0.25">
      <c r="A176" s="41" t="s">
        <v>928</v>
      </c>
      <c r="B176" s="41" t="s">
        <v>746</v>
      </c>
      <c r="C176" s="41">
        <v>1022539</v>
      </c>
      <c r="D176" s="41" t="s">
        <v>531</v>
      </c>
      <c r="E176" s="41" t="s">
        <v>153</v>
      </c>
      <c r="F176" s="41" t="s">
        <v>184</v>
      </c>
      <c r="G176" s="41" t="s">
        <v>185</v>
      </c>
      <c r="H176" s="41" t="s">
        <v>357</v>
      </c>
      <c r="I176" s="41" t="s">
        <v>532</v>
      </c>
      <c r="J176" s="41" t="s">
        <v>533</v>
      </c>
      <c r="K176" s="41"/>
      <c r="L176" s="41" t="s">
        <v>1267</v>
      </c>
      <c r="M176" s="41">
        <v>0</v>
      </c>
      <c r="N176" s="41">
        <v>8.5</v>
      </c>
      <c r="O176" s="41">
        <v>4.16</v>
      </c>
      <c r="P176" s="41">
        <v>0</v>
      </c>
      <c r="Q176" s="41">
        <v>1.26</v>
      </c>
      <c r="R176" s="42">
        <v>0</v>
      </c>
      <c r="S176" s="43">
        <v>9.76</v>
      </c>
      <c r="T176" s="44" t="str">
        <f t="shared" si="22"/>
        <v xml:space="preserve"> 5 à 10</v>
      </c>
      <c r="U176" s="2" t="str">
        <f t="shared" si="19"/>
        <v>S5210 - Direction Formation</v>
      </c>
    </row>
    <row r="177" spans="1:21" x14ac:dyDescent="0.25">
      <c r="A177" s="41" t="s">
        <v>929</v>
      </c>
      <c r="B177" s="41" t="s">
        <v>722</v>
      </c>
      <c r="C177" s="41">
        <v>1022578</v>
      </c>
      <c r="D177" s="41" t="s">
        <v>531</v>
      </c>
      <c r="E177" s="41" t="s">
        <v>153</v>
      </c>
      <c r="F177" s="41" t="s">
        <v>186</v>
      </c>
      <c r="G177" s="41" t="s">
        <v>187</v>
      </c>
      <c r="H177" s="41" t="s">
        <v>535</v>
      </c>
      <c r="I177" s="41" t="s">
        <v>527</v>
      </c>
      <c r="J177" s="41" t="s">
        <v>528</v>
      </c>
      <c r="K177" s="41"/>
      <c r="L177" s="41" t="s">
        <v>1267</v>
      </c>
      <c r="M177" s="41">
        <v>5.5</v>
      </c>
      <c r="N177" s="41">
        <v>23</v>
      </c>
      <c r="O177" s="41">
        <v>3.74</v>
      </c>
      <c r="P177" s="41">
        <v>1.5</v>
      </c>
      <c r="Q177" s="41">
        <v>1.5</v>
      </c>
      <c r="R177" s="42">
        <v>0</v>
      </c>
      <c r="S177" s="43">
        <v>31.5</v>
      </c>
      <c r="T177" s="44" t="str">
        <f t="shared" si="22"/>
        <v xml:space="preserve"> &gt; à 20 jours</v>
      </c>
      <c r="U177" s="2" t="str">
        <f t="shared" si="19"/>
        <v>S5310 - DQR</v>
      </c>
    </row>
    <row r="178" spans="1:21" x14ac:dyDescent="0.25">
      <c r="A178" s="41" t="s">
        <v>930</v>
      </c>
      <c r="B178" s="41" t="s">
        <v>538</v>
      </c>
      <c r="C178" s="41">
        <v>1022593</v>
      </c>
      <c r="D178" s="41" t="s">
        <v>531</v>
      </c>
      <c r="E178" s="41" t="s">
        <v>153</v>
      </c>
      <c r="F178" s="41" t="s">
        <v>182</v>
      </c>
      <c r="G178" s="41" t="s">
        <v>183</v>
      </c>
      <c r="H178" s="41" t="s">
        <v>360</v>
      </c>
      <c r="I178" s="41" t="s">
        <v>532</v>
      </c>
      <c r="J178" s="41" t="s">
        <v>540</v>
      </c>
      <c r="K178" s="41"/>
      <c r="L178" s="41" t="s">
        <v>1267</v>
      </c>
      <c r="M178" s="41">
        <v>79</v>
      </c>
      <c r="N178" s="41">
        <v>9</v>
      </c>
      <c r="O178" s="41">
        <v>4.16</v>
      </c>
      <c r="P178" s="41">
        <v>0</v>
      </c>
      <c r="Q178" s="41">
        <v>0</v>
      </c>
      <c r="R178" s="42">
        <v>0</v>
      </c>
      <c r="S178" s="43">
        <v>88</v>
      </c>
      <c r="T178" s="44" t="str">
        <f t="shared" si="22"/>
        <v xml:space="preserve"> &gt; à 20 jours</v>
      </c>
      <c r="U178" s="2" t="str">
        <f t="shared" si="19"/>
        <v>S5110 - Talents</v>
      </c>
    </row>
    <row r="179" spans="1:21" x14ac:dyDescent="0.25">
      <c r="A179" s="41" t="s">
        <v>931</v>
      </c>
      <c r="B179" s="41" t="s">
        <v>741</v>
      </c>
      <c r="C179" s="41">
        <v>1022627</v>
      </c>
      <c r="D179" s="41" t="s">
        <v>531</v>
      </c>
      <c r="E179" s="41" t="s">
        <v>153</v>
      </c>
      <c r="F179" s="41" t="s">
        <v>186</v>
      </c>
      <c r="G179" s="41" t="s">
        <v>187</v>
      </c>
      <c r="H179" s="41" t="s">
        <v>356</v>
      </c>
      <c r="I179" s="41" t="s">
        <v>532</v>
      </c>
      <c r="J179" s="41" t="s">
        <v>533</v>
      </c>
      <c r="K179" s="41"/>
      <c r="L179" s="41" t="s">
        <v>1267</v>
      </c>
      <c r="M179" s="41">
        <v>4</v>
      </c>
      <c r="N179" s="41">
        <v>25</v>
      </c>
      <c r="O179" s="41">
        <v>4.16</v>
      </c>
      <c r="P179" s="41">
        <v>0</v>
      </c>
      <c r="Q179" s="41">
        <v>1.66</v>
      </c>
      <c r="R179" s="42">
        <v>0</v>
      </c>
      <c r="S179" s="43">
        <v>30.66</v>
      </c>
      <c r="T179" s="44" t="str">
        <f t="shared" si="22"/>
        <v xml:space="preserve"> &gt; à 20 jours</v>
      </c>
      <c r="U179" s="2" t="str">
        <f t="shared" si="19"/>
        <v>S5310 - DQR</v>
      </c>
    </row>
    <row r="180" spans="1:21" x14ac:dyDescent="0.25">
      <c r="A180" s="41" t="s">
        <v>932</v>
      </c>
      <c r="B180" s="41" t="s">
        <v>933</v>
      </c>
      <c r="C180" s="41">
        <v>1022688</v>
      </c>
      <c r="D180" s="41" t="s">
        <v>531</v>
      </c>
      <c r="E180" s="41" t="s">
        <v>153</v>
      </c>
      <c r="F180" s="41" t="s">
        <v>216</v>
      </c>
      <c r="G180" s="41" t="s">
        <v>217</v>
      </c>
      <c r="H180" s="41" t="s">
        <v>358</v>
      </c>
      <c r="I180" s="41" t="s">
        <v>532</v>
      </c>
      <c r="J180" s="41" t="s">
        <v>533</v>
      </c>
      <c r="K180" s="41"/>
      <c r="L180" s="41" t="s">
        <v>1267</v>
      </c>
      <c r="M180" s="41">
        <v>2.5</v>
      </c>
      <c r="N180" s="41">
        <v>29</v>
      </c>
      <c r="O180" s="41">
        <v>4.16</v>
      </c>
      <c r="P180" s="41">
        <v>9</v>
      </c>
      <c r="Q180" s="41">
        <v>1.66</v>
      </c>
      <c r="R180" s="42">
        <v>0</v>
      </c>
      <c r="S180" s="43">
        <v>42.16</v>
      </c>
      <c r="T180" s="44" t="str">
        <f t="shared" si="22"/>
        <v xml:space="preserve"> &gt; à 20 jours</v>
      </c>
      <c r="U180" s="2" t="str">
        <f t="shared" si="19"/>
        <v>S8210 - Deloitte Formation</v>
      </c>
    </row>
    <row r="181" spans="1:21" x14ac:dyDescent="0.25">
      <c r="A181" s="41" t="s">
        <v>934</v>
      </c>
      <c r="B181" s="41" t="s">
        <v>935</v>
      </c>
      <c r="C181" s="41">
        <v>1022743</v>
      </c>
      <c r="D181" s="41" t="s">
        <v>531</v>
      </c>
      <c r="E181" s="41" t="s">
        <v>153</v>
      </c>
      <c r="F181" s="41" t="s">
        <v>184</v>
      </c>
      <c r="G181" s="41" t="s">
        <v>185</v>
      </c>
      <c r="H181" s="41" t="s">
        <v>356</v>
      </c>
      <c r="I181" s="41" t="s">
        <v>532</v>
      </c>
      <c r="J181" s="41" t="s">
        <v>533</v>
      </c>
      <c r="K181" s="41"/>
      <c r="L181" s="41" t="s">
        <v>1267</v>
      </c>
      <c r="M181" s="41">
        <v>11.5</v>
      </c>
      <c r="N181" s="41">
        <v>25</v>
      </c>
      <c r="O181" s="41">
        <v>4.16</v>
      </c>
      <c r="P181" s="41">
        <v>3</v>
      </c>
      <c r="Q181" s="41">
        <v>1.66</v>
      </c>
      <c r="R181" s="42">
        <v>0</v>
      </c>
      <c r="S181" s="43">
        <v>41.16</v>
      </c>
      <c r="T181" s="44" t="str">
        <f t="shared" si="22"/>
        <v xml:space="preserve"> &gt; à 20 jours</v>
      </c>
      <c r="U181" s="2" t="str">
        <f t="shared" si="19"/>
        <v>S5210 - Direction Formation</v>
      </c>
    </row>
    <row r="182" spans="1:21" x14ac:dyDescent="0.25">
      <c r="A182" s="41" t="s">
        <v>936</v>
      </c>
      <c r="B182" s="41" t="s">
        <v>607</v>
      </c>
      <c r="C182" s="41">
        <v>1022904</v>
      </c>
      <c r="D182" s="41" t="s">
        <v>531</v>
      </c>
      <c r="E182" s="41" t="s">
        <v>153</v>
      </c>
      <c r="F182" s="41" t="s">
        <v>154</v>
      </c>
      <c r="G182" s="41" t="s">
        <v>155</v>
      </c>
      <c r="H182" s="41" t="s">
        <v>554</v>
      </c>
      <c r="I182" s="41" t="s">
        <v>527</v>
      </c>
      <c r="J182" s="41" t="s">
        <v>650</v>
      </c>
      <c r="K182" s="41"/>
      <c r="L182" s="41" t="s">
        <v>1267</v>
      </c>
      <c r="M182" s="41">
        <v>41.1</v>
      </c>
      <c r="N182" s="41">
        <v>0</v>
      </c>
      <c r="O182" s="41">
        <v>0</v>
      </c>
      <c r="P182" s="41">
        <v>6.5</v>
      </c>
      <c r="Q182" s="41">
        <v>0</v>
      </c>
      <c r="R182" s="42">
        <v>0</v>
      </c>
      <c r="S182" s="43">
        <v>47.6</v>
      </c>
      <c r="T182" s="44" t="str">
        <f t="shared" si="22"/>
        <v xml:space="preserve"> &gt; à 20 jours</v>
      </c>
      <c r="U182" s="2" t="str">
        <f t="shared" si="19"/>
        <v>E1011 - Présidence Direction Générale</v>
      </c>
    </row>
    <row r="183" spans="1:21" x14ac:dyDescent="0.25">
      <c r="A183" s="41" t="s">
        <v>937</v>
      </c>
      <c r="B183" s="41" t="s">
        <v>884</v>
      </c>
      <c r="C183" s="41">
        <v>1022920</v>
      </c>
      <c r="D183" s="41" t="s">
        <v>531</v>
      </c>
      <c r="E183" s="41" t="s">
        <v>153</v>
      </c>
      <c r="F183" s="41" t="s">
        <v>184</v>
      </c>
      <c r="G183" s="41" t="s">
        <v>185</v>
      </c>
      <c r="H183" s="41" t="s">
        <v>358</v>
      </c>
      <c r="I183" s="41" t="s">
        <v>532</v>
      </c>
      <c r="J183" s="41" t="s">
        <v>533</v>
      </c>
      <c r="K183" s="41"/>
      <c r="L183" s="41" t="s">
        <v>1267</v>
      </c>
      <c r="M183" s="41">
        <v>3</v>
      </c>
      <c r="N183" s="41">
        <v>25</v>
      </c>
      <c r="O183" s="41">
        <v>4.16</v>
      </c>
      <c r="P183" s="41">
        <v>0</v>
      </c>
      <c r="Q183" s="41">
        <v>0.83</v>
      </c>
      <c r="R183" s="42">
        <v>0</v>
      </c>
      <c r="S183" s="43">
        <v>28.83</v>
      </c>
      <c r="T183" s="44" t="str">
        <f t="shared" si="22"/>
        <v xml:space="preserve"> &gt; à 20 jours</v>
      </c>
      <c r="U183" s="2" t="str">
        <f t="shared" si="19"/>
        <v>S5210 - Direction Formation</v>
      </c>
    </row>
    <row r="184" spans="1:21" x14ac:dyDescent="0.25">
      <c r="A184" s="41" t="s">
        <v>938</v>
      </c>
      <c r="B184" s="41" t="s">
        <v>754</v>
      </c>
      <c r="C184" s="41">
        <v>1022925</v>
      </c>
      <c r="D184" s="41" t="s">
        <v>531</v>
      </c>
      <c r="E184" s="41" t="s">
        <v>153</v>
      </c>
      <c r="F184" s="41" t="s">
        <v>188</v>
      </c>
      <c r="G184" s="41" t="s">
        <v>189</v>
      </c>
      <c r="H184" s="41" t="s">
        <v>357</v>
      </c>
      <c r="I184" s="41" t="s">
        <v>532</v>
      </c>
      <c r="J184" s="41" t="s">
        <v>533</v>
      </c>
      <c r="K184" s="41"/>
      <c r="L184" s="41" t="s">
        <v>1267</v>
      </c>
      <c r="M184" s="41">
        <v>0</v>
      </c>
      <c r="N184" s="41">
        <v>22</v>
      </c>
      <c r="O184" s="41">
        <v>4.16</v>
      </c>
      <c r="P184" s="41">
        <v>0.5</v>
      </c>
      <c r="Q184" s="41">
        <v>1.66</v>
      </c>
      <c r="R184" s="42">
        <v>0</v>
      </c>
      <c r="S184" s="43">
        <v>24.16</v>
      </c>
      <c r="T184" s="44" t="str">
        <f t="shared" si="22"/>
        <v xml:space="preserve"> &gt; à 20 jours</v>
      </c>
      <c r="U184" s="2" t="str">
        <f t="shared" si="19"/>
        <v>S5410 - Communication</v>
      </c>
    </row>
    <row r="185" spans="1:21" x14ac:dyDescent="0.25">
      <c r="A185" s="41" t="s">
        <v>939</v>
      </c>
      <c r="B185" s="41" t="s">
        <v>940</v>
      </c>
      <c r="C185" s="41">
        <v>1023261</v>
      </c>
      <c r="D185" s="41" t="s">
        <v>531</v>
      </c>
      <c r="E185" s="41" t="s">
        <v>153</v>
      </c>
      <c r="F185" s="41" t="s">
        <v>182</v>
      </c>
      <c r="G185" s="41" t="s">
        <v>183</v>
      </c>
      <c r="H185" s="41" t="s">
        <v>359</v>
      </c>
      <c r="I185" s="41" t="s">
        <v>532</v>
      </c>
      <c r="J185" s="41" t="s">
        <v>540</v>
      </c>
      <c r="K185" s="41"/>
      <c r="L185" s="41" t="s">
        <v>1267</v>
      </c>
      <c r="M185" s="41">
        <v>2.5</v>
      </c>
      <c r="N185" s="41">
        <v>23</v>
      </c>
      <c r="O185" s="41">
        <v>0</v>
      </c>
      <c r="P185" s="41">
        <v>0</v>
      </c>
      <c r="Q185" s="41">
        <v>0</v>
      </c>
      <c r="R185" s="42">
        <v>0</v>
      </c>
      <c r="S185" s="43">
        <v>25.5</v>
      </c>
      <c r="T185" s="44" t="str">
        <f t="shared" si="22"/>
        <v xml:space="preserve"> &gt; à 20 jours</v>
      </c>
      <c r="U185" s="2" t="str">
        <f t="shared" si="19"/>
        <v>S5110 - Talents</v>
      </c>
    </row>
    <row r="186" spans="1:21" x14ac:dyDescent="0.25">
      <c r="A186" s="41" t="s">
        <v>941</v>
      </c>
      <c r="B186" s="41" t="s">
        <v>560</v>
      </c>
      <c r="C186" s="41">
        <v>1023285</v>
      </c>
      <c r="D186" s="41" t="s">
        <v>531</v>
      </c>
      <c r="E186" s="41" t="s">
        <v>153</v>
      </c>
      <c r="F186" s="41" t="s">
        <v>194</v>
      </c>
      <c r="G186" s="41" t="s">
        <v>195</v>
      </c>
      <c r="H186" s="41" t="s">
        <v>358</v>
      </c>
      <c r="I186" s="41" t="s">
        <v>532</v>
      </c>
      <c r="J186" s="41" t="s">
        <v>533</v>
      </c>
      <c r="K186" s="41"/>
      <c r="L186" s="41" t="s">
        <v>1267</v>
      </c>
      <c r="M186" s="41">
        <v>0</v>
      </c>
      <c r="N186" s="41">
        <v>19.5</v>
      </c>
      <c r="O186" s="41">
        <v>4.16</v>
      </c>
      <c r="P186" s="41">
        <v>0</v>
      </c>
      <c r="Q186" s="41">
        <v>1.66</v>
      </c>
      <c r="R186" s="42">
        <v>0</v>
      </c>
      <c r="S186" s="43">
        <v>21.16</v>
      </c>
      <c r="T186" s="44" t="str">
        <f t="shared" si="22"/>
        <v xml:space="preserve"> &gt; à 20 jours</v>
      </c>
      <c r="U186" s="2" t="str">
        <f t="shared" si="19"/>
        <v>S5810 - DSI</v>
      </c>
    </row>
    <row r="187" spans="1:21" x14ac:dyDescent="0.25">
      <c r="A187" s="41" t="s">
        <v>942</v>
      </c>
      <c r="B187" s="41" t="s">
        <v>735</v>
      </c>
      <c r="C187" s="41">
        <v>1023312</v>
      </c>
      <c r="D187" s="41" t="s">
        <v>531</v>
      </c>
      <c r="E187" s="41" t="s">
        <v>153</v>
      </c>
      <c r="F187" s="41" t="s">
        <v>206</v>
      </c>
      <c r="G187" s="41" t="s">
        <v>207</v>
      </c>
      <c r="H187" s="41" t="s">
        <v>356</v>
      </c>
      <c r="I187" s="41" t="s">
        <v>532</v>
      </c>
      <c r="J187" s="41" t="s">
        <v>533</v>
      </c>
      <c r="K187" s="41"/>
      <c r="L187" s="41" t="s">
        <v>1267</v>
      </c>
      <c r="M187" s="41">
        <v>0.5</v>
      </c>
      <c r="N187" s="41">
        <v>25</v>
      </c>
      <c r="O187" s="41">
        <v>4.16</v>
      </c>
      <c r="P187" s="41">
        <v>1</v>
      </c>
      <c r="Q187" s="41">
        <v>1.66</v>
      </c>
      <c r="R187" s="42">
        <v>0</v>
      </c>
      <c r="S187" s="43">
        <v>28.16</v>
      </c>
      <c r="T187" s="44" t="str">
        <f t="shared" ref="T187:T192" si="23">IF(S187&lt;0," -0 ",IF(S187&lt;=5," 0 à 5",IF(S187&lt;=10," 5 à 10",IF(S187&lt;=15," 10 à 15",IF(S187&lt;=20,"15 à 20"," &gt; à 20 jours")))))</f>
        <v xml:space="preserve"> &gt; à 20 jours</v>
      </c>
      <c r="U187" s="2" t="str">
        <f t="shared" si="19"/>
        <v>S7010 - Direction Financière</v>
      </c>
    </row>
    <row r="188" spans="1:21" x14ac:dyDescent="0.25">
      <c r="A188" s="41" t="s">
        <v>943</v>
      </c>
      <c r="B188" s="41" t="s">
        <v>696</v>
      </c>
      <c r="C188" s="41">
        <v>1023341</v>
      </c>
      <c r="D188" s="41" t="s">
        <v>531</v>
      </c>
      <c r="E188" s="41" t="s">
        <v>153</v>
      </c>
      <c r="F188" s="41" t="s">
        <v>186</v>
      </c>
      <c r="G188" s="41" t="s">
        <v>187</v>
      </c>
      <c r="H188" s="41" t="s">
        <v>358</v>
      </c>
      <c r="I188" s="41" t="s">
        <v>532</v>
      </c>
      <c r="J188" s="41" t="s">
        <v>533</v>
      </c>
      <c r="K188" s="41"/>
      <c r="L188" s="41" t="s">
        <v>1267</v>
      </c>
      <c r="M188" s="41">
        <v>12.5</v>
      </c>
      <c r="N188" s="41">
        <v>25</v>
      </c>
      <c r="O188" s="41">
        <v>4.16</v>
      </c>
      <c r="P188" s="41">
        <v>0</v>
      </c>
      <c r="Q188" s="41">
        <v>-0.84</v>
      </c>
      <c r="R188" s="42">
        <v>0</v>
      </c>
      <c r="S188" s="43">
        <v>36.659999999999997</v>
      </c>
      <c r="T188" s="44" t="str">
        <f t="shared" si="23"/>
        <v xml:space="preserve"> &gt; à 20 jours</v>
      </c>
      <c r="U188" s="2" t="str">
        <f t="shared" si="19"/>
        <v>S5310 - DQR</v>
      </c>
    </row>
    <row r="189" spans="1:21" x14ac:dyDescent="0.25">
      <c r="A189" s="41" t="s">
        <v>945</v>
      </c>
      <c r="B189" s="41" t="s">
        <v>622</v>
      </c>
      <c r="C189" s="41">
        <v>1023426</v>
      </c>
      <c r="D189" s="41" t="s">
        <v>531</v>
      </c>
      <c r="E189" s="41" t="s">
        <v>153</v>
      </c>
      <c r="F189" s="41" t="s">
        <v>210</v>
      </c>
      <c r="G189" s="41" t="s">
        <v>211</v>
      </c>
      <c r="H189" s="41" t="s">
        <v>356</v>
      </c>
      <c r="I189" s="41" t="s">
        <v>532</v>
      </c>
      <c r="J189" s="41" t="s">
        <v>533</v>
      </c>
      <c r="K189" s="41"/>
      <c r="L189" s="41" t="s">
        <v>1267</v>
      </c>
      <c r="M189" s="41">
        <v>0</v>
      </c>
      <c r="N189" s="41">
        <v>25</v>
      </c>
      <c r="O189" s="41">
        <v>4.16</v>
      </c>
      <c r="P189" s="41">
        <v>0</v>
      </c>
      <c r="Q189" s="41">
        <v>1.1200000000000001</v>
      </c>
      <c r="R189" s="42">
        <v>0</v>
      </c>
      <c r="S189" s="43">
        <v>26.12</v>
      </c>
      <c r="T189" s="44" t="str">
        <f t="shared" si="23"/>
        <v xml:space="preserve"> &gt; à 20 jours</v>
      </c>
      <c r="U189" s="2" t="str">
        <f t="shared" si="19"/>
        <v>S7410 - DDO Groupe</v>
      </c>
    </row>
    <row r="190" spans="1:21" x14ac:dyDescent="0.25">
      <c r="A190" s="41" t="s">
        <v>947</v>
      </c>
      <c r="B190" s="41" t="s">
        <v>948</v>
      </c>
      <c r="C190" s="41">
        <v>1023567</v>
      </c>
      <c r="D190" s="41" t="s">
        <v>531</v>
      </c>
      <c r="E190" s="41" t="s">
        <v>153</v>
      </c>
      <c r="F190" s="41" t="s">
        <v>190</v>
      </c>
      <c r="G190" s="41" t="s">
        <v>191</v>
      </c>
      <c r="H190" s="41" t="s">
        <v>358</v>
      </c>
      <c r="I190" s="41" t="s">
        <v>532</v>
      </c>
      <c r="J190" s="41" t="s">
        <v>533</v>
      </c>
      <c r="K190" s="41"/>
      <c r="L190" s="41" t="s">
        <v>1267</v>
      </c>
      <c r="M190" s="41">
        <v>0</v>
      </c>
      <c r="N190" s="41">
        <v>25</v>
      </c>
      <c r="O190" s="41">
        <v>4.16</v>
      </c>
      <c r="P190" s="41">
        <v>2</v>
      </c>
      <c r="Q190" s="41">
        <v>1.66</v>
      </c>
      <c r="R190" s="42">
        <v>0</v>
      </c>
      <c r="S190" s="43">
        <v>28.66</v>
      </c>
      <c r="T190" s="44" t="str">
        <f t="shared" si="23"/>
        <v xml:space="preserve"> &gt; à 20 jours</v>
      </c>
      <c r="U190" s="2" t="str">
        <f t="shared" si="19"/>
        <v>S5610 - Secrétariat Général</v>
      </c>
    </row>
    <row r="191" spans="1:21" x14ac:dyDescent="0.25">
      <c r="A191" s="41" t="s">
        <v>949</v>
      </c>
      <c r="B191" s="41" t="s">
        <v>840</v>
      </c>
      <c r="C191" s="41">
        <v>1023579</v>
      </c>
      <c r="D191" s="41" t="s">
        <v>531</v>
      </c>
      <c r="E191" s="41" t="s">
        <v>153</v>
      </c>
      <c r="F191" s="41" t="s">
        <v>202</v>
      </c>
      <c r="G191" s="41" t="s">
        <v>203</v>
      </c>
      <c r="H191" s="41" t="s">
        <v>358</v>
      </c>
      <c r="I191" s="41" t="s">
        <v>532</v>
      </c>
      <c r="J191" s="41" t="s">
        <v>533</v>
      </c>
      <c r="K191" s="41"/>
      <c r="L191" s="41" t="s">
        <v>1267</v>
      </c>
      <c r="M191" s="41">
        <v>0</v>
      </c>
      <c r="N191" s="41">
        <v>24</v>
      </c>
      <c r="O191" s="41">
        <v>4.16</v>
      </c>
      <c r="P191" s="41">
        <v>1</v>
      </c>
      <c r="Q191" s="41">
        <v>1.66</v>
      </c>
      <c r="R191" s="42">
        <v>0</v>
      </c>
      <c r="S191" s="43">
        <v>26.66</v>
      </c>
      <c r="T191" s="44" t="str">
        <f t="shared" si="23"/>
        <v xml:space="preserve"> &gt; à 20 jours</v>
      </c>
      <c r="U191" s="2" t="str">
        <f t="shared" si="19"/>
        <v>S6510 - Marketing</v>
      </c>
    </row>
    <row r="192" spans="1:21" x14ac:dyDescent="0.25">
      <c r="A192" s="41" t="s">
        <v>950</v>
      </c>
      <c r="B192" s="41" t="s">
        <v>768</v>
      </c>
      <c r="C192" s="41">
        <v>1023583</v>
      </c>
      <c r="D192" s="41" t="s">
        <v>531</v>
      </c>
      <c r="E192" s="41" t="s">
        <v>153</v>
      </c>
      <c r="F192" s="41" t="s">
        <v>202</v>
      </c>
      <c r="G192" s="41" t="s">
        <v>203</v>
      </c>
      <c r="H192" s="41" t="s">
        <v>578</v>
      </c>
      <c r="I192" s="41" t="s">
        <v>532</v>
      </c>
      <c r="J192" s="41" t="s">
        <v>533</v>
      </c>
      <c r="K192" s="41"/>
      <c r="L192" s="41" t="s">
        <v>1267</v>
      </c>
      <c r="M192" s="41">
        <v>0</v>
      </c>
      <c r="N192" s="41">
        <v>22</v>
      </c>
      <c r="O192" s="41">
        <v>4.16</v>
      </c>
      <c r="P192" s="41">
        <v>0</v>
      </c>
      <c r="Q192" s="41">
        <v>1.66</v>
      </c>
      <c r="R192" s="42">
        <v>0</v>
      </c>
      <c r="S192" s="43">
        <v>23.66</v>
      </c>
      <c r="T192" s="44" t="str">
        <f t="shared" si="23"/>
        <v xml:space="preserve"> &gt; à 20 jours</v>
      </c>
      <c r="U192" s="2" t="str">
        <f t="shared" si="19"/>
        <v>S6510 - Marketing</v>
      </c>
    </row>
    <row r="193" spans="1:21" x14ac:dyDescent="0.25">
      <c r="A193" s="41" t="s">
        <v>951</v>
      </c>
      <c r="B193" s="41" t="s">
        <v>625</v>
      </c>
      <c r="C193" s="41">
        <v>1023645</v>
      </c>
      <c r="D193" s="41" t="s">
        <v>531</v>
      </c>
      <c r="E193" s="41" t="s">
        <v>153</v>
      </c>
      <c r="F193" s="41" t="s">
        <v>194</v>
      </c>
      <c r="G193" s="41" t="s">
        <v>195</v>
      </c>
      <c r="H193" s="41" t="s">
        <v>360</v>
      </c>
      <c r="I193" s="41" t="s">
        <v>532</v>
      </c>
      <c r="J193" s="41" t="s">
        <v>540</v>
      </c>
      <c r="K193" s="41"/>
      <c r="L193" s="41" t="s">
        <v>1267</v>
      </c>
      <c r="M193" s="41">
        <v>0</v>
      </c>
      <c r="N193" s="41">
        <v>10</v>
      </c>
      <c r="O193" s="41">
        <v>4.16</v>
      </c>
      <c r="P193" s="41">
        <v>0</v>
      </c>
      <c r="Q193" s="41">
        <v>-2</v>
      </c>
      <c r="R193" s="42">
        <v>0</v>
      </c>
      <c r="S193" s="43">
        <v>8</v>
      </c>
      <c r="T193" s="44" t="str">
        <f t="shared" ref="T193:T199" si="24">IF(S193&lt;0," -0 ",IF(S193&lt;=5," 0 à 5",IF(S193&lt;=10," 5 à 10",IF(S193&lt;=15," 10 à 15",IF(S193&lt;=20,"15 à 20"," &gt; à 20 jours")))))</f>
        <v xml:space="preserve"> 5 à 10</v>
      </c>
      <c r="U193" s="2" t="str">
        <f t="shared" si="19"/>
        <v>S5810 - DSI</v>
      </c>
    </row>
    <row r="194" spans="1:21" x14ac:dyDescent="0.25">
      <c r="A194" s="41" t="s">
        <v>1270</v>
      </c>
      <c r="B194" s="41" t="s">
        <v>952</v>
      </c>
      <c r="C194" s="41">
        <v>1023691</v>
      </c>
      <c r="D194" s="41" t="s">
        <v>531</v>
      </c>
      <c r="E194" s="41" t="s">
        <v>153</v>
      </c>
      <c r="F194" s="41" t="s">
        <v>182</v>
      </c>
      <c r="G194" s="41" t="s">
        <v>183</v>
      </c>
      <c r="H194" s="41" t="s">
        <v>358</v>
      </c>
      <c r="I194" s="41" t="s">
        <v>532</v>
      </c>
      <c r="J194" s="41" t="s">
        <v>533</v>
      </c>
      <c r="K194" s="41"/>
      <c r="L194" s="41" t="s">
        <v>1267</v>
      </c>
      <c r="M194" s="41">
        <v>0</v>
      </c>
      <c r="N194" s="41">
        <v>1</v>
      </c>
      <c r="O194" s="41">
        <v>3.32</v>
      </c>
      <c r="P194" s="41">
        <v>0</v>
      </c>
      <c r="Q194" s="41">
        <v>-1.18</v>
      </c>
      <c r="R194" s="42">
        <v>0</v>
      </c>
      <c r="S194" s="43">
        <v>-0.17999999999999994</v>
      </c>
      <c r="T194" s="44" t="str">
        <f t="shared" si="24"/>
        <v xml:space="preserve"> -0 </v>
      </c>
      <c r="U194" s="2" t="str">
        <f t="shared" si="19"/>
        <v>S5110 - Talents</v>
      </c>
    </row>
    <row r="195" spans="1:21" x14ac:dyDescent="0.25">
      <c r="A195" s="41" t="s">
        <v>953</v>
      </c>
      <c r="B195" s="41" t="s">
        <v>954</v>
      </c>
      <c r="C195" s="41">
        <v>1023726</v>
      </c>
      <c r="D195" s="41" t="s">
        <v>531</v>
      </c>
      <c r="E195" s="41" t="s">
        <v>153</v>
      </c>
      <c r="F195" s="41" t="s">
        <v>188</v>
      </c>
      <c r="G195" s="41" t="s">
        <v>189</v>
      </c>
      <c r="H195" s="41" t="s">
        <v>357</v>
      </c>
      <c r="I195" s="41" t="s">
        <v>532</v>
      </c>
      <c r="J195" s="41" t="s">
        <v>533</v>
      </c>
      <c r="K195" s="41"/>
      <c r="L195" s="41" t="s">
        <v>1267</v>
      </c>
      <c r="M195" s="41">
        <v>0</v>
      </c>
      <c r="N195" s="41">
        <v>23.5</v>
      </c>
      <c r="O195" s="41">
        <v>4.16</v>
      </c>
      <c r="P195" s="41">
        <v>0</v>
      </c>
      <c r="Q195" s="41">
        <v>1.66</v>
      </c>
      <c r="R195" s="42">
        <v>0</v>
      </c>
      <c r="S195" s="43">
        <v>25.16</v>
      </c>
      <c r="T195" s="44" t="str">
        <f t="shared" si="24"/>
        <v xml:space="preserve"> &gt; à 20 jours</v>
      </c>
      <c r="U195" s="2" t="str">
        <f t="shared" si="19"/>
        <v>S5410 - Communication</v>
      </c>
    </row>
    <row r="196" spans="1:21" x14ac:dyDescent="0.25">
      <c r="A196" s="41" t="s">
        <v>955</v>
      </c>
      <c r="B196" s="41" t="s">
        <v>821</v>
      </c>
      <c r="C196" s="41">
        <v>1023784</v>
      </c>
      <c r="D196" s="41" t="s">
        <v>531</v>
      </c>
      <c r="E196" s="41" t="s">
        <v>153</v>
      </c>
      <c r="F196" s="41" t="s">
        <v>188</v>
      </c>
      <c r="G196" s="41" t="s">
        <v>189</v>
      </c>
      <c r="H196" s="41" t="s">
        <v>358</v>
      </c>
      <c r="I196" s="41" t="s">
        <v>532</v>
      </c>
      <c r="J196" s="41" t="s">
        <v>533</v>
      </c>
      <c r="K196" s="41"/>
      <c r="L196" s="41" t="s">
        <v>1267</v>
      </c>
      <c r="M196" s="41">
        <v>0</v>
      </c>
      <c r="N196" s="41">
        <v>25</v>
      </c>
      <c r="O196" s="41">
        <v>4.16</v>
      </c>
      <c r="P196" s="41">
        <v>0</v>
      </c>
      <c r="Q196" s="41">
        <v>1.66</v>
      </c>
      <c r="R196" s="42">
        <v>0</v>
      </c>
      <c r="S196" s="43">
        <v>26.66</v>
      </c>
      <c r="T196" s="44" t="str">
        <f t="shared" si="24"/>
        <v xml:space="preserve"> &gt; à 20 jours</v>
      </c>
      <c r="U196" s="2" t="str">
        <f t="shared" si="19"/>
        <v>S5410 - Communication</v>
      </c>
    </row>
    <row r="197" spans="1:21" x14ac:dyDescent="0.25">
      <c r="A197" s="41" t="s">
        <v>956</v>
      </c>
      <c r="B197" s="41" t="s">
        <v>957</v>
      </c>
      <c r="C197" s="41">
        <v>1023842</v>
      </c>
      <c r="D197" s="41" t="s">
        <v>531</v>
      </c>
      <c r="E197" s="41" t="s">
        <v>153</v>
      </c>
      <c r="F197" s="41" t="s">
        <v>182</v>
      </c>
      <c r="G197" s="41" t="s">
        <v>183</v>
      </c>
      <c r="H197" s="41" t="s">
        <v>361</v>
      </c>
      <c r="I197" s="41" t="s">
        <v>532</v>
      </c>
      <c r="J197" s="41" t="s">
        <v>540</v>
      </c>
      <c r="K197" s="41"/>
      <c r="L197" s="41" t="s">
        <v>1267</v>
      </c>
      <c r="M197" s="41">
        <v>2</v>
      </c>
      <c r="N197" s="41">
        <v>25</v>
      </c>
      <c r="O197" s="41">
        <v>4.16</v>
      </c>
      <c r="P197" s="41">
        <v>0</v>
      </c>
      <c r="Q197" s="41">
        <v>0</v>
      </c>
      <c r="R197" s="42">
        <v>0</v>
      </c>
      <c r="S197" s="43">
        <v>27</v>
      </c>
      <c r="T197" s="44" t="str">
        <f t="shared" si="24"/>
        <v xml:space="preserve"> &gt; à 20 jours</v>
      </c>
      <c r="U197" s="2" t="str">
        <f t="shared" si="19"/>
        <v>S5110 - Talents</v>
      </c>
    </row>
    <row r="198" spans="1:21" x14ac:dyDescent="0.25">
      <c r="A198" s="41" t="s">
        <v>960</v>
      </c>
      <c r="B198" s="41" t="s">
        <v>910</v>
      </c>
      <c r="C198" s="41">
        <v>1023970</v>
      </c>
      <c r="D198" s="41" t="s">
        <v>531</v>
      </c>
      <c r="E198" s="41" t="s">
        <v>153</v>
      </c>
      <c r="F198" s="41" t="s">
        <v>186</v>
      </c>
      <c r="G198" s="41" t="s">
        <v>187</v>
      </c>
      <c r="H198" s="41" t="s">
        <v>357</v>
      </c>
      <c r="I198" s="41" t="s">
        <v>532</v>
      </c>
      <c r="J198" s="41" t="s">
        <v>533</v>
      </c>
      <c r="K198" s="41"/>
      <c r="L198" s="41" t="s">
        <v>1267</v>
      </c>
      <c r="M198" s="41">
        <v>3</v>
      </c>
      <c r="N198" s="41">
        <v>25</v>
      </c>
      <c r="O198" s="41">
        <v>4.16</v>
      </c>
      <c r="P198" s="41">
        <v>1</v>
      </c>
      <c r="Q198" s="41">
        <v>1.66</v>
      </c>
      <c r="R198" s="42">
        <v>0</v>
      </c>
      <c r="S198" s="43">
        <v>30.66</v>
      </c>
      <c r="T198" s="44" t="str">
        <f t="shared" si="24"/>
        <v xml:space="preserve"> &gt; à 20 jours</v>
      </c>
      <c r="U198" s="2" t="str">
        <f t="shared" si="19"/>
        <v>S5310 - DQR</v>
      </c>
    </row>
    <row r="199" spans="1:21" x14ac:dyDescent="0.25">
      <c r="A199" s="41" t="s">
        <v>920</v>
      </c>
      <c r="B199" s="41" t="s">
        <v>961</v>
      </c>
      <c r="C199" s="41">
        <v>1023975</v>
      </c>
      <c r="D199" s="41" t="s">
        <v>531</v>
      </c>
      <c r="E199" s="41" t="s">
        <v>153</v>
      </c>
      <c r="F199" s="41" t="s">
        <v>196</v>
      </c>
      <c r="G199" s="41" t="s">
        <v>197</v>
      </c>
      <c r="H199" s="41" t="s">
        <v>358</v>
      </c>
      <c r="I199" s="41" t="s">
        <v>532</v>
      </c>
      <c r="J199" s="41" t="s">
        <v>533</v>
      </c>
      <c r="K199" s="41"/>
      <c r="L199" s="41" t="s">
        <v>1267</v>
      </c>
      <c r="M199" s="41">
        <v>0</v>
      </c>
      <c r="N199" s="41">
        <v>22.5</v>
      </c>
      <c r="O199" s="41">
        <v>4.16</v>
      </c>
      <c r="P199" s="41">
        <v>0</v>
      </c>
      <c r="Q199" s="41">
        <v>0.66</v>
      </c>
      <c r="R199" s="42">
        <v>0</v>
      </c>
      <c r="S199" s="43">
        <v>23.16</v>
      </c>
      <c r="T199" s="44" t="str">
        <f t="shared" si="24"/>
        <v xml:space="preserve"> &gt; à 20 jours</v>
      </c>
      <c r="U199" s="2" t="str">
        <f t="shared" si="19"/>
        <v>S6210 - Développement Commercial</v>
      </c>
    </row>
    <row r="200" spans="1:21" x14ac:dyDescent="0.25">
      <c r="A200" s="41" t="s">
        <v>963</v>
      </c>
      <c r="B200" s="41" t="s">
        <v>553</v>
      </c>
      <c r="C200" s="41">
        <v>1024106</v>
      </c>
      <c r="D200" s="41" t="s">
        <v>531</v>
      </c>
      <c r="E200" s="41" t="s">
        <v>153</v>
      </c>
      <c r="F200" s="41" t="s">
        <v>202</v>
      </c>
      <c r="G200" s="41" t="s">
        <v>203</v>
      </c>
      <c r="H200" s="41" t="s">
        <v>358</v>
      </c>
      <c r="I200" s="41" t="s">
        <v>532</v>
      </c>
      <c r="J200" s="41" t="s">
        <v>533</v>
      </c>
      <c r="K200" s="41"/>
      <c r="L200" s="41" t="s">
        <v>1267</v>
      </c>
      <c r="M200" s="41">
        <v>0</v>
      </c>
      <c r="N200" s="41">
        <v>22</v>
      </c>
      <c r="O200" s="41">
        <v>4.16</v>
      </c>
      <c r="P200" s="41">
        <v>1</v>
      </c>
      <c r="Q200" s="41">
        <v>1.66</v>
      </c>
      <c r="R200" s="42">
        <v>0</v>
      </c>
      <c r="S200" s="43">
        <v>24.66</v>
      </c>
      <c r="T200" s="44" t="str">
        <f t="shared" ref="T200:T208" si="25">IF(S200&lt;0," -0 ",IF(S200&lt;=5," 0 à 5",IF(S200&lt;=10," 5 à 10",IF(S200&lt;=15," 10 à 15",IF(S200&lt;=20,"15 à 20"," &gt; à 20 jours")))))</f>
        <v xml:space="preserve"> &gt; à 20 jours</v>
      </c>
      <c r="U200" s="2" t="str">
        <f t="shared" si="19"/>
        <v>S6510 - Marketing</v>
      </c>
    </row>
    <row r="201" spans="1:21" x14ac:dyDescent="0.25">
      <c r="A201" s="41" t="s">
        <v>964</v>
      </c>
      <c r="B201" s="41" t="s">
        <v>819</v>
      </c>
      <c r="C201" s="41">
        <v>1024119</v>
      </c>
      <c r="D201" s="41" t="s">
        <v>531</v>
      </c>
      <c r="E201" s="41" t="s">
        <v>153</v>
      </c>
      <c r="F201" s="41" t="s">
        <v>214</v>
      </c>
      <c r="G201" s="41" t="s">
        <v>215</v>
      </c>
      <c r="H201" s="41" t="s">
        <v>578</v>
      </c>
      <c r="I201" s="41" t="s">
        <v>532</v>
      </c>
      <c r="J201" s="41" t="s">
        <v>533</v>
      </c>
      <c r="K201" s="41"/>
      <c r="L201" s="41" t="s">
        <v>1267</v>
      </c>
      <c r="M201" s="41">
        <v>0</v>
      </c>
      <c r="N201" s="41">
        <v>24.5</v>
      </c>
      <c r="O201" s="41">
        <v>4.16</v>
      </c>
      <c r="P201" s="41">
        <v>0</v>
      </c>
      <c r="Q201" s="41">
        <v>1.66</v>
      </c>
      <c r="R201" s="42">
        <v>0</v>
      </c>
      <c r="S201" s="43">
        <v>26.16</v>
      </c>
      <c r="T201" s="44" t="str">
        <f t="shared" si="25"/>
        <v xml:space="preserve"> &gt; à 20 jours</v>
      </c>
      <c r="U201" s="2" t="str">
        <f t="shared" si="19"/>
        <v>S7610 - Innovation</v>
      </c>
    </row>
    <row r="202" spans="1:21" x14ac:dyDescent="0.25">
      <c r="A202" s="41" t="s">
        <v>965</v>
      </c>
      <c r="B202" s="41" t="s">
        <v>771</v>
      </c>
      <c r="C202" s="41">
        <v>1024176</v>
      </c>
      <c r="D202" s="41" t="s">
        <v>531</v>
      </c>
      <c r="E202" s="41" t="s">
        <v>153</v>
      </c>
      <c r="F202" s="41" t="s">
        <v>194</v>
      </c>
      <c r="G202" s="41" t="s">
        <v>195</v>
      </c>
      <c r="H202" s="41" t="s">
        <v>359</v>
      </c>
      <c r="I202" s="41" t="s">
        <v>532</v>
      </c>
      <c r="J202" s="41" t="s">
        <v>540</v>
      </c>
      <c r="K202" s="41"/>
      <c r="L202" s="41" t="s">
        <v>1267</v>
      </c>
      <c r="M202" s="41">
        <v>2.5</v>
      </c>
      <c r="N202" s="41">
        <v>25</v>
      </c>
      <c r="O202" s="41">
        <v>4.16</v>
      </c>
      <c r="P202" s="41">
        <v>0</v>
      </c>
      <c r="Q202" s="41">
        <v>0</v>
      </c>
      <c r="R202" s="42">
        <v>0</v>
      </c>
      <c r="S202" s="43">
        <v>27.5</v>
      </c>
      <c r="T202" s="44" t="str">
        <f t="shared" si="25"/>
        <v xml:space="preserve"> &gt; à 20 jours</v>
      </c>
      <c r="U202" s="2" t="str">
        <f t="shared" si="19"/>
        <v>S5810 - DSI</v>
      </c>
    </row>
    <row r="203" spans="1:21" x14ac:dyDescent="0.25">
      <c r="A203" s="41" t="s">
        <v>904</v>
      </c>
      <c r="B203" s="41" t="s">
        <v>711</v>
      </c>
      <c r="C203" s="41">
        <v>1024256</v>
      </c>
      <c r="D203" s="41" t="s">
        <v>531</v>
      </c>
      <c r="E203" s="41" t="s">
        <v>153</v>
      </c>
      <c r="F203" s="41" t="s">
        <v>214</v>
      </c>
      <c r="G203" s="41" t="s">
        <v>215</v>
      </c>
      <c r="H203" s="41" t="s">
        <v>578</v>
      </c>
      <c r="I203" s="41" t="s">
        <v>532</v>
      </c>
      <c r="J203" s="41" t="s">
        <v>528</v>
      </c>
      <c r="K203" s="41"/>
      <c r="L203" s="41" t="s">
        <v>1267</v>
      </c>
      <c r="M203" s="41">
        <v>9</v>
      </c>
      <c r="N203" s="41">
        <v>25</v>
      </c>
      <c r="O203" s="41">
        <v>4.16</v>
      </c>
      <c r="P203" s="41">
        <v>2</v>
      </c>
      <c r="Q203" s="41">
        <v>1.66</v>
      </c>
      <c r="R203" s="42">
        <v>0</v>
      </c>
      <c r="S203" s="43">
        <v>37.659999999999997</v>
      </c>
      <c r="T203" s="44" t="str">
        <f t="shared" si="25"/>
        <v xml:space="preserve"> &gt; à 20 jours</v>
      </c>
      <c r="U203" s="2" t="str">
        <f t="shared" si="19"/>
        <v>S7610 - Innovation</v>
      </c>
    </row>
    <row r="204" spans="1:21" x14ac:dyDescent="0.25">
      <c r="A204" s="41" t="s">
        <v>663</v>
      </c>
      <c r="B204" s="41" t="s">
        <v>846</v>
      </c>
      <c r="C204" s="41">
        <v>1024262</v>
      </c>
      <c r="D204" s="41" t="s">
        <v>531</v>
      </c>
      <c r="E204" s="41" t="s">
        <v>153</v>
      </c>
      <c r="F204" s="41" t="s">
        <v>188</v>
      </c>
      <c r="G204" s="41" t="s">
        <v>189</v>
      </c>
      <c r="H204" s="41" t="s">
        <v>357</v>
      </c>
      <c r="I204" s="41" t="s">
        <v>532</v>
      </c>
      <c r="J204" s="41" t="s">
        <v>533</v>
      </c>
      <c r="K204" s="41"/>
      <c r="L204" s="41" t="s">
        <v>1267</v>
      </c>
      <c r="M204" s="41">
        <v>0</v>
      </c>
      <c r="N204" s="41">
        <v>20</v>
      </c>
      <c r="O204" s="41">
        <v>4.16</v>
      </c>
      <c r="P204" s="41">
        <v>0</v>
      </c>
      <c r="Q204" s="41">
        <v>-1.34</v>
      </c>
      <c r="R204" s="42">
        <v>0</v>
      </c>
      <c r="S204" s="43">
        <v>18.66</v>
      </c>
      <c r="T204" s="44" t="str">
        <f t="shared" si="25"/>
        <v>15 à 20</v>
      </c>
      <c r="U204" s="2" t="str">
        <f t="shared" si="19"/>
        <v>S5410 - Communication</v>
      </c>
    </row>
    <row r="205" spans="1:21" x14ac:dyDescent="0.25">
      <c r="A205" s="41" t="s">
        <v>967</v>
      </c>
      <c r="B205" s="41" t="s">
        <v>911</v>
      </c>
      <c r="C205" s="41">
        <v>1024290</v>
      </c>
      <c r="D205" s="41" t="s">
        <v>531</v>
      </c>
      <c r="E205" s="41" t="s">
        <v>153</v>
      </c>
      <c r="F205" s="41" t="s">
        <v>202</v>
      </c>
      <c r="G205" s="41" t="s">
        <v>203</v>
      </c>
      <c r="H205" s="41" t="s">
        <v>360</v>
      </c>
      <c r="I205" s="41" t="s">
        <v>532</v>
      </c>
      <c r="J205" s="41" t="s">
        <v>540</v>
      </c>
      <c r="K205" s="45">
        <v>42629</v>
      </c>
      <c r="L205" s="41" t="s">
        <v>1267</v>
      </c>
      <c r="M205" s="41">
        <v>0</v>
      </c>
      <c r="N205" s="41">
        <v>10</v>
      </c>
      <c r="O205" s="41">
        <v>4.16</v>
      </c>
      <c r="P205" s="41">
        <v>0</v>
      </c>
      <c r="Q205" s="41">
        <v>0</v>
      </c>
      <c r="R205" s="42">
        <v>0</v>
      </c>
      <c r="S205" s="43">
        <v>10</v>
      </c>
      <c r="T205" s="44" t="str">
        <f t="shared" si="25"/>
        <v xml:space="preserve"> 5 à 10</v>
      </c>
      <c r="U205" s="2" t="str">
        <f t="shared" si="19"/>
        <v>S6510 - Marketing</v>
      </c>
    </row>
    <row r="206" spans="1:21" x14ac:dyDescent="0.25">
      <c r="A206" s="41" t="s">
        <v>846</v>
      </c>
      <c r="B206" s="41" t="s">
        <v>968</v>
      </c>
      <c r="C206" s="41">
        <v>1024334</v>
      </c>
      <c r="D206" s="41" t="s">
        <v>531</v>
      </c>
      <c r="E206" s="41" t="s">
        <v>153</v>
      </c>
      <c r="F206" s="41" t="s">
        <v>182</v>
      </c>
      <c r="G206" s="41" t="s">
        <v>183</v>
      </c>
      <c r="H206" s="41" t="s">
        <v>355</v>
      </c>
      <c r="I206" s="41" t="s">
        <v>532</v>
      </c>
      <c r="J206" s="41" t="s">
        <v>528</v>
      </c>
      <c r="K206" s="41"/>
      <c r="L206" s="41" t="s">
        <v>1267</v>
      </c>
      <c r="M206" s="41">
        <v>1</v>
      </c>
      <c r="N206" s="41">
        <v>25</v>
      </c>
      <c r="O206" s="41">
        <v>4.16</v>
      </c>
      <c r="P206" s="41">
        <v>1.5</v>
      </c>
      <c r="Q206" s="41">
        <v>1.66</v>
      </c>
      <c r="R206" s="42">
        <v>0</v>
      </c>
      <c r="S206" s="43">
        <v>29.16</v>
      </c>
      <c r="T206" s="44" t="str">
        <f t="shared" si="25"/>
        <v xml:space="preserve"> &gt; à 20 jours</v>
      </c>
      <c r="U206" s="2" t="str">
        <f t="shared" si="19"/>
        <v>S5110 - Talents</v>
      </c>
    </row>
    <row r="207" spans="1:21" x14ac:dyDescent="0.25">
      <c r="A207" s="41" t="s">
        <v>969</v>
      </c>
      <c r="B207" s="41" t="s">
        <v>714</v>
      </c>
      <c r="C207" s="41">
        <v>1024343</v>
      </c>
      <c r="D207" s="41" t="s">
        <v>531</v>
      </c>
      <c r="E207" s="41" t="s">
        <v>153</v>
      </c>
      <c r="F207" s="41" t="s">
        <v>202</v>
      </c>
      <c r="G207" s="41" t="s">
        <v>203</v>
      </c>
      <c r="H207" s="41" t="s">
        <v>357</v>
      </c>
      <c r="I207" s="41" t="s">
        <v>532</v>
      </c>
      <c r="J207" s="41" t="s">
        <v>533</v>
      </c>
      <c r="K207" s="41"/>
      <c r="L207" s="41" t="s">
        <v>1267</v>
      </c>
      <c r="M207" s="41">
        <v>25</v>
      </c>
      <c r="N207" s="41">
        <v>23</v>
      </c>
      <c r="O207" s="41">
        <v>4.16</v>
      </c>
      <c r="P207" s="41">
        <v>9.5</v>
      </c>
      <c r="Q207" s="41">
        <v>1.66</v>
      </c>
      <c r="R207" s="42">
        <v>0</v>
      </c>
      <c r="S207" s="43">
        <v>59.16</v>
      </c>
      <c r="T207" s="44" t="str">
        <f t="shared" si="25"/>
        <v xml:space="preserve"> &gt; à 20 jours</v>
      </c>
      <c r="U207" s="2" t="str">
        <f t="shared" si="19"/>
        <v>S6510 - Marketing</v>
      </c>
    </row>
    <row r="208" spans="1:21" x14ac:dyDescent="0.25">
      <c r="A208" s="41" t="s">
        <v>970</v>
      </c>
      <c r="B208" s="41" t="s">
        <v>971</v>
      </c>
      <c r="C208" s="41">
        <v>1024388</v>
      </c>
      <c r="D208" s="41" t="s">
        <v>531</v>
      </c>
      <c r="E208" s="41" t="s">
        <v>153</v>
      </c>
      <c r="F208" s="41" t="s">
        <v>186</v>
      </c>
      <c r="G208" s="41" t="s">
        <v>187</v>
      </c>
      <c r="H208" s="41" t="s">
        <v>356</v>
      </c>
      <c r="I208" s="41" t="s">
        <v>532</v>
      </c>
      <c r="J208" s="41" t="s">
        <v>528</v>
      </c>
      <c r="K208" s="41"/>
      <c r="L208" s="41" t="s">
        <v>1267</v>
      </c>
      <c r="M208" s="41">
        <v>1.5</v>
      </c>
      <c r="N208" s="41">
        <v>25</v>
      </c>
      <c r="O208" s="41">
        <v>4.16</v>
      </c>
      <c r="P208" s="41">
        <v>0</v>
      </c>
      <c r="Q208" s="41">
        <v>1.66</v>
      </c>
      <c r="R208" s="42">
        <v>0</v>
      </c>
      <c r="S208" s="43">
        <v>28.16</v>
      </c>
      <c r="T208" s="44" t="str">
        <f t="shared" si="25"/>
        <v xml:space="preserve"> &gt; à 20 jours</v>
      </c>
      <c r="U208" s="2" t="str">
        <f t="shared" si="19"/>
        <v>S5310 - DQR</v>
      </c>
    </row>
    <row r="209" spans="1:21" x14ac:dyDescent="0.25">
      <c r="A209" s="41" t="s">
        <v>972</v>
      </c>
      <c r="B209" s="41" t="s">
        <v>973</v>
      </c>
      <c r="C209" s="41">
        <v>1024554</v>
      </c>
      <c r="D209" s="41" t="s">
        <v>531</v>
      </c>
      <c r="E209" s="41" t="s">
        <v>153</v>
      </c>
      <c r="F209" s="41" t="s">
        <v>196</v>
      </c>
      <c r="G209" s="41" t="s">
        <v>197</v>
      </c>
      <c r="H209" s="41" t="s">
        <v>357</v>
      </c>
      <c r="I209" s="41" t="s">
        <v>532</v>
      </c>
      <c r="J209" s="41" t="s">
        <v>528</v>
      </c>
      <c r="K209" s="41"/>
      <c r="L209" s="41" t="s">
        <v>1267</v>
      </c>
      <c r="M209" s="41">
        <v>0.5</v>
      </c>
      <c r="N209" s="41">
        <v>17</v>
      </c>
      <c r="O209" s="41">
        <v>4.16</v>
      </c>
      <c r="P209" s="41">
        <v>6</v>
      </c>
      <c r="Q209" s="41">
        <v>1.66</v>
      </c>
      <c r="R209" s="42">
        <v>0</v>
      </c>
      <c r="S209" s="43">
        <v>25.16</v>
      </c>
      <c r="T209" s="44" t="str">
        <f t="shared" ref="T209:T249" si="26">IF(S209&lt;0," -0 ",IF(S209&lt;=5," 0 à 5",IF(S209&lt;=10," 5 à 10",IF(S209&lt;=15," 10 à 15",IF(S209&lt;=20,"15 à 20"," &gt; à 20 jours")))))</f>
        <v xml:space="preserve"> &gt; à 20 jours</v>
      </c>
      <c r="U209" s="2" t="str">
        <f t="shared" si="19"/>
        <v>S6210 - Développement Commercial</v>
      </c>
    </row>
    <row r="210" spans="1:21" x14ac:dyDescent="0.25">
      <c r="A210" s="41" t="s">
        <v>975</v>
      </c>
      <c r="B210" s="41" t="s">
        <v>976</v>
      </c>
      <c r="C210" s="41">
        <v>1024560</v>
      </c>
      <c r="D210" s="41" t="s">
        <v>531</v>
      </c>
      <c r="E210" s="41" t="s">
        <v>153</v>
      </c>
      <c r="F210" s="41" t="s">
        <v>182</v>
      </c>
      <c r="G210" s="41" t="s">
        <v>183</v>
      </c>
      <c r="H210" s="41" t="s">
        <v>358</v>
      </c>
      <c r="I210" s="41" t="s">
        <v>532</v>
      </c>
      <c r="J210" s="41" t="s">
        <v>533</v>
      </c>
      <c r="K210" s="41"/>
      <c r="L210" s="41" t="s">
        <v>1267</v>
      </c>
      <c r="M210" s="41">
        <v>1</v>
      </c>
      <c r="N210" s="41">
        <v>25</v>
      </c>
      <c r="O210" s="41">
        <v>4.16</v>
      </c>
      <c r="P210" s="41">
        <v>7</v>
      </c>
      <c r="Q210" s="41">
        <v>1.66</v>
      </c>
      <c r="R210" s="42">
        <v>0</v>
      </c>
      <c r="S210" s="43">
        <v>34.659999999999997</v>
      </c>
      <c r="T210" s="44" t="str">
        <f t="shared" si="26"/>
        <v xml:space="preserve"> &gt; à 20 jours</v>
      </c>
      <c r="U210" s="2" t="str">
        <f t="shared" si="19"/>
        <v>S5110 - Talents</v>
      </c>
    </row>
    <row r="211" spans="1:21" x14ac:dyDescent="0.25">
      <c r="A211" s="41" t="s">
        <v>978</v>
      </c>
      <c r="B211" s="41" t="s">
        <v>594</v>
      </c>
      <c r="C211" s="41">
        <v>1024743</v>
      </c>
      <c r="D211" s="41" t="s">
        <v>531</v>
      </c>
      <c r="E211" s="41" t="s">
        <v>153</v>
      </c>
      <c r="F211" s="41" t="s">
        <v>186</v>
      </c>
      <c r="G211" s="41" t="s">
        <v>187</v>
      </c>
      <c r="H211" s="41" t="s">
        <v>703</v>
      </c>
      <c r="I211" s="41" t="s">
        <v>527</v>
      </c>
      <c r="J211" s="41" t="s">
        <v>528</v>
      </c>
      <c r="K211" s="41"/>
      <c r="L211" s="41" t="s">
        <v>1267</v>
      </c>
      <c r="M211" s="41">
        <v>0</v>
      </c>
      <c r="N211" s="41">
        <v>2.5</v>
      </c>
      <c r="O211" s="41">
        <v>4.16</v>
      </c>
      <c r="P211" s="41">
        <v>0</v>
      </c>
      <c r="Q211" s="41">
        <v>1.66</v>
      </c>
      <c r="R211" s="42">
        <v>0</v>
      </c>
      <c r="S211" s="43">
        <v>4.16</v>
      </c>
      <c r="T211" s="44" t="str">
        <f t="shared" si="26"/>
        <v xml:space="preserve"> 0 à 5</v>
      </c>
      <c r="U211" s="2" t="str">
        <f t="shared" si="19"/>
        <v>S5310 - DQR</v>
      </c>
    </row>
    <row r="212" spans="1:21" x14ac:dyDescent="0.25">
      <c r="A212" s="41" t="s">
        <v>979</v>
      </c>
      <c r="B212" s="41" t="s">
        <v>744</v>
      </c>
      <c r="C212" s="41">
        <v>1024933</v>
      </c>
      <c r="D212" s="41" t="s">
        <v>531</v>
      </c>
      <c r="E212" s="41" t="s">
        <v>153</v>
      </c>
      <c r="F212" s="41" t="s">
        <v>182</v>
      </c>
      <c r="G212" s="41" t="s">
        <v>183</v>
      </c>
      <c r="H212" s="41" t="s">
        <v>358</v>
      </c>
      <c r="I212" s="41" t="s">
        <v>532</v>
      </c>
      <c r="J212" s="41" t="s">
        <v>533</v>
      </c>
      <c r="K212" s="41"/>
      <c r="L212" s="41" t="s">
        <v>1267</v>
      </c>
      <c r="M212" s="41">
        <v>0</v>
      </c>
      <c r="N212" s="41">
        <v>18</v>
      </c>
      <c r="O212" s="41">
        <v>4.16</v>
      </c>
      <c r="P212" s="41">
        <v>0</v>
      </c>
      <c r="Q212" s="41">
        <v>1.66</v>
      </c>
      <c r="R212" s="42">
        <v>0</v>
      </c>
      <c r="S212" s="43">
        <v>19.66</v>
      </c>
      <c r="T212" s="44" t="str">
        <f t="shared" si="26"/>
        <v>15 à 20</v>
      </c>
      <c r="U212" s="2" t="str">
        <f t="shared" si="19"/>
        <v>S5110 - Talents</v>
      </c>
    </row>
    <row r="213" spans="1:21" x14ac:dyDescent="0.25">
      <c r="A213" s="41" t="s">
        <v>980</v>
      </c>
      <c r="B213" s="41" t="s">
        <v>875</v>
      </c>
      <c r="C213" s="41">
        <v>1025087</v>
      </c>
      <c r="D213" s="41" t="s">
        <v>531</v>
      </c>
      <c r="E213" s="41" t="s">
        <v>153</v>
      </c>
      <c r="F213" s="41" t="s">
        <v>186</v>
      </c>
      <c r="G213" s="41" t="s">
        <v>187</v>
      </c>
      <c r="H213" s="41" t="s">
        <v>563</v>
      </c>
      <c r="I213" s="41" t="s">
        <v>532</v>
      </c>
      <c r="J213" s="41" t="s">
        <v>533</v>
      </c>
      <c r="K213" s="41"/>
      <c r="L213" s="41" t="s">
        <v>1267</v>
      </c>
      <c r="M213" s="41">
        <v>0</v>
      </c>
      <c r="N213" s="41">
        <v>14.5</v>
      </c>
      <c r="O213" s="41">
        <v>4.16</v>
      </c>
      <c r="P213" s="41">
        <v>0.5</v>
      </c>
      <c r="Q213" s="41">
        <v>1.66</v>
      </c>
      <c r="R213" s="42">
        <v>0</v>
      </c>
      <c r="S213" s="43">
        <v>16.66</v>
      </c>
      <c r="T213" s="44" t="str">
        <f t="shared" si="26"/>
        <v>15 à 20</v>
      </c>
      <c r="U213" s="2" t="str">
        <f t="shared" si="19"/>
        <v>S5310 - DQR</v>
      </c>
    </row>
    <row r="214" spans="1:21" x14ac:dyDescent="0.25">
      <c r="A214" s="41" t="s">
        <v>981</v>
      </c>
      <c r="B214" s="41" t="s">
        <v>944</v>
      </c>
      <c r="C214" s="41">
        <v>1025095</v>
      </c>
      <c r="D214" s="41" t="s">
        <v>531</v>
      </c>
      <c r="E214" s="41" t="s">
        <v>153</v>
      </c>
      <c r="F214" s="41" t="s">
        <v>182</v>
      </c>
      <c r="G214" s="41" t="s">
        <v>183</v>
      </c>
      <c r="H214" s="41" t="s">
        <v>358</v>
      </c>
      <c r="I214" s="41" t="s">
        <v>532</v>
      </c>
      <c r="J214" s="41" t="s">
        <v>533</v>
      </c>
      <c r="K214" s="41"/>
      <c r="L214" s="41" t="s">
        <v>1267</v>
      </c>
      <c r="M214" s="41">
        <v>0</v>
      </c>
      <c r="N214" s="41">
        <v>15</v>
      </c>
      <c r="O214" s="41">
        <v>4.16</v>
      </c>
      <c r="P214" s="41">
        <v>0</v>
      </c>
      <c r="Q214" s="41">
        <v>-1.34</v>
      </c>
      <c r="R214" s="42">
        <v>0</v>
      </c>
      <c r="S214" s="43">
        <v>13.66</v>
      </c>
      <c r="T214" s="44" t="str">
        <f t="shared" si="26"/>
        <v xml:space="preserve"> 10 à 15</v>
      </c>
      <c r="U214" s="2" t="str">
        <f t="shared" si="19"/>
        <v>S5110 - Talents</v>
      </c>
    </row>
    <row r="215" spans="1:21" x14ac:dyDescent="0.25">
      <c r="A215" s="41" t="s">
        <v>982</v>
      </c>
      <c r="B215" s="41" t="s">
        <v>744</v>
      </c>
      <c r="C215" s="41">
        <v>1025169</v>
      </c>
      <c r="D215" s="41" t="s">
        <v>531</v>
      </c>
      <c r="E215" s="41" t="s">
        <v>153</v>
      </c>
      <c r="F215" s="41" t="s">
        <v>184</v>
      </c>
      <c r="G215" s="41" t="s">
        <v>185</v>
      </c>
      <c r="H215" s="41" t="s">
        <v>359</v>
      </c>
      <c r="I215" s="41" t="s">
        <v>532</v>
      </c>
      <c r="J215" s="41" t="s">
        <v>540</v>
      </c>
      <c r="K215" s="41"/>
      <c r="L215" s="41" t="s">
        <v>1267</v>
      </c>
      <c r="M215" s="41">
        <v>0</v>
      </c>
      <c r="N215" s="41">
        <v>12</v>
      </c>
      <c r="O215" s="41">
        <v>4.16</v>
      </c>
      <c r="P215" s="41">
        <v>0</v>
      </c>
      <c r="Q215" s="41">
        <v>0</v>
      </c>
      <c r="R215" s="42">
        <v>0</v>
      </c>
      <c r="S215" s="43">
        <v>12</v>
      </c>
      <c r="T215" s="44" t="str">
        <f t="shared" si="26"/>
        <v xml:space="preserve"> 10 à 15</v>
      </c>
      <c r="U215" s="2" t="str">
        <f t="shared" si="19"/>
        <v>S5210 - Direction Formation</v>
      </c>
    </row>
    <row r="216" spans="1:21" x14ac:dyDescent="0.25">
      <c r="A216" s="41" t="s">
        <v>983</v>
      </c>
      <c r="B216" s="41" t="s">
        <v>974</v>
      </c>
      <c r="C216" s="41">
        <v>1025191</v>
      </c>
      <c r="D216" s="41" t="s">
        <v>531</v>
      </c>
      <c r="E216" s="41" t="s">
        <v>153</v>
      </c>
      <c r="F216" s="41" t="s">
        <v>202</v>
      </c>
      <c r="G216" s="41" t="s">
        <v>203</v>
      </c>
      <c r="H216" s="41" t="s">
        <v>356</v>
      </c>
      <c r="I216" s="41" t="s">
        <v>532</v>
      </c>
      <c r="J216" s="41" t="s">
        <v>528</v>
      </c>
      <c r="K216" s="41"/>
      <c r="L216" s="41" t="s">
        <v>1267</v>
      </c>
      <c r="M216" s="41">
        <v>3.5</v>
      </c>
      <c r="N216" s="41">
        <v>25</v>
      </c>
      <c r="O216" s="41">
        <v>4.16</v>
      </c>
      <c r="P216" s="41">
        <v>2</v>
      </c>
      <c r="Q216" s="41">
        <v>1.66</v>
      </c>
      <c r="R216" s="42">
        <v>0</v>
      </c>
      <c r="S216" s="43">
        <v>32.159999999999997</v>
      </c>
      <c r="T216" s="44" t="str">
        <f t="shared" si="26"/>
        <v xml:space="preserve"> &gt; à 20 jours</v>
      </c>
      <c r="U216" s="2" t="str">
        <f t="shared" si="19"/>
        <v>S6510 - Marketing</v>
      </c>
    </row>
    <row r="217" spans="1:21" x14ac:dyDescent="0.25">
      <c r="A217" s="41" t="s">
        <v>637</v>
      </c>
      <c r="B217" s="41" t="s">
        <v>627</v>
      </c>
      <c r="C217" s="41">
        <v>1025229</v>
      </c>
      <c r="D217" s="41" t="s">
        <v>531</v>
      </c>
      <c r="E217" s="41" t="s">
        <v>153</v>
      </c>
      <c r="F217" s="41" t="s">
        <v>194</v>
      </c>
      <c r="G217" s="41" t="s">
        <v>195</v>
      </c>
      <c r="H217" s="41" t="s">
        <v>360</v>
      </c>
      <c r="I217" s="41" t="s">
        <v>532</v>
      </c>
      <c r="J217" s="41" t="s">
        <v>540</v>
      </c>
      <c r="K217" s="41"/>
      <c r="L217" s="41" t="s">
        <v>1267</v>
      </c>
      <c r="M217" s="41">
        <v>0</v>
      </c>
      <c r="N217" s="41">
        <v>14</v>
      </c>
      <c r="O217" s="41">
        <v>4.16</v>
      </c>
      <c r="P217" s="41">
        <v>0</v>
      </c>
      <c r="Q217" s="41">
        <v>0</v>
      </c>
      <c r="R217" s="42">
        <v>0</v>
      </c>
      <c r="S217" s="43">
        <v>14</v>
      </c>
      <c r="T217" s="44" t="str">
        <f t="shared" si="26"/>
        <v xml:space="preserve"> 10 à 15</v>
      </c>
      <c r="U217" s="2" t="str">
        <f t="shared" si="19"/>
        <v>S5810 - DSI</v>
      </c>
    </row>
    <row r="218" spans="1:21" x14ac:dyDescent="0.25">
      <c r="A218" s="41" t="s">
        <v>984</v>
      </c>
      <c r="B218" s="41" t="s">
        <v>741</v>
      </c>
      <c r="C218" s="41">
        <v>1025236</v>
      </c>
      <c r="D218" s="41" t="s">
        <v>531</v>
      </c>
      <c r="E218" s="41" t="s">
        <v>153</v>
      </c>
      <c r="F218" s="41" t="s">
        <v>214</v>
      </c>
      <c r="G218" s="41" t="s">
        <v>215</v>
      </c>
      <c r="H218" s="41" t="s">
        <v>357</v>
      </c>
      <c r="I218" s="41" t="s">
        <v>532</v>
      </c>
      <c r="J218" s="41" t="s">
        <v>533</v>
      </c>
      <c r="K218" s="41"/>
      <c r="L218" s="41" t="s">
        <v>1267</v>
      </c>
      <c r="M218" s="41">
        <v>2.5</v>
      </c>
      <c r="N218" s="41">
        <v>25</v>
      </c>
      <c r="O218" s="41">
        <v>4.16</v>
      </c>
      <c r="P218" s="41">
        <v>4</v>
      </c>
      <c r="Q218" s="41">
        <v>1.66</v>
      </c>
      <c r="R218" s="42">
        <v>0</v>
      </c>
      <c r="S218" s="43">
        <v>33.159999999999997</v>
      </c>
      <c r="T218" s="44" t="str">
        <f t="shared" si="26"/>
        <v xml:space="preserve"> &gt; à 20 jours</v>
      </c>
      <c r="U218" s="2" t="str">
        <f t="shared" ref="U218:U281" si="27">F218&amp;" - "&amp;G218</f>
        <v>S7610 - Innovation</v>
      </c>
    </row>
    <row r="219" spans="1:21" x14ac:dyDescent="0.25">
      <c r="A219" s="41" t="s">
        <v>985</v>
      </c>
      <c r="B219" s="41" t="s">
        <v>744</v>
      </c>
      <c r="C219" s="41">
        <v>1025302</v>
      </c>
      <c r="D219" s="41" t="s">
        <v>531</v>
      </c>
      <c r="E219" s="41" t="s">
        <v>153</v>
      </c>
      <c r="F219" s="41" t="s">
        <v>188</v>
      </c>
      <c r="G219" s="41" t="s">
        <v>189</v>
      </c>
      <c r="H219" s="41" t="s">
        <v>358</v>
      </c>
      <c r="I219" s="41" t="s">
        <v>532</v>
      </c>
      <c r="J219" s="41" t="s">
        <v>533</v>
      </c>
      <c r="K219" s="41"/>
      <c r="L219" s="41" t="s">
        <v>1267</v>
      </c>
      <c r="M219" s="41">
        <v>0</v>
      </c>
      <c r="N219" s="41">
        <v>14</v>
      </c>
      <c r="O219" s="41">
        <v>4.16</v>
      </c>
      <c r="P219" s="41">
        <v>0</v>
      </c>
      <c r="Q219" s="41">
        <v>0.66</v>
      </c>
      <c r="R219" s="42">
        <v>0</v>
      </c>
      <c r="S219" s="43">
        <v>14.66</v>
      </c>
      <c r="T219" s="44" t="str">
        <f t="shared" si="26"/>
        <v xml:space="preserve"> 10 à 15</v>
      </c>
      <c r="U219" s="2" t="str">
        <f t="shared" si="27"/>
        <v>S5410 - Communication</v>
      </c>
    </row>
    <row r="220" spans="1:21" x14ac:dyDescent="0.25">
      <c r="A220" s="41" t="s">
        <v>986</v>
      </c>
      <c r="B220" s="41" t="s">
        <v>793</v>
      </c>
      <c r="C220" s="41">
        <v>1025367</v>
      </c>
      <c r="D220" s="41" t="s">
        <v>531</v>
      </c>
      <c r="E220" s="41" t="s">
        <v>153</v>
      </c>
      <c r="F220" s="41" t="s">
        <v>206</v>
      </c>
      <c r="G220" s="41" t="s">
        <v>207</v>
      </c>
      <c r="H220" s="41" t="s">
        <v>358</v>
      </c>
      <c r="I220" s="41" t="s">
        <v>532</v>
      </c>
      <c r="J220" s="41" t="s">
        <v>533</v>
      </c>
      <c r="K220" s="41"/>
      <c r="L220" s="41" t="s">
        <v>1267</v>
      </c>
      <c r="M220" s="41">
        <v>4.5</v>
      </c>
      <c r="N220" s="41">
        <v>25</v>
      </c>
      <c r="O220" s="41">
        <v>4.16</v>
      </c>
      <c r="P220" s="41">
        <v>0.5</v>
      </c>
      <c r="Q220" s="41">
        <v>1.66</v>
      </c>
      <c r="R220" s="42">
        <v>0</v>
      </c>
      <c r="S220" s="43">
        <v>31.66</v>
      </c>
      <c r="T220" s="44" t="str">
        <f t="shared" si="26"/>
        <v xml:space="preserve"> &gt; à 20 jours</v>
      </c>
      <c r="U220" s="2" t="str">
        <f t="shared" si="27"/>
        <v>S7010 - Direction Financière</v>
      </c>
    </row>
    <row r="221" spans="1:21" x14ac:dyDescent="0.25">
      <c r="A221" s="41" t="s">
        <v>987</v>
      </c>
      <c r="B221" s="41" t="s">
        <v>796</v>
      </c>
      <c r="C221" s="41">
        <v>1025451</v>
      </c>
      <c r="D221" s="41" t="s">
        <v>531</v>
      </c>
      <c r="E221" s="41" t="s">
        <v>153</v>
      </c>
      <c r="F221" s="41" t="s">
        <v>196</v>
      </c>
      <c r="G221" s="41" t="s">
        <v>197</v>
      </c>
      <c r="H221" s="41" t="s">
        <v>358</v>
      </c>
      <c r="I221" s="41" t="s">
        <v>532</v>
      </c>
      <c r="J221" s="41" t="s">
        <v>533</v>
      </c>
      <c r="K221" s="41"/>
      <c r="L221" s="41" t="s">
        <v>1267</v>
      </c>
      <c r="M221" s="41">
        <v>0</v>
      </c>
      <c r="N221" s="41">
        <v>21</v>
      </c>
      <c r="O221" s="41">
        <v>4.16</v>
      </c>
      <c r="P221" s="41">
        <v>0</v>
      </c>
      <c r="Q221" s="41">
        <v>1.66</v>
      </c>
      <c r="R221" s="42">
        <v>0</v>
      </c>
      <c r="S221" s="43">
        <v>22.66</v>
      </c>
      <c r="T221" s="44" t="str">
        <f t="shared" si="26"/>
        <v xml:space="preserve"> &gt; à 20 jours</v>
      </c>
      <c r="U221" s="2" t="str">
        <f t="shared" si="27"/>
        <v>S6210 - Développement Commercial</v>
      </c>
    </row>
    <row r="222" spans="1:21" x14ac:dyDescent="0.25">
      <c r="A222" s="41" t="s">
        <v>895</v>
      </c>
      <c r="B222" s="41" t="s">
        <v>710</v>
      </c>
      <c r="C222" s="41">
        <v>1025456</v>
      </c>
      <c r="D222" s="41" t="s">
        <v>531</v>
      </c>
      <c r="E222" s="41" t="s">
        <v>153</v>
      </c>
      <c r="F222" s="41" t="s">
        <v>184</v>
      </c>
      <c r="G222" s="41" t="s">
        <v>185</v>
      </c>
      <c r="H222" s="41" t="s">
        <v>358</v>
      </c>
      <c r="I222" s="41" t="s">
        <v>532</v>
      </c>
      <c r="J222" s="41" t="s">
        <v>533</v>
      </c>
      <c r="K222" s="41"/>
      <c r="L222" s="41" t="s">
        <v>1267</v>
      </c>
      <c r="M222" s="41">
        <v>0</v>
      </c>
      <c r="N222" s="41">
        <v>21</v>
      </c>
      <c r="O222" s="41">
        <v>4.16</v>
      </c>
      <c r="P222" s="41">
        <v>0</v>
      </c>
      <c r="Q222" s="41">
        <v>0.83</v>
      </c>
      <c r="R222" s="42">
        <v>0</v>
      </c>
      <c r="S222" s="43">
        <v>21.83</v>
      </c>
      <c r="T222" s="44" t="str">
        <f t="shared" si="26"/>
        <v xml:space="preserve"> &gt; à 20 jours</v>
      </c>
      <c r="U222" s="2" t="str">
        <f t="shared" si="27"/>
        <v>S5210 - Direction Formation</v>
      </c>
    </row>
    <row r="223" spans="1:21" x14ac:dyDescent="0.25">
      <c r="A223" s="41" t="s">
        <v>988</v>
      </c>
      <c r="B223" s="41" t="s">
        <v>989</v>
      </c>
      <c r="C223" s="41">
        <v>1025493</v>
      </c>
      <c r="D223" s="41" t="s">
        <v>531</v>
      </c>
      <c r="E223" s="41" t="s">
        <v>153</v>
      </c>
      <c r="F223" s="41" t="s">
        <v>188</v>
      </c>
      <c r="G223" s="41" t="s">
        <v>189</v>
      </c>
      <c r="H223" s="41" t="s">
        <v>357</v>
      </c>
      <c r="I223" s="41" t="s">
        <v>532</v>
      </c>
      <c r="J223" s="41" t="s">
        <v>533</v>
      </c>
      <c r="K223" s="41"/>
      <c r="L223" s="41" t="s">
        <v>1267</v>
      </c>
      <c r="M223" s="41">
        <v>0</v>
      </c>
      <c r="N223" s="41">
        <v>11.5</v>
      </c>
      <c r="O223" s="41">
        <v>4.16</v>
      </c>
      <c r="P223" s="41">
        <v>1</v>
      </c>
      <c r="Q223" s="41">
        <v>1.66</v>
      </c>
      <c r="R223" s="42">
        <v>0</v>
      </c>
      <c r="S223" s="43">
        <v>14.16</v>
      </c>
      <c r="T223" s="44" t="str">
        <f t="shared" si="26"/>
        <v xml:space="preserve"> 10 à 15</v>
      </c>
      <c r="U223" s="2" t="str">
        <f t="shared" si="27"/>
        <v>S5410 - Communication</v>
      </c>
    </row>
    <row r="224" spans="1:21" x14ac:dyDescent="0.25">
      <c r="A224" s="41" t="s">
        <v>889</v>
      </c>
      <c r="B224" s="41" t="s">
        <v>530</v>
      </c>
      <c r="C224" s="41">
        <v>1025501</v>
      </c>
      <c r="D224" s="41" t="s">
        <v>531</v>
      </c>
      <c r="E224" s="41" t="s">
        <v>153</v>
      </c>
      <c r="F224" s="41" t="s">
        <v>186</v>
      </c>
      <c r="G224" s="41" t="s">
        <v>187</v>
      </c>
      <c r="H224" s="41" t="s">
        <v>563</v>
      </c>
      <c r="I224" s="41" t="s">
        <v>532</v>
      </c>
      <c r="J224" s="41" t="s">
        <v>533</v>
      </c>
      <c r="K224" s="41"/>
      <c r="L224" s="41" t="s">
        <v>1267</v>
      </c>
      <c r="M224" s="41">
        <v>0</v>
      </c>
      <c r="N224" s="41">
        <v>23</v>
      </c>
      <c r="O224" s="41">
        <v>4.16</v>
      </c>
      <c r="P224" s="41">
        <v>2</v>
      </c>
      <c r="Q224" s="41">
        <v>1.66</v>
      </c>
      <c r="R224" s="42">
        <v>0</v>
      </c>
      <c r="S224" s="43">
        <v>26.66</v>
      </c>
      <c r="T224" s="44" t="str">
        <f t="shared" si="26"/>
        <v xml:space="preserve"> &gt; à 20 jours</v>
      </c>
      <c r="U224" s="2" t="str">
        <f t="shared" si="27"/>
        <v>S5310 - DQR</v>
      </c>
    </row>
    <row r="225" spans="1:21" x14ac:dyDescent="0.25">
      <c r="A225" s="41" t="s">
        <v>990</v>
      </c>
      <c r="B225" s="41" t="s">
        <v>991</v>
      </c>
      <c r="C225" s="41">
        <v>1025511</v>
      </c>
      <c r="D225" s="41" t="s">
        <v>531</v>
      </c>
      <c r="E225" s="41" t="s">
        <v>153</v>
      </c>
      <c r="F225" s="41" t="s">
        <v>182</v>
      </c>
      <c r="G225" s="41" t="s">
        <v>183</v>
      </c>
      <c r="H225" s="41" t="s">
        <v>358</v>
      </c>
      <c r="I225" s="41" t="s">
        <v>532</v>
      </c>
      <c r="J225" s="41" t="s">
        <v>533</v>
      </c>
      <c r="K225" s="41"/>
      <c r="L225" s="41" t="s">
        <v>1267</v>
      </c>
      <c r="M225" s="41">
        <v>0</v>
      </c>
      <c r="N225" s="41">
        <v>24</v>
      </c>
      <c r="O225" s="41">
        <v>4.16</v>
      </c>
      <c r="P225" s="41">
        <v>1.5</v>
      </c>
      <c r="Q225" s="41">
        <v>1.66</v>
      </c>
      <c r="R225" s="42">
        <v>0</v>
      </c>
      <c r="S225" s="43">
        <v>27.16</v>
      </c>
      <c r="T225" s="44" t="str">
        <f t="shared" si="26"/>
        <v xml:space="preserve"> &gt; à 20 jours</v>
      </c>
      <c r="U225" s="2" t="str">
        <f t="shared" si="27"/>
        <v>S5110 - Talents</v>
      </c>
    </row>
    <row r="226" spans="1:21" x14ac:dyDescent="0.25">
      <c r="A226" s="41" t="s">
        <v>992</v>
      </c>
      <c r="B226" s="41" t="s">
        <v>782</v>
      </c>
      <c r="C226" s="41">
        <v>1025528</v>
      </c>
      <c r="D226" s="41" t="s">
        <v>531</v>
      </c>
      <c r="E226" s="41" t="s">
        <v>153</v>
      </c>
      <c r="F226" s="41" t="s">
        <v>190</v>
      </c>
      <c r="G226" s="41" t="s">
        <v>191</v>
      </c>
      <c r="H226" s="41" t="s">
        <v>356</v>
      </c>
      <c r="I226" s="41" t="s">
        <v>532</v>
      </c>
      <c r="J226" s="41" t="s">
        <v>533</v>
      </c>
      <c r="K226" s="41"/>
      <c r="L226" s="41" t="s">
        <v>1267</v>
      </c>
      <c r="M226" s="41">
        <v>0</v>
      </c>
      <c r="N226" s="41">
        <v>13.5</v>
      </c>
      <c r="O226" s="41">
        <v>4.16</v>
      </c>
      <c r="P226" s="41">
        <v>0</v>
      </c>
      <c r="Q226" s="41">
        <v>0.66</v>
      </c>
      <c r="R226" s="42">
        <v>0</v>
      </c>
      <c r="S226" s="43">
        <v>14.16</v>
      </c>
      <c r="T226" s="44" t="str">
        <f t="shared" si="26"/>
        <v xml:space="preserve"> 10 à 15</v>
      </c>
      <c r="U226" s="2" t="str">
        <f t="shared" si="27"/>
        <v>S5610 - Secrétariat Général</v>
      </c>
    </row>
    <row r="227" spans="1:21" x14ac:dyDescent="0.25">
      <c r="A227" s="41" t="s">
        <v>993</v>
      </c>
      <c r="B227" s="41" t="s">
        <v>994</v>
      </c>
      <c r="C227" s="41">
        <v>1025569</v>
      </c>
      <c r="D227" s="41" t="s">
        <v>531</v>
      </c>
      <c r="E227" s="41" t="s">
        <v>153</v>
      </c>
      <c r="F227" s="41" t="s">
        <v>206</v>
      </c>
      <c r="G227" s="41" t="s">
        <v>207</v>
      </c>
      <c r="H227" s="41" t="s">
        <v>359</v>
      </c>
      <c r="I227" s="41" t="s">
        <v>532</v>
      </c>
      <c r="J227" s="41" t="s">
        <v>540</v>
      </c>
      <c r="K227" s="41"/>
      <c r="L227" s="41" t="s">
        <v>1267</v>
      </c>
      <c r="M227" s="41">
        <v>0</v>
      </c>
      <c r="N227" s="41">
        <v>25</v>
      </c>
      <c r="O227" s="41">
        <v>4.16</v>
      </c>
      <c r="P227" s="41">
        <v>0</v>
      </c>
      <c r="Q227" s="41">
        <v>0</v>
      </c>
      <c r="R227" s="42">
        <v>0</v>
      </c>
      <c r="S227" s="43">
        <v>25</v>
      </c>
      <c r="T227" s="44" t="str">
        <f t="shared" si="26"/>
        <v xml:space="preserve"> &gt; à 20 jours</v>
      </c>
      <c r="U227" s="2" t="str">
        <f t="shared" si="27"/>
        <v>S7010 - Direction Financière</v>
      </c>
    </row>
    <row r="228" spans="1:21" x14ac:dyDescent="0.25">
      <c r="A228" s="41" t="s">
        <v>997</v>
      </c>
      <c r="B228" s="41" t="s">
        <v>681</v>
      </c>
      <c r="C228" s="41">
        <v>1025666</v>
      </c>
      <c r="D228" s="41" t="s">
        <v>531</v>
      </c>
      <c r="E228" s="41" t="s">
        <v>153</v>
      </c>
      <c r="F228" s="41" t="s">
        <v>196</v>
      </c>
      <c r="G228" s="41" t="s">
        <v>197</v>
      </c>
      <c r="H228" s="41" t="s">
        <v>354</v>
      </c>
      <c r="I228" s="41" t="s">
        <v>532</v>
      </c>
      <c r="J228" s="41" t="s">
        <v>533</v>
      </c>
      <c r="K228" s="41"/>
      <c r="L228" s="41" t="s">
        <v>1267</v>
      </c>
      <c r="M228" s="41">
        <v>0</v>
      </c>
      <c r="N228" s="41">
        <v>25</v>
      </c>
      <c r="O228" s="41">
        <v>4.16</v>
      </c>
      <c r="P228" s="41">
        <v>5</v>
      </c>
      <c r="Q228" s="41">
        <v>1.66</v>
      </c>
      <c r="R228" s="42">
        <v>0</v>
      </c>
      <c r="S228" s="43">
        <v>31.66</v>
      </c>
      <c r="T228" s="44" t="str">
        <f t="shared" si="26"/>
        <v xml:space="preserve"> &gt; à 20 jours</v>
      </c>
      <c r="U228" s="2" t="str">
        <f t="shared" si="27"/>
        <v>S6210 - Développement Commercial</v>
      </c>
    </row>
    <row r="229" spans="1:21" x14ac:dyDescent="0.25">
      <c r="A229" s="41" t="s">
        <v>998</v>
      </c>
      <c r="B229" s="41" t="s">
        <v>812</v>
      </c>
      <c r="C229" s="41">
        <v>1025706</v>
      </c>
      <c r="D229" s="41" t="s">
        <v>531</v>
      </c>
      <c r="E229" s="41" t="s">
        <v>153</v>
      </c>
      <c r="F229" s="41" t="s">
        <v>194</v>
      </c>
      <c r="G229" s="41" t="s">
        <v>195</v>
      </c>
      <c r="H229" s="41" t="s">
        <v>356</v>
      </c>
      <c r="I229" s="41" t="s">
        <v>532</v>
      </c>
      <c r="J229" s="41" t="s">
        <v>528</v>
      </c>
      <c r="K229" s="41"/>
      <c r="L229" s="41" t="s">
        <v>1267</v>
      </c>
      <c r="M229" s="41">
        <v>0</v>
      </c>
      <c r="N229" s="41">
        <v>24.5</v>
      </c>
      <c r="O229" s="41">
        <v>4.16</v>
      </c>
      <c r="P229" s="41">
        <v>1</v>
      </c>
      <c r="Q229" s="41">
        <v>1.66</v>
      </c>
      <c r="R229" s="42">
        <v>0</v>
      </c>
      <c r="S229" s="43">
        <v>27.16</v>
      </c>
      <c r="T229" s="44" t="str">
        <f t="shared" si="26"/>
        <v xml:space="preserve"> &gt; à 20 jours</v>
      </c>
      <c r="U229" s="2" t="str">
        <f t="shared" si="27"/>
        <v>S5810 - DSI</v>
      </c>
    </row>
    <row r="230" spans="1:21" x14ac:dyDescent="0.25">
      <c r="A230" s="41" t="s">
        <v>999</v>
      </c>
      <c r="B230" s="41" t="s">
        <v>1000</v>
      </c>
      <c r="C230" s="41">
        <v>1025719</v>
      </c>
      <c r="D230" s="41" t="s">
        <v>531</v>
      </c>
      <c r="E230" s="41" t="s">
        <v>153</v>
      </c>
      <c r="F230" s="41" t="s">
        <v>198</v>
      </c>
      <c r="G230" s="41" t="s">
        <v>199</v>
      </c>
      <c r="H230" s="41" t="s">
        <v>358</v>
      </c>
      <c r="I230" s="41" t="s">
        <v>532</v>
      </c>
      <c r="J230" s="41" t="s">
        <v>533</v>
      </c>
      <c r="K230" s="41"/>
      <c r="L230" s="41" t="s">
        <v>1267</v>
      </c>
      <c r="M230" s="41">
        <v>0</v>
      </c>
      <c r="N230" s="41">
        <v>25</v>
      </c>
      <c r="O230" s="41">
        <v>4.16</v>
      </c>
      <c r="P230" s="41">
        <v>3</v>
      </c>
      <c r="Q230" s="41">
        <v>1.66</v>
      </c>
      <c r="R230" s="42">
        <v>0</v>
      </c>
      <c r="S230" s="43">
        <v>29.66</v>
      </c>
      <c r="T230" s="44" t="str">
        <f t="shared" si="26"/>
        <v xml:space="preserve"> &gt; à 20 jours</v>
      </c>
      <c r="U230" s="2" t="str">
        <f t="shared" si="27"/>
        <v>S6310 - Deloitte Afrique Support</v>
      </c>
    </row>
    <row r="231" spans="1:21" x14ac:dyDescent="0.25">
      <c r="A231" s="41" t="s">
        <v>1001</v>
      </c>
      <c r="B231" s="41" t="s">
        <v>1002</v>
      </c>
      <c r="C231" s="41">
        <v>1025816</v>
      </c>
      <c r="D231" s="83" t="s">
        <v>531</v>
      </c>
      <c r="E231" s="41" t="s">
        <v>153</v>
      </c>
      <c r="F231" s="41" t="s">
        <v>216</v>
      </c>
      <c r="G231" s="41" t="s">
        <v>217</v>
      </c>
      <c r="H231" s="41" t="s">
        <v>539</v>
      </c>
      <c r="I231" s="41" t="s">
        <v>532</v>
      </c>
      <c r="J231" s="41" t="s">
        <v>540</v>
      </c>
      <c r="K231" s="41"/>
      <c r="L231" s="41" t="s">
        <v>1267</v>
      </c>
      <c r="M231" s="41">
        <v>0</v>
      </c>
      <c r="N231" s="41">
        <v>9</v>
      </c>
      <c r="O231" s="41">
        <v>4.16</v>
      </c>
      <c r="P231" s="41">
        <v>0</v>
      </c>
      <c r="Q231" s="41">
        <v>0</v>
      </c>
      <c r="R231" s="42">
        <v>0</v>
      </c>
      <c r="S231" s="43">
        <v>9</v>
      </c>
      <c r="T231" s="44" t="str">
        <f t="shared" si="26"/>
        <v xml:space="preserve"> 5 à 10</v>
      </c>
      <c r="U231" s="2" t="str">
        <f t="shared" si="27"/>
        <v>S8210 - Deloitte Formation</v>
      </c>
    </row>
    <row r="232" spans="1:21" x14ac:dyDescent="0.25">
      <c r="A232" s="41" t="s">
        <v>1003</v>
      </c>
      <c r="B232" s="41" t="s">
        <v>834</v>
      </c>
      <c r="C232" s="41">
        <v>1025879</v>
      </c>
      <c r="D232" s="41" t="s">
        <v>531</v>
      </c>
      <c r="E232" s="41" t="s">
        <v>153</v>
      </c>
      <c r="F232" s="41" t="s">
        <v>182</v>
      </c>
      <c r="G232" s="41" t="s">
        <v>183</v>
      </c>
      <c r="H232" s="41" t="s">
        <v>358</v>
      </c>
      <c r="I232" s="41" t="s">
        <v>532</v>
      </c>
      <c r="J232" s="41" t="s">
        <v>533</v>
      </c>
      <c r="K232" s="41"/>
      <c r="L232" s="41" t="s">
        <v>1267</v>
      </c>
      <c r="M232" s="41">
        <v>0</v>
      </c>
      <c r="N232" s="41">
        <v>19</v>
      </c>
      <c r="O232" s="41">
        <v>4.16</v>
      </c>
      <c r="P232" s="41">
        <v>2</v>
      </c>
      <c r="Q232" s="41">
        <v>1.66</v>
      </c>
      <c r="R232" s="42">
        <v>0</v>
      </c>
      <c r="S232" s="43">
        <v>22.66</v>
      </c>
      <c r="T232" s="44" t="str">
        <f t="shared" si="26"/>
        <v xml:space="preserve"> &gt; à 20 jours</v>
      </c>
      <c r="U232" s="2" t="str">
        <f t="shared" si="27"/>
        <v>S5110 - Talents</v>
      </c>
    </row>
    <row r="233" spans="1:21" x14ac:dyDescent="0.25">
      <c r="A233" s="41" t="s">
        <v>1005</v>
      </c>
      <c r="B233" s="41" t="s">
        <v>787</v>
      </c>
      <c r="C233" s="41">
        <v>1026138</v>
      </c>
      <c r="D233" s="41" t="s">
        <v>531</v>
      </c>
      <c r="E233" s="41" t="s">
        <v>153</v>
      </c>
      <c r="F233" s="41" t="s">
        <v>192</v>
      </c>
      <c r="G233" s="41" t="s">
        <v>193</v>
      </c>
      <c r="H233" s="41" t="s">
        <v>361</v>
      </c>
      <c r="I233" s="41" t="s">
        <v>532</v>
      </c>
      <c r="J233" s="41" t="s">
        <v>533</v>
      </c>
      <c r="K233" s="41"/>
      <c r="L233" s="41" t="s">
        <v>1267</v>
      </c>
      <c r="M233" s="41">
        <v>0</v>
      </c>
      <c r="N233" s="41">
        <v>21.5</v>
      </c>
      <c r="O233" s="41">
        <v>4.16</v>
      </c>
      <c r="P233" s="41">
        <v>0</v>
      </c>
      <c r="Q233" s="41">
        <v>-3.84</v>
      </c>
      <c r="R233" s="42">
        <v>0</v>
      </c>
      <c r="S233" s="43">
        <v>17.66</v>
      </c>
      <c r="T233" s="44" t="str">
        <f t="shared" si="26"/>
        <v>15 à 20</v>
      </c>
      <c r="U233" s="2" t="str">
        <f t="shared" si="27"/>
        <v>S5710 - ADA</v>
      </c>
    </row>
    <row r="234" spans="1:21" x14ac:dyDescent="0.25">
      <c r="A234" s="41" t="s">
        <v>1006</v>
      </c>
      <c r="B234" s="41" t="s">
        <v>1007</v>
      </c>
      <c r="C234" s="41">
        <v>1026233</v>
      </c>
      <c r="D234" s="41" t="s">
        <v>531</v>
      </c>
      <c r="E234" s="41" t="s">
        <v>153</v>
      </c>
      <c r="F234" s="41" t="s">
        <v>194</v>
      </c>
      <c r="G234" s="41" t="s">
        <v>195</v>
      </c>
      <c r="H234" s="41" t="s">
        <v>358</v>
      </c>
      <c r="I234" s="41" t="s">
        <v>532</v>
      </c>
      <c r="J234" s="41" t="s">
        <v>533</v>
      </c>
      <c r="K234" s="41"/>
      <c r="L234" s="41" t="s">
        <v>1267</v>
      </c>
      <c r="M234" s="41">
        <v>0</v>
      </c>
      <c r="N234" s="41">
        <v>22</v>
      </c>
      <c r="O234" s="41">
        <v>4.16</v>
      </c>
      <c r="P234" s="41">
        <v>0</v>
      </c>
      <c r="Q234" s="41">
        <v>1.66</v>
      </c>
      <c r="R234" s="42">
        <v>0</v>
      </c>
      <c r="S234" s="43">
        <v>23.66</v>
      </c>
      <c r="T234" s="44" t="str">
        <f t="shared" si="26"/>
        <v xml:space="preserve"> &gt; à 20 jours</v>
      </c>
      <c r="U234" s="2" t="str">
        <f t="shared" si="27"/>
        <v>S5810 - DSI</v>
      </c>
    </row>
    <row r="235" spans="1:21" x14ac:dyDescent="0.25">
      <c r="A235" s="41" t="s">
        <v>824</v>
      </c>
      <c r="B235" s="41" t="s">
        <v>847</v>
      </c>
      <c r="C235" s="41">
        <v>1026340</v>
      </c>
      <c r="D235" s="41" t="s">
        <v>531</v>
      </c>
      <c r="E235" s="41" t="s">
        <v>153</v>
      </c>
      <c r="F235" s="41" t="s">
        <v>194</v>
      </c>
      <c r="G235" s="41" t="s">
        <v>195</v>
      </c>
      <c r="H235" s="41" t="s">
        <v>360</v>
      </c>
      <c r="I235" s="41" t="s">
        <v>532</v>
      </c>
      <c r="J235" s="41" t="s">
        <v>540</v>
      </c>
      <c r="K235" s="45">
        <v>42643</v>
      </c>
      <c r="L235" s="41" t="s">
        <v>1267</v>
      </c>
      <c r="M235" s="41">
        <v>0</v>
      </c>
      <c r="N235" s="41">
        <v>23.5</v>
      </c>
      <c r="O235" s="41">
        <v>4.16</v>
      </c>
      <c r="P235" s="41">
        <v>0</v>
      </c>
      <c r="Q235" s="41">
        <v>0</v>
      </c>
      <c r="R235" s="42">
        <v>0</v>
      </c>
      <c r="S235" s="43">
        <v>23.5</v>
      </c>
      <c r="T235" s="44" t="str">
        <f t="shared" si="26"/>
        <v xml:space="preserve"> &gt; à 20 jours</v>
      </c>
      <c r="U235" s="2" t="str">
        <f t="shared" si="27"/>
        <v>S5810 - DSI</v>
      </c>
    </row>
    <row r="236" spans="1:21" x14ac:dyDescent="0.25">
      <c r="A236" s="41" t="s">
        <v>1008</v>
      </c>
      <c r="B236" s="41" t="s">
        <v>813</v>
      </c>
      <c r="C236" s="41">
        <v>1026364</v>
      </c>
      <c r="D236" s="41" t="s">
        <v>531</v>
      </c>
      <c r="E236" s="41" t="s">
        <v>153</v>
      </c>
      <c r="F236" s="41" t="s">
        <v>210</v>
      </c>
      <c r="G236" s="41" t="s">
        <v>211</v>
      </c>
      <c r="H236" s="41" t="s">
        <v>358</v>
      </c>
      <c r="I236" s="41" t="s">
        <v>532</v>
      </c>
      <c r="J236" s="41" t="s">
        <v>533</v>
      </c>
      <c r="K236" s="41"/>
      <c r="L236" s="41" t="s">
        <v>1267</v>
      </c>
      <c r="M236" s="41">
        <v>0</v>
      </c>
      <c r="N236" s="41">
        <v>24.5</v>
      </c>
      <c r="O236" s="41">
        <v>4.16</v>
      </c>
      <c r="P236" s="41">
        <v>1</v>
      </c>
      <c r="Q236" s="41">
        <v>1.66</v>
      </c>
      <c r="R236" s="42">
        <v>0</v>
      </c>
      <c r="S236" s="43">
        <v>27.16</v>
      </c>
      <c r="T236" s="44" t="str">
        <f t="shared" si="26"/>
        <v xml:space="preserve"> &gt; à 20 jours</v>
      </c>
      <c r="U236" s="2" t="str">
        <f t="shared" si="27"/>
        <v>S7410 - DDO Groupe</v>
      </c>
    </row>
    <row r="237" spans="1:21" x14ac:dyDescent="0.25">
      <c r="A237" s="41" t="s">
        <v>1009</v>
      </c>
      <c r="B237" s="41" t="s">
        <v>571</v>
      </c>
      <c r="C237" s="41">
        <v>1026365</v>
      </c>
      <c r="D237" s="41" t="s">
        <v>531</v>
      </c>
      <c r="E237" s="41" t="s">
        <v>153</v>
      </c>
      <c r="F237" s="41" t="s">
        <v>210</v>
      </c>
      <c r="G237" s="41" t="s">
        <v>211</v>
      </c>
      <c r="H237" s="41" t="s">
        <v>358</v>
      </c>
      <c r="I237" s="41" t="s">
        <v>532</v>
      </c>
      <c r="J237" s="41" t="s">
        <v>533</v>
      </c>
      <c r="K237" s="41"/>
      <c r="L237" s="41" t="s">
        <v>1267</v>
      </c>
      <c r="M237" s="41">
        <v>0</v>
      </c>
      <c r="N237" s="41">
        <v>25</v>
      </c>
      <c r="O237" s="41">
        <v>4.16</v>
      </c>
      <c r="P237" s="41">
        <v>0</v>
      </c>
      <c r="Q237" s="41">
        <v>-5.34</v>
      </c>
      <c r="R237" s="42">
        <v>0</v>
      </c>
      <c r="S237" s="43">
        <v>19.66</v>
      </c>
      <c r="T237" s="44" t="str">
        <f t="shared" si="26"/>
        <v>15 à 20</v>
      </c>
      <c r="U237" s="2" t="str">
        <f t="shared" si="27"/>
        <v>S7410 - DDO Groupe</v>
      </c>
    </row>
    <row r="238" spans="1:21" x14ac:dyDescent="0.25">
      <c r="A238" s="41" t="s">
        <v>1010</v>
      </c>
      <c r="B238" s="41" t="s">
        <v>917</v>
      </c>
      <c r="C238" s="41">
        <v>1026391</v>
      </c>
      <c r="D238" s="84" t="s">
        <v>531</v>
      </c>
      <c r="E238" s="41" t="s">
        <v>153</v>
      </c>
      <c r="F238" s="41" t="s">
        <v>188</v>
      </c>
      <c r="G238" s="41" t="s">
        <v>189</v>
      </c>
      <c r="H238" s="41" t="s">
        <v>355</v>
      </c>
      <c r="I238" s="41" t="s">
        <v>532</v>
      </c>
      <c r="J238" s="41" t="s">
        <v>533</v>
      </c>
      <c r="K238" s="41"/>
      <c r="L238" s="41" t="s">
        <v>1267</v>
      </c>
      <c r="M238" s="41">
        <v>0</v>
      </c>
      <c r="N238" s="41">
        <v>21</v>
      </c>
      <c r="O238" s="41">
        <v>4.16</v>
      </c>
      <c r="P238" s="41">
        <v>0</v>
      </c>
      <c r="Q238" s="41">
        <v>0.66</v>
      </c>
      <c r="R238" s="42">
        <v>0</v>
      </c>
      <c r="S238" s="43">
        <v>21.66</v>
      </c>
      <c r="T238" s="44" t="str">
        <f t="shared" si="26"/>
        <v xml:space="preserve"> &gt; à 20 jours</v>
      </c>
      <c r="U238" s="2" t="str">
        <f t="shared" si="27"/>
        <v>S5410 - Communication</v>
      </c>
    </row>
    <row r="239" spans="1:21" x14ac:dyDescent="0.25">
      <c r="A239" s="41" t="s">
        <v>1011</v>
      </c>
      <c r="B239" s="41" t="s">
        <v>958</v>
      </c>
      <c r="C239" s="41">
        <v>1026438</v>
      </c>
      <c r="D239" s="41" t="s">
        <v>531</v>
      </c>
      <c r="E239" s="41" t="s">
        <v>153</v>
      </c>
      <c r="F239" s="41" t="s">
        <v>202</v>
      </c>
      <c r="G239" s="41" t="s">
        <v>203</v>
      </c>
      <c r="H239" s="41" t="s">
        <v>358</v>
      </c>
      <c r="I239" s="41" t="s">
        <v>532</v>
      </c>
      <c r="J239" s="41" t="s">
        <v>533</v>
      </c>
      <c r="K239" s="45">
        <v>42643</v>
      </c>
      <c r="L239" s="41" t="s">
        <v>1267</v>
      </c>
      <c r="M239" s="41">
        <v>0</v>
      </c>
      <c r="N239" s="41">
        <v>13</v>
      </c>
      <c r="O239" s="41">
        <v>4.16</v>
      </c>
      <c r="P239" s="41">
        <v>5</v>
      </c>
      <c r="Q239" s="41">
        <v>1.66</v>
      </c>
      <c r="R239" s="42">
        <v>0</v>
      </c>
      <c r="S239" s="43">
        <v>19.66</v>
      </c>
      <c r="T239" s="44" t="str">
        <f t="shared" si="26"/>
        <v>15 à 20</v>
      </c>
      <c r="U239" s="2" t="str">
        <f t="shared" si="27"/>
        <v>S6510 - Marketing</v>
      </c>
    </row>
    <row r="240" spans="1:21" x14ac:dyDescent="0.25">
      <c r="A240" s="41" t="s">
        <v>1012</v>
      </c>
      <c r="B240" s="41" t="s">
        <v>585</v>
      </c>
      <c r="C240" s="41">
        <v>1026604</v>
      </c>
      <c r="D240" s="41" t="s">
        <v>531</v>
      </c>
      <c r="E240" s="41" t="s">
        <v>153</v>
      </c>
      <c r="F240" s="41" t="s">
        <v>196</v>
      </c>
      <c r="G240" s="41" t="s">
        <v>197</v>
      </c>
      <c r="H240" s="41" t="s">
        <v>357</v>
      </c>
      <c r="I240" s="41" t="s">
        <v>532</v>
      </c>
      <c r="J240" s="41" t="s">
        <v>533</v>
      </c>
      <c r="K240" s="45">
        <v>42836</v>
      </c>
      <c r="L240" s="41" t="s">
        <v>1267</v>
      </c>
      <c r="M240" s="41">
        <v>0</v>
      </c>
      <c r="N240" s="41">
        <v>17</v>
      </c>
      <c r="O240" s="41">
        <v>4.16</v>
      </c>
      <c r="P240" s="41">
        <v>2.5</v>
      </c>
      <c r="Q240" s="41">
        <v>1.66</v>
      </c>
      <c r="R240" s="42">
        <v>0</v>
      </c>
      <c r="S240" s="43">
        <v>21.16</v>
      </c>
      <c r="T240" s="44" t="str">
        <f t="shared" si="26"/>
        <v xml:space="preserve"> &gt; à 20 jours</v>
      </c>
      <c r="U240" s="2" t="str">
        <f t="shared" si="27"/>
        <v>S6210 - Développement Commercial</v>
      </c>
    </row>
    <row r="241" spans="1:21" x14ac:dyDescent="0.25">
      <c r="A241" s="41" t="s">
        <v>1013</v>
      </c>
      <c r="B241" s="41" t="s">
        <v>924</v>
      </c>
      <c r="C241" s="41">
        <v>1026632</v>
      </c>
      <c r="D241" s="41" t="s">
        <v>531</v>
      </c>
      <c r="E241" s="41" t="s">
        <v>153</v>
      </c>
      <c r="F241" s="41" t="s">
        <v>186</v>
      </c>
      <c r="G241" s="41" t="s">
        <v>187</v>
      </c>
      <c r="H241" s="41" t="s">
        <v>703</v>
      </c>
      <c r="I241" s="41" t="s">
        <v>527</v>
      </c>
      <c r="J241" s="41" t="s">
        <v>528</v>
      </c>
      <c r="K241" s="41"/>
      <c r="L241" s="41" t="s">
        <v>1267</v>
      </c>
      <c r="M241" s="41">
        <v>0</v>
      </c>
      <c r="N241" s="41">
        <v>13.5</v>
      </c>
      <c r="O241" s="41">
        <v>4.16</v>
      </c>
      <c r="P241" s="41">
        <v>1</v>
      </c>
      <c r="Q241" s="41">
        <v>1.66</v>
      </c>
      <c r="R241" s="42">
        <v>0</v>
      </c>
      <c r="S241" s="43">
        <v>16.16</v>
      </c>
      <c r="T241" s="44" t="str">
        <f t="shared" si="26"/>
        <v>15 à 20</v>
      </c>
      <c r="U241" s="2" t="str">
        <f t="shared" si="27"/>
        <v>S5310 - DQR</v>
      </c>
    </row>
    <row r="242" spans="1:21" x14ac:dyDescent="0.25">
      <c r="A242" s="41" t="s">
        <v>1014</v>
      </c>
      <c r="B242" s="41" t="s">
        <v>708</v>
      </c>
      <c r="C242" s="41">
        <v>1026715</v>
      </c>
      <c r="D242" s="41" t="s">
        <v>531</v>
      </c>
      <c r="E242" s="41" t="s">
        <v>153</v>
      </c>
      <c r="F242" s="41" t="s">
        <v>188</v>
      </c>
      <c r="G242" s="41" t="s">
        <v>189</v>
      </c>
      <c r="H242" s="41" t="s">
        <v>358</v>
      </c>
      <c r="I242" s="41" t="s">
        <v>532</v>
      </c>
      <c r="J242" s="41" t="s">
        <v>533</v>
      </c>
      <c r="K242" s="45">
        <v>42669</v>
      </c>
      <c r="L242" s="41" t="s">
        <v>1267</v>
      </c>
      <c r="M242" s="41">
        <v>0</v>
      </c>
      <c r="N242" s="41">
        <v>18.5</v>
      </c>
      <c r="O242" s="41">
        <v>4.16</v>
      </c>
      <c r="P242" s="41">
        <v>1.5</v>
      </c>
      <c r="Q242" s="41">
        <v>1.66</v>
      </c>
      <c r="R242" s="42">
        <v>0</v>
      </c>
      <c r="S242" s="43">
        <v>21.66</v>
      </c>
      <c r="T242" s="44" t="str">
        <f t="shared" si="26"/>
        <v xml:space="preserve"> &gt; à 20 jours</v>
      </c>
      <c r="U242" s="2" t="str">
        <f t="shared" si="27"/>
        <v>S5410 - Communication</v>
      </c>
    </row>
    <row r="243" spans="1:21" x14ac:dyDescent="0.25">
      <c r="A243" s="41" t="s">
        <v>886</v>
      </c>
      <c r="B243" s="41" t="s">
        <v>866</v>
      </c>
      <c r="C243" s="41">
        <v>1026797</v>
      </c>
      <c r="D243" s="41" t="s">
        <v>531</v>
      </c>
      <c r="E243" s="41" t="s">
        <v>153</v>
      </c>
      <c r="F243" s="41" t="s">
        <v>196</v>
      </c>
      <c r="G243" s="41" t="s">
        <v>197</v>
      </c>
      <c r="H243" s="41" t="s">
        <v>358</v>
      </c>
      <c r="I243" s="41" t="s">
        <v>532</v>
      </c>
      <c r="J243" s="41" t="s">
        <v>533</v>
      </c>
      <c r="K243" s="41"/>
      <c r="L243" s="41" t="s">
        <v>1267</v>
      </c>
      <c r="M243" s="41">
        <v>0</v>
      </c>
      <c r="N243" s="41">
        <v>21</v>
      </c>
      <c r="O243" s="41">
        <v>4.16</v>
      </c>
      <c r="P243" s="41">
        <v>0</v>
      </c>
      <c r="Q243" s="41">
        <v>0.66</v>
      </c>
      <c r="R243" s="42">
        <v>0</v>
      </c>
      <c r="S243" s="43">
        <v>21.66</v>
      </c>
      <c r="T243" s="44" t="str">
        <f t="shared" si="26"/>
        <v xml:space="preserve"> &gt; à 20 jours</v>
      </c>
      <c r="U243" s="2" t="str">
        <f t="shared" si="27"/>
        <v>S6210 - Développement Commercial</v>
      </c>
    </row>
    <row r="244" spans="1:21" x14ac:dyDescent="0.25">
      <c r="A244" s="41" t="s">
        <v>1015</v>
      </c>
      <c r="B244" s="41" t="s">
        <v>614</v>
      </c>
      <c r="C244" s="41">
        <v>1026825</v>
      </c>
      <c r="D244" s="41" t="s">
        <v>531</v>
      </c>
      <c r="E244" s="41" t="s">
        <v>153</v>
      </c>
      <c r="F244" s="41" t="s">
        <v>184</v>
      </c>
      <c r="G244" s="41" t="s">
        <v>185</v>
      </c>
      <c r="H244" s="41" t="s">
        <v>359</v>
      </c>
      <c r="I244" s="41" t="s">
        <v>532</v>
      </c>
      <c r="J244" s="41" t="s">
        <v>540</v>
      </c>
      <c r="K244" s="41"/>
      <c r="L244" s="41" t="s">
        <v>1267</v>
      </c>
      <c r="M244" s="41">
        <v>0</v>
      </c>
      <c r="N244" s="41">
        <v>22</v>
      </c>
      <c r="O244" s="41">
        <v>4.16</v>
      </c>
      <c r="P244" s="41">
        <v>0</v>
      </c>
      <c r="Q244" s="41">
        <v>0</v>
      </c>
      <c r="R244" s="42">
        <v>0</v>
      </c>
      <c r="S244" s="43">
        <v>22</v>
      </c>
      <c r="T244" s="44" t="str">
        <f t="shared" si="26"/>
        <v xml:space="preserve"> &gt; à 20 jours</v>
      </c>
      <c r="U244" s="2" t="str">
        <f t="shared" si="27"/>
        <v>S5210 - Direction Formation</v>
      </c>
    </row>
    <row r="245" spans="1:21" x14ac:dyDescent="0.25">
      <c r="A245" s="41" t="s">
        <v>1016</v>
      </c>
      <c r="B245" s="41" t="s">
        <v>782</v>
      </c>
      <c r="C245" s="41">
        <v>1026862</v>
      </c>
      <c r="D245" s="41" t="s">
        <v>531</v>
      </c>
      <c r="E245" s="41" t="s">
        <v>153</v>
      </c>
      <c r="F245" s="41" t="s">
        <v>182</v>
      </c>
      <c r="G245" s="41" t="s">
        <v>183</v>
      </c>
      <c r="H245" s="41" t="s">
        <v>358</v>
      </c>
      <c r="I245" s="41" t="s">
        <v>532</v>
      </c>
      <c r="J245" s="41" t="s">
        <v>533</v>
      </c>
      <c r="K245" s="41"/>
      <c r="L245" s="41" t="s">
        <v>1267</v>
      </c>
      <c r="M245" s="41">
        <v>0</v>
      </c>
      <c r="N245" s="41">
        <v>10</v>
      </c>
      <c r="O245" s="41">
        <v>4.16</v>
      </c>
      <c r="P245" s="41">
        <v>0</v>
      </c>
      <c r="Q245" s="41">
        <v>-0.34</v>
      </c>
      <c r="R245" s="42">
        <v>0</v>
      </c>
      <c r="S245" s="43">
        <v>9.66</v>
      </c>
      <c r="T245" s="44" t="str">
        <f t="shared" si="26"/>
        <v xml:space="preserve"> 5 à 10</v>
      </c>
      <c r="U245" s="2" t="str">
        <f t="shared" si="27"/>
        <v>S5110 - Talents</v>
      </c>
    </row>
    <row r="246" spans="1:21" x14ac:dyDescent="0.25">
      <c r="A246" s="41" t="s">
        <v>653</v>
      </c>
      <c r="B246" s="41" t="s">
        <v>758</v>
      </c>
      <c r="C246" s="41">
        <v>1026907</v>
      </c>
      <c r="D246" s="41" t="s">
        <v>531</v>
      </c>
      <c r="E246" s="41" t="s">
        <v>153</v>
      </c>
      <c r="F246" s="41" t="s">
        <v>194</v>
      </c>
      <c r="G246" s="41" t="s">
        <v>195</v>
      </c>
      <c r="H246" s="41" t="s">
        <v>357</v>
      </c>
      <c r="I246" s="41" t="s">
        <v>532</v>
      </c>
      <c r="J246" s="41" t="s">
        <v>533</v>
      </c>
      <c r="K246" s="41"/>
      <c r="L246" s="41" t="s">
        <v>1267</v>
      </c>
      <c r="M246" s="41">
        <v>0</v>
      </c>
      <c r="N246" s="41">
        <v>10.5</v>
      </c>
      <c r="O246" s="41">
        <v>4.16</v>
      </c>
      <c r="P246" s="41">
        <v>0</v>
      </c>
      <c r="Q246" s="41">
        <v>1.1599999999999999</v>
      </c>
      <c r="R246" s="42">
        <v>0</v>
      </c>
      <c r="S246" s="43">
        <v>11.66</v>
      </c>
      <c r="T246" s="44" t="str">
        <f t="shared" si="26"/>
        <v xml:space="preserve"> 10 à 15</v>
      </c>
      <c r="U246" s="2" t="str">
        <f t="shared" si="27"/>
        <v>S5810 - DSI</v>
      </c>
    </row>
    <row r="247" spans="1:21" x14ac:dyDescent="0.25">
      <c r="A247" s="41" t="s">
        <v>1272</v>
      </c>
      <c r="B247" s="41" t="s">
        <v>1273</v>
      </c>
      <c r="C247" s="41">
        <v>1027000</v>
      </c>
      <c r="D247" s="41" t="s">
        <v>531</v>
      </c>
      <c r="E247" s="41" t="s">
        <v>153</v>
      </c>
      <c r="F247" s="41" t="s">
        <v>186</v>
      </c>
      <c r="G247" s="41" t="s">
        <v>187</v>
      </c>
      <c r="H247" s="41" t="s">
        <v>360</v>
      </c>
      <c r="I247" s="41" t="s">
        <v>532</v>
      </c>
      <c r="J247" s="41" t="s">
        <v>540</v>
      </c>
      <c r="K247" s="45">
        <v>42613</v>
      </c>
      <c r="L247" s="41" t="s">
        <v>1267</v>
      </c>
      <c r="M247" s="41">
        <v>0</v>
      </c>
      <c r="N247" s="41">
        <v>0</v>
      </c>
      <c r="O247" s="41">
        <v>2.08</v>
      </c>
      <c r="P247" s="41">
        <v>0</v>
      </c>
      <c r="Q247" s="41">
        <v>0</v>
      </c>
      <c r="R247" s="42">
        <v>0</v>
      </c>
      <c r="S247" s="43">
        <v>0</v>
      </c>
      <c r="T247" s="44" t="str">
        <f t="shared" si="26"/>
        <v xml:space="preserve"> 0 à 5</v>
      </c>
      <c r="U247" s="2" t="str">
        <f t="shared" si="27"/>
        <v>S5310 - DQR</v>
      </c>
    </row>
    <row r="248" spans="1:21" x14ac:dyDescent="0.25">
      <c r="A248" s="41" t="s">
        <v>1017</v>
      </c>
      <c r="B248" s="41" t="s">
        <v>791</v>
      </c>
      <c r="C248" s="41">
        <v>1027184</v>
      </c>
      <c r="D248" s="41" t="s">
        <v>531</v>
      </c>
      <c r="E248" s="41" t="s">
        <v>153</v>
      </c>
      <c r="F248" s="41" t="s">
        <v>188</v>
      </c>
      <c r="G248" s="41" t="s">
        <v>189</v>
      </c>
      <c r="H248" s="41" t="s">
        <v>360</v>
      </c>
      <c r="I248" s="41" t="s">
        <v>532</v>
      </c>
      <c r="J248" s="41" t="s">
        <v>540</v>
      </c>
      <c r="K248" s="45">
        <v>42640</v>
      </c>
      <c r="L248" s="41" t="s">
        <v>1267</v>
      </c>
      <c r="M248" s="41">
        <v>0</v>
      </c>
      <c r="N248" s="41">
        <v>13</v>
      </c>
      <c r="O248" s="41">
        <v>4.16</v>
      </c>
      <c r="P248" s="41">
        <v>0</v>
      </c>
      <c r="Q248" s="41">
        <v>0</v>
      </c>
      <c r="R248" s="42">
        <v>0</v>
      </c>
      <c r="S248" s="43">
        <v>13</v>
      </c>
      <c r="T248" s="44" t="str">
        <f t="shared" si="26"/>
        <v xml:space="preserve"> 10 à 15</v>
      </c>
      <c r="U248" s="2" t="str">
        <f t="shared" si="27"/>
        <v>S5410 - Communication</v>
      </c>
    </row>
    <row r="249" spans="1:21" x14ac:dyDescent="0.25">
      <c r="A249" s="41" t="s">
        <v>1018</v>
      </c>
      <c r="B249" s="41" t="s">
        <v>908</v>
      </c>
      <c r="C249" s="41">
        <v>1027194</v>
      </c>
      <c r="D249" s="41" t="s">
        <v>531</v>
      </c>
      <c r="E249" s="41" t="s">
        <v>153</v>
      </c>
      <c r="F249" s="41" t="s">
        <v>202</v>
      </c>
      <c r="G249" s="41" t="s">
        <v>203</v>
      </c>
      <c r="H249" s="41" t="s">
        <v>357</v>
      </c>
      <c r="I249" s="41" t="s">
        <v>532</v>
      </c>
      <c r="J249" s="41" t="s">
        <v>528</v>
      </c>
      <c r="K249" s="41"/>
      <c r="L249" s="41" t="s">
        <v>1267</v>
      </c>
      <c r="M249" s="41">
        <v>0</v>
      </c>
      <c r="N249" s="41">
        <v>13</v>
      </c>
      <c r="O249" s="41">
        <v>4.16</v>
      </c>
      <c r="P249" s="41">
        <v>0</v>
      </c>
      <c r="Q249" s="41">
        <v>1.66</v>
      </c>
      <c r="R249" s="42">
        <v>0</v>
      </c>
      <c r="S249" s="43">
        <v>14.66</v>
      </c>
      <c r="T249" s="44" t="str">
        <f t="shared" si="26"/>
        <v xml:space="preserve"> 10 à 15</v>
      </c>
      <c r="U249" s="2" t="str">
        <f t="shared" si="27"/>
        <v>S6510 - Marketing</v>
      </c>
    </row>
    <row r="250" spans="1:21" x14ac:dyDescent="0.25">
      <c r="A250" s="41" t="s">
        <v>1019</v>
      </c>
      <c r="B250" s="41" t="s">
        <v>888</v>
      </c>
      <c r="C250" s="41">
        <v>1027249</v>
      </c>
      <c r="D250" s="41" t="s">
        <v>531</v>
      </c>
      <c r="E250" s="41" t="s">
        <v>153</v>
      </c>
      <c r="F250" s="41" t="s">
        <v>202</v>
      </c>
      <c r="G250" s="41" t="s">
        <v>203</v>
      </c>
      <c r="H250" s="41" t="s">
        <v>358</v>
      </c>
      <c r="I250" s="41" t="s">
        <v>532</v>
      </c>
      <c r="J250" s="41" t="s">
        <v>533</v>
      </c>
      <c r="K250" s="41"/>
      <c r="L250" s="41" t="s">
        <v>1267</v>
      </c>
      <c r="M250" s="41">
        <v>0</v>
      </c>
      <c r="N250" s="41">
        <v>18</v>
      </c>
      <c r="O250" s="41">
        <v>4.16</v>
      </c>
      <c r="P250" s="41">
        <v>0</v>
      </c>
      <c r="Q250" s="41">
        <v>-1.84</v>
      </c>
      <c r="R250" s="42">
        <v>0</v>
      </c>
      <c r="S250" s="43">
        <v>16.16</v>
      </c>
      <c r="T250" s="44" t="str">
        <f t="shared" ref="T250:T256" si="28">IF(S250&lt;0," -0 ",IF(S250&lt;=5," 0 à 5",IF(S250&lt;=10," 5 à 10",IF(S250&lt;=15," 10 à 15",IF(S250&lt;=20,"15 à 20"," &gt; à 20 jours")))))</f>
        <v>15 à 20</v>
      </c>
      <c r="U250" s="2" t="str">
        <f t="shared" si="27"/>
        <v>S6510 - Marketing</v>
      </c>
    </row>
    <row r="251" spans="1:21" x14ac:dyDescent="0.25">
      <c r="A251" s="41" t="s">
        <v>1020</v>
      </c>
      <c r="B251" s="41" t="s">
        <v>741</v>
      </c>
      <c r="C251" s="41">
        <v>1027272</v>
      </c>
      <c r="D251" s="41" t="s">
        <v>531</v>
      </c>
      <c r="E251" s="41" t="s">
        <v>153</v>
      </c>
      <c r="F251" s="41" t="s">
        <v>196</v>
      </c>
      <c r="G251" s="41" t="s">
        <v>197</v>
      </c>
      <c r="H251" s="41" t="s">
        <v>357</v>
      </c>
      <c r="I251" s="41" t="s">
        <v>532</v>
      </c>
      <c r="J251" s="41" t="s">
        <v>533</v>
      </c>
      <c r="K251" s="41"/>
      <c r="L251" s="41" t="s">
        <v>1267</v>
      </c>
      <c r="M251" s="41">
        <v>0</v>
      </c>
      <c r="N251" s="41">
        <v>19</v>
      </c>
      <c r="O251" s="41">
        <v>4.16</v>
      </c>
      <c r="P251" s="41">
        <v>0</v>
      </c>
      <c r="Q251" s="41">
        <v>0.66</v>
      </c>
      <c r="R251" s="42">
        <v>0</v>
      </c>
      <c r="S251" s="43">
        <v>19.66</v>
      </c>
      <c r="T251" s="44" t="str">
        <f t="shared" si="28"/>
        <v>15 à 20</v>
      </c>
      <c r="U251" s="2" t="str">
        <f t="shared" si="27"/>
        <v>S6210 - Développement Commercial</v>
      </c>
    </row>
    <row r="252" spans="1:21" x14ac:dyDescent="0.25">
      <c r="A252" s="41" t="s">
        <v>1021</v>
      </c>
      <c r="B252" s="41" t="s">
        <v>750</v>
      </c>
      <c r="C252" s="41">
        <v>1027341</v>
      </c>
      <c r="D252" s="41" t="s">
        <v>531</v>
      </c>
      <c r="E252" s="41" t="s">
        <v>153</v>
      </c>
      <c r="F252" s="41" t="s">
        <v>196</v>
      </c>
      <c r="G252" s="41" t="s">
        <v>197</v>
      </c>
      <c r="H252" s="41" t="s">
        <v>357</v>
      </c>
      <c r="I252" s="41" t="s">
        <v>532</v>
      </c>
      <c r="J252" s="41" t="s">
        <v>533</v>
      </c>
      <c r="K252" s="41"/>
      <c r="L252" s="41" t="s">
        <v>1267</v>
      </c>
      <c r="M252" s="41">
        <v>0</v>
      </c>
      <c r="N252" s="41">
        <v>12.5</v>
      </c>
      <c r="O252" s="41">
        <v>4.16</v>
      </c>
      <c r="P252" s="41">
        <v>0</v>
      </c>
      <c r="Q252" s="41">
        <v>1.66</v>
      </c>
      <c r="R252" s="42">
        <v>0</v>
      </c>
      <c r="S252" s="43">
        <v>14.16</v>
      </c>
      <c r="T252" s="44" t="str">
        <f t="shared" si="28"/>
        <v xml:space="preserve"> 10 à 15</v>
      </c>
      <c r="U252" s="2" t="str">
        <f t="shared" si="27"/>
        <v>S6210 - Développement Commercial</v>
      </c>
    </row>
    <row r="253" spans="1:21" x14ac:dyDescent="0.25">
      <c r="A253" s="41" t="s">
        <v>1022</v>
      </c>
      <c r="B253" s="41" t="s">
        <v>594</v>
      </c>
      <c r="C253" s="41">
        <v>1027349</v>
      </c>
      <c r="D253" s="41" t="s">
        <v>531</v>
      </c>
      <c r="E253" s="41" t="s">
        <v>153</v>
      </c>
      <c r="F253" s="41" t="s">
        <v>206</v>
      </c>
      <c r="G253" s="41" t="s">
        <v>207</v>
      </c>
      <c r="H253" s="41" t="s">
        <v>358</v>
      </c>
      <c r="I253" s="41" t="s">
        <v>532</v>
      </c>
      <c r="J253" s="41" t="s">
        <v>533</v>
      </c>
      <c r="K253" s="41"/>
      <c r="L253" s="41" t="s">
        <v>1267</v>
      </c>
      <c r="M253" s="41">
        <v>0</v>
      </c>
      <c r="N253" s="41">
        <v>17</v>
      </c>
      <c r="O253" s="41">
        <v>4.16</v>
      </c>
      <c r="P253" s="41">
        <v>1</v>
      </c>
      <c r="Q253" s="41">
        <v>1.66</v>
      </c>
      <c r="R253" s="42">
        <v>0</v>
      </c>
      <c r="S253" s="43">
        <v>19.66</v>
      </c>
      <c r="T253" s="44" t="str">
        <f t="shared" si="28"/>
        <v>15 à 20</v>
      </c>
      <c r="U253" s="2" t="str">
        <f t="shared" si="27"/>
        <v>S7010 - Direction Financière</v>
      </c>
    </row>
    <row r="254" spans="1:21" x14ac:dyDescent="0.25">
      <c r="A254" s="41" t="s">
        <v>1023</v>
      </c>
      <c r="B254" s="41" t="s">
        <v>696</v>
      </c>
      <c r="C254" s="41">
        <v>1027361</v>
      </c>
      <c r="D254" s="41" t="s">
        <v>531</v>
      </c>
      <c r="E254" s="41" t="s">
        <v>153</v>
      </c>
      <c r="F254" s="41" t="s">
        <v>196</v>
      </c>
      <c r="G254" s="41" t="s">
        <v>197</v>
      </c>
      <c r="H254" s="41" t="s">
        <v>357</v>
      </c>
      <c r="I254" s="41" t="s">
        <v>532</v>
      </c>
      <c r="J254" s="41" t="s">
        <v>533</v>
      </c>
      <c r="K254" s="41"/>
      <c r="L254" s="41" t="s">
        <v>1267</v>
      </c>
      <c r="M254" s="41">
        <v>0</v>
      </c>
      <c r="N254" s="41">
        <v>19</v>
      </c>
      <c r="O254" s="41">
        <v>4.16</v>
      </c>
      <c r="P254" s="41">
        <v>2</v>
      </c>
      <c r="Q254" s="41">
        <v>1.66</v>
      </c>
      <c r="R254" s="42">
        <v>0</v>
      </c>
      <c r="S254" s="43">
        <v>22.66</v>
      </c>
      <c r="T254" s="44" t="str">
        <f t="shared" si="28"/>
        <v xml:space="preserve"> &gt; à 20 jours</v>
      </c>
      <c r="U254" s="2" t="str">
        <f t="shared" si="27"/>
        <v>S6210 - Développement Commercial</v>
      </c>
    </row>
    <row r="255" spans="1:21" x14ac:dyDescent="0.25">
      <c r="A255" s="41" t="s">
        <v>1024</v>
      </c>
      <c r="B255" s="41" t="s">
        <v>841</v>
      </c>
      <c r="C255" s="41">
        <v>1027372</v>
      </c>
      <c r="D255" s="41" t="s">
        <v>531</v>
      </c>
      <c r="E255" s="41" t="s">
        <v>153</v>
      </c>
      <c r="F255" s="41" t="s">
        <v>202</v>
      </c>
      <c r="G255" s="41" t="s">
        <v>203</v>
      </c>
      <c r="H255" s="41" t="s">
        <v>357</v>
      </c>
      <c r="I255" s="41" t="s">
        <v>532</v>
      </c>
      <c r="J255" s="41" t="s">
        <v>533</v>
      </c>
      <c r="K255" s="41"/>
      <c r="L255" s="41" t="s">
        <v>1267</v>
      </c>
      <c r="M255" s="41">
        <v>0</v>
      </c>
      <c r="N255" s="41">
        <v>0</v>
      </c>
      <c r="O255" s="41">
        <v>2.16</v>
      </c>
      <c r="P255" s="41">
        <v>0</v>
      </c>
      <c r="Q255" s="41">
        <v>-4.34</v>
      </c>
      <c r="R255" s="42">
        <v>0</v>
      </c>
      <c r="S255" s="43">
        <v>-4.34</v>
      </c>
      <c r="T255" s="44" t="str">
        <f t="shared" si="28"/>
        <v xml:space="preserve"> -0 </v>
      </c>
      <c r="U255" s="2" t="str">
        <f t="shared" si="27"/>
        <v>S6510 - Marketing</v>
      </c>
    </row>
    <row r="256" spans="1:21" x14ac:dyDescent="0.25">
      <c r="A256" s="41" t="s">
        <v>1025</v>
      </c>
      <c r="B256" s="41" t="s">
        <v>833</v>
      </c>
      <c r="C256" s="41">
        <v>1027387</v>
      </c>
      <c r="D256" s="41" t="s">
        <v>531</v>
      </c>
      <c r="E256" s="41" t="s">
        <v>153</v>
      </c>
      <c r="F256" s="41" t="s">
        <v>202</v>
      </c>
      <c r="G256" s="41" t="s">
        <v>203</v>
      </c>
      <c r="H256" s="41" t="s">
        <v>357</v>
      </c>
      <c r="I256" s="41" t="s">
        <v>532</v>
      </c>
      <c r="J256" s="41" t="s">
        <v>533</v>
      </c>
      <c r="K256" s="41"/>
      <c r="L256" s="41" t="s">
        <v>1267</v>
      </c>
      <c r="M256" s="41">
        <v>0</v>
      </c>
      <c r="N256" s="41">
        <v>11.5</v>
      </c>
      <c r="O256" s="41">
        <v>4.16</v>
      </c>
      <c r="P256" s="41">
        <v>1.5</v>
      </c>
      <c r="Q256" s="41">
        <v>1.66</v>
      </c>
      <c r="R256" s="42">
        <v>0</v>
      </c>
      <c r="S256" s="43">
        <v>14.66</v>
      </c>
      <c r="T256" s="44" t="str">
        <f t="shared" si="28"/>
        <v xml:space="preserve"> 10 à 15</v>
      </c>
      <c r="U256" s="2" t="str">
        <f t="shared" si="27"/>
        <v>S6510 - Marketing</v>
      </c>
    </row>
    <row r="257" spans="1:21" x14ac:dyDescent="0.25">
      <c r="A257" s="41" t="s">
        <v>907</v>
      </c>
      <c r="B257" s="41" t="s">
        <v>995</v>
      </c>
      <c r="C257" s="41">
        <v>1027434</v>
      </c>
      <c r="D257" s="41" t="s">
        <v>531</v>
      </c>
      <c r="E257" s="41" t="s">
        <v>153</v>
      </c>
      <c r="F257" s="41" t="s">
        <v>182</v>
      </c>
      <c r="G257" s="41" t="s">
        <v>183</v>
      </c>
      <c r="H257" s="41" t="s">
        <v>360</v>
      </c>
      <c r="I257" s="41" t="s">
        <v>532</v>
      </c>
      <c r="J257" s="41" t="s">
        <v>540</v>
      </c>
      <c r="K257" s="45">
        <v>42643</v>
      </c>
      <c r="L257" s="41" t="s">
        <v>1267</v>
      </c>
      <c r="M257" s="41">
        <v>0</v>
      </c>
      <c r="N257" s="41">
        <v>7.5</v>
      </c>
      <c r="O257" s="41">
        <v>4.16</v>
      </c>
      <c r="P257" s="41">
        <v>0</v>
      </c>
      <c r="Q257" s="41">
        <v>0</v>
      </c>
      <c r="R257" s="42">
        <v>0</v>
      </c>
      <c r="S257" s="43">
        <v>7.5</v>
      </c>
      <c r="T257" s="44" t="str">
        <f t="shared" ref="T257:T264" si="29">IF(S257&lt;0," -0 ",IF(S257&lt;=5," 0 à 5",IF(S257&lt;=10," 5 à 10",IF(S257&lt;=15," 10 à 15",IF(S257&lt;=20,"15 à 20"," &gt; à 20 jours")))))</f>
        <v xml:space="preserve"> 5 à 10</v>
      </c>
      <c r="U257" s="2" t="str">
        <f t="shared" si="27"/>
        <v>S5110 - Talents</v>
      </c>
    </row>
    <row r="258" spans="1:21" x14ac:dyDescent="0.25">
      <c r="A258" s="41" t="s">
        <v>1026</v>
      </c>
      <c r="B258" s="41" t="s">
        <v>1027</v>
      </c>
      <c r="C258" s="41">
        <v>1027458</v>
      </c>
      <c r="D258" s="41" t="s">
        <v>531</v>
      </c>
      <c r="E258" s="41" t="s">
        <v>153</v>
      </c>
      <c r="F258" s="41" t="s">
        <v>202</v>
      </c>
      <c r="G258" s="41" t="s">
        <v>203</v>
      </c>
      <c r="H258" s="41" t="s">
        <v>357</v>
      </c>
      <c r="I258" s="41" t="s">
        <v>532</v>
      </c>
      <c r="J258" s="41" t="s">
        <v>533</v>
      </c>
      <c r="K258" s="41"/>
      <c r="L258" s="41" t="s">
        <v>1267</v>
      </c>
      <c r="M258" s="41">
        <v>0</v>
      </c>
      <c r="N258" s="41">
        <v>17</v>
      </c>
      <c r="O258" s="41">
        <v>4.16</v>
      </c>
      <c r="P258" s="41">
        <v>1</v>
      </c>
      <c r="Q258" s="41">
        <v>1.66</v>
      </c>
      <c r="R258" s="42">
        <v>0</v>
      </c>
      <c r="S258" s="43">
        <v>19.66</v>
      </c>
      <c r="T258" s="44" t="str">
        <f t="shared" si="29"/>
        <v>15 à 20</v>
      </c>
      <c r="U258" s="2" t="str">
        <f t="shared" si="27"/>
        <v>S6510 - Marketing</v>
      </c>
    </row>
    <row r="259" spans="1:21" x14ac:dyDescent="0.25">
      <c r="A259" s="41" t="s">
        <v>1028</v>
      </c>
      <c r="B259" s="41" t="s">
        <v>744</v>
      </c>
      <c r="C259" s="41">
        <v>1027468</v>
      </c>
      <c r="D259" s="41" t="s">
        <v>531</v>
      </c>
      <c r="E259" s="41" t="s">
        <v>153</v>
      </c>
      <c r="F259" s="41" t="s">
        <v>202</v>
      </c>
      <c r="G259" s="41" t="s">
        <v>203</v>
      </c>
      <c r="H259" s="41" t="s">
        <v>357</v>
      </c>
      <c r="I259" s="41" t="s">
        <v>532</v>
      </c>
      <c r="J259" s="41" t="s">
        <v>533</v>
      </c>
      <c r="K259" s="45">
        <v>42734</v>
      </c>
      <c r="L259" s="41" t="s">
        <v>1267</v>
      </c>
      <c r="M259" s="41">
        <v>0</v>
      </c>
      <c r="N259" s="41">
        <v>7.5</v>
      </c>
      <c r="O259" s="41">
        <v>4.16</v>
      </c>
      <c r="P259" s="41">
        <v>0</v>
      </c>
      <c r="Q259" s="41">
        <v>1.66</v>
      </c>
      <c r="R259" s="42">
        <v>0</v>
      </c>
      <c r="S259" s="43">
        <v>9.16</v>
      </c>
      <c r="T259" s="44" t="str">
        <f t="shared" si="29"/>
        <v xml:space="preserve"> 5 à 10</v>
      </c>
      <c r="U259" s="2" t="str">
        <f t="shared" si="27"/>
        <v>S6510 - Marketing</v>
      </c>
    </row>
    <row r="260" spans="1:21" x14ac:dyDescent="0.25">
      <c r="A260" s="41" t="s">
        <v>1029</v>
      </c>
      <c r="B260" s="41" t="s">
        <v>652</v>
      </c>
      <c r="C260" s="41">
        <v>1027498</v>
      </c>
      <c r="D260" s="84" t="s">
        <v>531</v>
      </c>
      <c r="E260" s="41" t="s">
        <v>153</v>
      </c>
      <c r="F260" s="41" t="s">
        <v>182</v>
      </c>
      <c r="G260" s="41" t="s">
        <v>183</v>
      </c>
      <c r="H260" s="41" t="s">
        <v>360</v>
      </c>
      <c r="I260" s="41" t="s">
        <v>532</v>
      </c>
      <c r="J260" s="41" t="s">
        <v>540</v>
      </c>
      <c r="K260" s="45">
        <v>42615</v>
      </c>
      <c r="L260" s="41" t="s">
        <v>1267</v>
      </c>
      <c r="M260" s="41">
        <v>0</v>
      </c>
      <c r="N260" s="41">
        <v>18</v>
      </c>
      <c r="O260" s="41">
        <v>4.16</v>
      </c>
      <c r="P260" s="41">
        <v>0</v>
      </c>
      <c r="Q260" s="41">
        <v>0</v>
      </c>
      <c r="R260" s="42">
        <v>0</v>
      </c>
      <c r="S260" s="43">
        <v>18</v>
      </c>
      <c r="T260" s="44" t="str">
        <f t="shared" si="29"/>
        <v>15 à 20</v>
      </c>
      <c r="U260" s="2" t="str">
        <f t="shared" si="27"/>
        <v>S5110 - Talents</v>
      </c>
    </row>
    <row r="261" spans="1:21" x14ac:dyDescent="0.25">
      <c r="A261" s="41" t="s">
        <v>1030</v>
      </c>
      <c r="B261" s="41" t="s">
        <v>1031</v>
      </c>
      <c r="C261" s="41">
        <v>1027586</v>
      </c>
      <c r="D261" s="41" t="s">
        <v>531</v>
      </c>
      <c r="E261" s="41" t="s">
        <v>153</v>
      </c>
      <c r="F261" s="41" t="s">
        <v>192</v>
      </c>
      <c r="G261" s="41" t="s">
        <v>193</v>
      </c>
      <c r="H261" s="41" t="s">
        <v>360</v>
      </c>
      <c r="I261" s="41" t="s">
        <v>532</v>
      </c>
      <c r="J261" s="41" t="s">
        <v>540</v>
      </c>
      <c r="K261" s="41"/>
      <c r="L261" s="41" t="s">
        <v>1267</v>
      </c>
      <c r="M261" s="41">
        <v>0</v>
      </c>
      <c r="N261" s="41">
        <v>9.5</v>
      </c>
      <c r="O261" s="41">
        <v>4.16</v>
      </c>
      <c r="P261" s="41">
        <v>0</v>
      </c>
      <c r="Q261" s="41">
        <v>0</v>
      </c>
      <c r="R261" s="42">
        <v>0</v>
      </c>
      <c r="S261" s="43">
        <v>9.5</v>
      </c>
      <c r="T261" s="44" t="str">
        <f t="shared" si="29"/>
        <v xml:space="preserve"> 5 à 10</v>
      </c>
      <c r="U261" s="2" t="str">
        <f t="shared" si="27"/>
        <v>S5710 - ADA</v>
      </c>
    </row>
    <row r="262" spans="1:21" x14ac:dyDescent="0.25">
      <c r="A262" s="41" t="s">
        <v>1032</v>
      </c>
      <c r="B262" s="41" t="s">
        <v>820</v>
      </c>
      <c r="C262" s="41">
        <v>1027587</v>
      </c>
      <c r="D262" s="41" t="s">
        <v>531</v>
      </c>
      <c r="E262" s="41" t="s">
        <v>153</v>
      </c>
      <c r="F262" s="41" t="s">
        <v>202</v>
      </c>
      <c r="G262" s="41" t="s">
        <v>203</v>
      </c>
      <c r="H262" s="41" t="s">
        <v>358</v>
      </c>
      <c r="I262" s="41" t="s">
        <v>532</v>
      </c>
      <c r="J262" s="41" t="s">
        <v>533</v>
      </c>
      <c r="K262" s="41"/>
      <c r="L262" s="41" t="s">
        <v>1267</v>
      </c>
      <c r="M262" s="41">
        <v>0</v>
      </c>
      <c r="N262" s="41">
        <v>16.5</v>
      </c>
      <c r="O262" s="41">
        <v>4.16</v>
      </c>
      <c r="P262" s="41">
        <v>2</v>
      </c>
      <c r="Q262" s="41">
        <v>1.66</v>
      </c>
      <c r="R262" s="42">
        <v>0</v>
      </c>
      <c r="S262" s="43">
        <v>20.16</v>
      </c>
      <c r="T262" s="44" t="str">
        <f t="shared" si="29"/>
        <v xml:space="preserve"> &gt; à 20 jours</v>
      </c>
      <c r="U262" s="2" t="str">
        <f t="shared" si="27"/>
        <v>S6510 - Marketing</v>
      </c>
    </row>
    <row r="263" spans="1:21" x14ac:dyDescent="0.25">
      <c r="A263" s="41" t="s">
        <v>1033</v>
      </c>
      <c r="B263" s="41" t="s">
        <v>840</v>
      </c>
      <c r="C263" s="41">
        <v>1027596</v>
      </c>
      <c r="D263" s="41" t="s">
        <v>531</v>
      </c>
      <c r="E263" s="41" t="s">
        <v>153</v>
      </c>
      <c r="F263" s="41" t="s">
        <v>188</v>
      </c>
      <c r="G263" s="41" t="s">
        <v>189</v>
      </c>
      <c r="H263" s="41" t="s">
        <v>360</v>
      </c>
      <c r="I263" s="41" t="s">
        <v>532</v>
      </c>
      <c r="J263" s="41" t="s">
        <v>540</v>
      </c>
      <c r="K263" s="45">
        <v>42643</v>
      </c>
      <c r="L263" s="41" t="s">
        <v>1267</v>
      </c>
      <c r="M263" s="41">
        <v>0</v>
      </c>
      <c r="N263" s="41">
        <v>12</v>
      </c>
      <c r="O263" s="41">
        <v>4.16</v>
      </c>
      <c r="P263" s="41">
        <v>0</v>
      </c>
      <c r="Q263" s="41">
        <v>0</v>
      </c>
      <c r="R263" s="42">
        <v>0</v>
      </c>
      <c r="S263" s="43">
        <v>12</v>
      </c>
      <c r="T263" s="44" t="str">
        <f t="shared" si="29"/>
        <v xml:space="preserve"> 10 à 15</v>
      </c>
      <c r="U263" s="2" t="str">
        <f t="shared" si="27"/>
        <v>S5410 - Communication</v>
      </c>
    </row>
    <row r="264" spans="1:21" x14ac:dyDescent="0.25">
      <c r="A264" s="41" t="s">
        <v>1034</v>
      </c>
      <c r="B264" s="41" t="s">
        <v>643</v>
      </c>
      <c r="C264" s="41">
        <v>1027609</v>
      </c>
      <c r="D264" s="41" t="s">
        <v>531</v>
      </c>
      <c r="E264" s="41" t="s">
        <v>153</v>
      </c>
      <c r="F264" s="41" t="s">
        <v>202</v>
      </c>
      <c r="G264" s="41" t="s">
        <v>203</v>
      </c>
      <c r="H264" s="41" t="s">
        <v>358</v>
      </c>
      <c r="I264" s="41" t="s">
        <v>532</v>
      </c>
      <c r="J264" s="41" t="s">
        <v>533</v>
      </c>
      <c r="K264" s="41"/>
      <c r="L264" s="41" t="s">
        <v>1267</v>
      </c>
      <c r="M264" s="41">
        <v>0</v>
      </c>
      <c r="N264" s="41">
        <v>6.5</v>
      </c>
      <c r="O264" s="41">
        <v>4.16</v>
      </c>
      <c r="P264" s="41">
        <v>0</v>
      </c>
      <c r="Q264" s="41">
        <v>1.66</v>
      </c>
      <c r="R264" s="42">
        <v>0</v>
      </c>
      <c r="S264" s="43">
        <v>8.16</v>
      </c>
      <c r="T264" s="44" t="str">
        <f t="shared" si="29"/>
        <v xml:space="preserve"> 5 à 10</v>
      </c>
      <c r="U264" s="2" t="str">
        <f t="shared" si="27"/>
        <v>S6510 - Marketing</v>
      </c>
    </row>
    <row r="265" spans="1:21" x14ac:dyDescent="0.25">
      <c r="A265" s="41" t="s">
        <v>1035</v>
      </c>
      <c r="B265" s="41" t="s">
        <v>773</v>
      </c>
      <c r="C265" s="41">
        <v>1027730</v>
      </c>
      <c r="D265" s="41" t="s">
        <v>531</v>
      </c>
      <c r="E265" s="41" t="s">
        <v>153</v>
      </c>
      <c r="F265" s="41" t="s">
        <v>194</v>
      </c>
      <c r="G265" s="41" t="s">
        <v>195</v>
      </c>
      <c r="H265" s="41" t="s">
        <v>357</v>
      </c>
      <c r="I265" s="41" t="s">
        <v>532</v>
      </c>
      <c r="J265" s="41" t="s">
        <v>533</v>
      </c>
      <c r="K265" s="41"/>
      <c r="L265" s="41" t="s">
        <v>1267</v>
      </c>
      <c r="M265" s="41">
        <v>0</v>
      </c>
      <c r="N265" s="41">
        <v>8</v>
      </c>
      <c r="O265" s="41">
        <v>4.16</v>
      </c>
      <c r="P265" s="41">
        <v>0</v>
      </c>
      <c r="Q265" s="41">
        <v>1.62</v>
      </c>
      <c r="R265" s="42">
        <v>0</v>
      </c>
      <c r="S265" s="43">
        <v>9.620000000000001</v>
      </c>
      <c r="T265" s="44" t="str">
        <f t="shared" ref="T265:T273" si="30">IF(S265&lt;0," -0 ",IF(S265&lt;=5," 0 à 5",IF(S265&lt;=10," 5 à 10",IF(S265&lt;=15," 10 à 15",IF(S265&lt;=20,"15 à 20"," &gt; à 20 jours")))))</f>
        <v xml:space="preserve"> 5 à 10</v>
      </c>
      <c r="U265" s="2" t="str">
        <f t="shared" si="27"/>
        <v>S5810 - DSI</v>
      </c>
    </row>
    <row r="266" spans="1:21" x14ac:dyDescent="0.25">
      <c r="A266" s="41" t="s">
        <v>1036</v>
      </c>
      <c r="B266" s="41" t="s">
        <v>635</v>
      </c>
      <c r="C266" s="41">
        <v>1027735</v>
      </c>
      <c r="D266" s="41" t="s">
        <v>531</v>
      </c>
      <c r="E266" s="41" t="s">
        <v>153</v>
      </c>
      <c r="F266" s="41" t="s">
        <v>188</v>
      </c>
      <c r="G266" s="41" t="s">
        <v>189</v>
      </c>
      <c r="H266" s="41" t="s">
        <v>358</v>
      </c>
      <c r="I266" s="41" t="s">
        <v>532</v>
      </c>
      <c r="J266" s="41" t="s">
        <v>533</v>
      </c>
      <c r="K266" s="41"/>
      <c r="L266" s="41" t="s">
        <v>1267</v>
      </c>
      <c r="M266" s="41">
        <v>0</v>
      </c>
      <c r="N266" s="41">
        <v>11</v>
      </c>
      <c r="O266" s="41">
        <v>4.16</v>
      </c>
      <c r="P266" s="41">
        <v>3.5</v>
      </c>
      <c r="Q266" s="41">
        <v>1.66</v>
      </c>
      <c r="R266" s="42">
        <v>0</v>
      </c>
      <c r="S266" s="43">
        <v>16.16</v>
      </c>
      <c r="T266" s="44" t="str">
        <f t="shared" si="30"/>
        <v>15 à 20</v>
      </c>
      <c r="U266" s="2" t="str">
        <f t="shared" si="27"/>
        <v>S5410 - Communication</v>
      </c>
    </row>
    <row r="267" spans="1:21" x14ac:dyDescent="0.25">
      <c r="A267" s="41" t="s">
        <v>1037</v>
      </c>
      <c r="B267" s="41" t="s">
        <v>558</v>
      </c>
      <c r="C267" s="41">
        <v>1027737</v>
      </c>
      <c r="D267" s="41" t="s">
        <v>531</v>
      </c>
      <c r="E267" s="41" t="s">
        <v>153</v>
      </c>
      <c r="F267" s="41" t="s">
        <v>202</v>
      </c>
      <c r="G267" s="41" t="s">
        <v>203</v>
      </c>
      <c r="H267" s="41" t="s">
        <v>356</v>
      </c>
      <c r="I267" s="41" t="s">
        <v>532</v>
      </c>
      <c r="J267" s="41" t="s">
        <v>533</v>
      </c>
      <c r="K267" s="41"/>
      <c r="L267" s="41" t="s">
        <v>1267</v>
      </c>
      <c r="M267" s="41">
        <v>0</v>
      </c>
      <c r="N267" s="41">
        <v>16.5</v>
      </c>
      <c r="O267" s="41">
        <v>4.16</v>
      </c>
      <c r="P267" s="41">
        <v>3</v>
      </c>
      <c r="Q267" s="41">
        <v>1.66</v>
      </c>
      <c r="R267" s="42">
        <v>0</v>
      </c>
      <c r="S267" s="43">
        <v>21.16</v>
      </c>
      <c r="T267" s="44" t="str">
        <f t="shared" si="30"/>
        <v xml:space="preserve"> &gt; à 20 jours</v>
      </c>
      <c r="U267" s="2" t="str">
        <f t="shared" si="27"/>
        <v>S6510 - Marketing</v>
      </c>
    </row>
    <row r="268" spans="1:21" x14ac:dyDescent="0.25">
      <c r="A268" s="41" t="s">
        <v>1038</v>
      </c>
      <c r="B268" s="41" t="s">
        <v>1039</v>
      </c>
      <c r="C268" s="41">
        <v>1027765</v>
      </c>
      <c r="D268" s="41" t="s">
        <v>531</v>
      </c>
      <c r="E268" s="41" t="s">
        <v>153</v>
      </c>
      <c r="F268" s="41" t="s">
        <v>210</v>
      </c>
      <c r="G268" s="41" t="s">
        <v>211</v>
      </c>
      <c r="H268" s="41" t="s">
        <v>358</v>
      </c>
      <c r="I268" s="41" t="s">
        <v>532</v>
      </c>
      <c r="J268" s="41" t="s">
        <v>533</v>
      </c>
      <c r="K268" s="41"/>
      <c r="L268" s="41" t="s">
        <v>1267</v>
      </c>
      <c r="M268" s="41">
        <v>0</v>
      </c>
      <c r="N268" s="41">
        <v>17</v>
      </c>
      <c r="O268" s="41">
        <v>4.16</v>
      </c>
      <c r="P268" s="41">
        <v>2.5</v>
      </c>
      <c r="Q268" s="41">
        <v>1.66</v>
      </c>
      <c r="R268" s="42">
        <v>0</v>
      </c>
      <c r="S268" s="43">
        <v>21.16</v>
      </c>
      <c r="T268" s="44" t="str">
        <f t="shared" si="30"/>
        <v xml:space="preserve"> &gt; à 20 jours</v>
      </c>
      <c r="U268" s="2" t="str">
        <f t="shared" si="27"/>
        <v>S7410 - DDO Groupe</v>
      </c>
    </row>
    <row r="269" spans="1:21" x14ac:dyDescent="0.25">
      <c r="A269" s="41" t="s">
        <v>1040</v>
      </c>
      <c r="B269" s="41" t="s">
        <v>977</v>
      </c>
      <c r="C269" s="41">
        <v>1027777</v>
      </c>
      <c r="D269" s="41" t="s">
        <v>531</v>
      </c>
      <c r="E269" s="41" t="s">
        <v>153</v>
      </c>
      <c r="F269" s="41" t="s">
        <v>186</v>
      </c>
      <c r="G269" s="41" t="s">
        <v>187</v>
      </c>
      <c r="H269" s="41" t="s">
        <v>779</v>
      </c>
      <c r="I269" s="41" t="s">
        <v>564</v>
      </c>
      <c r="J269" s="41" t="s">
        <v>533</v>
      </c>
      <c r="K269" s="41"/>
      <c r="L269" s="41" t="s">
        <v>1267</v>
      </c>
      <c r="M269" s="41">
        <v>0</v>
      </c>
      <c r="N269" s="41">
        <v>3</v>
      </c>
      <c r="O269" s="41">
        <v>4.16</v>
      </c>
      <c r="P269" s="41">
        <v>0</v>
      </c>
      <c r="Q269" s="41">
        <v>1.66</v>
      </c>
      <c r="R269" s="42">
        <v>0</v>
      </c>
      <c r="S269" s="43">
        <v>4.66</v>
      </c>
      <c r="T269" s="44" t="str">
        <f t="shared" si="30"/>
        <v xml:space="preserve"> 0 à 5</v>
      </c>
      <c r="U269" s="2" t="str">
        <f t="shared" si="27"/>
        <v>S5310 - DQR</v>
      </c>
    </row>
    <row r="270" spans="1:21" x14ac:dyDescent="0.25">
      <c r="A270" s="41" t="s">
        <v>1041</v>
      </c>
      <c r="B270" s="41" t="s">
        <v>545</v>
      </c>
      <c r="C270" s="41">
        <v>1027783</v>
      </c>
      <c r="D270" s="41" t="s">
        <v>531</v>
      </c>
      <c r="E270" s="41" t="s">
        <v>153</v>
      </c>
      <c r="F270" s="41" t="s">
        <v>196</v>
      </c>
      <c r="G270" s="41" t="s">
        <v>197</v>
      </c>
      <c r="H270" s="41" t="s">
        <v>358</v>
      </c>
      <c r="I270" s="41" t="s">
        <v>532</v>
      </c>
      <c r="J270" s="41" t="s">
        <v>533</v>
      </c>
      <c r="K270" s="41"/>
      <c r="L270" s="41" t="s">
        <v>1267</v>
      </c>
      <c r="M270" s="41">
        <v>0</v>
      </c>
      <c r="N270" s="41">
        <v>12</v>
      </c>
      <c r="O270" s="41">
        <v>3.32</v>
      </c>
      <c r="P270" s="41">
        <v>2</v>
      </c>
      <c r="Q270" s="41">
        <v>1.32</v>
      </c>
      <c r="R270" s="42">
        <v>0</v>
      </c>
      <c r="S270" s="43">
        <v>15.32</v>
      </c>
      <c r="T270" s="44" t="str">
        <f t="shared" si="30"/>
        <v>15 à 20</v>
      </c>
      <c r="U270" s="2" t="str">
        <f t="shared" si="27"/>
        <v>S6210 - Développement Commercial</v>
      </c>
    </row>
    <row r="271" spans="1:21" x14ac:dyDescent="0.25">
      <c r="A271" s="41" t="s">
        <v>1042</v>
      </c>
      <c r="B271" s="41" t="s">
        <v>1043</v>
      </c>
      <c r="C271" s="41">
        <v>1027794</v>
      </c>
      <c r="D271" s="41" t="s">
        <v>531</v>
      </c>
      <c r="E271" s="41" t="s">
        <v>153</v>
      </c>
      <c r="F271" s="41" t="s">
        <v>200</v>
      </c>
      <c r="G271" s="41" t="s">
        <v>201</v>
      </c>
      <c r="H271" s="41" t="s">
        <v>360</v>
      </c>
      <c r="I271" s="41" t="s">
        <v>532</v>
      </c>
      <c r="J271" s="41" t="s">
        <v>540</v>
      </c>
      <c r="K271" s="45">
        <v>42944</v>
      </c>
      <c r="L271" s="41" t="s">
        <v>1267</v>
      </c>
      <c r="M271" s="41">
        <v>0</v>
      </c>
      <c r="N271" s="41">
        <v>14</v>
      </c>
      <c r="O271" s="41">
        <v>4.16</v>
      </c>
      <c r="P271" s="41">
        <v>0</v>
      </c>
      <c r="Q271" s="41">
        <v>0</v>
      </c>
      <c r="R271" s="42">
        <v>0</v>
      </c>
      <c r="S271" s="43">
        <v>14</v>
      </c>
      <c r="T271" s="44" t="str">
        <f t="shared" si="30"/>
        <v xml:space="preserve"> 10 à 15</v>
      </c>
      <c r="U271" s="2" t="str">
        <f t="shared" si="27"/>
        <v>S6410 - Finance &amp; Operations Groupe</v>
      </c>
    </row>
    <row r="272" spans="1:21" x14ac:dyDescent="0.25">
      <c r="A272" s="41" t="s">
        <v>1044</v>
      </c>
      <c r="B272" s="41" t="s">
        <v>881</v>
      </c>
      <c r="C272" s="41">
        <v>1027812</v>
      </c>
      <c r="D272" s="84" t="s">
        <v>531</v>
      </c>
      <c r="E272" s="41" t="s">
        <v>153</v>
      </c>
      <c r="F272" s="41" t="s">
        <v>182</v>
      </c>
      <c r="G272" s="41" t="s">
        <v>183</v>
      </c>
      <c r="H272" s="41" t="s">
        <v>358</v>
      </c>
      <c r="I272" s="41" t="s">
        <v>532</v>
      </c>
      <c r="J272" s="41" t="s">
        <v>533</v>
      </c>
      <c r="K272" s="41"/>
      <c r="L272" s="41" t="s">
        <v>1267</v>
      </c>
      <c r="M272" s="41">
        <v>0</v>
      </c>
      <c r="N272" s="41">
        <v>15</v>
      </c>
      <c r="O272" s="41">
        <v>4.16</v>
      </c>
      <c r="P272" s="41">
        <v>1.5</v>
      </c>
      <c r="Q272" s="41">
        <v>1.66</v>
      </c>
      <c r="R272" s="42">
        <v>0</v>
      </c>
      <c r="S272" s="43">
        <v>18.16</v>
      </c>
      <c r="T272" s="44" t="str">
        <f t="shared" si="30"/>
        <v>15 à 20</v>
      </c>
      <c r="U272" s="2" t="str">
        <f t="shared" si="27"/>
        <v>S5110 - Talents</v>
      </c>
    </row>
    <row r="273" spans="1:21" x14ac:dyDescent="0.25">
      <c r="A273" s="41" t="s">
        <v>1045</v>
      </c>
      <c r="B273" s="41" t="s">
        <v>770</v>
      </c>
      <c r="C273" s="41">
        <v>1027834</v>
      </c>
      <c r="D273" s="41" t="s">
        <v>531</v>
      </c>
      <c r="E273" s="41" t="s">
        <v>153</v>
      </c>
      <c r="F273" s="41" t="s">
        <v>214</v>
      </c>
      <c r="G273" s="41" t="s">
        <v>215</v>
      </c>
      <c r="H273" s="41" t="s">
        <v>719</v>
      </c>
      <c r="I273" s="41" t="s">
        <v>527</v>
      </c>
      <c r="J273" s="41" t="s">
        <v>533</v>
      </c>
      <c r="K273" s="41"/>
      <c r="L273" s="41" t="s">
        <v>1267</v>
      </c>
      <c r="M273" s="41">
        <v>0</v>
      </c>
      <c r="N273" s="41">
        <v>11</v>
      </c>
      <c r="O273" s="41">
        <v>4.16</v>
      </c>
      <c r="P273" s="41">
        <v>3</v>
      </c>
      <c r="Q273" s="41">
        <v>1.66</v>
      </c>
      <c r="R273" s="42">
        <v>0</v>
      </c>
      <c r="S273" s="43">
        <v>15.66</v>
      </c>
      <c r="T273" s="44" t="str">
        <f t="shared" si="30"/>
        <v>15 à 20</v>
      </c>
      <c r="U273" s="2" t="str">
        <f t="shared" si="27"/>
        <v>S7610 - Innovation</v>
      </c>
    </row>
    <row r="274" spans="1:21" x14ac:dyDescent="0.25">
      <c r="A274" s="41" t="s">
        <v>1046</v>
      </c>
      <c r="B274" s="41" t="s">
        <v>661</v>
      </c>
      <c r="C274" s="41">
        <v>1027953</v>
      </c>
      <c r="D274" s="41" t="s">
        <v>531</v>
      </c>
      <c r="E274" s="41" t="s">
        <v>153</v>
      </c>
      <c r="F274" s="41" t="s">
        <v>154</v>
      </c>
      <c r="G274" s="41" t="s">
        <v>155</v>
      </c>
      <c r="H274" s="41" t="s">
        <v>360</v>
      </c>
      <c r="I274" s="41" t="s">
        <v>532</v>
      </c>
      <c r="J274" s="41" t="s">
        <v>540</v>
      </c>
      <c r="K274" s="45">
        <v>42613</v>
      </c>
      <c r="L274" s="41" t="s">
        <v>1267</v>
      </c>
      <c r="M274" s="41">
        <v>0</v>
      </c>
      <c r="N274" s="41">
        <v>10.5</v>
      </c>
      <c r="O274" s="41">
        <v>4.16</v>
      </c>
      <c r="P274" s="41">
        <v>0</v>
      </c>
      <c r="Q274" s="41">
        <v>0</v>
      </c>
      <c r="R274" s="42">
        <v>0</v>
      </c>
      <c r="S274" s="43">
        <v>10.5</v>
      </c>
      <c r="T274" s="44" t="str">
        <f t="shared" ref="T274:T291" si="31">IF(S274&lt;0," -0 ",IF(S274&lt;=5," 0 à 5",IF(S274&lt;=10," 5 à 10",IF(S274&lt;=15," 10 à 15",IF(S274&lt;=20,"15 à 20"," &gt; à 20 jours")))))</f>
        <v xml:space="preserve"> 10 à 15</v>
      </c>
      <c r="U274" s="2" t="str">
        <f t="shared" si="27"/>
        <v>E1011 - Présidence Direction Générale</v>
      </c>
    </row>
    <row r="275" spans="1:21" x14ac:dyDescent="0.25">
      <c r="A275" s="41" t="s">
        <v>1047</v>
      </c>
      <c r="B275" s="41" t="s">
        <v>750</v>
      </c>
      <c r="C275" s="41">
        <v>1027961</v>
      </c>
      <c r="D275" s="41" t="s">
        <v>531</v>
      </c>
      <c r="E275" s="41" t="s">
        <v>153</v>
      </c>
      <c r="F275" s="41" t="s">
        <v>182</v>
      </c>
      <c r="G275" s="41" t="s">
        <v>183</v>
      </c>
      <c r="H275" s="41" t="s">
        <v>358</v>
      </c>
      <c r="I275" s="41" t="s">
        <v>532</v>
      </c>
      <c r="J275" s="41" t="s">
        <v>533</v>
      </c>
      <c r="K275" s="45">
        <v>42643</v>
      </c>
      <c r="L275" s="41" t="s">
        <v>1267</v>
      </c>
      <c r="M275" s="41">
        <v>0</v>
      </c>
      <c r="N275" s="41">
        <v>14</v>
      </c>
      <c r="O275" s="41">
        <v>4.16</v>
      </c>
      <c r="P275" s="41">
        <v>0</v>
      </c>
      <c r="Q275" s="41">
        <v>1.66</v>
      </c>
      <c r="R275" s="42">
        <v>0</v>
      </c>
      <c r="S275" s="43">
        <v>15.66</v>
      </c>
      <c r="T275" s="44" t="str">
        <f t="shared" si="31"/>
        <v>15 à 20</v>
      </c>
      <c r="U275" s="2" t="str">
        <f t="shared" si="27"/>
        <v>S5110 - Talents</v>
      </c>
    </row>
    <row r="276" spans="1:21" x14ac:dyDescent="0.25">
      <c r="A276" s="41" t="s">
        <v>1048</v>
      </c>
      <c r="B276" s="41" t="s">
        <v>594</v>
      </c>
      <c r="C276" s="41">
        <v>1027963</v>
      </c>
      <c r="D276" s="41" t="s">
        <v>531</v>
      </c>
      <c r="E276" s="41" t="s">
        <v>153</v>
      </c>
      <c r="F276" s="41" t="s">
        <v>154</v>
      </c>
      <c r="G276" s="41" t="s">
        <v>155</v>
      </c>
      <c r="H276" s="41" t="s">
        <v>539</v>
      </c>
      <c r="I276" s="41" t="s">
        <v>532</v>
      </c>
      <c r="J276" s="41" t="s">
        <v>540</v>
      </c>
      <c r="K276" s="41"/>
      <c r="L276" s="41" t="s">
        <v>1267</v>
      </c>
      <c r="M276" s="41">
        <v>0</v>
      </c>
      <c r="N276" s="41">
        <v>13</v>
      </c>
      <c r="O276" s="41">
        <v>4.16</v>
      </c>
      <c r="P276" s="41">
        <v>0</v>
      </c>
      <c r="Q276" s="41">
        <v>0</v>
      </c>
      <c r="R276" s="42">
        <v>0</v>
      </c>
      <c r="S276" s="43">
        <v>13</v>
      </c>
      <c r="T276" s="44" t="str">
        <f t="shared" si="31"/>
        <v xml:space="preserve"> 10 à 15</v>
      </c>
      <c r="U276" s="2" t="str">
        <f t="shared" si="27"/>
        <v>E1011 - Présidence Direction Générale</v>
      </c>
    </row>
    <row r="277" spans="1:21" x14ac:dyDescent="0.25">
      <c r="A277" s="41" t="s">
        <v>1049</v>
      </c>
      <c r="B277" s="41" t="s">
        <v>905</v>
      </c>
      <c r="C277" s="41">
        <v>1027982</v>
      </c>
      <c r="D277" s="41" t="s">
        <v>531</v>
      </c>
      <c r="E277" s="41" t="s">
        <v>153</v>
      </c>
      <c r="F277" s="41" t="s">
        <v>202</v>
      </c>
      <c r="G277" s="41" t="s">
        <v>203</v>
      </c>
      <c r="H277" s="41" t="s">
        <v>358</v>
      </c>
      <c r="I277" s="41" t="s">
        <v>532</v>
      </c>
      <c r="J277" s="41" t="s">
        <v>533</v>
      </c>
      <c r="K277" s="41"/>
      <c r="L277" s="41" t="s">
        <v>1267</v>
      </c>
      <c r="M277" s="41">
        <v>0</v>
      </c>
      <c r="N277" s="41">
        <v>0.5</v>
      </c>
      <c r="O277" s="41">
        <v>4.16</v>
      </c>
      <c r="P277" s="41">
        <v>0</v>
      </c>
      <c r="Q277" s="41">
        <v>0.66</v>
      </c>
      <c r="R277" s="42">
        <v>0</v>
      </c>
      <c r="S277" s="43">
        <v>1.1600000000000001</v>
      </c>
      <c r="T277" s="44" t="str">
        <f t="shared" si="31"/>
        <v xml:space="preserve"> 0 à 5</v>
      </c>
      <c r="U277" s="2" t="str">
        <f t="shared" si="27"/>
        <v>S6510 - Marketing</v>
      </c>
    </row>
    <row r="278" spans="1:21" x14ac:dyDescent="0.25">
      <c r="A278" s="41" t="s">
        <v>1050</v>
      </c>
      <c r="B278" s="41" t="s">
        <v>1051</v>
      </c>
      <c r="C278" s="41">
        <v>1028020</v>
      </c>
      <c r="D278" s="41" t="s">
        <v>531</v>
      </c>
      <c r="E278" s="41" t="s">
        <v>153</v>
      </c>
      <c r="F278" s="41" t="s">
        <v>194</v>
      </c>
      <c r="G278" s="41" t="s">
        <v>195</v>
      </c>
      <c r="H278" s="41" t="s">
        <v>357</v>
      </c>
      <c r="I278" s="41" t="s">
        <v>532</v>
      </c>
      <c r="J278" s="41" t="s">
        <v>533</v>
      </c>
      <c r="K278" s="41"/>
      <c r="L278" s="41" t="s">
        <v>1267</v>
      </c>
      <c r="M278" s="41">
        <v>0</v>
      </c>
      <c r="N278" s="41">
        <v>7</v>
      </c>
      <c r="O278" s="41">
        <v>4.16</v>
      </c>
      <c r="P278" s="41">
        <v>3</v>
      </c>
      <c r="Q278" s="41">
        <v>1.66</v>
      </c>
      <c r="R278" s="42">
        <v>0</v>
      </c>
      <c r="S278" s="43">
        <v>11.66</v>
      </c>
      <c r="T278" s="44" t="str">
        <f t="shared" si="31"/>
        <v xml:space="preserve"> 10 à 15</v>
      </c>
      <c r="U278" s="2" t="str">
        <f t="shared" si="27"/>
        <v>S5810 - DSI</v>
      </c>
    </row>
    <row r="279" spans="1:21" x14ac:dyDescent="0.25">
      <c r="A279" s="41" t="s">
        <v>1052</v>
      </c>
      <c r="B279" s="41" t="s">
        <v>1053</v>
      </c>
      <c r="C279" s="41">
        <v>1028021</v>
      </c>
      <c r="D279" s="41" t="s">
        <v>531</v>
      </c>
      <c r="E279" s="41" t="s">
        <v>153</v>
      </c>
      <c r="F279" s="41" t="s">
        <v>202</v>
      </c>
      <c r="G279" s="41" t="s">
        <v>203</v>
      </c>
      <c r="H279" s="41" t="s">
        <v>356</v>
      </c>
      <c r="I279" s="41" t="s">
        <v>532</v>
      </c>
      <c r="J279" s="41" t="s">
        <v>533</v>
      </c>
      <c r="K279" s="41"/>
      <c r="L279" s="41" t="s">
        <v>1267</v>
      </c>
      <c r="M279" s="41">
        <v>0</v>
      </c>
      <c r="N279" s="41">
        <v>8.5</v>
      </c>
      <c r="O279" s="41">
        <v>4.16</v>
      </c>
      <c r="P279" s="41">
        <v>0</v>
      </c>
      <c r="Q279" s="41">
        <v>0.66</v>
      </c>
      <c r="R279" s="42">
        <v>0</v>
      </c>
      <c r="S279" s="43">
        <v>9.16</v>
      </c>
      <c r="T279" s="44" t="str">
        <f t="shared" si="31"/>
        <v xml:space="preserve"> 5 à 10</v>
      </c>
      <c r="U279" s="2" t="str">
        <f t="shared" si="27"/>
        <v>S6510 - Marketing</v>
      </c>
    </row>
    <row r="280" spans="1:21" x14ac:dyDescent="0.25">
      <c r="A280" s="41" t="s">
        <v>1054</v>
      </c>
      <c r="B280" s="41" t="s">
        <v>885</v>
      </c>
      <c r="C280" s="41">
        <v>1028069</v>
      </c>
      <c r="D280" s="41" t="s">
        <v>531</v>
      </c>
      <c r="E280" s="41" t="s">
        <v>153</v>
      </c>
      <c r="F280" s="41" t="s">
        <v>184</v>
      </c>
      <c r="G280" s="41" t="s">
        <v>185</v>
      </c>
      <c r="H280" s="41" t="s">
        <v>358</v>
      </c>
      <c r="I280" s="41" t="s">
        <v>532</v>
      </c>
      <c r="J280" s="41" t="s">
        <v>533</v>
      </c>
      <c r="K280" s="45">
        <v>42734</v>
      </c>
      <c r="L280" s="41" t="s">
        <v>1267</v>
      </c>
      <c r="M280" s="41">
        <v>0</v>
      </c>
      <c r="N280" s="41">
        <v>11.5</v>
      </c>
      <c r="O280" s="41">
        <v>4.16</v>
      </c>
      <c r="P280" s="41">
        <v>0</v>
      </c>
      <c r="Q280" s="41">
        <v>0.16</v>
      </c>
      <c r="R280" s="42">
        <v>0</v>
      </c>
      <c r="S280" s="43">
        <v>11.66</v>
      </c>
      <c r="T280" s="44" t="str">
        <f t="shared" si="31"/>
        <v xml:space="preserve"> 10 à 15</v>
      </c>
      <c r="U280" s="2" t="str">
        <f t="shared" si="27"/>
        <v>S5210 - Direction Formation</v>
      </c>
    </row>
    <row r="281" spans="1:21" x14ac:dyDescent="0.25">
      <c r="A281" s="41" t="s">
        <v>1056</v>
      </c>
      <c r="B281" s="41" t="s">
        <v>1057</v>
      </c>
      <c r="C281" s="41">
        <v>1028174</v>
      </c>
      <c r="D281" s="41" t="s">
        <v>531</v>
      </c>
      <c r="E281" s="41" t="s">
        <v>153</v>
      </c>
      <c r="F281" s="41" t="s">
        <v>216</v>
      </c>
      <c r="G281" s="41" t="s">
        <v>217</v>
      </c>
      <c r="H281" s="41" t="s">
        <v>360</v>
      </c>
      <c r="I281" s="41" t="s">
        <v>532</v>
      </c>
      <c r="J281" s="41" t="s">
        <v>540</v>
      </c>
      <c r="K281" s="41"/>
      <c r="L281" s="41" t="s">
        <v>1267</v>
      </c>
      <c r="M281" s="41">
        <v>0</v>
      </c>
      <c r="N281" s="41">
        <v>9</v>
      </c>
      <c r="O281" s="41">
        <v>4.16</v>
      </c>
      <c r="P281" s="41">
        <v>0</v>
      </c>
      <c r="Q281" s="41">
        <v>0</v>
      </c>
      <c r="R281" s="42">
        <v>0</v>
      </c>
      <c r="S281" s="43">
        <v>9</v>
      </c>
      <c r="T281" s="44" t="str">
        <f t="shared" si="31"/>
        <v xml:space="preserve"> 5 à 10</v>
      </c>
      <c r="U281" s="2" t="str">
        <f t="shared" si="27"/>
        <v>S8210 - Deloitte Formation</v>
      </c>
    </row>
    <row r="282" spans="1:21" x14ac:dyDescent="0.25">
      <c r="A282" s="41" t="s">
        <v>1058</v>
      </c>
      <c r="B282" s="41" t="s">
        <v>643</v>
      </c>
      <c r="C282" s="41">
        <v>1028309</v>
      </c>
      <c r="D282" s="41" t="s">
        <v>531</v>
      </c>
      <c r="E282" s="41" t="s">
        <v>153</v>
      </c>
      <c r="F282" s="41" t="s">
        <v>196</v>
      </c>
      <c r="G282" s="41" t="s">
        <v>197</v>
      </c>
      <c r="H282" s="41" t="s">
        <v>358</v>
      </c>
      <c r="I282" s="41" t="s">
        <v>532</v>
      </c>
      <c r="J282" s="41" t="s">
        <v>533</v>
      </c>
      <c r="K282" s="41"/>
      <c r="L282" s="41" t="s">
        <v>1267</v>
      </c>
      <c r="M282" s="41">
        <v>0</v>
      </c>
      <c r="N282" s="41">
        <v>11</v>
      </c>
      <c r="O282" s="41">
        <v>4.16</v>
      </c>
      <c r="P282" s="41">
        <v>3.5</v>
      </c>
      <c r="Q282" s="41">
        <v>1.66</v>
      </c>
      <c r="R282" s="42">
        <v>0</v>
      </c>
      <c r="S282" s="43">
        <v>16.16</v>
      </c>
      <c r="T282" s="44" t="str">
        <f t="shared" si="31"/>
        <v>15 à 20</v>
      </c>
      <c r="U282" s="2" t="str">
        <f t="shared" ref="U282:U345" si="32">F282&amp;" - "&amp;G282</f>
        <v>S6210 - Développement Commercial</v>
      </c>
    </row>
    <row r="283" spans="1:21" x14ac:dyDescent="0.25">
      <c r="A283" s="41" t="s">
        <v>1059</v>
      </c>
      <c r="B283" s="41" t="s">
        <v>857</v>
      </c>
      <c r="C283" s="41">
        <v>1028412</v>
      </c>
      <c r="D283" s="83" t="s">
        <v>531</v>
      </c>
      <c r="E283" s="41" t="s">
        <v>153</v>
      </c>
      <c r="F283" s="41" t="s">
        <v>216</v>
      </c>
      <c r="G283" s="41" t="s">
        <v>217</v>
      </c>
      <c r="H283" s="41" t="s">
        <v>590</v>
      </c>
      <c r="I283" s="41" t="s">
        <v>527</v>
      </c>
      <c r="J283" s="41" t="s">
        <v>533</v>
      </c>
      <c r="K283" s="45">
        <v>42587</v>
      </c>
      <c r="L283" s="41" t="s">
        <v>1267</v>
      </c>
      <c r="M283" s="41">
        <v>0</v>
      </c>
      <c r="N283" s="41">
        <v>5</v>
      </c>
      <c r="O283" s="41">
        <v>4.16</v>
      </c>
      <c r="P283" s="41">
        <v>0</v>
      </c>
      <c r="Q283" s="41">
        <v>1.66</v>
      </c>
      <c r="R283" s="42">
        <v>0</v>
      </c>
      <c r="S283" s="43">
        <v>6.66</v>
      </c>
      <c r="T283" s="44" t="str">
        <f t="shared" si="31"/>
        <v xml:space="preserve"> 5 à 10</v>
      </c>
      <c r="U283" s="2" t="str">
        <f t="shared" si="32"/>
        <v>S8210 - Deloitte Formation</v>
      </c>
    </row>
    <row r="284" spans="1:21" x14ac:dyDescent="0.25">
      <c r="A284" s="41" t="s">
        <v>1060</v>
      </c>
      <c r="B284" s="41" t="s">
        <v>614</v>
      </c>
      <c r="C284" s="41">
        <v>1028436</v>
      </c>
      <c r="D284" s="41" t="s">
        <v>531</v>
      </c>
      <c r="E284" s="41" t="s">
        <v>153</v>
      </c>
      <c r="F284" s="41" t="s">
        <v>194</v>
      </c>
      <c r="G284" s="41" t="s">
        <v>195</v>
      </c>
      <c r="H284" s="41" t="s">
        <v>357</v>
      </c>
      <c r="I284" s="41" t="s">
        <v>532</v>
      </c>
      <c r="J284" s="41" t="s">
        <v>533</v>
      </c>
      <c r="K284" s="41"/>
      <c r="L284" s="41" t="s">
        <v>1267</v>
      </c>
      <c r="M284" s="41">
        <v>0</v>
      </c>
      <c r="N284" s="41">
        <v>3.5</v>
      </c>
      <c r="O284" s="41">
        <v>4.16</v>
      </c>
      <c r="P284" s="41">
        <v>0</v>
      </c>
      <c r="Q284" s="41">
        <v>1.1599999999999999</v>
      </c>
      <c r="R284" s="42">
        <v>0</v>
      </c>
      <c r="S284" s="43">
        <v>4.66</v>
      </c>
      <c r="T284" s="44" t="str">
        <f t="shared" si="31"/>
        <v xml:space="preserve"> 0 à 5</v>
      </c>
      <c r="U284" s="2" t="str">
        <f t="shared" si="32"/>
        <v>S5810 - DSI</v>
      </c>
    </row>
    <row r="285" spans="1:21" x14ac:dyDescent="0.25">
      <c r="A285" s="41" t="s">
        <v>740</v>
      </c>
      <c r="B285" s="41" t="s">
        <v>1061</v>
      </c>
      <c r="C285" s="41">
        <v>1028437</v>
      </c>
      <c r="D285" s="41" t="s">
        <v>531</v>
      </c>
      <c r="E285" s="41" t="s">
        <v>153</v>
      </c>
      <c r="F285" s="41" t="s">
        <v>182</v>
      </c>
      <c r="G285" s="41" t="s">
        <v>183</v>
      </c>
      <c r="H285" s="41" t="s">
        <v>359</v>
      </c>
      <c r="I285" s="41" t="s">
        <v>532</v>
      </c>
      <c r="J285" s="41" t="s">
        <v>540</v>
      </c>
      <c r="K285" s="45">
        <v>42599</v>
      </c>
      <c r="L285" s="41" t="s">
        <v>1267</v>
      </c>
      <c r="M285" s="41">
        <v>0</v>
      </c>
      <c r="N285" s="41">
        <v>10</v>
      </c>
      <c r="O285" s="41">
        <v>4.16</v>
      </c>
      <c r="P285" s="41">
        <v>0</v>
      </c>
      <c r="Q285" s="41">
        <v>0</v>
      </c>
      <c r="R285" s="42">
        <v>0</v>
      </c>
      <c r="S285" s="43">
        <v>10</v>
      </c>
      <c r="T285" s="44" t="str">
        <f t="shared" si="31"/>
        <v xml:space="preserve"> 5 à 10</v>
      </c>
      <c r="U285" s="2" t="str">
        <f t="shared" si="32"/>
        <v>S5110 - Talents</v>
      </c>
    </row>
    <row r="286" spans="1:21" x14ac:dyDescent="0.25">
      <c r="A286" s="41" t="s">
        <v>852</v>
      </c>
      <c r="B286" s="41" t="s">
        <v>1055</v>
      </c>
      <c r="C286" s="41">
        <v>1028501</v>
      </c>
      <c r="D286" s="41" t="s">
        <v>531</v>
      </c>
      <c r="E286" s="41" t="s">
        <v>153</v>
      </c>
      <c r="F286" s="41" t="s">
        <v>202</v>
      </c>
      <c r="G286" s="41" t="s">
        <v>203</v>
      </c>
      <c r="H286" s="41" t="s">
        <v>357</v>
      </c>
      <c r="I286" s="41" t="s">
        <v>532</v>
      </c>
      <c r="J286" s="41" t="s">
        <v>533</v>
      </c>
      <c r="K286" s="41"/>
      <c r="L286" s="41" t="s">
        <v>1267</v>
      </c>
      <c r="M286" s="41">
        <v>0</v>
      </c>
      <c r="N286" s="41">
        <v>4</v>
      </c>
      <c r="O286" s="41">
        <v>4.16</v>
      </c>
      <c r="P286" s="41">
        <v>2</v>
      </c>
      <c r="Q286" s="41">
        <v>1.66</v>
      </c>
      <c r="R286" s="42">
        <v>0</v>
      </c>
      <c r="S286" s="43">
        <v>7.66</v>
      </c>
      <c r="T286" s="44" t="str">
        <f t="shared" si="31"/>
        <v xml:space="preserve"> 5 à 10</v>
      </c>
      <c r="U286" s="2" t="str">
        <f t="shared" si="32"/>
        <v>S6510 - Marketing</v>
      </c>
    </row>
    <row r="287" spans="1:21" x14ac:dyDescent="0.25">
      <c r="A287" s="41" t="s">
        <v>1062</v>
      </c>
      <c r="B287" s="41" t="s">
        <v>1063</v>
      </c>
      <c r="C287" s="41">
        <v>1028706</v>
      </c>
      <c r="D287" s="41" t="s">
        <v>531</v>
      </c>
      <c r="E287" s="41" t="s">
        <v>153</v>
      </c>
      <c r="F287" s="41" t="s">
        <v>198</v>
      </c>
      <c r="G287" s="41" t="s">
        <v>199</v>
      </c>
      <c r="H287" s="41" t="s">
        <v>356</v>
      </c>
      <c r="I287" s="41" t="s">
        <v>532</v>
      </c>
      <c r="J287" s="41" t="s">
        <v>533</v>
      </c>
      <c r="K287" s="41"/>
      <c r="L287" s="41" t="s">
        <v>1267</v>
      </c>
      <c r="M287" s="41">
        <v>0</v>
      </c>
      <c r="N287" s="41">
        <v>3</v>
      </c>
      <c r="O287" s="41">
        <v>4.16</v>
      </c>
      <c r="P287" s="41">
        <v>1</v>
      </c>
      <c r="Q287" s="41">
        <v>1.66</v>
      </c>
      <c r="R287" s="42">
        <v>0</v>
      </c>
      <c r="S287" s="43">
        <v>5.66</v>
      </c>
      <c r="T287" s="44" t="str">
        <f t="shared" si="31"/>
        <v xml:space="preserve"> 5 à 10</v>
      </c>
      <c r="U287" s="2" t="str">
        <f t="shared" si="32"/>
        <v>S6310 - Deloitte Afrique Support</v>
      </c>
    </row>
    <row r="288" spans="1:21" x14ac:dyDescent="0.25">
      <c r="A288" s="41" t="s">
        <v>1064</v>
      </c>
      <c r="B288" s="41" t="s">
        <v>666</v>
      </c>
      <c r="C288" s="41">
        <v>1028737</v>
      </c>
      <c r="D288" s="84" t="s">
        <v>531</v>
      </c>
      <c r="E288" s="41" t="s">
        <v>153</v>
      </c>
      <c r="F288" s="41" t="s">
        <v>182</v>
      </c>
      <c r="G288" s="41" t="s">
        <v>183</v>
      </c>
      <c r="H288" s="41" t="s">
        <v>358</v>
      </c>
      <c r="I288" s="41" t="s">
        <v>532</v>
      </c>
      <c r="J288" s="41" t="s">
        <v>533</v>
      </c>
      <c r="K288" s="45">
        <v>42674</v>
      </c>
      <c r="L288" s="41" t="s">
        <v>1267</v>
      </c>
      <c r="M288" s="41">
        <v>0</v>
      </c>
      <c r="N288" s="41">
        <v>7</v>
      </c>
      <c r="O288" s="41">
        <v>4.16</v>
      </c>
      <c r="P288" s="41">
        <v>1.5</v>
      </c>
      <c r="Q288" s="41">
        <v>1.66</v>
      </c>
      <c r="R288" s="42">
        <v>0</v>
      </c>
      <c r="S288" s="43">
        <v>10.16</v>
      </c>
      <c r="T288" s="44" t="str">
        <f t="shared" si="31"/>
        <v xml:space="preserve"> 10 à 15</v>
      </c>
      <c r="U288" s="2" t="str">
        <f t="shared" si="32"/>
        <v>S5110 - Talents</v>
      </c>
    </row>
    <row r="289" spans="1:21" x14ac:dyDescent="0.25">
      <c r="A289" s="41" t="s">
        <v>1065</v>
      </c>
      <c r="B289" s="41" t="s">
        <v>962</v>
      </c>
      <c r="C289" s="41">
        <v>1028746</v>
      </c>
      <c r="D289" s="41" t="s">
        <v>531</v>
      </c>
      <c r="E289" s="41" t="s">
        <v>153</v>
      </c>
      <c r="F289" s="41" t="s">
        <v>182</v>
      </c>
      <c r="G289" s="41" t="s">
        <v>183</v>
      </c>
      <c r="H289" s="41" t="s">
        <v>360</v>
      </c>
      <c r="I289" s="41" t="s">
        <v>532</v>
      </c>
      <c r="J289" s="41" t="s">
        <v>540</v>
      </c>
      <c r="K289" s="45">
        <v>42671</v>
      </c>
      <c r="L289" s="41" t="s">
        <v>1267</v>
      </c>
      <c r="M289" s="41">
        <v>0</v>
      </c>
      <c r="N289" s="41">
        <v>0</v>
      </c>
      <c r="O289" s="41">
        <v>4.16</v>
      </c>
      <c r="P289" s="41">
        <v>0</v>
      </c>
      <c r="Q289" s="41">
        <v>0</v>
      </c>
      <c r="R289" s="42">
        <v>0</v>
      </c>
      <c r="S289" s="43">
        <v>0</v>
      </c>
      <c r="T289" s="44" t="str">
        <f t="shared" si="31"/>
        <v xml:space="preserve"> 0 à 5</v>
      </c>
      <c r="U289" s="2" t="str">
        <f t="shared" si="32"/>
        <v>S5110 - Talents</v>
      </c>
    </row>
    <row r="290" spans="1:21" x14ac:dyDescent="0.25">
      <c r="A290" s="41" t="s">
        <v>1066</v>
      </c>
      <c r="B290" s="41" t="s">
        <v>808</v>
      </c>
      <c r="C290" s="41">
        <v>1028785</v>
      </c>
      <c r="D290" s="41" t="s">
        <v>531</v>
      </c>
      <c r="E290" s="41" t="s">
        <v>153</v>
      </c>
      <c r="F290" s="41" t="s">
        <v>206</v>
      </c>
      <c r="G290" s="41" t="s">
        <v>207</v>
      </c>
      <c r="H290" s="41" t="s">
        <v>359</v>
      </c>
      <c r="I290" s="41" t="s">
        <v>532</v>
      </c>
      <c r="J290" s="41" t="s">
        <v>540</v>
      </c>
      <c r="K290" s="41"/>
      <c r="L290" s="41" t="s">
        <v>1267</v>
      </c>
      <c r="M290" s="41">
        <v>0</v>
      </c>
      <c r="N290" s="41">
        <v>5</v>
      </c>
      <c r="O290" s="41">
        <v>4.16</v>
      </c>
      <c r="P290" s="41">
        <v>0</v>
      </c>
      <c r="Q290" s="41">
        <v>0</v>
      </c>
      <c r="R290" s="42">
        <v>0</v>
      </c>
      <c r="S290" s="43">
        <v>5</v>
      </c>
      <c r="T290" s="44" t="str">
        <f t="shared" si="31"/>
        <v xml:space="preserve"> 0 à 5</v>
      </c>
      <c r="U290" s="2" t="str">
        <f t="shared" si="32"/>
        <v>S7010 - Direction Financière</v>
      </c>
    </row>
    <row r="291" spans="1:21" x14ac:dyDescent="0.25">
      <c r="A291" s="41" t="s">
        <v>1067</v>
      </c>
      <c r="B291" s="41" t="s">
        <v>1068</v>
      </c>
      <c r="C291" s="41">
        <v>1028817</v>
      </c>
      <c r="D291" s="41" t="s">
        <v>531</v>
      </c>
      <c r="E291" s="41" t="s">
        <v>153</v>
      </c>
      <c r="F291" s="41" t="s">
        <v>182</v>
      </c>
      <c r="G291" s="41" t="s">
        <v>183</v>
      </c>
      <c r="H291" s="41" t="s">
        <v>360</v>
      </c>
      <c r="I291" s="41" t="s">
        <v>532</v>
      </c>
      <c r="J291" s="41" t="s">
        <v>540</v>
      </c>
      <c r="K291" s="45">
        <v>42674</v>
      </c>
      <c r="L291" s="41" t="s">
        <v>1267</v>
      </c>
      <c r="M291" s="41">
        <v>0</v>
      </c>
      <c r="N291" s="41">
        <v>7</v>
      </c>
      <c r="O291" s="41">
        <v>4.16</v>
      </c>
      <c r="P291" s="41">
        <v>0</v>
      </c>
      <c r="Q291" s="41">
        <v>0</v>
      </c>
      <c r="R291" s="42">
        <v>0</v>
      </c>
      <c r="S291" s="43">
        <v>7</v>
      </c>
      <c r="T291" s="44" t="str">
        <f t="shared" si="31"/>
        <v xml:space="preserve"> 5 à 10</v>
      </c>
      <c r="U291" s="2" t="str">
        <f t="shared" si="32"/>
        <v>S5110 - Talents</v>
      </c>
    </row>
    <row r="292" spans="1:21" x14ac:dyDescent="0.25">
      <c r="A292" s="41" t="s">
        <v>1069</v>
      </c>
      <c r="B292" s="41" t="s">
        <v>1070</v>
      </c>
      <c r="C292" s="41">
        <v>1028929</v>
      </c>
      <c r="D292" s="41" t="s">
        <v>531</v>
      </c>
      <c r="E292" s="41" t="s">
        <v>153</v>
      </c>
      <c r="F292" s="41" t="s">
        <v>196</v>
      </c>
      <c r="G292" s="41" t="s">
        <v>197</v>
      </c>
      <c r="H292" s="41" t="s">
        <v>357</v>
      </c>
      <c r="I292" s="41" t="s">
        <v>532</v>
      </c>
      <c r="J292" s="41" t="s">
        <v>533</v>
      </c>
      <c r="K292" s="41"/>
      <c r="L292" s="41" t="s">
        <v>1267</v>
      </c>
      <c r="M292" s="41">
        <v>0</v>
      </c>
      <c r="N292" s="41">
        <v>0</v>
      </c>
      <c r="O292" s="41">
        <v>4.16</v>
      </c>
      <c r="P292" s="41">
        <v>0</v>
      </c>
      <c r="Q292" s="41">
        <v>1.66</v>
      </c>
      <c r="R292" s="42">
        <v>0</v>
      </c>
      <c r="S292" s="43">
        <v>1.66</v>
      </c>
      <c r="T292" s="44" t="str">
        <f t="shared" ref="T292:T297" si="33">IF(S292&lt;0," -0 ",IF(S292&lt;=5," 0 à 5",IF(S292&lt;=10," 5 à 10",IF(S292&lt;=15," 10 à 15",IF(S292&lt;=20,"15 à 20"," &gt; à 20 jours")))))</f>
        <v xml:space="preserve"> 0 à 5</v>
      </c>
      <c r="U292" s="2" t="str">
        <f t="shared" si="32"/>
        <v>S6210 - Développement Commercial</v>
      </c>
    </row>
    <row r="293" spans="1:21" x14ac:dyDescent="0.25">
      <c r="A293" s="41" t="s">
        <v>789</v>
      </c>
      <c r="B293" s="41" t="s">
        <v>1269</v>
      </c>
      <c r="C293" s="41">
        <v>1028986</v>
      </c>
      <c r="D293" s="41" t="s">
        <v>531</v>
      </c>
      <c r="E293" s="41" t="s">
        <v>153</v>
      </c>
      <c r="F293" s="41" t="s">
        <v>216</v>
      </c>
      <c r="G293" s="41" t="s">
        <v>217</v>
      </c>
      <c r="H293" s="41" t="s">
        <v>590</v>
      </c>
      <c r="I293" s="41" t="s">
        <v>527</v>
      </c>
      <c r="J293" s="41" t="s">
        <v>533</v>
      </c>
      <c r="K293" s="41"/>
      <c r="L293" s="41" t="s">
        <v>1267</v>
      </c>
      <c r="M293" s="41">
        <v>0</v>
      </c>
      <c r="N293" s="41">
        <v>0</v>
      </c>
      <c r="O293" s="41">
        <v>2.08</v>
      </c>
      <c r="P293" s="41">
        <v>0</v>
      </c>
      <c r="Q293" s="41">
        <v>0.79</v>
      </c>
      <c r="R293" s="42">
        <v>0</v>
      </c>
      <c r="S293" s="43">
        <v>0.79</v>
      </c>
      <c r="T293" s="44" t="str">
        <f t="shared" si="33"/>
        <v xml:space="preserve"> 0 à 5</v>
      </c>
      <c r="U293" s="2" t="str">
        <f t="shared" si="32"/>
        <v>S8210 - Deloitte Formation</v>
      </c>
    </row>
    <row r="294" spans="1:21" x14ac:dyDescent="0.25">
      <c r="A294" s="41" t="s">
        <v>1071</v>
      </c>
      <c r="B294" s="41" t="s">
        <v>996</v>
      </c>
      <c r="C294" s="41">
        <v>1029018</v>
      </c>
      <c r="D294" s="41" t="s">
        <v>531</v>
      </c>
      <c r="E294" s="41" t="s">
        <v>153</v>
      </c>
      <c r="F294" s="41" t="s">
        <v>182</v>
      </c>
      <c r="G294" s="41" t="s">
        <v>183</v>
      </c>
      <c r="H294" s="41" t="s">
        <v>359</v>
      </c>
      <c r="I294" s="41" t="s">
        <v>532</v>
      </c>
      <c r="J294" s="41" t="s">
        <v>540</v>
      </c>
      <c r="K294" s="45">
        <v>42653</v>
      </c>
      <c r="L294" s="41" t="s">
        <v>1267</v>
      </c>
      <c r="M294" s="41">
        <v>0</v>
      </c>
      <c r="N294" s="41">
        <v>4</v>
      </c>
      <c r="O294" s="41">
        <v>4.16</v>
      </c>
      <c r="P294" s="41">
        <v>0</v>
      </c>
      <c r="Q294" s="41">
        <v>0</v>
      </c>
      <c r="R294" s="42">
        <v>0</v>
      </c>
      <c r="S294" s="43">
        <v>4</v>
      </c>
      <c r="T294" s="44" t="str">
        <f t="shared" si="33"/>
        <v xml:space="preserve"> 0 à 5</v>
      </c>
      <c r="U294" s="2" t="str">
        <f t="shared" si="32"/>
        <v>S5110 - Talents</v>
      </c>
    </row>
    <row r="295" spans="1:21" x14ac:dyDescent="0.25">
      <c r="A295" s="41" t="s">
        <v>1274</v>
      </c>
      <c r="B295" s="41" t="s">
        <v>669</v>
      </c>
      <c r="C295" s="41">
        <v>1029061</v>
      </c>
      <c r="D295" s="41" t="s">
        <v>531</v>
      </c>
      <c r="E295" s="41" t="s">
        <v>153</v>
      </c>
      <c r="F295" s="41" t="s">
        <v>184</v>
      </c>
      <c r="G295" s="41" t="s">
        <v>185</v>
      </c>
      <c r="H295" s="41" t="s">
        <v>356</v>
      </c>
      <c r="I295" s="41" t="s">
        <v>532</v>
      </c>
      <c r="J295" s="41" t="s">
        <v>533</v>
      </c>
      <c r="K295" s="41"/>
      <c r="L295" s="41" t="s">
        <v>1267</v>
      </c>
      <c r="M295" s="41">
        <v>0</v>
      </c>
      <c r="N295" s="41">
        <v>0</v>
      </c>
      <c r="O295" s="41">
        <v>1.56</v>
      </c>
      <c r="P295" s="41">
        <v>0</v>
      </c>
      <c r="Q295" s="41">
        <v>0.56999999999999995</v>
      </c>
      <c r="R295" s="42">
        <v>0</v>
      </c>
      <c r="S295" s="43">
        <v>0.56999999999999995</v>
      </c>
      <c r="T295" s="44" t="str">
        <f t="shared" si="33"/>
        <v xml:space="preserve"> 0 à 5</v>
      </c>
      <c r="U295" s="2" t="str">
        <f t="shared" si="32"/>
        <v>S5210 - Direction Formation</v>
      </c>
    </row>
    <row r="296" spans="1:21" x14ac:dyDescent="0.25">
      <c r="A296" s="41" t="s">
        <v>1072</v>
      </c>
      <c r="B296" s="41" t="s">
        <v>1073</v>
      </c>
      <c r="C296" s="41">
        <v>1029074</v>
      </c>
      <c r="D296" s="41" t="s">
        <v>531</v>
      </c>
      <c r="E296" s="41" t="s">
        <v>153</v>
      </c>
      <c r="F296" s="41" t="s">
        <v>182</v>
      </c>
      <c r="G296" s="41" t="s">
        <v>183</v>
      </c>
      <c r="H296" s="41" t="s">
        <v>358</v>
      </c>
      <c r="I296" s="41" t="s">
        <v>532</v>
      </c>
      <c r="J296" s="41" t="s">
        <v>533</v>
      </c>
      <c r="K296" s="41"/>
      <c r="L296" s="41" t="s">
        <v>1267</v>
      </c>
      <c r="M296" s="41">
        <v>0</v>
      </c>
      <c r="N296" s="41">
        <v>0</v>
      </c>
      <c r="O296" s="41">
        <v>3.64</v>
      </c>
      <c r="P296" s="41">
        <v>0</v>
      </c>
      <c r="Q296" s="41">
        <v>1.37</v>
      </c>
      <c r="R296" s="42">
        <v>0</v>
      </c>
      <c r="S296" s="43">
        <v>1.37</v>
      </c>
      <c r="T296" s="44" t="str">
        <f t="shared" si="33"/>
        <v xml:space="preserve"> 0 à 5</v>
      </c>
      <c r="U296" s="2" t="str">
        <f t="shared" si="32"/>
        <v>S5110 - Talents</v>
      </c>
    </row>
    <row r="297" spans="1:21" x14ac:dyDescent="0.25">
      <c r="A297" s="41" t="s">
        <v>1074</v>
      </c>
      <c r="B297" s="41" t="s">
        <v>844</v>
      </c>
      <c r="C297" s="41">
        <v>1029076</v>
      </c>
      <c r="D297" s="41" t="s">
        <v>531</v>
      </c>
      <c r="E297" s="41" t="s">
        <v>153</v>
      </c>
      <c r="F297" s="41" t="s">
        <v>202</v>
      </c>
      <c r="G297" s="41" t="s">
        <v>203</v>
      </c>
      <c r="H297" s="41" t="s">
        <v>358</v>
      </c>
      <c r="I297" s="41" t="s">
        <v>532</v>
      </c>
      <c r="J297" s="41" t="s">
        <v>533</v>
      </c>
      <c r="K297" s="45">
        <v>42713</v>
      </c>
      <c r="L297" s="41" t="s">
        <v>1267</v>
      </c>
      <c r="M297" s="41">
        <v>0</v>
      </c>
      <c r="N297" s="41">
        <v>4</v>
      </c>
      <c r="O297" s="41">
        <v>4.16</v>
      </c>
      <c r="P297" s="41">
        <v>0.5</v>
      </c>
      <c r="Q297" s="41">
        <v>1.66</v>
      </c>
      <c r="R297" s="42">
        <v>0</v>
      </c>
      <c r="S297" s="43">
        <v>6.16</v>
      </c>
      <c r="T297" s="44" t="str">
        <f t="shared" si="33"/>
        <v xml:space="preserve"> 5 à 10</v>
      </c>
      <c r="U297" s="2" t="str">
        <f t="shared" si="32"/>
        <v>S6510 - Marketing</v>
      </c>
    </row>
    <row r="298" spans="1:21" x14ac:dyDescent="0.25">
      <c r="A298" s="41" t="s">
        <v>1075</v>
      </c>
      <c r="B298" s="41" t="s">
        <v>962</v>
      </c>
      <c r="C298" s="41">
        <v>1029146</v>
      </c>
      <c r="D298" s="41" t="s">
        <v>531</v>
      </c>
      <c r="E298" s="41" t="s">
        <v>153</v>
      </c>
      <c r="F298" s="41" t="s">
        <v>198</v>
      </c>
      <c r="G298" s="41" t="s">
        <v>199</v>
      </c>
      <c r="H298" s="41" t="s">
        <v>360</v>
      </c>
      <c r="I298" s="41" t="s">
        <v>532</v>
      </c>
      <c r="J298" s="41" t="s">
        <v>540</v>
      </c>
      <c r="K298" s="45">
        <v>42674</v>
      </c>
      <c r="L298" s="41" t="s">
        <v>1267</v>
      </c>
      <c r="M298" s="41">
        <v>0</v>
      </c>
      <c r="N298" s="41">
        <v>3</v>
      </c>
      <c r="O298" s="41">
        <v>4.16</v>
      </c>
      <c r="P298" s="41">
        <v>0</v>
      </c>
      <c r="Q298" s="41">
        <v>0</v>
      </c>
      <c r="R298" s="42">
        <v>0</v>
      </c>
      <c r="S298" s="43">
        <v>3</v>
      </c>
      <c r="T298" s="44" t="str">
        <f t="shared" ref="T298:T306" si="34">IF(S298&lt;0," -0 ",IF(S298&lt;=5," 0 à 5",IF(S298&lt;=10," 5 à 10",IF(S298&lt;=15," 10 à 15",IF(S298&lt;=20,"15 à 20"," &gt; à 20 jours")))))</f>
        <v xml:space="preserve"> 0 à 5</v>
      </c>
      <c r="U298" s="2" t="str">
        <f t="shared" si="32"/>
        <v>S6310 - Deloitte Afrique Support</v>
      </c>
    </row>
    <row r="299" spans="1:21" x14ac:dyDescent="0.25">
      <c r="A299" s="41" t="s">
        <v>1076</v>
      </c>
      <c r="B299" s="41" t="s">
        <v>662</v>
      </c>
      <c r="C299" s="41">
        <v>1029186</v>
      </c>
      <c r="D299" s="41" t="s">
        <v>531</v>
      </c>
      <c r="E299" s="41" t="s">
        <v>153</v>
      </c>
      <c r="F299" s="41" t="s">
        <v>182</v>
      </c>
      <c r="G299" s="41" t="s">
        <v>183</v>
      </c>
      <c r="H299" s="41" t="s">
        <v>358</v>
      </c>
      <c r="I299" s="41" t="s">
        <v>532</v>
      </c>
      <c r="J299" s="41" t="s">
        <v>533</v>
      </c>
      <c r="K299" s="41"/>
      <c r="L299" s="41" t="s">
        <v>1267</v>
      </c>
      <c r="M299" s="41">
        <v>0</v>
      </c>
      <c r="N299" s="41">
        <v>3</v>
      </c>
      <c r="O299" s="41">
        <v>4.16</v>
      </c>
      <c r="P299" s="41">
        <v>1</v>
      </c>
      <c r="Q299" s="41">
        <v>1.62</v>
      </c>
      <c r="R299" s="42">
        <v>0</v>
      </c>
      <c r="S299" s="43">
        <v>5.62</v>
      </c>
      <c r="T299" s="44" t="str">
        <f t="shared" si="34"/>
        <v xml:space="preserve"> 5 à 10</v>
      </c>
      <c r="U299" s="2" t="str">
        <f t="shared" si="32"/>
        <v>S5110 - Talents</v>
      </c>
    </row>
    <row r="300" spans="1:21" x14ac:dyDescent="0.25">
      <c r="A300" s="41" t="s">
        <v>1077</v>
      </c>
      <c r="B300" s="41" t="s">
        <v>880</v>
      </c>
      <c r="C300" s="41">
        <v>1029349</v>
      </c>
      <c r="D300" s="41" t="s">
        <v>531</v>
      </c>
      <c r="E300" s="41" t="s">
        <v>153</v>
      </c>
      <c r="F300" s="41" t="s">
        <v>182</v>
      </c>
      <c r="G300" s="41" t="s">
        <v>183</v>
      </c>
      <c r="H300" s="41" t="s">
        <v>360</v>
      </c>
      <c r="I300" s="41" t="s">
        <v>532</v>
      </c>
      <c r="J300" s="41" t="s">
        <v>540</v>
      </c>
      <c r="K300" s="45">
        <v>42766</v>
      </c>
      <c r="L300" s="41" t="s">
        <v>1267</v>
      </c>
      <c r="M300" s="41">
        <v>0</v>
      </c>
      <c r="N300" s="41">
        <v>0</v>
      </c>
      <c r="O300" s="41">
        <v>4.16</v>
      </c>
      <c r="P300" s="41">
        <v>0</v>
      </c>
      <c r="Q300" s="41">
        <v>0</v>
      </c>
      <c r="R300" s="42">
        <v>0</v>
      </c>
      <c r="S300" s="43">
        <v>0</v>
      </c>
      <c r="T300" s="44" t="str">
        <f t="shared" si="34"/>
        <v xml:space="preserve"> 0 à 5</v>
      </c>
      <c r="U300" s="2" t="str">
        <f t="shared" si="32"/>
        <v>S5110 - Talents</v>
      </c>
    </row>
    <row r="301" spans="1:21" x14ac:dyDescent="0.25">
      <c r="A301" s="41" t="s">
        <v>1275</v>
      </c>
      <c r="B301" s="41" t="s">
        <v>834</v>
      </c>
      <c r="C301" s="41">
        <v>1029499</v>
      </c>
      <c r="D301" s="41" t="s">
        <v>531</v>
      </c>
      <c r="E301" s="41" t="s">
        <v>153</v>
      </c>
      <c r="F301" s="41" t="s">
        <v>186</v>
      </c>
      <c r="G301" s="41" t="s">
        <v>187</v>
      </c>
      <c r="H301" s="41" t="s">
        <v>360</v>
      </c>
      <c r="I301" s="41" t="s">
        <v>532</v>
      </c>
      <c r="J301" s="41" t="s">
        <v>540</v>
      </c>
      <c r="K301" s="45">
        <v>42613</v>
      </c>
      <c r="L301" s="41" t="s">
        <v>1267</v>
      </c>
      <c r="M301" s="41">
        <v>0</v>
      </c>
      <c r="N301" s="41">
        <v>0</v>
      </c>
      <c r="O301" s="41">
        <v>2.08</v>
      </c>
      <c r="P301" s="41">
        <v>0</v>
      </c>
      <c r="Q301" s="41">
        <v>0</v>
      </c>
      <c r="R301" s="42">
        <v>0</v>
      </c>
      <c r="S301" s="43">
        <v>0</v>
      </c>
      <c r="T301" s="44" t="str">
        <f t="shared" si="34"/>
        <v xml:space="preserve"> 0 à 5</v>
      </c>
      <c r="U301" s="2" t="str">
        <f t="shared" si="32"/>
        <v>S5310 - DQR</v>
      </c>
    </row>
    <row r="302" spans="1:21" x14ac:dyDescent="0.25">
      <c r="A302" s="41" t="s">
        <v>1276</v>
      </c>
      <c r="B302" s="41" t="s">
        <v>1277</v>
      </c>
      <c r="C302" s="41">
        <v>1029501</v>
      </c>
      <c r="D302" s="41" t="s">
        <v>531</v>
      </c>
      <c r="E302" s="41" t="s">
        <v>153</v>
      </c>
      <c r="F302" s="41" t="s">
        <v>182</v>
      </c>
      <c r="G302" s="41" t="s">
        <v>183</v>
      </c>
      <c r="H302" s="41" t="s">
        <v>360</v>
      </c>
      <c r="I302" s="41" t="s">
        <v>532</v>
      </c>
      <c r="J302" s="41" t="s">
        <v>540</v>
      </c>
      <c r="K302" s="45">
        <v>42587</v>
      </c>
      <c r="L302" s="41" t="s">
        <v>1267</v>
      </c>
      <c r="M302" s="41">
        <v>0</v>
      </c>
      <c r="N302" s="41">
        <v>0</v>
      </c>
      <c r="O302" s="41">
        <v>1.56</v>
      </c>
      <c r="P302" s="41">
        <v>0</v>
      </c>
      <c r="Q302" s="41">
        <v>0</v>
      </c>
      <c r="R302" s="42">
        <v>0</v>
      </c>
      <c r="S302" s="43">
        <v>0</v>
      </c>
      <c r="T302" s="44" t="str">
        <f t="shared" si="34"/>
        <v xml:space="preserve"> 0 à 5</v>
      </c>
      <c r="U302" s="2" t="str">
        <f t="shared" si="32"/>
        <v>S5110 - Talents</v>
      </c>
    </row>
    <row r="303" spans="1:21" x14ac:dyDescent="0.25">
      <c r="A303" s="41" t="s">
        <v>1278</v>
      </c>
      <c r="B303" s="41" t="s">
        <v>1279</v>
      </c>
      <c r="C303" s="41">
        <v>1029520</v>
      </c>
      <c r="D303" s="41" t="s">
        <v>531</v>
      </c>
      <c r="E303" s="41" t="s">
        <v>153</v>
      </c>
      <c r="F303" s="41" t="s">
        <v>182</v>
      </c>
      <c r="G303" s="41" t="s">
        <v>183</v>
      </c>
      <c r="H303" s="41" t="s">
        <v>360</v>
      </c>
      <c r="I303" s="41" t="s">
        <v>532</v>
      </c>
      <c r="J303" s="41" t="s">
        <v>540</v>
      </c>
      <c r="K303" s="45">
        <v>42613</v>
      </c>
      <c r="L303" s="41" t="s">
        <v>1267</v>
      </c>
      <c r="M303" s="41">
        <v>0</v>
      </c>
      <c r="N303" s="41">
        <v>0</v>
      </c>
      <c r="O303" s="41">
        <v>2.08</v>
      </c>
      <c r="P303" s="41">
        <v>0</v>
      </c>
      <c r="Q303" s="41">
        <v>0</v>
      </c>
      <c r="R303" s="42">
        <v>0</v>
      </c>
      <c r="S303" s="43">
        <v>0</v>
      </c>
      <c r="T303" s="44" t="str">
        <f t="shared" si="34"/>
        <v xml:space="preserve"> 0 à 5</v>
      </c>
      <c r="U303" s="2" t="str">
        <f t="shared" si="32"/>
        <v>S5110 - Talents</v>
      </c>
    </row>
    <row r="304" spans="1:21" x14ac:dyDescent="0.25">
      <c r="A304" s="41" t="s">
        <v>1280</v>
      </c>
      <c r="B304" s="41" t="s">
        <v>652</v>
      </c>
      <c r="C304" s="41">
        <v>1029526</v>
      </c>
      <c r="D304" s="41" t="s">
        <v>531</v>
      </c>
      <c r="E304" s="41" t="s">
        <v>153</v>
      </c>
      <c r="F304" s="41" t="s">
        <v>216</v>
      </c>
      <c r="G304" s="41" t="s">
        <v>217</v>
      </c>
      <c r="H304" s="41" t="s">
        <v>358</v>
      </c>
      <c r="I304" s="41" t="s">
        <v>532</v>
      </c>
      <c r="J304" s="41" t="s">
        <v>533</v>
      </c>
      <c r="K304" s="41"/>
      <c r="L304" s="41" t="s">
        <v>1267</v>
      </c>
      <c r="M304" s="41">
        <v>0</v>
      </c>
      <c r="N304" s="41">
        <v>0</v>
      </c>
      <c r="O304" s="41">
        <v>1.04</v>
      </c>
      <c r="P304" s="41">
        <v>0</v>
      </c>
      <c r="Q304" s="41">
        <v>0.38</v>
      </c>
      <c r="R304" s="42">
        <v>0</v>
      </c>
      <c r="S304" s="43">
        <v>0.38</v>
      </c>
      <c r="T304" s="44" t="str">
        <f t="shared" si="34"/>
        <v xml:space="preserve"> 0 à 5</v>
      </c>
      <c r="U304" s="2" t="str">
        <f t="shared" si="32"/>
        <v>S8210 - Deloitte Formation</v>
      </c>
    </row>
    <row r="305" spans="1:21" x14ac:dyDescent="0.25">
      <c r="A305" s="41" t="s">
        <v>1281</v>
      </c>
      <c r="B305" s="41" t="s">
        <v>1268</v>
      </c>
      <c r="C305" s="41">
        <v>1029597</v>
      </c>
      <c r="D305" s="41" t="s">
        <v>531</v>
      </c>
      <c r="E305" s="41" t="s">
        <v>153</v>
      </c>
      <c r="F305" s="41" t="s">
        <v>194</v>
      </c>
      <c r="G305" s="41" t="s">
        <v>195</v>
      </c>
      <c r="H305" s="41" t="s">
        <v>358</v>
      </c>
      <c r="I305" s="41" t="s">
        <v>532</v>
      </c>
      <c r="J305" s="41" t="s">
        <v>533</v>
      </c>
      <c r="K305" s="41"/>
      <c r="L305" s="41" t="s">
        <v>1267</v>
      </c>
      <c r="M305" s="41">
        <v>0</v>
      </c>
      <c r="N305" s="41">
        <v>0</v>
      </c>
      <c r="O305" s="41">
        <v>2.08</v>
      </c>
      <c r="P305" s="41">
        <v>0</v>
      </c>
      <c r="Q305" s="41">
        <v>0.83</v>
      </c>
      <c r="R305" s="42">
        <v>0</v>
      </c>
      <c r="S305" s="43">
        <v>0.83</v>
      </c>
      <c r="T305" s="44" t="str">
        <f t="shared" si="34"/>
        <v xml:space="preserve"> 0 à 5</v>
      </c>
      <c r="U305" s="2" t="str">
        <f t="shared" si="32"/>
        <v>S5810 - DSI</v>
      </c>
    </row>
    <row r="306" spans="1:21" x14ac:dyDescent="0.25">
      <c r="A306" s="41" t="s">
        <v>1282</v>
      </c>
      <c r="B306" s="41" t="s">
        <v>1271</v>
      </c>
      <c r="C306" s="41">
        <v>1029605</v>
      </c>
      <c r="D306" s="41" t="s">
        <v>531</v>
      </c>
      <c r="E306" s="41" t="s">
        <v>153</v>
      </c>
      <c r="F306" s="41" t="s">
        <v>214</v>
      </c>
      <c r="G306" s="41" t="s">
        <v>215</v>
      </c>
      <c r="H306" s="41" t="s">
        <v>356</v>
      </c>
      <c r="I306" s="41" t="s">
        <v>532</v>
      </c>
      <c r="J306" s="41" t="s">
        <v>533</v>
      </c>
      <c r="K306" s="41"/>
      <c r="L306" s="41" t="s">
        <v>1267</v>
      </c>
      <c r="M306" s="41">
        <v>0</v>
      </c>
      <c r="N306" s="41">
        <v>0</v>
      </c>
      <c r="O306" s="41">
        <v>2.08</v>
      </c>
      <c r="P306" s="41">
        <v>0</v>
      </c>
      <c r="Q306" s="41">
        <v>0.83</v>
      </c>
      <c r="R306" s="42">
        <v>0</v>
      </c>
      <c r="S306" s="43">
        <v>0.83</v>
      </c>
      <c r="T306" s="44" t="str">
        <f t="shared" si="34"/>
        <v xml:space="preserve"> 0 à 5</v>
      </c>
      <c r="U306" s="2" t="str">
        <f t="shared" si="32"/>
        <v>S7610 - Innovation</v>
      </c>
    </row>
    <row r="307" spans="1:21" x14ac:dyDescent="0.25">
      <c r="A307" s="41" t="s">
        <v>1283</v>
      </c>
      <c r="B307" s="41" t="s">
        <v>604</v>
      </c>
      <c r="C307" s="41">
        <v>1029624</v>
      </c>
      <c r="D307" s="41" t="s">
        <v>531</v>
      </c>
      <c r="E307" s="41" t="s">
        <v>153</v>
      </c>
      <c r="F307" s="41" t="s">
        <v>182</v>
      </c>
      <c r="G307" s="41" t="s">
        <v>183</v>
      </c>
      <c r="H307" s="41" t="s">
        <v>358</v>
      </c>
      <c r="I307" s="41" t="s">
        <v>532</v>
      </c>
      <c r="J307" s="41" t="s">
        <v>533</v>
      </c>
      <c r="K307" s="41"/>
      <c r="L307" s="41" t="s">
        <v>1267</v>
      </c>
      <c r="M307" s="41">
        <v>0</v>
      </c>
      <c r="N307" s="41">
        <v>0</v>
      </c>
      <c r="O307" s="41">
        <v>0.94</v>
      </c>
      <c r="P307" s="41">
        <v>0</v>
      </c>
      <c r="Q307" s="41">
        <v>0.38</v>
      </c>
      <c r="R307" s="42">
        <v>0</v>
      </c>
      <c r="S307" s="43">
        <v>0.38</v>
      </c>
      <c r="T307" s="44" t="str">
        <f t="shared" ref="T307:T325" si="35">IF(S307&lt;0," -0 ",IF(S307&lt;=5," 0 à 5",IF(S307&lt;=10," 5 à 10",IF(S307&lt;=15," 10 à 15",IF(S307&lt;=20,"15 à 20"," &gt; à 20 jours")))))</f>
        <v xml:space="preserve"> 0 à 5</v>
      </c>
      <c r="U307" s="2" t="str">
        <f t="shared" si="32"/>
        <v>S5110 - Talents</v>
      </c>
    </row>
    <row r="308" spans="1:21" x14ac:dyDescent="0.25">
      <c r="A308" s="41" t="s">
        <v>1078</v>
      </c>
      <c r="B308" s="41" t="s">
        <v>547</v>
      </c>
      <c r="C308" s="41">
        <v>103817</v>
      </c>
      <c r="D308" s="41" t="s">
        <v>531</v>
      </c>
      <c r="E308" s="41" t="s">
        <v>153</v>
      </c>
      <c r="F308" s="41" t="s">
        <v>180</v>
      </c>
      <c r="G308" s="41" t="s">
        <v>181</v>
      </c>
      <c r="H308" s="41" t="s">
        <v>578</v>
      </c>
      <c r="I308" s="41" t="s">
        <v>532</v>
      </c>
      <c r="J308" s="41" t="s">
        <v>533</v>
      </c>
      <c r="K308" s="41"/>
      <c r="L308" s="41" t="s">
        <v>1267</v>
      </c>
      <c r="M308" s="41">
        <v>1</v>
      </c>
      <c r="N308" s="41">
        <v>34</v>
      </c>
      <c r="O308" s="41">
        <v>5</v>
      </c>
      <c r="P308" s="41">
        <v>2</v>
      </c>
      <c r="Q308" s="41">
        <v>0.84</v>
      </c>
      <c r="R308" s="42">
        <v>0</v>
      </c>
      <c r="S308" s="43">
        <v>37.840000000000003</v>
      </c>
      <c r="T308" s="44" t="str">
        <f t="shared" si="35"/>
        <v xml:space="preserve"> &gt; à 20 jours</v>
      </c>
      <c r="U308" s="2" t="str">
        <f t="shared" si="32"/>
        <v>S2030 - Dir. Environnement Travail</v>
      </c>
    </row>
    <row r="309" spans="1:21" x14ac:dyDescent="0.25">
      <c r="A309" s="41" t="s">
        <v>1079</v>
      </c>
      <c r="B309" s="41" t="s">
        <v>538</v>
      </c>
      <c r="C309" s="41">
        <v>110355</v>
      </c>
      <c r="D309" s="41" t="s">
        <v>531</v>
      </c>
      <c r="E309" s="41" t="s">
        <v>153</v>
      </c>
      <c r="F309" s="41" t="s">
        <v>188</v>
      </c>
      <c r="G309" s="41" t="s">
        <v>189</v>
      </c>
      <c r="H309" s="41" t="s">
        <v>357</v>
      </c>
      <c r="I309" s="41" t="s">
        <v>532</v>
      </c>
      <c r="J309" s="41" t="s">
        <v>533</v>
      </c>
      <c r="K309" s="41"/>
      <c r="L309" s="41" t="s">
        <v>1267</v>
      </c>
      <c r="M309" s="41">
        <v>8</v>
      </c>
      <c r="N309" s="41">
        <v>24</v>
      </c>
      <c r="O309" s="41">
        <v>3.32</v>
      </c>
      <c r="P309" s="41">
        <v>0.5</v>
      </c>
      <c r="Q309" s="41">
        <v>1.32</v>
      </c>
      <c r="R309" s="42">
        <v>0</v>
      </c>
      <c r="S309" s="43">
        <v>33.82</v>
      </c>
      <c r="T309" s="44" t="str">
        <f t="shared" si="35"/>
        <v xml:space="preserve"> &gt; à 20 jours</v>
      </c>
      <c r="U309" s="2" t="str">
        <f t="shared" si="32"/>
        <v>S5410 - Communication</v>
      </c>
    </row>
    <row r="310" spans="1:21" x14ac:dyDescent="0.25">
      <c r="A310" s="41" t="s">
        <v>1080</v>
      </c>
      <c r="B310" s="41" t="s">
        <v>691</v>
      </c>
      <c r="C310" s="41">
        <v>110588</v>
      </c>
      <c r="D310" s="41" t="s">
        <v>531</v>
      </c>
      <c r="E310" s="41" t="s">
        <v>153</v>
      </c>
      <c r="F310" s="41" t="s">
        <v>186</v>
      </c>
      <c r="G310" s="41" t="s">
        <v>187</v>
      </c>
      <c r="H310" s="41" t="s">
        <v>608</v>
      </c>
      <c r="I310" s="41" t="s">
        <v>527</v>
      </c>
      <c r="J310" s="41" t="s">
        <v>555</v>
      </c>
      <c r="K310" s="41"/>
      <c r="L310" s="41" t="s">
        <v>1267</v>
      </c>
      <c r="M310" s="41">
        <v>0.5</v>
      </c>
      <c r="N310" s="41">
        <v>30</v>
      </c>
      <c r="O310" s="41">
        <v>5</v>
      </c>
      <c r="P310" s="41">
        <v>0.5</v>
      </c>
      <c r="Q310" s="41">
        <v>0.84</v>
      </c>
      <c r="R310" s="42">
        <v>0</v>
      </c>
      <c r="S310" s="43">
        <v>31.84</v>
      </c>
      <c r="T310" s="44" t="str">
        <f t="shared" si="35"/>
        <v xml:space="preserve"> &gt; à 20 jours</v>
      </c>
      <c r="U310" s="2" t="str">
        <f t="shared" si="32"/>
        <v>S5310 - DQR</v>
      </c>
    </row>
    <row r="311" spans="1:21" x14ac:dyDescent="0.25">
      <c r="A311" s="41" t="s">
        <v>1081</v>
      </c>
      <c r="B311" s="41" t="s">
        <v>732</v>
      </c>
      <c r="C311" s="41">
        <v>110889</v>
      </c>
      <c r="D311" s="41" t="s">
        <v>531</v>
      </c>
      <c r="E311" s="41" t="s">
        <v>153</v>
      </c>
      <c r="F311" s="41" t="s">
        <v>194</v>
      </c>
      <c r="G311" s="41" t="s">
        <v>195</v>
      </c>
      <c r="H311" s="41" t="s">
        <v>357</v>
      </c>
      <c r="I311" s="41" t="s">
        <v>532</v>
      </c>
      <c r="J311" s="41" t="s">
        <v>533</v>
      </c>
      <c r="K311" s="41"/>
      <c r="L311" s="41" t="s">
        <v>1267</v>
      </c>
      <c r="M311" s="41">
        <v>0</v>
      </c>
      <c r="N311" s="41">
        <v>29</v>
      </c>
      <c r="O311" s="41">
        <v>4.16</v>
      </c>
      <c r="P311" s="41">
        <v>7</v>
      </c>
      <c r="Q311" s="41">
        <v>1.66</v>
      </c>
      <c r="R311" s="42">
        <v>0</v>
      </c>
      <c r="S311" s="43">
        <v>37.659999999999997</v>
      </c>
      <c r="T311" s="44" t="str">
        <f t="shared" si="35"/>
        <v xml:space="preserve"> &gt; à 20 jours</v>
      </c>
      <c r="U311" s="2" t="str">
        <f t="shared" si="32"/>
        <v>S5810 - DSI</v>
      </c>
    </row>
    <row r="312" spans="1:21" x14ac:dyDescent="0.25">
      <c r="A312" s="41" t="s">
        <v>1082</v>
      </c>
      <c r="B312" s="41" t="s">
        <v>746</v>
      </c>
      <c r="C312" s="41">
        <v>111047</v>
      </c>
      <c r="D312" s="41" t="s">
        <v>531</v>
      </c>
      <c r="E312" s="41" t="s">
        <v>153</v>
      </c>
      <c r="F312" s="41" t="s">
        <v>200</v>
      </c>
      <c r="G312" s="41" t="s">
        <v>201</v>
      </c>
      <c r="H312" s="41" t="s">
        <v>563</v>
      </c>
      <c r="I312" s="41" t="s">
        <v>532</v>
      </c>
      <c r="J312" s="41" t="s">
        <v>533</v>
      </c>
      <c r="K312" s="41"/>
      <c r="L312" s="41" t="s">
        <v>1267</v>
      </c>
      <c r="M312" s="41">
        <v>5</v>
      </c>
      <c r="N312" s="41">
        <v>28</v>
      </c>
      <c r="O312" s="41">
        <v>4</v>
      </c>
      <c r="P312" s="41">
        <v>0.5</v>
      </c>
      <c r="Q312" s="41">
        <v>0.68</v>
      </c>
      <c r="R312" s="42">
        <v>0</v>
      </c>
      <c r="S312" s="43">
        <v>34.18</v>
      </c>
      <c r="T312" s="44" t="str">
        <f t="shared" si="35"/>
        <v xml:space="preserve"> &gt; à 20 jours</v>
      </c>
      <c r="U312" s="2" t="str">
        <f t="shared" si="32"/>
        <v>S6410 - Finance &amp; Operations Groupe</v>
      </c>
    </row>
    <row r="313" spans="1:21" x14ac:dyDescent="0.25">
      <c r="A313" s="41" t="s">
        <v>1083</v>
      </c>
      <c r="B313" s="41" t="s">
        <v>636</v>
      </c>
      <c r="C313" s="41">
        <v>111277</v>
      </c>
      <c r="D313" s="41" t="s">
        <v>531</v>
      </c>
      <c r="E313" s="41" t="s">
        <v>153</v>
      </c>
      <c r="F313" s="41" t="s">
        <v>182</v>
      </c>
      <c r="G313" s="41" t="s">
        <v>183</v>
      </c>
      <c r="H313" s="41" t="s">
        <v>356</v>
      </c>
      <c r="I313" s="41" t="s">
        <v>532</v>
      </c>
      <c r="J313" s="41" t="s">
        <v>528</v>
      </c>
      <c r="K313" s="41"/>
      <c r="L313" s="41" t="s">
        <v>1267</v>
      </c>
      <c r="M313" s="41">
        <v>3</v>
      </c>
      <c r="N313" s="41">
        <v>30</v>
      </c>
      <c r="O313" s="41">
        <v>5</v>
      </c>
      <c r="P313" s="41">
        <v>1.5</v>
      </c>
      <c r="Q313" s="41">
        <v>0.84</v>
      </c>
      <c r="R313" s="42">
        <v>0</v>
      </c>
      <c r="S313" s="43">
        <v>35.340000000000003</v>
      </c>
      <c r="T313" s="44" t="str">
        <f t="shared" si="35"/>
        <v xml:space="preserve"> &gt; à 20 jours</v>
      </c>
      <c r="U313" s="2" t="str">
        <f t="shared" si="32"/>
        <v>S5110 - Talents</v>
      </c>
    </row>
    <row r="314" spans="1:21" x14ac:dyDescent="0.25">
      <c r="A314" s="41" t="s">
        <v>1084</v>
      </c>
      <c r="B314" s="41" t="s">
        <v>680</v>
      </c>
      <c r="C314" s="41">
        <v>111324</v>
      </c>
      <c r="D314" s="41" t="s">
        <v>531</v>
      </c>
      <c r="E314" s="41" t="s">
        <v>153</v>
      </c>
      <c r="F314" s="41" t="s">
        <v>186</v>
      </c>
      <c r="G314" s="41" t="s">
        <v>187</v>
      </c>
      <c r="H314" s="41" t="s">
        <v>535</v>
      </c>
      <c r="I314" s="41" t="s">
        <v>527</v>
      </c>
      <c r="J314" s="41" t="s">
        <v>528</v>
      </c>
      <c r="K314" s="41"/>
      <c r="L314" s="41" t="s">
        <v>1267</v>
      </c>
      <c r="M314" s="41">
        <v>0</v>
      </c>
      <c r="N314" s="41">
        <v>17.5</v>
      </c>
      <c r="O314" s="41">
        <v>5</v>
      </c>
      <c r="P314" s="41">
        <v>0</v>
      </c>
      <c r="Q314" s="41">
        <v>0.82</v>
      </c>
      <c r="R314" s="42">
        <v>0</v>
      </c>
      <c r="S314" s="43">
        <v>18.32</v>
      </c>
      <c r="T314" s="44" t="str">
        <f t="shared" si="35"/>
        <v>15 à 20</v>
      </c>
      <c r="U314" s="2" t="str">
        <f t="shared" si="32"/>
        <v>S5310 - DQR</v>
      </c>
    </row>
    <row r="315" spans="1:21" x14ac:dyDescent="0.25">
      <c r="A315" s="41" t="s">
        <v>872</v>
      </c>
      <c r="B315" s="41" t="s">
        <v>1085</v>
      </c>
      <c r="C315" s="41">
        <v>111415</v>
      </c>
      <c r="D315" s="41" t="s">
        <v>531</v>
      </c>
      <c r="E315" s="41" t="s">
        <v>153</v>
      </c>
      <c r="F315" s="41" t="s">
        <v>182</v>
      </c>
      <c r="G315" s="41" t="s">
        <v>183</v>
      </c>
      <c r="H315" s="41" t="s">
        <v>356</v>
      </c>
      <c r="I315" s="41" t="s">
        <v>532</v>
      </c>
      <c r="J315" s="41" t="s">
        <v>528</v>
      </c>
      <c r="K315" s="41"/>
      <c r="L315" s="41" t="s">
        <v>1267</v>
      </c>
      <c r="M315" s="41">
        <v>18</v>
      </c>
      <c r="N315" s="41">
        <v>34</v>
      </c>
      <c r="O315" s="41">
        <v>5</v>
      </c>
      <c r="P315" s="41">
        <v>0</v>
      </c>
      <c r="Q315" s="41">
        <v>0.84</v>
      </c>
      <c r="R315" s="42">
        <v>0</v>
      </c>
      <c r="S315" s="43">
        <v>52.84</v>
      </c>
      <c r="T315" s="44" t="str">
        <f t="shared" si="35"/>
        <v xml:space="preserve"> &gt; à 20 jours</v>
      </c>
      <c r="U315" s="2" t="str">
        <f t="shared" si="32"/>
        <v>S5110 - Talents</v>
      </c>
    </row>
    <row r="316" spans="1:21" x14ac:dyDescent="0.25">
      <c r="A316" s="41" t="s">
        <v>1086</v>
      </c>
      <c r="B316" s="41" t="s">
        <v>580</v>
      </c>
      <c r="C316" s="41">
        <v>111803</v>
      </c>
      <c r="D316" s="41" t="s">
        <v>531</v>
      </c>
      <c r="E316" s="41" t="s">
        <v>153</v>
      </c>
      <c r="F316" s="41" t="s">
        <v>194</v>
      </c>
      <c r="G316" s="41" t="s">
        <v>195</v>
      </c>
      <c r="H316" s="41" t="s">
        <v>355</v>
      </c>
      <c r="I316" s="41" t="s">
        <v>532</v>
      </c>
      <c r="J316" s="41" t="s">
        <v>533</v>
      </c>
      <c r="K316" s="41"/>
      <c r="L316" s="41" t="s">
        <v>1267</v>
      </c>
      <c r="M316" s="41">
        <v>0</v>
      </c>
      <c r="N316" s="41">
        <v>25</v>
      </c>
      <c r="O316" s="41">
        <v>5</v>
      </c>
      <c r="P316" s="41">
        <v>0</v>
      </c>
      <c r="Q316" s="41">
        <v>0.84</v>
      </c>
      <c r="R316" s="42">
        <v>0</v>
      </c>
      <c r="S316" s="43">
        <v>25.84</v>
      </c>
      <c r="T316" s="44" t="str">
        <f t="shared" si="35"/>
        <v xml:space="preserve"> &gt; à 20 jours</v>
      </c>
      <c r="U316" s="2" t="str">
        <f t="shared" si="32"/>
        <v>S5810 - DSI</v>
      </c>
    </row>
    <row r="317" spans="1:21" x14ac:dyDescent="0.25">
      <c r="A317" s="41" t="s">
        <v>1087</v>
      </c>
      <c r="B317" s="41" t="s">
        <v>530</v>
      </c>
      <c r="C317" s="41">
        <v>112023</v>
      </c>
      <c r="D317" s="41" t="s">
        <v>531</v>
      </c>
      <c r="E317" s="41" t="s">
        <v>153</v>
      </c>
      <c r="F317" s="41" t="s">
        <v>182</v>
      </c>
      <c r="G317" s="41" t="s">
        <v>183</v>
      </c>
      <c r="H317" s="41" t="s">
        <v>357</v>
      </c>
      <c r="I317" s="41" t="s">
        <v>532</v>
      </c>
      <c r="J317" s="41" t="s">
        <v>533</v>
      </c>
      <c r="K317" s="41"/>
      <c r="L317" s="41" t="s">
        <v>1267</v>
      </c>
      <c r="M317" s="41">
        <v>7</v>
      </c>
      <c r="N317" s="41">
        <v>20</v>
      </c>
      <c r="O317" s="41">
        <v>3.32</v>
      </c>
      <c r="P317" s="41">
        <v>2</v>
      </c>
      <c r="Q317" s="41">
        <v>1.32</v>
      </c>
      <c r="R317" s="42">
        <v>0</v>
      </c>
      <c r="S317" s="43">
        <v>30.32</v>
      </c>
      <c r="T317" s="44" t="str">
        <f t="shared" si="35"/>
        <v xml:space="preserve"> &gt; à 20 jours</v>
      </c>
      <c r="U317" s="2" t="str">
        <f t="shared" si="32"/>
        <v>S5110 - Talents</v>
      </c>
    </row>
    <row r="318" spans="1:21" x14ac:dyDescent="0.25">
      <c r="A318" s="41" t="s">
        <v>1088</v>
      </c>
      <c r="B318" s="41" t="s">
        <v>1004</v>
      </c>
      <c r="C318" s="41">
        <v>112034</v>
      </c>
      <c r="D318" s="41" t="s">
        <v>531</v>
      </c>
      <c r="E318" s="41" t="s">
        <v>153</v>
      </c>
      <c r="F318" s="41" t="s">
        <v>194</v>
      </c>
      <c r="G318" s="41" t="s">
        <v>195</v>
      </c>
      <c r="H318" s="41" t="s">
        <v>355</v>
      </c>
      <c r="I318" s="41" t="s">
        <v>532</v>
      </c>
      <c r="J318" s="41" t="s">
        <v>533</v>
      </c>
      <c r="K318" s="41"/>
      <c r="L318" s="41" t="s">
        <v>1267</v>
      </c>
      <c r="M318" s="41">
        <v>1</v>
      </c>
      <c r="N318" s="41">
        <v>34</v>
      </c>
      <c r="O318" s="41">
        <v>5</v>
      </c>
      <c r="P318" s="41">
        <v>3.5</v>
      </c>
      <c r="Q318" s="41">
        <v>0.84</v>
      </c>
      <c r="R318" s="42">
        <v>0</v>
      </c>
      <c r="S318" s="43">
        <v>39.340000000000003</v>
      </c>
      <c r="T318" s="44" t="str">
        <f t="shared" si="35"/>
        <v xml:space="preserve"> &gt; à 20 jours</v>
      </c>
      <c r="U318" s="2" t="str">
        <f t="shared" si="32"/>
        <v>S5810 - DSI</v>
      </c>
    </row>
    <row r="319" spans="1:21" x14ac:dyDescent="0.25">
      <c r="A319" s="41" t="s">
        <v>1089</v>
      </c>
      <c r="B319" s="41" t="s">
        <v>646</v>
      </c>
      <c r="C319" s="41">
        <v>112040</v>
      </c>
      <c r="D319" s="41" t="s">
        <v>531</v>
      </c>
      <c r="E319" s="41" t="s">
        <v>153</v>
      </c>
      <c r="F319" s="41" t="s">
        <v>208</v>
      </c>
      <c r="G319" s="41" t="s">
        <v>209</v>
      </c>
      <c r="H319" s="41" t="s">
        <v>1090</v>
      </c>
      <c r="I319" s="41" t="s">
        <v>532</v>
      </c>
      <c r="J319" s="41" t="s">
        <v>555</v>
      </c>
      <c r="K319" s="41"/>
      <c r="L319" s="41" t="s">
        <v>1267</v>
      </c>
      <c r="M319" s="41">
        <v>0</v>
      </c>
      <c r="N319" s="41">
        <v>25</v>
      </c>
      <c r="O319" s="41">
        <v>5</v>
      </c>
      <c r="P319" s="41">
        <v>0</v>
      </c>
      <c r="Q319" s="41">
        <v>0.84</v>
      </c>
      <c r="R319" s="42">
        <v>0</v>
      </c>
      <c r="S319" s="43">
        <v>25.84</v>
      </c>
      <c r="T319" s="44" t="str">
        <f t="shared" si="35"/>
        <v xml:space="preserve"> &gt; à 20 jours</v>
      </c>
      <c r="U319" s="2" t="str">
        <f t="shared" si="32"/>
        <v>S7310 - Audit Interne</v>
      </c>
    </row>
    <row r="320" spans="1:21" x14ac:dyDescent="0.25">
      <c r="A320" s="41" t="s">
        <v>1091</v>
      </c>
      <c r="B320" s="41" t="s">
        <v>685</v>
      </c>
      <c r="C320" s="41">
        <v>112889</v>
      </c>
      <c r="D320" s="41" t="s">
        <v>531</v>
      </c>
      <c r="E320" s="41" t="s">
        <v>153</v>
      </c>
      <c r="F320" s="41" t="s">
        <v>184</v>
      </c>
      <c r="G320" s="41" t="s">
        <v>185</v>
      </c>
      <c r="H320" s="41" t="s">
        <v>357</v>
      </c>
      <c r="I320" s="41" t="s">
        <v>532</v>
      </c>
      <c r="J320" s="41" t="s">
        <v>533</v>
      </c>
      <c r="K320" s="41"/>
      <c r="L320" s="41" t="s">
        <v>1267</v>
      </c>
      <c r="M320" s="41">
        <v>0.5</v>
      </c>
      <c r="N320" s="41">
        <v>28</v>
      </c>
      <c r="O320" s="41">
        <v>4.16</v>
      </c>
      <c r="P320" s="41">
        <v>0</v>
      </c>
      <c r="Q320" s="41">
        <v>1.66</v>
      </c>
      <c r="R320" s="42">
        <v>0</v>
      </c>
      <c r="S320" s="43">
        <v>30.16</v>
      </c>
      <c r="T320" s="44" t="str">
        <f t="shared" si="35"/>
        <v xml:space="preserve"> &gt; à 20 jours</v>
      </c>
      <c r="U320" s="2" t="str">
        <f t="shared" si="32"/>
        <v>S5210 - Direction Formation</v>
      </c>
    </row>
    <row r="321" spans="1:21" x14ac:dyDescent="0.25">
      <c r="A321" s="41" t="s">
        <v>1092</v>
      </c>
      <c r="B321" s="41" t="s">
        <v>1093</v>
      </c>
      <c r="C321" s="41">
        <v>113121</v>
      </c>
      <c r="D321" s="41" t="s">
        <v>531</v>
      </c>
      <c r="E321" s="41" t="s">
        <v>153</v>
      </c>
      <c r="F321" s="41" t="s">
        <v>182</v>
      </c>
      <c r="G321" s="41" t="s">
        <v>183</v>
      </c>
      <c r="H321" s="41" t="s">
        <v>356</v>
      </c>
      <c r="I321" s="41" t="s">
        <v>532</v>
      </c>
      <c r="J321" s="41" t="s">
        <v>528</v>
      </c>
      <c r="K321" s="41"/>
      <c r="L321" s="41" t="s">
        <v>1267</v>
      </c>
      <c r="M321" s="41">
        <v>15.5</v>
      </c>
      <c r="N321" s="41">
        <v>27</v>
      </c>
      <c r="O321" s="41">
        <v>5</v>
      </c>
      <c r="P321" s="41">
        <v>3</v>
      </c>
      <c r="Q321" s="41">
        <v>0.84</v>
      </c>
      <c r="R321" s="42">
        <v>0</v>
      </c>
      <c r="S321" s="43">
        <v>46.34</v>
      </c>
      <c r="T321" s="44" t="str">
        <f t="shared" si="35"/>
        <v xml:space="preserve"> &gt; à 20 jours</v>
      </c>
      <c r="U321" s="2" t="str">
        <f t="shared" si="32"/>
        <v>S5110 - Talents</v>
      </c>
    </row>
    <row r="322" spans="1:21" x14ac:dyDescent="0.25">
      <c r="A322" s="41" t="s">
        <v>1094</v>
      </c>
      <c r="B322" s="41" t="s">
        <v>711</v>
      </c>
      <c r="C322" s="41">
        <v>113149</v>
      </c>
      <c r="D322" s="41" t="s">
        <v>531</v>
      </c>
      <c r="E322" s="41" t="s">
        <v>153</v>
      </c>
      <c r="F322" s="41" t="s">
        <v>188</v>
      </c>
      <c r="G322" s="41" t="s">
        <v>189</v>
      </c>
      <c r="H322" s="41" t="s">
        <v>649</v>
      </c>
      <c r="I322" s="41" t="s">
        <v>532</v>
      </c>
      <c r="J322" s="41" t="s">
        <v>650</v>
      </c>
      <c r="K322" s="41"/>
      <c r="L322" s="41" t="s">
        <v>1267</v>
      </c>
      <c r="M322" s="41">
        <v>0</v>
      </c>
      <c r="N322" s="41">
        <v>27.5</v>
      </c>
      <c r="O322" s="41">
        <v>5</v>
      </c>
      <c r="P322" s="41">
        <v>0</v>
      </c>
      <c r="Q322" s="41">
        <v>0</v>
      </c>
      <c r="R322" s="42">
        <v>0</v>
      </c>
      <c r="S322" s="43">
        <v>27.5</v>
      </c>
      <c r="T322" s="44" t="str">
        <f t="shared" si="35"/>
        <v xml:space="preserve"> &gt; à 20 jours</v>
      </c>
      <c r="U322" s="2" t="str">
        <f t="shared" si="32"/>
        <v>S5410 - Communication</v>
      </c>
    </row>
    <row r="323" spans="1:21" x14ac:dyDescent="0.25">
      <c r="A323" s="41" t="s">
        <v>1095</v>
      </c>
      <c r="B323" s="41" t="s">
        <v>959</v>
      </c>
      <c r="C323" s="41">
        <v>114242</v>
      </c>
      <c r="D323" s="41" t="s">
        <v>531</v>
      </c>
      <c r="E323" s="41" t="s">
        <v>153</v>
      </c>
      <c r="F323" s="41" t="s">
        <v>216</v>
      </c>
      <c r="G323" s="41" t="s">
        <v>217</v>
      </c>
      <c r="H323" s="41" t="s">
        <v>535</v>
      </c>
      <c r="I323" s="41" t="s">
        <v>527</v>
      </c>
      <c r="J323" s="41" t="s">
        <v>528</v>
      </c>
      <c r="K323" s="41"/>
      <c r="L323" s="41" t="s">
        <v>1267</v>
      </c>
      <c r="M323" s="41">
        <v>0</v>
      </c>
      <c r="N323" s="41">
        <v>24</v>
      </c>
      <c r="O323" s="41">
        <v>5</v>
      </c>
      <c r="P323" s="41">
        <v>0</v>
      </c>
      <c r="Q323" s="41">
        <v>-0.16</v>
      </c>
      <c r="R323" s="42">
        <v>0</v>
      </c>
      <c r="S323" s="43">
        <v>23.84</v>
      </c>
      <c r="T323" s="44" t="str">
        <f t="shared" si="35"/>
        <v xml:space="preserve"> &gt; à 20 jours</v>
      </c>
      <c r="U323" s="2" t="str">
        <f t="shared" si="32"/>
        <v>S8210 - Deloitte Formation</v>
      </c>
    </row>
    <row r="324" spans="1:21" x14ac:dyDescent="0.25">
      <c r="A324" s="41" t="s">
        <v>1096</v>
      </c>
      <c r="B324" s="41" t="s">
        <v>609</v>
      </c>
      <c r="C324" s="41">
        <v>114283</v>
      </c>
      <c r="D324" s="41" t="s">
        <v>531</v>
      </c>
      <c r="E324" s="41" t="s">
        <v>153</v>
      </c>
      <c r="F324" s="41" t="s">
        <v>206</v>
      </c>
      <c r="G324" s="41" t="s">
        <v>207</v>
      </c>
      <c r="H324" s="41" t="s">
        <v>578</v>
      </c>
      <c r="I324" s="41" t="s">
        <v>532</v>
      </c>
      <c r="J324" s="41" t="s">
        <v>528</v>
      </c>
      <c r="K324" s="41"/>
      <c r="L324" s="41" t="s">
        <v>1267</v>
      </c>
      <c r="M324" s="41">
        <v>8</v>
      </c>
      <c r="N324" s="41">
        <v>30</v>
      </c>
      <c r="O324" s="41">
        <v>5</v>
      </c>
      <c r="P324" s="41">
        <v>2</v>
      </c>
      <c r="Q324" s="41">
        <v>0.84</v>
      </c>
      <c r="R324" s="42">
        <v>0</v>
      </c>
      <c r="S324" s="43">
        <v>40.840000000000003</v>
      </c>
      <c r="T324" s="44" t="str">
        <f t="shared" si="35"/>
        <v xml:space="preserve"> &gt; à 20 jours</v>
      </c>
      <c r="U324" s="2" t="str">
        <f t="shared" si="32"/>
        <v>S7010 - Direction Financière</v>
      </c>
    </row>
    <row r="325" spans="1:21" x14ac:dyDescent="0.25">
      <c r="A325" s="41" t="s">
        <v>1097</v>
      </c>
      <c r="B325" s="41" t="s">
        <v>1098</v>
      </c>
      <c r="C325" s="41">
        <v>114369</v>
      </c>
      <c r="D325" s="41" t="s">
        <v>531</v>
      </c>
      <c r="E325" s="41" t="s">
        <v>153</v>
      </c>
      <c r="F325" s="41" t="s">
        <v>192</v>
      </c>
      <c r="G325" s="41" t="s">
        <v>193</v>
      </c>
      <c r="H325" s="41" t="s">
        <v>1090</v>
      </c>
      <c r="I325" s="41" t="s">
        <v>532</v>
      </c>
      <c r="J325" s="41" t="s">
        <v>555</v>
      </c>
      <c r="K325" s="41"/>
      <c r="L325" s="41" t="s">
        <v>1267</v>
      </c>
      <c r="M325" s="41">
        <v>6</v>
      </c>
      <c r="N325" s="41">
        <v>33</v>
      </c>
      <c r="O325" s="41">
        <v>5</v>
      </c>
      <c r="P325" s="41">
        <v>0</v>
      </c>
      <c r="Q325" s="41">
        <v>-0.16</v>
      </c>
      <c r="R325" s="42">
        <v>0</v>
      </c>
      <c r="S325" s="43">
        <v>38.840000000000003</v>
      </c>
      <c r="T325" s="44" t="str">
        <f t="shared" si="35"/>
        <v xml:space="preserve"> &gt; à 20 jours</v>
      </c>
      <c r="U325" s="2" t="str">
        <f t="shared" si="32"/>
        <v>S5710 - ADA</v>
      </c>
    </row>
    <row r="326" spans="1:21" x14ac:dyDescent="0.25">
      <c r="A326" s="41" t="s">
        <v>1099</v>
      </c>
      <c r="B326" s="41" t="s">
        <v>598</v>
      </c>
      <c r="C326" s="41">
        <v>119065</v>
      </c>
      <c r="D326" s="41" t="s">
        <v>531</v>
      </c>
      <c r="E326" s="41" t="s">
        <v>153</v>
      </c>
      <c r="F326" s="41" t="s">
        <v>200</v>
      </c>
      <c r="G326" s="41" t="s">
        <v>201</v>
      </c>
      <c r="H326" s="41" t="s">
        <v>578</v>
      </c>
      <c r="I326" s="41" t="s">
        <v>532</v>
      </c>
      <c r="J326" s="41" t="s">
        <v>528</v>
      </c>
      <c r="K326" s="41"/>
      <c r="L326" s="41" t="s">
        <v>1267</v>
      </c>
      <c r="M326" s="41">
        <v>21</v>
      </c>
      <c r="N326" s="41">
        <v>30</v>
      </c>
      <c r="O326" s="41">
        <v>5</v>
      </c>
      <c r="P326" s="41">
        <v>0</v>
      </c>
      <c r="Q326" s="41">
        <v>0.84</v>
      </c>
      <c r="R326" s="42">
        <v>0</v>
      </c>
      <c r="S326" s="43">
        <v>51.84</v>
      </c>
      <c r="T326" s="44" t="str">
        <f t="shared" ref="T326:T362" si="36">IF(S326&lt;0," -0 ",IF(S326&lt;=5," 0 à 5",IF(S326&lt;=10," 5 à 10",IF(S326&lt;=15," 10 à 15",IF(S326&lt;=20,"15 à 20"," &gt; à 20 jours")))))</f>
        <v xml:space="preserve"> &gt; à 20 jours</v>
      </c>
      <c r="U326" s="2" t="str">
        <f t="shared" si="32"/>
        <v>S6410 - Finance &amp; Operations Groupe</v>
      </c>
    </row>
    <row r="327" spans="1:21" x14ac:dyDescent="0.25">
      <c r="A327" s="41" t="s">
        <v>1100</v>
      </c>
      <c r="B327" s="41" t="s">
        <v>530</v>
      </c>
      <c r="C327" s="41">
        <v>119350</v>
      </c>
      <c r="D327" s="41" t="s">
        <v>531</v>
      </c>
      <c r="E327" s="41" t="s">
        <v>153</v>
      </c>
      <c r="F327" s="41" t="s">
        <v>154</v>
      </c>
      <c r="G327" s="41" t="s">
        <v>155</v>
      </c>
      <c r="H327" s="41" t="s">
        <v>356</v>
      </c>
      <c r="I327" s="41" t="s">
        <v>532</v>
      </c>
      <c r="J327" s="41" t="s">
        <v>533</v>
      </c>
      <c r="K327" s="41"/>
      <c r="L327" s="41" t="s">
        <v>1267</v>
      </c>
      <c r="M327" s="41">
        <v>0</v>
      </c>
      <c r="N327" s="41">
        <v>30</v>
      </c>
      <c r="O327" s="41">
        <v>5</v>
      </c>
      <c r="P327" s="41">
        <v>0.5</v>
      </c>
      <c r="Q327" s="41">
        <v>0.84</v>
      </c>
      <c r="R327" s="42">
        <v>0</v>
      </c>
      <c r="S327" s="43">
        <v>31.34</v>
      </c>
      <c r="T327" s="44" t="str">
        <f t="shared" si="36"/>
        <v xml:space="preserve"> &gt; à 20 jours</v>
      </c>
      <c r="U327" s="2" t="str">
        <f t="shared" si="32"/>
        <v>E1011 - Présidence Direction Générale</v>
      </c>
    </row>
    <row r="328" spans="1:21" x14ac:dyDescent="0.25">
      <c r="A328" s="41" t="s">
        <v>1101</v>
      </c>
      <c r="B328" s="41" t="s">
        <v>946</v>
      </c>
      <c r="C328" s="41">
        <v>119463</v>
      </c>
      <c r="D328" s="41" t="s">
        <v>531</v>
      </c>
      <c r="E328" s="41" t="s">
        <v>153</v>
      </c>
      <c r="F328" s="41" t="s">
        <v>210</v>
      </c>
      <c r="G328" s="41" t="s">
        <v>211</v>
      </c>
      <c r="H328" s="41" t="s">
        <v>1090</v>
      </c>
      <c r="I328" s="41" t="s">
        <v>532</v>
      </c>
      <c r="J328" s="41" t="s">
        <v>555</v>
      </c>
      <c r="K328" s="41"/>
      <c r="L328" s="41" t="s">
        <v>1267</v>
      </c>
      <c r="M328" s="41">
        <v>0</v>
      </c>
      <c r="N328" s="41">
        <v>34</v>
      </c>
      <c r="O328" s="41">
        <v>5</v>
      </c>
      <c r="P328" s="41">
        <v>3</v>
      </c>
      <c r="Q328" s="41">
        <v>0.84</v>
      </c>
      <c r="R328" s="42">
        <v>0</v>
      </c>
      <c r="S328" s="43">
        <v>37.840000000000003</v>
      </c>
      <c r="T328" s="44" t="str">
        <f t="shared" si="36"/>
        <v xml:space="preserve"> &gt; à 20 jours</v>
      </c>
      <c r="U328" s="2" t="str">
        <f t="shared" si="32"/>
        <v>S7410 - DDO Groupe</v>
      </c>
    </row>
    <row r="329" spans="1:21" x14ac:dyDescent="0.25">
      <c r="A329" s="41" t="s">
        <v>1102</v>
      </c>
      <c r="B329" s="41" t="s">
        <v>788</v>
      </c>
      <c r="C329" s="41">
        <v>119676</v>
      </c>
      <c r="D329" s="41" t="s">
        <v>531</v>
      </c>
      <c r="E329" s="41" t="s">
        <v>153</v>
      </c>
      <c r="F329" s="41" t="s">
        <v>192</v>
      </c>
      <c r="G329" s="41" t="s">
        <v>193</v>
      </c>
      <c r="H329" s="41" t="s">
        <v>359</v>
      </c>
      <c r="I329" s="41" t="s">
        <v>532</v>
      </c>
      <c r="J329" s="41" t="s">
        <v>540</v>
      </c>
      <c r="K329" s="41"/>
      <c r="L329" s="41" t="s">
        <v>1267</v>
      </c>
      <c r="M329" s="41">
        <v>0</v>
      </c>
      <c r="N329" s="41">
        <v>17.5</v>
      </c>
      <c r="O329" s="41">
        <v>3.32</v>
      </c>
      <c r="P329" s="41">
        <v>0</v>
      </c>
      <c r="Q329" s="41">
        <v>0</v>
      </c>
      <c r="R329" s="42">
        <v>0</v>
      </c>
      <c r="S329" s="43">
        <v>17.5</v>
      </c>
      <c r="T329" s="44" t="str">
        <f t="shared" si="36"/>
        <v>15 à 20</v>
      </c>
      <c r="U329" s="2" t="str">
        <f t="shared" si="32"/>
        <v>S5710 - ADA</v>
      </c>
    </row>
    <row r="330" spans="1:21" x14ac:dyDescent="0.25">
      <c r="A330" s="41" t="s">
        <v>1103</v>
      </c>
      <c r="B330" s="41" t="s">
        <v>996</v>
      </c>
      <c r="C330" s="41">
        <v>119777</v>
      </c>
      <c r="D330" s="41" t="s">
        <v>531</v>
      </c>
      <c r="E330" s="41" t="s">
        <v>153</v>
      </c>
      <c r="F330" s="41" t="s">
        <v>182</v>
      </c>
      <c r="G330" s="41" t="s">
        <v>183</v>
      </c>
      <c r="H330" s="41" t="s">
        <v>361</v>
      </c>
      <c r="I330" s="41" t="s">
        <v>532</v>
      </c>
      <c r="J330" s="41" t="s">
        <v>533</v>
      </c>
      <c r="K330" s="41"/>
      <c r="L330" s="41" t="s">
        <v>1267</v>
      </c>
      <c r="M330" s="41">
        <v>0.5</v>
      </c>
      <c r="N330" s="41">
        <v>29</v>
      </c>
      <c r="O330" s="41">
        <v>4.16</v>
      </c>
      <c r="P330" s="41">
        <v>7.5</v>
      </c>
      <c r="Q330" s="41">
        <v>1.66</v>
      </c>
      <c r="R330" s="42">
        <v>0</v>
      </c>
      <c r="S330" s="43">
        <v>38.659999999999997</v>
      </c>
      <c r="T330" s="44" t="str">
        <f t="shared" si="36"/>
        <v xml:space="preserve"> &gt; à 20 jours</v>
      </c>
      <c r="U330" s="2" t="str">
        <f t="shared" si="32"/>
        <v>S5110 - Talents</v>
      </c>
    </row>
    <row r="331" spans="1:21" x14ac:dyDescent="0.25">
      <c r="A331" s="41" t="s">
        <v>1104</v>
      </c>
      <c r="B331" s="41" t="s">
        <v>646</v>
      </c>
      <c r="C331" s="41">
        <v>119913</v>
      </c>
      <c r="D331" s="41" t="s">
        <v>531</v>
      </c>
      <c r="E331" s="41" t="s">
        <v>153</v>
      </c>
      <c r="F331" s="41" t="s">
        <v>194</v>
      </c>
      <c r="G331" s="41" t="s">
        <v>195</v>
      </c>
      <c r="H331" s="41" t="s">
        <v>358</v>
      </c>
      <c r="I331" s="41" t="s">
        <v>532</v>
      </c>
      <c r="J331" s="41" t="s">
        <v>533</v>
      </c>
      <c r="K331" s="41"/>
      <c r="L331" s="41" t="s">
        <v>1267</v>
      </c>
      <c r="M331" s="41">
        <v>0</v>
      </c>
      <c r="N331" s="41">
        <v>29</v>
      </c>
      <c r="O331" s="41">
        <v>4.16</v>
      </c>
      <c r="P331" s="41">
        <v>12</v>
      </c>
      <c r="Q331" s="41">
        <v>1.66</v>
      </c>
      <c r="R331" s="42">
        <v>0</v>
      </c>
      <c r="S331" s="43">
        <v>42.66</v>
      </c>
      <c r="T331" s="44" t="str">
        <f t="shared" si="36"/>
        <v xml:space="preserve"> &gt; à 20 jours</v>
      </c>
      <c r="U331" s="2" t="str">
        <f t="shared" si="32"/>
        <v>S5810 - DSI</v>
      </c>
    </row>
    <row r="332" spans="1:21" x14ac:dyDescent="0.25">
      <c r="A332" s="41" t="s">
        <v>1105</v>
      </c>
      <c r="B332" s="41" t="s">
        <v>1106</v>
      </c>
      <c r="C332" s="41">
        <v>119923</v>
      </c>
      <c r="D332" s="41" t="s">
        <v>531</v>
      </c>
      <c r="E332" s="41" t="s">
        <v>153</v>
      </c>
      <c r="F332" s="41" t="s">
        <v>194</v>
      </c>
      <c r="G332" s="41" t="s">
        <v>195</v>
      </c>
      <c r="H332" s="41" t="s">
        <v>357</v>
      </c>
      <c r="I332" s="41" t="s">
        <v>532</v>
      </c>
      <c r="J332" s="41" t="s">
        <v>533</v>
      </c>
      <c r="K332" s="41"/>
      <c r="L332" s="41" t="s">
        <v>1267</v>
      </c>
      <c r="M332" s="41">
        <v>0.5</v>
      </c>
      <c r="N332" s="41">
        <v>24</v>
      </c>
      <c r="O332" s="41">
        <v>3.32</v>
      </c>
      <c r="P332" s="41">
        <v>6</v>
      </c>
      <c r="Q332" s="41">
        <v>1.32</v>
      </c>
      <c r="R332" s="42">
        <v>0</v>
      </c>
      <c r="S332" s="43">
        <v>31.82</v>
      </c>
      <c r="T332" s="44" t="str">
        <f t="shared" si="36"/>
        <v xml:space="preserve"> &gt; à 20 jours</v>
      </c>
      <c r="U332" s="2" t="str">
        <f t="shared" si="32"/>
        <v>S5810 - DSI</v>
      </c>
    </row>
    <row r="333" spans="1:21" x14ac:dyDescent="0.25">
      <c r="A333" s="41" t="s">
        <v>1107</v>
      </c>
      <c r="B333" s="41" t="s">
        <v>584</v>
      </c>
      <c r="C333" s="41">
        <v>119938</v>
      </c>
      <c r="D333" s="41" t="s">
        <v>531</v>
      </c>
      <c r="E333" s="41" t="s">
        <v>153</v>
      </c>
      <c r="F333" s="41" t="s">
        <v>196</v>
      </c>
      <c r="G333" s="41" t="s">
        <v>197</v>
      </c>
      <c r="H333" s="41" t="s">
        <v>361</v>
      </c>
      <c r="I333" s="41" t="s">
        <v>532</v>
      </c>
      <c r="J333" s="41" t="s">
        <v>540</v>
      </c>
      <c r="K333" s="41"/>
      <c r="L333" s="41" t="s">
        <v>1267</v>
      </c>
      <c r="M333" s="41">
        <v>1.5</v>
      </c>
      <c r="N333" s="41">
        <v>25</v>
      </c>
      <c r="O333" s="41">
        <v>4.16</v>
      </c>
      <c r="P333" s="41">
        <v>0</v>
      </c>
      <c r="Q333" s="41">
        <v>0</v>
      </c>
      <c r="R333" s="42">
        <v>0</v>
      </c>
      <c r="S333" s="43">
        <v>26.5</v>
      </c>
      <c r="T333" s="44" t="str">
        <f t="shared" si="36"/>
        <v xml:space="preserve"> &gt; à 20 jours</v>
      </c>
      <c r="U333" s="2" t="str">
        <f t="shared" si="32"/>
        <v>S6210 - Développement Commercial</v>
      </c>
    </row>
    <row r="334" spans="1:21" x14ac:dyDescent="0.25">
      <c r="A334" s="41" t="s">
        <v>1108</v>
      </c>
      <c r="B334" s="41" t="s">
        <v>798</v>
      </c>
      <c r="C334" s="41">
        <v>189156</v>
      </c>
      <c r="D334" s="41" t="s">
        <v>531</v>
      </c>
      <c r="E334" s="41" t="s">
        <v>153</v>
      </c>
      <c r="F334" s="41" t="s">
        <v>186</v>
      </c>
      <c r="G334" s="41" t="s">
        <v>187</v>
      </c>
      <c r="H334" s="41" t="s">
        <v>535</v>
      </c>
      <c r="I334" s="41" t="s">
        <v>527</v>
      </c>
      <c r="J334" s="41" t="s">
        <v>528</v>
      </c>
      <c r="K334" s="41"/>
      <c r="L334" s="41" t="s">
        <v>1267</v>
      </c>
      <c r="M334" s="41">
        <v>0</v>
      </c>
      <c r="N334" s="41">
        <v>29</v>
      </c>
      <c r="O334" s="41">
        <v>5</v>
      </c>
      <c r="P334" s="41">
        <v>0</v>
      </c>
      <c r="Q334" s="41">
        <v>0.84</v>
      </c>
      <c r="R334" s="42">
        <v>0</v>
      </c>
      <c r="S334" s="43">
        <v>29.84</v>
      </c>
      <c r="T334" s="44" t="str">
        <f t="shared" si="36"/>
        <v xml:space="preserve"> &gt; à 20 jours</v>
      </c>
      <c r="U334" s="2" t="str">
        <f t="shared" si="32"/>
        <v>S5310 - DQR</v>
      </c>
    </row>
    <row r="335" spans="1:21" x14ac:dyDescent="0.25">
      <c r="A335" s="41" t="s">
        <v>1109</v>
      </c>
      <c r="B335" s="41" t="s">
        <v>607</v>
      </c>
      <c r="C335" s="41">
        <v>189227</v>
      </c>
      <c r="D335" s="41" t="s">
        <v>531</v>
      </c>
      <c r="E335" s="41" t="s">
        <v>153</v>
      </c>
      <c r="F335" s="41" t="s">
        <v>194</v>
      </c>
      <c r="G335" s="41" t="s">
        <v>195</v>
      </c>
      <c r="H335" s="41" t="s">
        <v>355</v>
      </c>
      <c r="I335" s="41" t="s">
        <v>532</v>
      </c>
      <c r="J335" s="41" t="s">
        <v>533</v>
      </c>
      <c r="K335" s="41"/>
      <c r="L335" s="41" t="s">
        <v>1267</v>
      </c>
      <c r="M335" s="41">
        <v>1</v>
      </c>
      <c r="N335" s="41">
        <v>34</v>
      </c>
      <c r="O335" s="41">
        <v>5</v>
      </c>
      <c r="P335" s="41">
        <v>5</v>
      </c>
      <c r="Q335" s="41">
        <v>0.84</v>
      </c>
      <c r="R335" s="42">
        <v>0</v>
      </c>
      <c r="S335" s="43">
        <v>40.840000000000003</v>
      </c>
      <c r="T335" s="44" t="str">
        <f t="shared" si="36"/>
        <v xml:space="preserve"> &gt; à 20 jours</v>
      </c>
      <c r="U335" s="2" t="str">
        <f t="shared" si="32"/>
        <v>S5810 - DSI</v>
      </c>
    </row>
    <row r="336" spans="1:21" x14ac:dyDescent="0.25">
      <c r="A336" s="41" t="s">
        <v>1110</v>
      </c>
      <c r="B336" s="41" t="s">
        <v>797</v>
      </c>
      <c r="C336" s="41">
        <v>189229</v>
      </c>
      <c r="D336" s="41" t="s">
        <v>531</v>
      </c>
      <c r="E336" s="41" t="s">
        <v>153</v>
      </c>
      <c r="F336" s="41" t="s">
        <v>194</v>
      </c>
      <c r="G336" s="41" t="s">
        <v>195</v>
      </c>
      <c r="H336" s="41" t="s">
        <v>357</v>
      </c>
      <c r="I336" s="41" t="s">
        <v>532</v>
      </c>
      <c r="J336" s="41" t="s">
        <v>533</v>
      </c>
      <c r="K336" s="41"/>
      <c r="L336" s="41" t="s">
        <v>1267</v>
      </c>
      <c r="M336" s="41">
        <v>0</v>
      </c>
      <c r="N336" s="41">
        <v>34</v>
      </c>
      <c r="O336" s="41">
        <v>5</v>
      </c>
      <c r="P336" s="41">
        <v>4</v>
      </c>
      <c r="Q336" s="41">
        <v>0.84</v>
      </c>
      <c r="R336" s="42">
        <v>0</v>
      </c>
      <c r="S336" s="43">
        <v>38.840000000000003</v>
      </c>
      <c r="T336" s="44" t="str">
        <f t="shared" si="36"/>
        <v xml:space="preserve"> &gt; à 20 jours</v>
      </c>
      <c r="U336" s="2" t="str">
        <f t="shared" si="32"/>
        <v>S5810 - DSI</v>
      </c>
    </row>
    <row r="337" spans="1:21" x14ac:dyDescent="0.25">
      <c r="A337" s="41" t="s">
        <v>1111</v>
      </c>
      <c r="B337" s="41" t="s">
        <v>1112</v>
      </c>
      <c r="C337" s="41">
        <v>200020</v>
      </c>
      <c r="D337" s="41" t="s">
        <v>531</v>
      </c>
      <c r="E337" s="41" t="s">
        <v>153</v>
      </c>
      <c r="F337" s="41" t="s">
        <v>206</v>
      </c>
      <c r="G337" s="41" t="s">
        <v>207</v>
      </c>
      <c r="H337" s="41" t="s">
        <v>357</v>
      </c>
      <c r="I337" s="41" t="s">
        <v>532</v>
      </c>
      <c r="J337" s="41" t="s">
        <v>533</v>
      </c>
      <c r="K337" s="41"/>
      <c r="L337" s="41" t="s">
        <v>1267</v>
      </c>
      <c r="M337" s="41">
        <v>3</v>
      </c>
      <c r="N337" s="41">
        <v>25</v>
      </c>
      <c r="O337" s="41">
        <v>4.16</v>
      </c>
      <c r="P337" s="41">
        <v>3</v>
      </c>
      <c r="Q337" s="41">
        <v>1.66</v>
      </c>
      <c r="R337" s="42">
        <v>0</v>
      </c>
      <c r="S337" s="43">
        <v>32.659999999999997</v>
      </c>
      <c r="T337" s="44" t="str">
        <f t="shared" si="36"/>
        <v xml:space="preserve"> &gt; à 20 jours</v>
      </c>
      <c r="U337" s="2" t="str">
        <f t="shared" si="32"/>
        <v>S7010 - Direction Financière</v>
      </c>
    </row>
    <row r="338" spans="1:21" x14ac:dyDescent="0.25">
      <c r="A338" s="41" t="s">
        <v>1081</v>
      </c>
      <c r="B338" s="41" t="s">
        <v>584</v>
      </c>
      <c r="C338" s="41">
        <v>200120</v>
      </c>
      <c r="D338" s="41" t="s">
        <v>531</v>
      </c>
      <c r="E338" s="41" t="s">
        <v>153</v>
      </c>
      <c r="F338" s="41" t="s">
        <v>200</v>
      </c>
      <c r="G338" s="41" t="s">
        <v>201</v>
      </c>
      <c r="H338" s="41" t="s">
        <v>563</v>
      </c>
      <c r="I338" s="41" t="s">
        <v>532</v>
      </c>
      <c r="J338" s="41" t="s">
        <v>533</v>
      </c>
      <c r="K338" s="41"/>
      <c r="L338" s="41" t="s">
        <v>1267</v>
      </c>
      <c r="M338" s="41">
        <v>5.5</v>
      </c>
      <c r="N338" s="41">
        <v>25</v>
      </c>
      <c r="O338" s="41">
        <v>4.16</v>
      </c>
      <c r="P338" s="41">
        <v>1</v>
      </c>
      <c r="Q338" s="41">
        <v>1.66</v>
      </c>
      <c r="R338" s="42">
        <v>0</v>
      </c>
      <c r="S338" s="43">
        <v>33.159999999999997</v>
      </c>
      <c r="T338" s="44" t="str">
        <f t="shared" si="36"/>
        <v xml:space="preserve"> &gt; à 20 jours</v>
      </c>
      <c r="U338" s="2" t="str">
        <f t="shared" si="32"/>
        <v>S6410 - Finance &amp; Operations Groupe</v>
      </c>
    </row>
    <row r="339" spans="1:21" x14ac:dyDescent="0.25">
      <c r="A339" s="41" t="s">
        <v>1113</v>
      </c>
      <c r="B339" s="41" t="s">
        <v>767</v>
      </c>
      <c r="C339" s="41">
        <v>201424</v>
      </c>
      <c r="D339" s="41" t="s">
        <v>531</v>
      </c>
      <c r="E339" s="41" t="s">
        <v>153</v>
      </c>
      <c r="F339" s="41" t="s">
        <v>154</v>
      </c>
      <c r="G339" s="41" t="s">
        <v>155</v>
      </c>
      <c r="H339" s="41" t="s">
        <v>563</v>
      </c>
      <c r="I339" s="41" t="s">
        <v>532</v>
      </c>
      <c r="J339" s="41" t="s">
        <v>533</v>
      </c>
      <c r="K339" s="41"/>
      <c r="L339" s="41" t="s">
        <v>1267</v>
      </c>
      <c r="M339" s="41">
        <v>15.5</v>
      </c>
      <c r="N339" s="41">
        <v>19</v>
      </c>
      <c r="O339" s="41">
        <v>4.16</v>
      </c>
      <c r="P339" s="41">
        <v>4.5</v>
      </c>
      <c r="Q339" s="41">
        <v>1.66</v>
      </c>
      <c r="R339" s="42">
        <v>0</v>
      </c>
      <c r="S339" s="43">
        <v>40.659999999999997</v>
      </c>
      <c r="T339" s="44" t="str">
        <f t="shared" si="36"/>
        <v xml:space="preserve"> &gt; à 20 jours</v>
      </c>
      <c r="U339" s="2" t="str">
        <f t="shared" si="32"/>
        <v>E1011 - Présidence Direction Générale</v>
      </c>
    </row>
    <row r="340" spans="1:21" x14ac:dyDescent="0.25">
      <c r="A340" s="41" t="s">
        <v>1114</v>
      </c>
      <c r="B340" s="41" t="s">
        <v>662</v>
      </c>
      <c r="C340" s="41">
        <v>220429</v>
      </c>
      <c r="D340" s="41" t="s">
        <v>531</v>
      </c>
      <c r="E340" s="41" t="s">
        <v>153</v>
      </c>
      <c r="F340" s="41" t="s">
        <v>206</v>
      </c>
      <c r="G340" s="41" t="s">
        <v>207</v>
      </c>
      <c r="H340" s="41" t="s">
        <v>359</v>
      </c>
      <c r="I340" s="41" t="s">
        <v>532</v>
      </c>
      <c r="J340" s="41" t="s">
        <v>540</v>
      </c>
      <c r="K340" s="41"/>
      <c r="L340" s="41" t="s">
        <v>1267</v>
      </c>
      <c r="M340" s="41">
        <v>0</v>
      </c>
      <c r="N340" s="41">
        <v>25</v>
      </c>
      <c r="O340" s="41">
        <v>4.16</v>
      </c>
      <c r="P340" s="41">
        <v>0</v>
      </c>
      <c r="Q340" s="41">
        <v>0</v>
      </c>
      <c r="R340" s="42">
        <v>0</v>
      </c>
      <c r="S340" s="43">
        <v>25</v>
      </c>
      <c r="T340" s="44" t="str">
        <f t="shared" si="36"/>
        <v xml:space="preserve"> &gt; à 20 jours</v>
      </c>
      <c r="U340" s="2" t="str">
        <f t="shared" si="32"/>
        <v>S7010 - Direction Financière</v>
      </c>
    </row>
    <row r="341" spans="1:21" x14ac:dyDescent="0.25">
      <c r="A341" s="41" t="s">
        <v>1115</v>
      </c>
      <c r="B341" s="41" t="s">
        <v>635</v>
      </c>
      <c r="C341" s="41">
        <v>224337</v>
      </c>
      <c r="D341" s="41" t="s">
        <v>531</v>
      </c>
      <c r="E341" s="41" t="s">
        <v>153</v>
      </c>
      <c r="F341" s="41" t="s">
        <v>180</v>
      </c>
      <c r="G341" s="41" t="s">
        <v>181</v>
      </c>
      <c r="H341" s="41" t="s">
        <v>356</v>
      </c>
      <c r="I341" s="41" t="s">
        <v>532</v>
      </c>
      <c r="J341" s="41" t="s">
        <v>533</v>
      </c>
      <c r="K341" s="41"/>
      <c r="L341" s="41" t="s">
        <v>1267</v>
      </c>
      <c r="M341" s="41">
        <v>0</v>
      </c>
      <c r="N341" s="41">
        <v>28.5</v>
      </c>
      <c r="O341" s="41">
        <v>4.16</v>
      </c>
      <c r="P341" s="41">
        <v>1</v>
      </c>
      <c r="Q341" s="41">
        <v>1.62</v>
      </c>
      <c r="R341" s="42">
        <v>0</v>
      </c>
      <c r="S341" s="43">
        <v>31.12</v>
      </c>
      <c r="T341" s="44" t="str">
        <f t="shared" si="36"/>
        <v xml:space="preserve"> &gt; à 20 jours</v>
      </c>
      <c r="U341" s="2" t="str">
        <f t="shared" si="32"/>
        <v>S2030 - Dir. Environnement Travail</v>
      </c>
    </row>
    <row r="342" spans="1:21" x14ac:dyDescent="0.25">
      <c r="A342" s="41" t="s">
        <v>1116</v>
      </c>
      <c r="B342" s="41" t="s">
        <v>656</v>
      </c>
      <c r="C342" s="41">
        <v>224344</v>
      </c>
      <c r="D342" s="41" t="s">
        <v>531</v>
      </c>
      <c r="E342" s="41" t="s">
        <v>153</v>
      </c>
      <c r="F342" s="41" t="s">
        <v>198</v>
      </c>
      <c r="G342" s="41" t="s">
        <v>199</v>
      </c>
      <c r="H342" s="41" t="s">
        <v>563</v>
      </c>
      <c r="I342" s="41" t="s">
        <v>532</v>
      </c>
      <c r="J342" s="41" t="s">
        <v>533</v>
      </c>
      <c r="K342" s="41"/>
      <c r="L342" s="41" t="s">
        <v>1267</v>
      </c>
      <c r="M342" s="41">
        <v>3.5</v>
      </c>
      <c r="N342" s="41">
        <v>20</v>
      </c>
      <c r="O342" s="41">
        <v>3.32</v>
      </c>
      <c r="P342" s="41">
        <v>1.5</v>
      </c>
      <c r="Q342" s="41">
        <v>1.32</v>
      </c>
      <c r="R342" s="42">
        <v>0</v>
      </c>
      <c r="S342" s="43">
        <v>26.32</v>
      </c>
      <c r="T342" s="44" t="str">
        <f t="shared" si="36"/>
        <v xml:space="preserve"> &gt; à 20 jours</v>
      </c>
      <c r="U342" s="2" t="str">
        <f t="shared" si="32"/>
        <v>S6310 - Deloitte Afrique Support</v>
      </c>
    </row>
    <row r="343" spans="1:21" x14ac:dyDescent="0.25">
      <c r="A343" s="41" t="s">
        <v>1117</v>
      </c>
      <c r="B343" s="41" t="s">
        <v>635</v>
      </c>
      <c r="C343" s="41">
        <v>259356</v>
      </c>
      <c r="D343" s="41" t="s">
        <v>531</v>
      </c>
      <c r="E343" s="41" t="s">
        <v>153</v>
      </c>
      <c r="F343" s="41" t="s">
        <v>202</v>
      </c>
      <c r="G343" s="41" t="s">
        <v>203</v>
      </c>
      <c r="H343" s="41" t="s">
        <v>357</v>
      </c>
      <c r="I343" s="41" t="s">
        <v>532</v>
      </c>
      <c r="J343" s="41" t="s">
        <v>533</v>
      </c>
      <c r="K343" s="41"/>
      <c r="L343" s="41" t="s">
        <v>1267</v>
      </c>
      <c r="M343" s="41">
        <v>4.5</v>
      </c>
      <c r="N343" s="41">
        <v>24</v>
      </c>
      <c r="O343" s="41">
        <v>4</v>
      </c>
      <c r="P343" s="41">
        <v>3.5</v>
      </c>
      <c r="Q343" s="41">
        <v>0.68</v>
      </c>
      <c r="R343" s="42">
        <v>0</v>
      </c>
      <c r="S343" s="43">
        <v>32.68</v>
      </c>
      <c r="T343" s="44" t="str">
        <f t="shared" si="36"/>
        <v xml:space="preserve"> &gt; à 20 jours</v>
      </c>
      <c r="U343" s="2" t="str">
        <f t="shared" si="32"/>
        <v>S6510 - Marketing</v>
      </c>
    </row>
    <row r="344" spans="1:21" x14ac:dyDescent="0.25">
      <c r="A344" s="41" t="s">
        <v>1023</v>
      </c>
      <c r="B344" s="41" t="s">
        <v>620</v>
      </c>
      <c r="C344" s="41">
        <v>410247</v>
      </c>
      <c r="D344" s="41" t="s">
        <v>531</v>
      </c>
      <c r="E344" s="41" t="s">
        <v>153</v>
      </c>
      <c r="F344" s="41" t="s">
        <v>194</v>
      </c>
      <c r="G344" s="41" t="s">
        <v>195</v>
      </c>
      <c r="H344" s="41" t="s">
        <v>357</v>
      </c>
      <c r="I344" s="41" t="s">
        <v>532</v>
      </c>
      <c r="J344" s="41" t="s">
        <v>533</v>
      </c>
      <c r="K344" s="41"/>
      <c r="L344" s="41" t="s">
        <v>1267</v>
      </c>
      <c r="M344" s="41">
        <v>4.5</v>
      </c>
      <c r="N344" s="41">
        <v>30</v>
      </c>
      <c r="O344" s="41">
        <v>5</v>
      </c>
      <c r="P344" s="41">
        <v>0</v>
      </c>
      <c r="Q344" s="41">
        <v>0.84</v>
      </c>
      <c r="R344" s="42">
        <v>0</v>
      </c>
      <c r="S344" s="43">
        <v>35.340000000000003</v>
      </c>
      <c r="T344" s="44" t="str">
        <f t="shared" si="36"/>
        <v xml:space="preserve"> &gt; à 20 jours</v>
      </c>
      <c r="U344" s="2" t="str">
        <f t="shared" si="32"/>
        <v>S5810 - DSI</v>
      </c>
    </row>
    <row r="345" spans="1:21" x14ac:dyDescent="0.25">
      <c r="A345" s="41" t="s">
        <v>1118</v>
      </c>
      <c r="B345" s="41" t="s">
        <v>751</v>
      </c>
      <c r="C345" s="41">
        <v>410651</v>
      </c>
      <c r="D345" s="41" t="s">
        <v>531</v>
      </c>
      <c r="E345" s="41" t="s">
        <v>153</v>
      </c>
      <c r="F345" s="41" t="s">
        <v>202</v>
      </c>
      <c r="G345" s="41" t="s">
        <v>203</v>
      </c>
      <c r="H345" s="41" t="s">
        <v>357</v>
      </c>
      <c r="I345" s="41" t="s">
        <v>532</v>
      </c>
      <c r="J345" s="41" t="s">
        <v>533</v>
      </c>
      <c r="K345" s="41"/>
      <c r="L345" s="41" t="s">
        <v>1267</v>
      </c>
      <c r="M345" s="41">
        <v>3</v>
      </c>
      <c r="N345" s="41">
        <v>25</v>
      </c>
      <c r="O345" s="41">
        <v>4.16</v>
      </c>
      <c r="P345" s="41">
        <v>1</v>
      </c>
      <c r="Q345" s="41">
        <v>1.66</v>
      </c>
      <c r="R345" s="42">
        <v>0</v>
      </c>
      <c r="S345" s="43">
        <v>30.66</v>
      </c>
      <c r="T345" s="44" t="str">
        <f t="shared" si="36"/>
        <v xml:space="preserve"> &gt; à 20 jours</v>
      </c>
      <c r="U345" s="2" t="str">
        <f t="shared" si="32"/>
        <v>S6510 - Marketing</v>
      </c>
    </row>
    <row r="346" spans="1:21" x14ac:dyDescent="0.25">
      <c r="A346" s="41" t="s">
        <v>1119</v>
      </c>
      <c r="B346" s="41" t="s">
        <v>784</v>
      </c>
      <c r="C346" s="41">
        <v>410810</v>
      </c>
      <c r="D346" s="41" t="s">
        <v>531</v>
      </c>
      <c r="E346" s="41" t="s">
        <v>153</v>
      </c>
      <c r="F346" s="41" t="s">
        <v>160</v>
      </c>
      <c r="G346" s="41" t="s">
        <v>161</v>
      </c>
      <c r="H346" s="41" t="s">
        <v>355</v>
      </c>
      <c r="I346" s="41" t="s">
        <v>532</v>
      </c>
      <c r="J346" s="41" t="s">
        <v>533</v>
      </c>
      <c r="K346" s="41"/>
      <c r="L346" s="41" t="s">
        <v>1267</v>
      </c>
      <c r="M346" s="41">
        <v>1</v>
      </c>
      <c r="N346" s="41">
        <v>25</v>
      </c>
      <c r="O346" s="41">
        <v>4.16</v>
      </c>
      <c r="P346" s="41">
        <v>1.5</v>
      </c>
      <c r="Q346" s="41">
        <v>1.66</v>
      </c>
      <c r="R346" s="42">
        <v>0</v>
      </c>
      <c r="S346" s="43">
        <v>29.16</v>
      </c>
      <c r="T346" s="44" t="str">
        <f t="shared" si="36"/>
        <v xml:space="preserve"> &gt; à 20 jours</v>
      </c>
      <c r="U346" s="2" t="str">
        <f t="shared" ref="U346:U369" si="37">F346&amp;" - "&amp;G346</f>
        <v>S2012 - DSG Rhône-Alpes</v>
      </c>
    </row>
    <row r="347" spans="1:21" x14ac:dyDescent="0.25">
      <c r="A347" s="41" t="s">
        <v>1120</v>
      </c>
      <c r="B347" s="41" t="s">
        <v>537</v>
      </c>
      <c r="C347" s="41">
        <v>410826</v>
      </c>
      <c r="D347" s="41" t="s">
        <v>531</v>
      </c>
      <c r="E347" s="41" t="s">
        <v>153</v>
      </c>
      <c r="F347" s="41" t="s">
        <v>184</v>
      </c>
      <c r="G347" s="41" t="s">
        <v>185</v>
      </c>
      <c r="H347" s="41" t="s">
        <v>578</v>
      </c>
      <c r="I347" s="41" t="s">
        <v>532</v>
      </c>
      <c r="J347" s="41" t="s">
        <v>528</v>
      </c>
      <c r="K347" s="41"/>
      <c r="L347" s="41" t="s">
        <v>1267</v>
      </c>
      <c r="M347" s="41">
        <v>2.5</v>
      </c>
      <c r="N347" s="41">
        <v>30</v>
      </c>
      <c r="O347" s="41">
        <v>5</v>
      </c>
      <c r="P347" s="41">
        <v>4</v>
      </c>
      <c r="Q347" s="41">
        <v>0.84</v>
      </c>
      <c r="R347" s="42">
        <v>0</v>
      </c>
      <c r="S347" s="43">
        <v>37.340000000000003</v>
      </c>
      <c r="T347" s="44" t="str">
        <f t="shared" si="36"/>
        <v xml:space="preserve"> &gt; à 20 jours</v>
      </c>
      <c r="U347" s="2" t="str">
        <f t="shared" si="37"/>
        <v>S5210 - Direction Formation</v>
      </c>
    </row>
    <row r="348" spans="1:21" x14ac:dyDescent="0.25">
      <c r="A348" s="41" t="s">
        <v>1121</v>
      </c>
      <c r="B348" s="41" t="s">
        <v>1122</v>
      </c>
      <c r="C348" s="41">
        <v>410848</v>
      </c>
      <c r="D348" s="41" t="s">
        <v>531</v>
      </c>
      <c r="E348" s="41" t="s">
        <v>153</v>
      </c>
      <c r="F348" s="41" t="s">
        <v>160</v>
      </c>
      <c r="G348" s="41" t="s">
        <v>161</v>
      </c>
      <c r="H348" s="41" t="s">
        <v>359</v>
      </c>
      <c r="I348" s="41" t="s">
        <v>532</v>
      </c>
      <c r="J348" s="41" t="s">
        <v>540</v>
      </c>
      <c r="K348" s="41"/>
      <c r="L348" s="41" t="s">
        <v>1267</v>
      </c>
      <c r="M348" s="41">
        <v>7</v>
      </c>
      <c r="N348" s="41">
        <v>25</v>
      </c>
      <c r="O348" s="41">
        <v>4.16</v>
      </c>
      <c r="P348" s="41">
        <v>0</v>
      </c>
      <c r="Q348" s="41">
        <v>0</v>
      </c>
      <c r="R348" s="42">
        <v>0</v>
      </c>
      <c r="S348" s="43">
        <v>32</v>
      </c>
      <c r="T348" s="44" t="str">
        <f t="shared" si="36"/>
        <v xml:space="preserve"> &gt; à 20 jours</v>
      </c>
      <c r="U348" s="2" t="str">
        <f t="shared" si="37"/>
        <v>S2012 - DSG Rhône-Alpes</v>
      </c>
    </row>
    <row r="349" spans="1:21" x14ac:dyDescent="0.25">
      <c r="A349" s="41" t="s">
        <v>1123</v>
      </c>
      <c r="B349" s="41" t="s">
        <v>774</v>
      </c>
      <c r="C349" s="41">
        <v>410854</v>
      </c>
      <c r="D349" s="41" t="s">
        <v>531</v>
      </c>
      <c r="E349" s="41" t="s">
        <v>153</v>
      </c>
      <c r="F349" s="41" t="s">
        <v>182</v>
      </c>
      <c r="G349" s="41" t="s">
        <v>183</v>
      </c>
      <c r="H349" s="41" t="s">
        <v>357</v>
      </c>
      <c r="I349" s="41" t="s">
        <v>532</v>
      </c>
      <c r="J349" s="41" t="s">
        <v>533</v>
      </c>
      <c r="K349" s="41"/>
      <c r="L349" s="41" t="s">
        <v>1267</v>
      </c>
      <c r="M349" s="41">
        <v>0</v>
      </c>
      <c r="N349" s="41">
        <v>25</v>
      </c>
      <c r="O349" s="41">
        <v>4.16</v>
      </c>
      <c r="P349" s="41">
        <v>2</v>
      </c>
      <c r="Q349" s="41">
        <v>1.66</v>
      </c>
      <c r="R349" s="42">
        <v>0</v>
      </c>
      <c r="S349" s="43">
        <v>28.66</v>
      </c>
      <c r="T349" s="44" t="str">
        <f t="shared" si="36"/>
        <v xml:space="preserve"> &gt; à 20 jours</v>
      </c>
      <c r="U349" s="2" t="str">
        <f t="shared" si="37"/>
        <v>S5110 - Talents</v>
      </c>
    </row>
    <row r="350" spans="1:21" x14ac:dyDescent="0.25">
      <c r="A350" s="41" t="s">
        <v>1124</v>
      </c>
      <c r="B350" s="41" t="s">
        <v>559</v>
      </c>
      <c r="C350" s="41">
        <v>411320</v>
      </c>
      <c r="D350" s="41" t="s">
        <v>531</v>
      </c>
      <c r="E350" s="41" t="s">
        <v>153</v>
      </c>
      <c r="F350" s="41" t="s">
        <v>160</v>
      </c>
      <c r="G350" s="41" t="s">
        <v>161</v>
      </c>
      <c r="H350" s="41" t="s">
        <v>359</v>
      </c>
      <c r="I350" s="41" t="s">
        <v>532</v>
      </c>
      <c r="J350" s="41" t="s">
        <v>540</v>
      </c>
      <c r="K350" s="41"/>
      <c r="L350" s="41" t="s">
        <v>1267</v>
      </c>
      <c r="M350" s="41">
        <v>1.5</v>
      </c>
      <c r="N350" s="41">
        <v>25</v>
      </c>
      <c r="O350" s="41">
        <v>4.16</v>
      </c>
      <c r="P350" s="41">
        <v>0</v>
      </c>
      <c r="Q350" s="41">
        <v>0</v>
      </c>
      <c r="R350" s="42">
        <v>0</v>
      </c>
      <c r="S350" s="43">
        <v>26.5</v>
      </c>
      <c r="T350" s="44" t="str">
        <f t="shared" si="36"/>
        <v xml:space="preserve"> &gt; à 20 jours</v>
      </c>
      <c r="U350" s="2" t="str">
        <f t="shared" si="37"/>
        <v>S2012 - DSG Rhône-Alpes</v>
      </c>
    </row>
    <row r="351" spans="1:21" x14ac:dyDescent="0.25">
      <c r="A351" s="41" t="s">
        <v>890</v>
      </c>
      <c r="B351" s="41" t="s">
        <v>685</v>
      </c>
      <c r="C351" s="41">
        <v>540366</v>
      </c>
      <c r="D351" s="41" t="s">
        <v>531</v>
      </c>
      <c r="E351" s="41" t="s">
        <v>153</v>
      </c>
      <c r="F351" s="41" t="s">
        <v>196</v>
      </c>
      <c r="G351" s="41" t="s">
        <v>197</v>
      </c>
      <c r="H351" s="41" t="s">
        <v>354</v>
      </c>
      <c r="I351" s="41" t="s">
        <v>532</v>
      </c>
      <c r="J351" s="41" t="s">
        <v>528</v>
      </c>
      <c r="K351" s="41"/>
      <c r="L351" s="41" t="s">
        <v>1267</v>
      </c>
      <c r="M351" s="41">
        <v>1</v>
      </c>
      <c r="N351" s="41">
        <v>23</v>
      </c>
      <c r="O351" s="41">
        <v>3.74</v>
      </c>
      <c r="P351" s="41">
        <v>1</v>
      </c>
      <c r="Q351" s="41">
        <v>1.5</v>
      </c>
      <c r="R351" s="42">
        <v>0</v>
      </c>
      <c r="S351" s="43">
        <v>26.5</v>
      </c>
      <c r="T351" s="44" t="str">
        <f t="shared" si="36"/>
        <v xml:space="preserve"> &gt; à 20 jours</v>
      </c>
      <c r="U351" s="2" t="str">
        <f t="shared" si="37"/>
        <v>S6210 - Développement Commercial</v>
      </c>
    </row>
    <row r="352" spans="1:21" x14ac:dyDescent="0.25">
      <c r="A352" s="41" t="s">
        <v>1125</v>
      </c>
      <c r="B352" s="41" t="s">
        <v>1126</v>
      </c>
      <c r="C352" s="41">
        <v>600174</v>
      </c>
      <c r="D352" s="41" t="s">
        <v>531</v>
      </c>
      <c r="E352" s="41" t="s">
        <v>153</v>
      </c>
      <c r="F352" s="41" t="s">
        <v>194</v>
      </c>
      <c r="G352" s="41" t="s">
        <v>195</v>
      </c>
      <c r="H352" s="41" t="s">
        <v>355</v>
      </c>
      <c r="I352" s="41" t="s">
        <v>532</v>
      </c>
      <c r="J352" s="41" t="s">
        <v>533</v>
      </c>
      <c r="K352" s="41"/>
      <c r="L352" s="41" t="s">
        <v>1267</v>
      </c>
      <c r="M352" s="41">
        <v>1.5</v>
      </c>
      <c r="N352" s="41">
        <v>30</v>
      </c>
      <c r="O352" s="41">
        <v>5</v>
      </c>
      <c r="P352" s="41">
        <v>7</v>
      </c>
      <c r="Q352" s="41">
        <v>0.84</v>
      </c>
      <c r="R352" s="42">
        <v>0</v>
      </c>
      <c r="S352" s="43">
        <v>39.340000000000003</v>
      </c>
      <c r="T352" s="44" t="str">
        <f t="shared" si="36"/>
        <v xml:space="preserve"> &gt; à 20 jours</v>
      </c>
      <c r="U352" s="2" t="str">
        <f t="shared" si="37"/>
        <v>S5810 - DSI</v>
      </c>
    </row>
    <row r="353" spans="1:21" x14ac:dyDescent="0.25">
      <c r="A353" s="41" t="s">
        <v>1127</v>
      </c>
      <c r="B353" s="41" t="s">
        <v>966</v>
      </c>
      <c r="C353" s="41">
        <v>600189</v>
      </c>
      <c r="D353" s="41" t="s">
        <v>531</v>
      </c>
      <c r="E353" s="41" t="s">
        <v>153</v>
      </c>
      <c r="F353" s="41" t="s">
        <v>186</v>
      </c>
      <c r="G353" s="41" t="s">
        <v>187</v>
      </c>
      <c r="H353" s="41" t="s">
        <v>535</v>
      </c>
      <c r="I353" s="41" t="s">
        <v>527</v>
      </c>
      <c r="J353" s="41" t="s">
        <v>528</v>
      </c>
      <c r="K353" s="41"/>
      <c r="L353" s="41" t="s">
        <v>1267</v>
      </c>
      <c r="M353" s="41">
        <v>1.5</v>
      </c>
      <c r="N353" s="41">
        <v>31.5</v>
      </c>
      <c r="O353" s="41">
        <v>5</v>
      </c>
      <c r="P353" s="41">
        <v>1.5</v>
      </c>
      <c r="Q353" s="41">
        <v>0.84</v>
      </c>
      <c r="R353" s="42">
        <v>0</v>
      </c>
      <c r="S353" s="43">
        <v>35.340000000000003</v>
      </c>
      <c r="T353" s="44" t="str">
        <f t="shared" si="36"/>
        <v xml:space="preserve"> &gt; à 20 jours</v>
      </c>
      <c r="U353" s="2" t="str">
        <f t="shared" si="37"/>
        <v>S5310 - DQR</v>
      </c>
    </row>
    <row r="354" spans="1:21" x14ac:dyDescent="0.25">
      <c r="A354" s="41" t="s">
        <v>835</v>
      </c>
      <c r="B354" s="41" t="s">
        <v>637</v>
      </c>
      <c r="C354" s="41">
        <v>803833</v>
      </c>
      <c r="D354" s="41" t="s">
        <v>531</v>
      </c>
      <c r="E354" s="41" t="s">
        <v>153</v>
      </c>
      <c r="F354" s="41" t="s">
        <v>194</v>
      </c>
      <c r="G354" s="41" t="s">
        <v>195</v>
      </c>
      <c r="H354" s="41" t="s">
        <v>357</v>
      </c>
      <c r="I354" s="41" t="s">
        <v>532</v>
      </c>
      <c r="J354" s="41" t="s">
        <v>533</v>
      </c>
      <c r="K354" s="41"/>
      <c r="L354" s="41" t="s">
        <v>1267</v>
      </c>
      <c r="M354" s="41">
        <v>7.5</v>
      </c>
      <c r="N354" s="41">
        <v>28</v>
      </c>
      <c r="O354" s="41">
        <v>4.16</v>
      </c>
      <c r="P354" s="41">
        <v>0</v>
      </c>
      <c r="Q354" s="41">
        <v>1.66</v>
      </c>
      <c r="R354" s="42">
        <v>0</v>
      </c>
      <c r="S354" s="43">
        <v>37.159999999999997</v>
      </c>
      <c r="T354" s="44" t="str">
        <f t="shared" si="36"/>
        <v xml:space="preserve"> &gt; à 20 jours</v>
      </c>
      <c r="U354" s="2" t="str">
        <f t="shared" si="37"/>
        <v>S5810 - DSI</v>
      </c>
    </row>
    <row r="355" spans="1:21" x14ac:dyDescent="0.25">
      <c r="A355" s="41" t="s">
        <v>1128</v>
      </c>
      <c r="B355" s="41" t="s">
        <v>772</v>
      </c>
      <c r="C355" s="41">
        <v>803892</v>
      </c>
      <c r="D355" s="41" t="s">
        <v>531</v>
      </c>
      <c r="E355" s="41" t="s">
        <v>153</v>
      </c>
      <c r="F355" s="41" t="s">
        <v>194</v>
      </c>
      <c r="G355" s="41" t="s">
        <v>195</v>
      </c>
      <c r="H355" s="41" t="s">
        <v>357</v>
      </c>
      <c r="I355" s="41" t="s">
        <v>532</v>
      </c>
      <c r="J355" s="41" t="s">
        <v>533</v>
      </c>
      <c r="K355" s="41"/>
      <c r="L355" s="41" t="s">
        <v>1267</v>
      </c>
      <c r="M355" s="41">
        <v>0</v>
      </c>
      <c r="N355" s="41">
        <v>27.5</v>
      </c>
      <c r="O355" s="41">
        <v>4.16</v>
      </c>
      <c r="P355" s="41">
        <v>2.5</v>
      </c>
      <c r="Q355" s="41">
        <v>1.66</v>
      </c>
      <c r="R355" s="42">
        <v>0</v>
      </c>
      <c r="S355" s="43">
        <v>31.66</v>
      </c>
      <c r="T355" s="44" t="str">
        <f t="shared" si="36"/>
        <v xml:space="preserve"> &gt; à 20 jours</v>
      </c>
      <c r="U355" s="2" t="str">
        <f t="shared" si="37"/>
        <v>S5810 - DSI</v>
      </c>
    </row>
    <row r="356" spans="1:21" x14ac:dyDescent="0.25">
      <c r="A356" s="41" t="s">
        <v>1129</v>
      </c>
      <c r="B356" s="41" t="s">
        <v>633</v>
      </c>
      <c r="C356" s="41">
        <v>804064</v>
      </c>
      <c r="D356" s="41" t="s">
        <v>531</v>
      </c>
      <c r="E356" s="41" t="s">
        <v>153</v>
      </c>
      <c r="F356" s="41" t="s">
        <v>194</v>
      </c>
      <c r="G356" s="41" t="s">
        <v>195</v>
      </c>
      <c r="H356" s="41" t="s">
        <v>357</v>
      </c>
      <c r="I356" s="41" t="s">
        <v>532</v>
      </c>
      <c r="J356" s="41" t="s">
        <v>533</v>
      </c>
      <c r="K356" s="41"/>
      <c r="L356" s="41" t="s">
        <v>1267</v>
      </c>
      <c r="M356" s="41">
        <v>0</v>
      </c>
      <c r="N356" s="41">
        <v>26</v>
      </c>
      <c r="O356" s="41">
        <v>4.16</v>
      </c>
      <c r="P356" s="41">
        <v>2</v>
      </c>
      <c r="Q356" s="41">
        <v>1.66</v>
      </c>
      <c r="R356" s="42">
        <v>0</v>
      </c>
      <c r="S356" s="43">
        <v>29.66</v>
      </c>
      <c r="T356" s="44" t="str">
        <f t="shared" si="36"/>
        <v xml:space="preserve"> &gt; à 20 jours</v>
      </c>
      <c r="U356" s="2" t="str">
        <f t="shared" si="37"/>
        <v>S5810 - DSI</v>
      </c>
    </row>
    <row r="357" spans="1:21" x14ac:dyDescent="0.25">
      <c r="A357" s="41" t="s">
        <v>1130</v>
      </c>
      <c r="B357" s="41" t="s">
        <v>641</v>
      </c>
      <c r="C357" s="41">
        <v>804107</v>
      </c>
      <c r="D357" s="41" t="s">
        <v>531</v>
      </c>
      <c r="E357" s="41" t="s">
        <v>153</v>
      </c>
      <c r="F357" s="41" t="s">
        <v>194</v>
      </c>
      <c r="G357" s="41" t="s">
        <v>195</v>
      </c>
      <c r="H357" s="41" t="s">
        <v>354</v>
      </c>
      <c r="I357" s="41" t="s">
        <v>532</v>
      </c>
      <c r="J357" s="41" t="s">
        <v>528</v>
      </c>
      <c r="K357" s="41"/>
      <c r="L357" s="41" t="s">
        <v>1267</v>
      </c>
      <c r="M357" s="41">
        <v>0</v>
      </c>
      <c r="N357" s="41">
        <v>25</v>
      </c>
      <c r="O357" s="41">
        <v>4.16</v>
      </c>
      <c r="P357" s="41">
        <v>8</v>
      </c>
      <c r="Q357" s="41">
        <v>1.66</v>
      </c>
      <c r="R357" s="42">
        <v>0</v>
      </c>
      <c r="S357" s="43">
        <v>34.659999999999997</v>
      </c>
      <c r="T357" s="44" t="str">
        <f t="shared" si="36"/>
        <v xml:space="preserve"> &gt; à 20 jours</v>
      </c>
      <c r="U357" s="2" t="str">
        <f t="shared" si="37"/>
        <v>S5810 - DSI</v>
      </c>
    </row>
    <row r="358" spans="1:21" x14ac:dyDescent="0.25">
      <c r="A358" s="41" t="s">
        <v>1131</v>
      </c>
      <c r="B358" s="41" t="s">
        <v>1132</v>
      </c>
      <c r="C358" s="41">
        <v>804201</v>
      </c>
      <c r="D358" s="41" t="s">
        <v>531</v>
      </c>
      <c r="E358" s="41" t="s">
        <v>153</v>
      </c>
      <c r="F358" s="41" t="s">
        <v>182</v>
      </c>
      <c r="G358" s="41" t="s">
        <v>183</v>
      </c>
      <c r="H358" s="41" t="s">
        <v>359</v>
      </c>
      <c r="I358" s="41" t="s">
        <v>532</v>
      </c>
      <c r="J358" s="41" t="s">
        <v>540</v>
      </c>
      <c r="K358" s="41"/>
      <c r="L358" s="41" t="s">
        <v>1267</v>
      </c>
      <c r="M358" s="41">
        <v>5.5</v>
      </c>
      <c r="N358" s="41">
        <v>28</v>
      </c>
      <c r="O358" s="41">
        <v>4.16</v>
      </c>
      <c r="P358" s="41">
        <v>0</v>
      </c>
      <c r="Q358" s="41">
        <v>0</v>
      </c>
      <c r="R358" s="42">
        <v>0</v>
      </c>
      <c r="S358" s="43">
        <v>33.5</v>
      </c>
      <c r="T358" s="44" t="str">
        <f t="shared" si="36"/>
        <v xml:space="preserve"> &gt; à 20 jours</v>
      </c>
      <c r="U358" s="2" t="str">
        <f t="shared" si="37"/>
        <v>S5110 - Talents</v>
      </c>
    </row>
    <row r="359" spans="1:21" x14ac:dyDescent="0.25">
      <c r="A359" s="41" t="s">
        <v>1133</v>
      </c>
      <c r="B359" s="41" t="s">
        <v>1134</v>
      </c>
      <c r="C359" s="41">
        <v>804550</v>
      </c>
      <c r="D359" s="41" t="s">
        <v>531</v>
      </c>
      <c r="E359" s="41" t="s">
        <v>153</v>
      </c>
      <c r="F359" s="41" t="s">
        <v>194</v>
      </c>
      <c r="G359" s="41" t="s">
        <v>195</v>
      </c>
      <c r="H359" s="41" t="s">
        <v>357</v>
      </c>
      <c r="I359" s="41" t="s">
        <v>532</v>
      </c>
      <c r="J359" s="41" t="s">
        <v>533</v>
      </c>
      <c r="K359" s="41"/>
      <c r="L359" s="41" t="s">
        <v>1267</v>
      </c>
      <c r="M359" s="41">
        <v>1.5</v>
      </c>
      <c r="N359" s="41">
        <v>33</v>
      </c>
      <c r="O359" s="41">
        <v>5</v>
      </c>
      <c r="P359" s="41">
        <v>0</v>
      </c>
      <c r="Q359" s="41">
        <v>0.84</v>
      </c>
      <c r="R359" s="42">
        <v>0</v>
      </c>
      <c r="S359" s="43">
        <v>35.340000000000003</v>
      </c>
      <c r="T359" s="44" t="str">
        <f t="shared" si="36"/>
        <v xml:space="preserve"> &gt; à 20 jours</v>
      </c>
      <c r="U359" s="2" t="str">
        <f t="shared" si="37"/>
        <v>S5810 - DSI</v>
      </c>
    </row>
    <row r="360" spans="1:21" x14ac:dyDescent="0.25">
      <c r="A360" s="41" t="s">
        <v>1135</v>
      </c>
      <c r="B360" s="41" t="s">
        <v>626</v>
      </c>
      <c r="C360" s="41">
        <v>804684</v>
      </c>
      <c r="D360" s="41" t="s">
        <v>531</v>
      </c>
      <c r="E360" s="41" t="s">
        <v>153</v>
      </c>
      <c r="F360" s="41" t="s">
        <v>208</v>
      </c>
      <c r="G360" s="41" t="s">
        <v>209</v>
      </c>
      <c r="H360" s="41" t="s">
        <v>578</v>
      </c>
      <c r="I360" s="41" t="s">
        <v>532</v>
      </c>
      <c r="J360" s="41" t="s">
        <v>528</v>
      </c>
      <c r="K360" s="41"/>
      <c r="L360" s="41" t="s">
        <v>1267</v>
      </c>
      <c r="M360" s="41">
        <v>3</v>
      </c>
      <c r="N360" s="41">
        <v>33</v>
      </c>
      <c r="O360" s="41">
        <v>5</v>
      </c>
      <c r="P360" s="41">
        <v>3</v>
      </c>
      <c r="Q360" s="41">
        <v>0.84</v>
      </c>
      <c r="R360" s="42">
        <v>0</v>
      </c>
      <c r="S360" s="43">
        <v>39.840000000000003</v>
      </c>
      <c r="T360" s="44" t="str">
        <f t="shared" si="36"/>
        <v xml:space="preserve"> &gt; à 20 jours</v>
      </c>
      <c r="U360" s="2" t="str">
        <f t="shared" si="37"/>
        <v>S7310 - Audit Interne</v>
      </c>
    </row>
    <row r="361" spans="1:21" x14ac:dyDescent="0.25">
      <c r="A361" s="41" t="s">
        <v>1136</v>
      </c>
      <c r="B361" s="41" t="s">
        <v>775</v>
      </c>
      <c r="C361" s="41">
        <v>805878</v>
      </c>
      <c r="D361" s="41" t="s">
        <v>531</v>
      </c>
      <c r="E361" s="41" t="s">
        <v>153</v>
      </c>
      <c r="F361" s="41" t="s">
        <v>182</v>
      </c>
      <c r="G361" s="41" t="s">
        <v>183</v>
      </c>
      <c r="H361" s="41" t="s">
        <v>358</v>
      </c>
      <c r="I361" s="41" t="s">
        <v>532</v>
      </c>
      <c r="J361" s="41" t="s">
        <v>533</v>
      </c>
      <c r="K361" s="41"/>
      <c r="L361" s="41" t="s">
        <v>1267</v>
      </c>
      <c r="M361" s="41">
        <v>14</v>
      </c>
      <c r="N361" s="41">
        <v>22</v>
      </c>
      <c r="O361" s="41">
        <v>3.74</v>
      </c>
      <c r="P361" s="41">
        <v>3.5</v>
      </c>
      <c r="Q361" s="41">
        <v>1.5</v>
      </c>
      <c r="R361" s="42">
        <v>0</v>
      </c>
      <c r="S361" s="43">
        <v>41</v>
      </c>
      <c r="T361" s="44" t="str">
        <f t="shared" si="36"/>
        <v xml:space="preserve"> &gt; à 20 jours</v>
      </c>
      <c r="U361" s="2" t="str">
        <f t="shared" si="37"/>
        <v>S5110 - Talents</v>
      </c>
    </row>
    <row r="362" spans="1:21" x14ac:dyDescent="0.25">
      <c r="A362" s="41" t="s">
        <v>1137</v>
      </c>
      <c r="B362" s="41" t="s">
        <v>816</v>
      </c>
      <c r="C362" s="41">
        <v>805944</v>
      </c>
      <c r="D362" s="41" t="s">
        <v>531</v>
      </c>
      <c r="E362" s="41" t="s">
        <v>153</v>
      </c>
      <c r="F362" s="41" t="s">
        <v>188</v>
      </c>
      <c r="G362" s="41" t="s">
        <v>189</v>
      </c>
      <c r="H362" s="41" t="s">
        <v>357</v>
      </c>
      <c r="I362" s="41" t="s">
        <v>532</v>
      </c>
      <c r="J362" s="41" t="s">
        <v>533</v>
      </c>
      <c r="K362" s="41"/>
      <c r="L362" s="41" t="s">
        <v>1267</v>
      </c>
      <c r="M362" s="41">
        <v>10</v>
      </c>
      <c r="N362" s="41">
        <v>23</v>
      </c>
      <c r="O362" s="41">
        <v>3.32</v>
      </c>
      <c r="P362" s="41">
        <v>0</v>
      </c>
      <c r="Q362" s="41">
        <v>1.32</v>
      </c>
      <c r="R362" s="42">
        <v>0</v>
      </c>
      <c r="S362" s="43">
        <v>34.32</v>
      </c>
      <c r="T362" s="44" t="str">
        <f t="shared" si="36"/>
        <v xml:space="preserve"> &gt; à 20 jours</v>
      </c>
      <c r="U362" s="2" t="str">
        <f t="shared" si="37"/>
        <v>S5410 - Communication</v>
      </c>
    </row>
    <row r="363" spans="1:21" x14ac:dyDescent="0.25">
      <c r="A363" s="41" t="s">
        <v>1138</v>
      </c>
      <c r="B363" s="41" t="s">
        <v>905</v>
      </c>
      <c r="C363" s="41">
        <v>806019</v>
      </c>
      <c r="D363" s="41" t="s">
        <v>531</v>
      </c>
      <c r="E363" s="41" t="s">
        <v>153</v>
      </c>
      <c r="F363" s="41" t="s">
        <v>182</v>
      </c>
      <c r="G363" s="41" t="s">
        <v>183</v>
      </c>
      <c r="H363" s="41" t="s">
        <v>358</v>
      </c>
      <c r="I363" s="41" t="s">
        <v>532</v>
      </c>
      <c r="J363" s="41" t="s">
        <v>533</v>
      </c>
      <c r="K363" s="41"/>
      <c r="L363" s="41" t="s">
        <v>1267</v>
      </c>
      <c r="M363" s="41">
        <v>2.5</v>
      </c>
      <c r="N363" s="41">
        <v>28</v>
      </c>
      <c r="O363" s="41">
        <v>4.16</v>
      </c>
      <c r="P363" s="41">
        <v>3</v>
      </c>
      <c r="Q363" s="41">
        <v>1.66</v>
      </c>
      <c r="R363" s="42">
        <v>0</v>
      </c>
      <c r="S363" s="43">
        <v>35.159999999999997</v>
      </c>
      <c r="T363" s="44" t="str">
        <f t="shared" ref="T363:T369" si="38">IF(S363&lt;0," -0 ",IF(S363&lt;=5," 0 à 5",IF(S363&lt;=10," 5 à 10",IF(S363&lt;=15," 10 à 15",IF(S363&lt;=20,"15 à 20"," &gt; à 20 jours")))))</f>
        <v xml:space="preserve"> &gt; à 20 jours</v>
      </c>
      <c r="U363" s="2" t="str">
        <f t="shared" si="37"/>
        <v>S5110 - Talents</v>
      </c>
    </row>
    <row r="364" spans="1:21" x14ac:dyDescent="0.25">
      <c r="A364" s="41" t="s">
        <v>1139</v>
      </c>
      <c r="B364" s="41" t="s">
        <v>580</v>
      </c>
      <c r="C364" s="41">
        <v>806162</v>
      </c>
      <c r="D364" s="41" t="s">
        <v>531</v>
      </c>
      <c r="E364" s="41" t="s">
        <v>153</v>
      </c>
      <c r="F364" s="41" t="s">
        <v>188</v>
      </c>
      <c r="G364" s="41" t="s">
        <v>189</v>
      </c>
      <c r="H364" s="41" t="s">
        <v>356</v>
      </c>
      <c r="I364" s="41" t="s">
        <v>532</v>
      </c>
      <c r="J364" s="41" t="s">
        <v>528</v>
      </c>
      <c r="K364" s="41"/>
      <c r="L364" s="41" t="s">
        <v>1267</v>
      </c>
      <c r="M364" s="41">
        <v>0</v>
      </c>
      <c r="N364" s="41">
        <v>12.5</v>
      </c>
      <c r="O364" s="41">
        <v>4.16</v>
      </c>
      <c r="P364" s="41">
        <v>0.5</v>
      </c>
      <c r="Q364" s="41">
        <v>1.66</v>
      </c>
      <c r="R364" s="42">
        <v>0</v>
      </c>
      <c r="S364" s="43">
        <v>14.66</v>
      </c>
      <c r="T364" s="44" t="str">
        <f t="shared" si="38"/>
        <v xml:space="preserve"> 10 à 15</v>
      </c>
      <c r="U364" s="2" t="str">
        <f t="shared" si="37"/>
        <v>S5410 - Communication</v>
      </c>
    </row>
    <row r="365" spans="1:21" x14ac:dyDescent="0.25">
      <c r="A365" s="41" t="s">
        <v>1140</v>
      </c>
      <c r="B365" s="41" t="s">
        <v>673</v>
      </c>
      <c r="C365" s="41">
        <v>995344</v>
      </c>
      <c r="D365" s="41" t="s">
        <v>531</v>
      </c>
      <c r="E365" s="41" t="s">
        <v>153</v>
      </c>
      <c r="F365" s="41" t="s">
        <v>194</v>
      </c>
      <c r="G365" s="41" t="s">
        <v>195</v>
      </c>
      <c r="H365" s="41" t="s">
        <v>354</v>
      </c>
      <c r="I365" s="41" t="s">
        <v>532</v>
      </c>
      <c r="J365" s="41" t="s">
        <v>528</v>
      </c>
      <c r="K365" s="41"/>
      <c r="L365" s="41" t="s">
        <v>1267</v>
      </c>
      <c r="M365" s="41">
        <v>0</v>
      </c>
      <c r="N365" s="41">
        <v>30</v>
      </c>
      <c r="O365" s="41">
        <v>5</v>
      </c>
      <c r="P365" s="41">
        <v>6</v>
      </c>
      <c r="Q365" s="41">
        <v>0.84</v>
      </c>
      <c r="R365" s="42">
        <v>0</v>
      </c>
      <c r="S365" s="43">
        <v>36.840000000000003</v>
      </c>
      <c r="T365" s="44" t="str">
        <f t="shared" si="38"/>
        <v xml:space="preserve"> &gt; à 20 jours</v>
      </c>
      <c r="U365" s="2" t="str">
        <f t="shared" si="37"/>
        <v>S5810 - DSI</v>
      </c>
    </row>
    <row r="366" spans="1:21" x14ac:dyDescent="0.25">
      <c r="A366" s="41" t="s">
        <v>1141</v>
      </c>
      <c r="B366" s="41" t="s">
        <v>625</v>
      </c>
      <c r="C366" s="41">
        <v>995392</v>
      </c>
      <c r="D366" s="41" t="s">
        <v>531</v>
      </c>
      <c r="E366" s="41" t="s">
        <v>153</v>
      </c>
      <c r="F366" s="41" t="s">
        <v>182</v>
      </c>
      <c r="G366" s="41" t="s">
        <v>183</v>
      </c>
      <c r="H366" s="41" t="s">
        <v>354</v>
      </c>
      <c r="I366" s="41" t="s">
        <v>532</v>
      </c>
      <c r="J366" s="41" t="s">
        <v>528</v>
      </c>
      <c r="K366" s="41"/>
      <c r="L366" s="41" t="s">
        <v>1267</v>
      </c>
      <c r="M366" s="41">
        <v>9.5</v>
      </c>
      <c r="N366" s="41">
        <v>30</v>
      </c>
      <c r="O366" s="41">
        <v>5</v>
      </c>
      <c r="P366" s="41">
        <v>0</v>
      </c>
      <c r="Q366" s="41">
        <v>0.84</v>
      </c>
      <c r="R366" s="42">
        <v>0</v>
      </c>
      <c r="S366" s="43">
        <v>40.340000000000003</v>
      </c>
      <c r="T366" s="44" t="str">
        <f t="shared" si="38"/>
        <v xml:space="preserve"> &gt; à 20 jours</v>
      </c>
      <c r="U366" s="2" t="str">
        <f t="shared" si="37"/>
        <v>S5110 - Talents</v>
      </c>
    </row>
    <row r="367" spans="1:21" x14ac:dyDescent="0.25">
      <c r="A367" s="41" t="s">
        <v>1142</v>
      </c>
      <c r="B367" s="41" t="s">
        <v>746</v>
      </c>
      <c r="C367" s="41">
        <v>995458</v>
      </c>
      <c r="D367" s="41" t="s">
        <v>531</v>
      </c>
      <c r="E367" s="41" t="s">
        <v>153</v>
      </c>
      <c r="F367" s="41" t="s">
        <v>186</v>
      </c>
      <c r="G367" s="41" t="s">
        <v>187</v>
      </c>
      <c r="H367" s="41" t="s">
        <v>535</v>
      </c>
      <c r="I367" s="41" t="s">
        <v>527</v>
      </c>
      <c r="J367" s="41" t="s">
        <v>528</v>
      </c>
      <c r="K367" s="41"/>
      <c r="L367" s="41" t="s">
        <v>1267</v>
      </c>
      <c r="M367" s="41">
        <v>4.5</v>
      </c>
      <c r="N367" s="41">
        <v>30</v>
      </c>
      <c r="O367" s="41">
        <v>5</v>
      </c>
      <c r="P367" s="41">
        <v>4.5</v>
      </c>
      <c r="Q367" s="41">
        <v>0.84</v>
      </c>
      <c r="R367" s="42">
        <v>0</v>
      </c>
      <c r="S367" s="43">
        <v>39.840000000000003</v>
      </c>
      <c r="T367" s="44" t="str">
        <f t="shared" si="38"/>
        <v xml:space="preserve"> &gt; à 20 jours</v>
      </c>
      <c r="U367" s="2" t="str">
        <f t="shared" si="37"/>
        <v>S5310 - DQR</v>
      </c>
    </row>
    <row r="368" spans="1:21" x14ac:dyDescent="0.25">
      <c r="A368" s="41" t="s">
        <v>1143</v>
      </c>
      <c r="B368" s="41" t="s">
        <v>785</v>
      </c>
      <c r="C368" s="41">
        <v>995498</v>
      </c>
      <c r="D368" s="41" t="s">
        <v>531</v>
      </c>
      <c r="E368" s="41" t="s">
        <v>153</v>
      </c>
      <c r="F368" s="41" t="s">
        <v>206</v>
      </c>
      <c r="G368" s="41" t="s">
        <v>207</v>
      </c>
      <c r="H368" s="41" t="s">
        <v>359</v>
      </c>
      <c r="I368" s="41" t="s">
        <v>532</v>
      </c>
      <c r="J368" s="41" t="s">
        <v>540</v>
      </c>
      <c r="K368" s="41"/>
      <c r="L368" s="41" t="s">
        <v>1267</v>
      </c>
      <c r="M368" s="41">
        <v>0</v>
      </c>
      <c r="N368" s="41">
        <v>23</v>
      </c>
      <c r="O368" s="41">
        <v>4.16</v>
      </c>
      <c r="P368" s="41">
        <v>0</v>
      </c>
      <c r="Q368" s="41">
        <v>0</v>
      </c>
      <c r="R368" s="42">
        <v>0</v>
      </c>
      <c r="S368" s="43">
        <v>23</v>
      </c>
      <c r="T368" s="44" t="str">
        <f t="shared" si="38"/>
        <v xml:space="preserve"> &gt; à 20 jours</v>
      </c>
      <c r="U368" s="2" t="str">
        <f t="shared" si="37"/>
        <v>S7010 - Direction Financière</v>
      </c>
    </row>
    <row r="369" spans="1:21" x14ac:dyDescent="0.25">
      <c r="A369" s="41" t="s">
        <v>1144</v>
      </c>
      <c r="B369" s="41" t="s">
        <v>921</v>
      </c>
      <c r="C369" s="41">
        <v>995504</v>
      </c>
      <c r="D369" s="41" t="s">
        <v>531</v>
      </c>
      <c r="E369" s="41" t="s">
        <v>153</v>
      </c>
      <c r="F369" s="41" t="s">
        <v>194</v>
      </c>
      <c r="G369" s="41" t="s">
        <v>195</v>
      </c>
      <c r="H369" s="41" t="s">
        <v>357</v>
      </c>
      <c r="I369" s="41" t="s">
        <v>532</v>
      </c>
      <c r="J369" s="41" t="s">
        <v>533</v>
      </c>
      <c r="K369" s="41"/>
      <c r="L369" s="41" t="s">
        <v>1267</v>
      </c>
      <c r="M369" s="41">
        <v>0</v>
      </c>
      <c r="N369" s="41">
        <v>29.5</v>
      </c>
      <c r="O369" s="41">
        <v>5</v>
      </c>
      <c r="P369" s="41">
        <v>0.5</v>
      </c>
      <c r="Q369" s="41">
        <v>0.84</v>
      </c>
      <c r="R369" s="42">
        <v>0</v>
      </c>
      <c r="S369" s="43">
        <v>30.84</v>
      </c>
      <c r="T369" s="44" t="str">
        <f t="shared" si="38"/>
        <v xml:space="preserve"> &gt; à 20 jours</v>
      </c>
      <c r="U369" s="2" t="str">
        <f t="shared" si="37"/>
        <v>S5810 - DSI</v>
      </c>
    </row>
  </sheetData>
  <autoFilter ref="A1:T369"/>
  <pageMargins left="0.7" right="0.7" top="0.75" bottom="0.75" header="0.3" footer="0.3"/>
  <pageSetup paperSize="9" orientation="portrait" horizontalDpi="300" verticalDpi="30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6">
    <tabColor rgb="FFFFFF00"/>
  </sheetPr>
  <dimension ref="A2:Q147"/>
  <sheetViews>
    <sheetView showGridLines="0" topLeftCell="A43" zoomScale="70" zoomScaleNormal="70" workbookViewId="0"/>
  </sheetViews>
  <sheetFormatPr defaultColWidth="7.453125" defaultRowHeight="13.8" outlineLevelRow="1" x14ac:dyDescent="0.25"/>
  <cols>
    <col min="1" max="1" width="3.26953125" style="54" bestFit="1" customWidth="1"/>
    <col min="2" max="2" width="33.1796875" style="54" customWidth="1"/>
    <col min="3" max="11" width="8.08984375" style="54" customWidth="1"/>
    <col min="12" max="16384" width="7.453125" style="54"/>
  </cols>
  <sheetData>
    <row r="2" spans="1:13" ht="19.5" customHeight="1" x14ac:dyDescent="0.25">
      <c r="A2" s="192" t="s">
        <v>225</v>
      </c>
      <c r="B2" s="193"/>
      <c r="C2" s="194" t="s">
        <v>222</v>
      </c>
      <c r="D2" s="195"/>
      <c r="E2" s="195"/>
      <c r="F2" s="195"/>
      <c r="G2" s="195"/>
      <c r="H2" s="194" t="s">
        <v>1151</v>
      </c>
      <c r="I2" s="195"/>
      <c r="J2" s="195"/>
      <c r="K2" s="195"/>
    </row>
    <row r="3" spans="1:13" s="13" customFormat="1" ht="19.5" customHeight="1" x14ac:dyDescent="0.25">
      <c r="A3" s="196" t="s">
        <v>0</v>
      </c>
      <c r="B3" s="197"/>
      <c r="C3" s="198" t="e">
        <f>#REF!</f>
        <v>#REF!</v>
      </c>
      <c r="D3" s="199"/>
      <c r="E3" s="199"/>
      <c r="F3" s="199"/>
      <c r="G3" s="199"/>
      <c r="H3" s="198" t="e">
        <f>#REF!</f>
        <v>#REF!</v>
      </c>
      <c r="I3" s="199"/>
      <c r="J3" s="199"/>
      <c r="K3" s="199"/>
    </row>
    <row r="5" spans="1:13" ht="19.5" customHeight="1" x14ac:dyDescent="0.25">
      <c r="C5" s="189" t="s">
        <v>223</v>
      </c>
      <c r="D5" s="190"/>
      <c r="E5" s="191"/>
      <c r="F5" s="61"/>
      <c r="G5" s="61"/>
      <c r="H5" s="61"/>
      <c r="I5" s="61"/>
      <c r="J5" s="61"/>
      <c r="K5" s="61"/>
      <c r="L5" s="60"/>
      <c r="M5" s="60"/>
    </row>
    <row r="6" spans="1:13" ht="14.25" customHeight="1" x14ac:dyDescent="0.25">
      <c r="A6" s="200" t="s">
        <v>239</v>
      </c>
      <c r="B6" s="201" t="s">
        <v>271</v>
      </c>
      <c r="C6" s="203" t="s">
        <v>1152</v>
      </c>
      <c r="D6" s="203" t="s">
        <v>1</v>
      </c>
      <c r="E6" s="203" t="s">
        <v>1153</v>
      </c>
      <c r="F6" s="61"/>
      <c r="G6" s="61"/>
      <c r="H6" s="61"/>
      <c r="I6" s="61"/>
      <c r="J6" s="61"/>
      <c r="K6" s="61"/>
      <c r="L6" s="60"/>
      <c r="M6" s="60"/>
    </row>
    <row r="7" spans="1:13" ht="29.25" customHeight="1" x14ac:dyDescent="0.25">
      <c r="A7" s="200"/>
      <c r="B7" s="202"/>
      <c r="C7" s="204"/>
      <c r="D7" s="204"/>
      <c r="E7" s="204"/>
      <c r="F7" s="61"/>
      <c r="G7" s="61"/>
      <c r="H7" s="61"/>
      <c r="I7" s="61"/>
      <c r="J7" s="61"/>
      <c r="K7" s="61"/>
      <c r="L7" s="60"/>
      <c r="M7" s="60"/>
    </row>
    <row r="8" spans="1:13" x14ac:dyDescent="0.25">
      <c r="A8" s="200"/>
      <c r="B8" s="62" t="s">
        <v>1154</v>
      </c>
      <c r="C8" s="63">
        <v>0</v>
      </c>
      <c r="D8" s="63">
        <v>0</v>
      </c>
      <c r="E8" s="64" t="str">
        <f>IFERROR((C8/D8),"0")</f>
        <v>0</v>
      </c>
      <c r="F8" s="61"/>
      <c r="G8" s="61"/>
      <c r="H8" s="61"/>
      <c r="I8" s="61"/>
      <c r="J8" s="61"/>
      <c r="K8" s="61"/>
      <c r="L8" s="60"/>
      <c r="M8" s="60"/>
    </row>
    <row r="9" spans="1:13" x14ac:dyDescent="0.25">
      <c r="A9" s="200"/>
      <c r="B9" s="65" t="s">
        <v>1155</v>
      </c>
      <c r="C9" s="63">
        <v>0</v>
      </c>
      <c r="D9" s="63">
        <v>0</v>
      </c>
      <c r="E9" s="64" t="str">
        <f t="shared" ref="E9:E15" si="0">IFERROR((C9/D9),"0")</f>
        <v>0</v>
      </c>
      <c r="F9" s="61"/>
      <c r="G9" s="61"/>
      <c r="H9" s="61"/>
      <c r="I9" s="61"/>
      <c r="J9" s="61"/>
      <c r="K9" s="61"/>
      <c r="L9" s="60"/>
      <c r="M9" s="60"/>
    </row>
    <row r="10" spans="1:13" x14ac:dyDescent="0.25">
      <c r="A10" s="200"/>
      <c r="B10" s="65" t="s">
        <v>1156</v>
      </c>
      <c r="C10" s="63">
        <v>0</v>
      </c>
      <c r="D10" s="63">
        <v>0</v>
      </c>
      <c r="E10" s="64" t="str">
        <f t="shared" si="0"/>
        <v>0</v>
      </c>
      <c r="F10" s="61"/>
      <c r="G10" s="61"/>
      <c r="H10" s="61"/>
      <c r="I10" s="61"/>
      <c r="J10" s="61"/>
      <c r="K10" s="61"/>
      <c r="L10" s="61"/>
      <c r="M10" s="61"/>
    </row>
    <row r="11" spans="1:13" x14ac:dyDescent="0.25">
      <c r="A11" s="200"/>
      <c r="B11" s="65" t="s">
        <v>272</v>
      </c>
      <c r="C11" s="63"/>
      <c r="D11" s="63"/>
      <c r="E11" s="64" t="str">
        <f t="shared" si="0"/>
        <v>0</v>
      </c>
      <c r="F11" s="61"/>
      <c r="G11" s="61"/>
      <c r="H11" s="61"/>
      <c r="I11" s="61"/>
      <c r="J11" s="61"/>
      <c r="K11" s="61"/>
      <c r="L11" s="60"/>
      <c r="M11" s="60"/>
    </row>
    <row r="12" spans="1:13" x14ac:dyDescent="0.25">
      <c r="A12" s="200"/>
      <c r="B12" s="65" t="s">
        <v>273</v>
      </c>
      <c r="C12" s="63"/>
      <c r="D12" s="63"/>
      <c r="E12" s="64" t="str">
        <f t="shared" si="0"/>
        <v>0</v>
      </c>
      <c r="F12" s="61"/>
      <c r="G12" s="61"/>
      <c r="H12" s="61"/>
      <c r="I12" s="61"/>
      <c r="J12" s="61"/>
      <c r="K12" s="61"/>
      <c r="L12" s="60"/>
      <c r="M12" s="60"/>
    </row>
    <row r="13" spans="1:13" s="13" customFormat="1" x14ac:dyDescent="0.25">
      <c r="A13" s="200"/>
      <c r="B13" s="66" t="s">
        <v>1157</v>
      </c>
      <c r="C13" s="67">
        <f>+C8+C9+C10</f>
        <v>0</v>
      </c>
      <c r="D13" s="68">
        <f>+D8+D9+D10</f>
        <v>0</v>
      </c>
      <c r="E13" s="68" t="str">
        <f t="shared" si="0"/>
        <v>0</v>
      </c>
      <c r="F13" s="61"/>
      <c r="G13" s="61"/>
      <c r="H13" s="61"/>
      <c r="I13" s="61"/>
      <c r="J13" s="61"/>
      <c r="K13" s="61"/>
      <c r="L13" s="60"/>
      <c r="M13" s="60"/>
    </row>
    <row r="14" spans="1:13" s="13" customFormat="1" x14ac:dyDescent="0.25">
      <c r="A14" s="200"/>
      <c r="B14" s="66" t="s">
        <v>1158</v>
      </c>
      <c r="C14" s="67">
        <f>+C11+C12</f>
        <v>0</v>
      </c>
      <c r="D14" s="68">
        <f>+D11+D12</f>
        <v>0</v>
      </c>
      <c r="E14" s="68" t="str">
        <f t="shared" si="0"/>
        <v>0</v>
      </c>
      <c r="F14" s="61"/>
      <c r="G14" s="61"/>
      <c r="H14" s="61"/>
      <c r="I14" s="61"/>
      <c r="J14" s="61"/>
      <c r="K14" s="61"/>
      <c r="L14" s="60"/>
      <c r="M14" s="60"/>
    </row>
    <row r="15" spans="1:13" x14ac:dyDescent="0.25">
      <c r="A15" s="200"/>
      <c r="B15" s="65" t="s">
        <v>274</v>
      </c>
      <c r="C15" s="69">
        <f>+C13+C14</f>
        <v>0</v>
      </c>
      <c r="D15" s="64">
        <f>+D13+D14</f>
        <v>0</v>
      </c>
      <c r="E15" s="64" t="str">
        <f t="shared" si="0"/>
        <v>0</v>
      </c>
      <c r="F15" s="61"/>
      <c r="G15" s="61"/>
      <c r="H15" s="61"/>
      <c r="I15" s="61"/>
      <c r="J15" s="61"/>
      <c r="K15" s="61"/>
      <c r="L15" s="60"/>
      <c r="M15" s="60"/>
    </row>
    <row r="16" spans="1:13" outlineLevel="1" x14ac:dyDescent="0.25"/>
    <row r="17" spans="1:17" ht="19.5" customHeight="1" outlineLevel="1" x14ac:dyDescent="0.25">
      <c r="C17" s="205" t="s">
        <v>223</v>
      </c>
      <c r="D17" s="206"/>
      <c r="E17" s="206"/>
      <c r="F17" s="206"/>
      <c r="G17" s="206"/>
      <c r="H17" s="206"/>
      <c r="I17" s="206"/>
      <c r="J17" s="206"/>
      <c r="K17" s="207"/>
    </row>
    <row r="18" spans="1:17" ht="14.25" customHeight="1" outlineLevel="1" x14ac:dyDescent="0.25">
      <c r="A18" s="200" t="s">
        <v>275</v>
      </c>
      <c r="B18" s="201" t="s">
        <v>271</v>
      </c>
      <c r="C18" s="208" t="s">
        <v>276</v>
      </c>
      <c r="D18" s="208" t="s">
        <v>277</v>
      </c>
      <c r="E18" s="208" t="s">
        <v>278</v>
      </c>
      <c r="F18" s="208" t="s">
        <v>279</v>
      </c>
      <c r="G18" s="208" t="s">
        <v>280</v>
      </c>
      <c r="H18" s="208" t="s">
        <v>281</v>
      </c>
      <c r="I18" s="208" t="s">
        <v>1159</v>
      </c>
      <c r="J18" s="208" t="s">
        <v>1160</v>
      </c>
      <c r="K18" s="208" t="s">
        <v>1161</v>
      </c>
    </row>
    <row r="19" spans="1:17" outlineLevel="1" x14ac:dyDescent="0.25">
      <c r="A19" s="200"/>
      <c r="B19" s="202"/>
      <c r="C19" s="209"/>
      <c r="D19" s="209"/>
      <c r="E19" s="209"/>
      <c r="F19" s="209"/>
      <c r="G19" s="209"/>
      <c r="H19" s="209"/>
      <c r="I19" s="209"/>
      <c r="J19" s="209"/>
      <c r="K19" s="209"/>
    </row>
    <row r="20" spans="1:17" outlineLevel="1" x14ac:dyDescent="0.25">
      <c r="A20" s="200"/>
      <c r="B20" s="62" t="s">
        <v>1154</v>
      </c>
      <c r="C20" s="63"/>
      <c r="D20" s="63"/>
      <c r="E20" s="64"/>
      <c r="F20" s="63"/>
      <c r="G20" s="63"/>
      <c r="H20" s="64"/>
      <c r="I20" s="63">
        <f>+C20+F20</f>
        <v>0</v>
      </c>
      <c r="J20" s="63">
        <f>+D20+G20</f>
        <v>0</v>
      </c>
      <c r="K20" s="64">
        <f>+E20+H20</f>
        <v>0</v>
      </c>
    </row>
    <row r="21" spans="1:17" outlineLevel="1" x14ac:dyDescent="0.25">
      <c r="A21" s="200"/>
      <c r="B21" s="65" t="s">
        <v>1155</v>
      </c>
      <c r="C21" s="63"/>
      <c r="D21" s="63"/>
      <c r="E21" s="64"/>
      <c r="F21" s="63"/>
      <c r="G21" s="63"/>
      <c r="H21" s="64"/>
      <c r="I21" s="63">
        <f t="shared" ref="I21:K27" si="1">+C21+F21</f>
        <v>0</v>
      </c>
      <c r="J21" s="63">
        <f t="shared" si="1"/>
        <v>0</v>
      </c>
      <c r="K21" s="64">
        <f t="shared" si="1"/>
        <v>0</v>
      </c>
    </row>
    <row r="22" spans="1:17" outlineLevel="1" x14ac:dyDescent="0.25">
      <c r="A22" s="200"/>
      <c r="B22" s="65" t="s">
        <v>1156</v>
      </c>
      <c r="C22" s="63"/>
      <c r="D22" s="63"/>
      <c r="E22" s="64"/>
      <c r="F22" s="63"/>
      <c r="G22" s="63"/>
      <c r="H22" s="64"/>
      <c r="I22" s="63">
        <f t="shared" si="1"/>
        <v>0</v>
      </c>
      <c r="J22" s="63">
        <f t="shared" si="1"/>
        <v>0</v>
      </c>
      <c r="K22" s="64">
        <f t="shared" si="1"/>
        <v>0</v>
      </c>
    </row>
    <row r="23" spans="1:17" outlineLevel="1" x14ac:dyDescent="0.25">
      <c r="A23" s="200"/>
      <c r="B23" s="65" t="s">
        <v>272</v>
      </c>
      <c r="C23" s="63"/>
      <c r="D23" s="63"/>
      <c r="E23" s="64"/>
      <c r="F23" s="63"/>
      <c r="G23" s="63"/>
      <c r="H23" s="64"/>
      <c r="I23" s="63">
        <f t="shared" si="1"/>
        <v>0</v>
      </c>
      <c r="J23" s="63">
        <f>+D23+G23</f>
        <v>0</v>
      </c>
      <c r="K23" s="64">
        <f>+E23+H23</f>
        <v>0</v>
      </c>
    </row>
    <row r="24" spans="1:17" outlineLevel="1" x14ac:dyDescent="0.25">
      <c r="A24" s="200"/>
      <c r="B24" s="65" t="s">
        <v>273</v>
      </c>
      <c r="C24" s="63"/>
      <c r="D24" s="63"/>
      <c r="E24" s="64"/>
      <c r="F24" s="63"/>
      <c r="G24" s="63"/>
      <c r="H24" s="64"/>
      <c r="I24" s="63">
        <f t="shared" si="1"/>
        <v>0</v>
      </c>
      <c r="J24" s="63">
        <f t="shared" si="1"/>
        <v>0</v>
      </c>
      <c r="K24" s="64">
        <f t="shared" si="1"/>
        <v>0</v>
      </c>
    </row>
    <row r="25" spans="1:17" s="13" customFormat="1" outlineLevel="1" x14ac:dyDescent="0.25">
      <c r="A25" s="200"/>
      <c r="B25" s="66" t="s">
        <v>1157</v>
      </c>
      <c r="C25" s="10">
        <f t="shared" ref="C25:H25" si="2">+C20+C21+C22</f>
        <v>0</v>
      </c>
      <c r="D25" s="10">
        <f t="shared" si="2"/>
        <v>0</v>
      </c>
      <c r="E25" s="68">
        <f t="shared" si="2"/>
        <v>0</v>
      </c>
      <c r="F25" s="10">
        <f t="shared" si="2"/>
        <v>0</v>
      </c>
      <c r="G25" s="10">
        <f t="shared" si="2"/>
        <v>0</v>
      </c>
      <c r="H25" s="68">
        <f t="shared" si="2"/>
        <v>0</v>
      </c>
      <c r="I25" s="10">
        <f t="shared" si="1"/>
        <v>0</v>
      </c>
      <c r="J25" s="10">
        <f t="shared" si="1"/>
        <v>0</v>
      </c>
      <c r="K25" s="68">
        <f t="shared" si="1"/>
        <v>0</v>
      </c>
    </row>
    <row r="26" spans="1:17" s="13" customFormat="1" outlineLevel="1" x14ac:dyDescent="0.25">
      <c r="A26" s="200"/>
      <c r="B26" s="66" t="s">
        <v>1158</v>
      </c>
      <c r="C26" s="10">
        <f t="shared" ref="C26:H26" si="3">+C23+C24</f>
        <v>0</v>
      </c>
      <c r="D26" s="10">
        <f t="shared" si="3"/>
        <v>0</v>
      </c>
      <c r="E26" s="68">
        <f t="shared" si="3"/>
        <v>0</v>
      </c>
      <c r="F26" s="10">
        <f t="shared" si="3"/>
        <v>0</v>
      </c>
      <c r="G26" s="10">
        <f t="shared" si="3"/>
        <v>0</v>
      </c>
      <c r="H26" s="68">
        <f t="shared" si="3"/>
        <v>0</v>
      </c>
      <c r="I26" s="10">
        <f>+C26+F26</f>
        <v>0</v>
      </c>
      <c r="J26" s="10">
        <f t="shared" si="1"/>
        <v>0</v>
      </c>
      <c r="K26" s="68">
        <f t="shared" si="1"/>
        <v>0</v>
      </c>
    </row>
    <row r="27" spans="1:17" outlineLevel="1" x14ac:dyDescent="0.25">
      <c r="A27" s="200"/>
      <c r="B27" s="65" t="s">
        <v>274</v>
      </c>
      <c r="C27" s="63">
        <f t="shared" ref="C27:H27" si="4">+C25+C26</f>
        <v>0</v>
      </c>
      <c r="D27" s="63">
        <f t="shared" si="4"/>
        <v>0</v>
      </c>
      <c r="E27" s="64">
        <f t="shared" si="4"/>
        <v>0</v>
      </c>
      <c r="F27" s="63">
        <f t="shared" si="4"/>
        <v>0</v>
      </c>
      <c r="G27" s="63">
        <f t="shared" si="4"/>
        <v>0</v>
      </c>
      <c r="H27" s="64">
        <f t="shared" si="4"/>
        <v>0</v>
      </c>
      <c r="I27" s="63">
        <f t="shared" si="1"/>
        <v>0</v>
      </c>
      <c r="J27" s="63">
        <f t="shared" si="1"/>
        <v>0</v>
      </c>
      <c r="K27" s="64">
        <f t="shared" si="1"/>
        <v>0</v>
      </c>
    </row>
    <row r="28" spans="1:17" outlineLevel="1" x14ac:dyDescent="0.25">
      <c r="L28" s="60"/>
      <c r="M28" s="60"/>
      <c r="N28" s="60"/>
      <c r="O28" s="60"/>
      <c r="P28" s="60"/>
      <c r="Q28" s="60"/>
    </row>
    <row r="29" spans="1:17" ht="19.5" customHeight="1" outlineLevel="1" x14ac:dyDescent="0.25">
      <c r="C29" s="205" t="s">
        <v>223</v>
      </c>
      <c r="D29" s="206"/>
      <c r="E29" s="206"/>
      <c r="F29" s="206"/>
      <c r="G29" s="206"/>
      <c r="H29" s="206"/>
      <c r="I29" s="206"/>
      <c r="J29" s="206"/>
      <c r="K29" s="207"/>
    </row>
    <row r="30" spans="1:17" ht="14.25" customHeight="1" outlineLevel="1" x14ac:dyDescent="0.25">
      <c r="A30" s="200" t="s">
        <v>282</v>
      </c>
      <c r="B30" s="201" t="s">
        <v>271</v>
      </c>
      <c r="C30" s="208" t="s">
        <v>283</v>
      </c>
      <c r="D30" s="208" t="s">
        <v>284</v>
      </c>
      <c r="E30" s="208" t="s">
        <v>285</v>
      </c>
      <c r="F30" s="208" t="s">
        <v>286</v>
      </c>
      <c r="G30" s="208" t="s">
        <v>287</v>
      </c>
      <c r="H30" s="208" t="s">
        <v>288</v>
      </c>
      <c r="I30" s="208" t="s">
        <v>1162</v>
      </c>
      <c r="J30" s="208" t="s">
        <v>1163</v>
      </c>
      <c r="K30" s="208" t="s">
        <v>1164</v>
      </c>
    </row>
    <row r="31" spans="1:17" outlineLevel="1" x14ac:dyDescent="0.25">
      <c r="A31" s="200"/>
      <c r="B31" s="202"/>
      <c r="C31" s="209"/>
      <c r="D31" s="209"/>
      <c r="E31" s="209"/>
      <c r="F31" s="209"/>
      <c r="G31" s="209"/>
      <c r="H31" s="209"/>
      <c r="I31" s="209"/>
      <c r="J31" s="209"/>
      <c r="K31" s="209"/>
    </row>
    <row r="32" spans="1:17" outlineLevel="1" x14ac:dyDescent="0.25">
      <c r="A32" s="200"/>
      <c r="B32" s="62" t="s">
        <v>1154</v>
      </c>
      <c r="C32" s="63"/>
      <c r="D32" s="63"/>
      <c r="E32" s="64"/>
      <c r="F32" s="63"/>
      <c r="G32" s="63"/>
      <c r="H32" s="64"/>
      <c r="I32" s="63">
        <f>+C32+F32</f>
        <v>0</v>
      </c>
      <c r="J32" s="63">
        <f>+D32+G32</f>
        <v>0</v>
      </c>
      <c r="K32" s="64">
        <f>+E32+H32</f>
        <v>0</v>
      </c>
    </row>
    <row r="33" spans="1:11" outlineLevel="1" x14ac:dyDescent="0.25">
      <c r="A33" s="200"/>
      <c r="B33" s="65" t="s">
        <v>1155</v>
      </c>
      <c r="C33" s="63"/>
      <c r="D33" s="63"/>
      <c r="E33" s="64"/>
      <c r="F33" s="63"/>
      <c r="G33" s="63"/>
      <c r="H33" s="64"/>
      <c r="I33" s="63">
        <f t="shared" ref="I33:K39" si="5">+C33+F33</f>
        <v>0</v>
      </c>
      <c r="J33" s="63">
        <f t="shared" si="5"/>
        <v>0</v>
      </c>
      <c r="K33" s="64">
        <f t="shared" si="5"/>
        <v>0</v>
      </c>
    </row>
    <row r="34" spans="1:11" outlineLevel="1" x14ac:dyDescent="0.25">
      <c r="A34" s="200"/>
      <c r="B34" s="65" t="s">
        <v>1156</v>
      </c>
      <c r="C34" s="63"/>
      <c r="D34" s="63"/>
      <c r="E34" s="64"/>
      <c r="F34" s="63"/>
      <c r="G34" s="63"/>
      <c r="H34" s="64"/>
      <c r="I34" s="63">
        <f t="shared" si="5"/>
        <v>0</v>
      </c>
      <c r="J34" s="63">
        <f t="shared" si="5"/>
        <v>0</v>
      </c>
      <c r="K34" s="64">
        <f t="shared" si="5"/>
        <v>0</v>
      </c>
    </row>
    <row r="35" spans="1:11" outlineLevel="1" x14ac:dyDescent="0.25">
      <c r="A35" s="200"/>
      <c r="B35" s="65" t="s">
        <v>272</v>
      </c>
      <c r="C35" s="63"/>
      <c r="D35" s="63"/>
      <c r="E35" s="64"/>
      <c r="F35" s="63"/>
      <c r="G35" s="63"/>
      <c r="H35" s="64"/>
      <c r="I35" s="63">
        <f t="shared" si="5"/>
        <v>0</v>
      </c>
      <c r="J35" s="63">
        <f>+D35+G35</f>
        <v>0</v>
      </c>
      <c r="K35" s="64">
        <f>+E35+H35</f>
        <v>0</v>
      </c>
    </row>
    <row r="36" spans="1:11" outlineLevel="1" x14ac:dyDescent="0.25">
      <c r="A36" s="200"/>
      <c r="B36" s="65" t="s">
        <v>273</v>
      </c>
      <c r="C36" s="63"/>
      <c r="D36" s="63"/>
      <c r="E36" s="64"/>
      <c r="F36" s="63"/>
      <c r="G36" s="63"/>
      <c r="H36" s="64"/>
      <c r="I36" s="63">
        <f t="shared" si="5"/>
        <v>0</v>
      </c>
      <c r="J36" s="63">
        <f t="shared" si="5"/>
        <v>0</v>
      </c>
      <c r="K36" s="64">
        <f t="shared" si="5"/>
        <v>0</v>
      </c>
    </row>
    <row r="37" spans="1:11" s="13" customFormat="1" outlineLevel="1" x14ac:dyDescent="0.25">
      <c r="A37" s="200"/>
      <c r="B37" s="66" t="s">
        <v>1157</v>
      </c>
      <c r="C37" s="10">
        <f t="shared" ref="C37:H37" si="6">+C32+C33+C34</f>
        <v>0</v>
      </c>
      <c r="D37" s="10">
        <f t="shared" si="6"/>
        <v>0</v>
      </c>
      <c r="E37" s="68">
        <f t="shared" si="6"/>
        <v>0</v>
      </c>
      <c r="F37" s="10">
        <f t="shared" si="6"/>
        <v>0</v>
      </c>
      <c r="G37" s="10">
        <f t="shared" si="6"/>
        <v>0</v>
      </c>
      <c r="H37" s="68">
        <f t="shared" si="6"/>
        <v>0</v>
      </c>
      <c r="I37" s="10">
        <f t="shared" si="5"/>
        <v>0</v>
      </c>
      <c r="J37" s="10">
        <f t="shared" si="5"/>
        <v>0</v>
      </c>
      <c r="K37" s="68">
        <f t="shared" si="5"/>
        <v>0</v>
      </c>
    </row>
    <row r="38" spans="1:11" s="13" customFormat="1" outlineLevel="1" x14ac:dyDescent="0.25">
      <c r="A38" s="200"/>
      <c r="B38" s="66" t="s">
        <v>1158</v>
      </c>
      <c r="C38" s="10">
        <f t="shared" ref="C38:H38" si="7">+C35+C36</f>
        <v>0</v>
      </c>
      <c r="D38" s="10">
        <f t="shared" si="7"/>
        <v>0</v>
      </c>
      <c r="E38" s="68">
        <f t="shared" si="7"/>
        <v>0</v>
      </c>
      <c r="F38" s="10">
        <f t="shared" si="7"/>
        <v>0</v>
      </c>
      <c r="G38" s="10">
        <f t="shared" si="7"/>
        <v>0</v>
      </c>
      <c r="H38" s="68">
        <f t="shared" si="7"/>
        <v>0</v>
      </c>
      <c r="I38" s="10">
        <f t="shared" si="5"/>
        <v>0</v>
      </c>
      <c r="J38" s="10">
        <f t="shared" si="5"/>
        <v>0</v>
      </c>
      <c r="K38" s="68">
        <f t="shared" si="5"/>
        <v>0</v>
      </c>
    </row>
    <row r="39" spans="1:11" outlineLevel="1" x14ac:dyDescent="0.25">
      <c r="A39" s="200"/>
      <c r="B39" s="65" t="s">
        <v>274</v>
      </c>
      <c r="C39" s="63">
        <f t="shared" ref="C39:H39" si="8">+C37+C38</f>
        <v>0</v>
      </c>
      <c r="D39" s="63">
        <f t="shared" si="8"/>
        <v>0</v>
      </c>
      <c r="E39" s="64">
        <f t="shared" si="8"/>
        <v>0</v>
      </c>
      <c r="F39" s="63">
        <f t="shared" si="8"/>
        <v>0</v>
      </c>
      <c r="G39" s="63">
        <f t="shared" si="8"/>
        <v>0</v>
      </c>
      <c r="H39" s="64">
        <f t="shared" si="8"/>
        <v>0</v>
      </c>
      <c r="I39" s="63">
        <f t="shared" si="5"/>
        <v>0</v>
      </c>
      <c r="J39" s="63">
        <f t="shared" si="5"/>
        <v>0</v>
      </c>
      <c r="K39" s="64">
        <f t="shared" si="5"/>
        <v>0</v>
      </c>
    </row>
    <row r="40" spans="1:11" outlineLevel="1" x14ac:dyDescent="0.25"/>
    <row r="41" spans="1:11" ht="19.5" customHeight="1" outlineLevel="1" x14ac:dyDescent="0.25">
      <c r="C41" s="210" t="s">
        <v>223</v>
      </c>
      <c r="D41" s="211"/>
      <c r="E41" s="212"/>
    </row>
    <row r="42" spans="1:11" ht="14.25" customHeight="1" outlineLevel="1" x14ac:dyDescent="0.25">
      <c r="A42" s="200" t="s">
        <v>1165</v>
      </c>
      <c r="B42" s="201" t="s">
        <v>271</v>
      </c>
      <c r="C42" s="208" t="s">
        <v>1166</v>
      </c>
      <c r="D42" s="208" t="s">
        <v>1167</v>
      </c>
      <c r="E42" s="208" t="s">
        <v>1168</v>
      </c>
    </row>
    <row r="43" spans="1:11" outlineLevel="1" x14ac:dyDescent="0.25">
      <c r="A43" s="200"/>
      <c r="B43" s="202"/>
      <c r="C43" s="209"/>
      <c r="D43" s="209"/>
      <c r="E43" s="209"/>
    </row>
    <row r="44" spans="1:11" outlineLevel="1" x14ac:dyDescent="0.25">
      <c r="A44" s="200"/>
      <c r="B44" s="62" t="s">
        <v>1154</v>
      </c>
      <c r="C44" s="63"/>
      <c r="D44" s="63"/>
      <c r="E44" s="64"/>
    </row>
    <row r="45" spans="1:11" outlineLevel="1" x14ac:dyDescent="0.25">
      <c r="A45" s="200"/>
      <c r="B45" s="65" t="s">
        <v>1155</v>
      </c>
      <c r="C45" s="63"/>
      <c r="D45" s="63"/>
      <c r="E45" s="64"/>
    </row>
    <row r="46" spans="1:11" outlineLevel="1" x14ac:dyDescent="0.25">
      <c r="A46" s="200"/>
      <c r="B46" s="65" t="s">
        <v>1156</v>
      </c>
      <c r="C46" s="63"/>
      <c r="D46" s="63"/>
      <c r="E46" s="64"/>
    </row>
    <row r="47" spans="1:11" outlineLevel="1" x14ac:dyDescent="0.25">
      <c r="A47" s="200"/>
      <c r="B47" s="65" t="s">
        <v>272</v>
      </c>
      <c r="C47" s="63"/>
      <c r="D47" s="63"/>
      <c r="E47" s="64"/>
    </row>
    <row r="48" spans="1:11" outlineLevel="1" x14ac:dyDescent="0.25">
      <c r="A48" s="200"/>
      <c r="B48" s="65" t="s">
        <v>273</v>
      </c>
      <c r="C48" s="63"/>
      <c r="D48" s="63"/>
      <c r="E48" s="64"/>
    </row>
    <row r="49" spans="1:11" s="13" customFormat="1" outlineLevel="1" x14ac:dyDescent="0.25">
      <c r="A49" s="200"/>
      <c r="B49" s="66" t="s">
        <v>1157</v>
      </c>
      <c r="C49" s="10">
        <f>+C44+C45+C46</f>
        <v>0</v>
      </c>
      <c r="D49" s="10">
        <f>+D44+D45+D46</f>
        <v>0</v>
      </c>
      <c r="E49" s="68">
        <f>+E44+E45+E46</f>
        <v>0</v>
      </c>
    </row>
    <row r="50" spans="1:11" s="13" customFormat="1" outlineLevel="1" x14ac:dyDescent="0.25">
      <c r="A50" s="200"/>
      <c r="B50" s="66" t="s">
        <v>1158</v>
      </c>
      <c r="C50" s="10">
        <f>+C47+C48</f>
        <v>0</v>
      </c>
      <c r="D50" s="10">
        <f>+D47+D48</f>
        <v>0</v>
      </c>
      <c r="E50" s="68">
        <f>+E47+E48</f>
        <v>0</v>
      </c>
    </row>
    <row r="51" spans="1:11" outlineLevel="1" x14ac:dyDescent="0.25">
      <c r="A51" s="200"/>
      <c r="B51" s="65" t="s">
        <v>274</v>
      </c>
      <c r="C51" s="63">
        <f>+C49+C50</f>
        <v>0</v>
      </c>
      <c r="D51" s="63">
        <f>+D49+D50</f>
        <v>0</v>
      </c>
      <c r="E51" s="64">
        <f>+E49+E50</f>
        <v>0</v>
      </c>
    </row>
    <row r="52" spans="1:11" outlineLevel="1" x14ac:dyDescent="0.25">
      <c r="A52" s="70"/>
      <c r="B52" s="71"/>
      <c r="C52" s="72"/>
      <c r="D52" s="72"/>
      <c r="E52" s="72"/>
      <c r="F52" s="72"/>
      <c r="G52" s="72"/>
      <c r="H52" s="72"/>
      <c r="I52" s="72"/>
      <c r="J52" s="72"/>
      <c r="K52" s="72"/>
    </row>
    <row r="53" spans="1:11" ht="19.5" customHeight="1" outlineLevel="1" x14ac:dyDescent="0.25">
      <c r="A53" s="70"/>
      <c r="C53" s="205" t="s">
        <v>223</v>
      </c>
      <c r="D53" s="206"/>
      <c r="E53" s="206"/>
      <c r="F53" s="206"/>
      <c r="G53" s="206"/>
      <c r="H53" s="206"/>
      <c r="I53" s="206"/>
      <c r="J53" s="206"/>
      <c r="K53" s="207"/>
    </row>
    <row r="54" spans="1:11" ht="14.25" customHeight="1" outlineLevel="1" x14ac:dyDescent="0.25">
      <c r="A54" s="200" t="s">
        <v>289</v>
      </c>
      <c r="B54" s="201" t="s">
        <v>271</v>
      </c>
      <c r="C54" s="208" t="s">
        <v>290</v>
      </c>
      <c r="D54" s="208" t="s">
        <v>1169</v>
      </c>
      <c r="E54" s="208" t="s">
        <v>1170</v>
      </c>
      <c r="F54" s="208" t="s">
        <v>291</v>
      </c>
      <c r="G54" s="208" t="s">
        <v>1171</v>
      </c>
      <c r="H54" s="208" t="s">
        <v>1172</v>
      </c>
      <c r="I54" s="208" t="s">
        <v>292</v>
      </c>
      <c r="J54" s="208" t="s">
        <v>1173</v>
      </c>
      <c r="K54" s="208" t="s">
        <v>1174</v>
      </c>
    </row>
    <row r="55" spans="1:11" outlineLevel="1" x14ac:dyDescent="0.25">
      <c r="A55" s="200"/>
      <c r="B55" s="202"/>
      <c r="C55" s="209"/>
      <c r="D55" s="209"/>
      <c r="E55" s="209"/>
      <c r="F55" s="209"/>
      <c r="G55" s="209"/>
      <c r="H55" s="209"/>
      <c r="I55" s="209"/>
      <c r="J55" s="209"/>
      <c r="K55" s="209"/>
    </row>
    <row r="56" spans="1:11" outlineLevel="1" x14ac:dyDescent="0.25">
      <c r="A56" s="200"/>
      <c r="B56" s="62" t="s">
        <v>1154</v>
      </c>
      <c r="C56" s="63"/>
      <c r="D56" s="63"/>
      <c r="E56" s="64"/>
      <c r="F56" s="63"/>
      <c r="G56" s="63"/>
      <c r="H56" s="64"/>
      <c r="I56" s="63">
        <f>+C56+F56</f>
        <v>0</v>
      </c>
      <c r="J56" s="63">
        <f>+D56+G56</f>
        <v>0</v>
      </c>
      <c r="K56" s="64">
        <f>+E56+H56</f>
        <v>0</v>
      </c>
    </row>
    <row r="57" spans="1:11" outlineLevel="1" x14ac:dyDescent="0.25">
      <c r="A57" s="200"/>
      <c r="B57" s="65" t="s">
        <v>1155</v>
      </c>
      <c r="C57" s="63"/>
      <c r="D57" s="63"/>
      <c r="E57" s="64"/>
      <c r="F57" s="63"/>
      <c r="G57" s="63"/>
      <c r="H57" s="64"/>
      <c r="I57" s="63">
        <f t="shared" ref="I57:K61" si="9">+C57+F57</f>
        <v>0</v>
      </c>
      <c r="J57" s="63">
        <f t="shared" si="9"/>
        <v>0</v>
      </c>
      <c r="K57" s="64">
        <f t="shared" si="9"/>
        <v>0</v>
      </c>
    </row>
    <row r="58" spans="1:11" outlineLevel="1" x14ac:dyDescent="0.25">
      <c r="A58" s="200"/>
      <c r="B58" s="65" t="s">
        <v>1175</v>
      </c>
      <c r="C58" s="63"/>
      <c r="D58" s="63"/>
      <c r="E58" s="64"/>
      <c r="F58" s="63"/>
      <c r="G58" s="63"/>
      <c r="H58" s="64"/>
      <c r="I58" s="63">
        <f t="shared" si="9"/>
        <v>0</v>
      </c>
      <c r="J58" s="63">
        <f t="shared" si="9"/>
        <v>0</v>
      </c>
      <c r="K58" s="64">
        <f t="shared" si="9"/>
        <v>0</v>
      </c>
    </row>
    <row r="59" spans="1:11" outlineLevel="1" x14ac:dyDescent="0.25">
      <c r="A59" s="200"/>
      <c r="B59" s="65" t="s">
        <v>1176</v>
      </c>
      <c r="C59" s="63"/>
      <c r="D59" s="63"/>
      <c r="E59" s="64"/>
      <c r="F59" s="63"/>
      <c r="G59" s="63"/>
      <c r="H59" s="64"/>
      <c r="I59" s="63">
        <f t="shared" si="9"/>
        <v>0</v>
      </c>
      <c r="J59" s="63">
        <f>+D59+G59</f>
        <v>0</v>
      </c>
      <c r="K59" s="64">
        <f>+E59+H59</f>
        <v>0</v>
      </c>
    </row>
    <row r="60" spans="1:11" outlineLevel="1" x14ac:dyDescent="0.25">
      <c r="A60" s="200"/>
      <c r="B60" s="65" t="s">
        <v>272</v>
      </c>
      <c r="C60" s="63"/>
      <c r="D60" s="63"/>
      <c r="E60" s="64"/>
      <c r="F60" s="63"/>
      <c r="G60" s="63"/>
      <c r="H60" s="64"/>
      <c r="I60" s="63">
        <f t="shared" si="9"/>
        <v>0</v>
      </c>
      <c r="J60" s="63">
        <f>+D60+G60</f>
        <v>0</v>
      </c>
      <c r="K60" s="64">
        <f>+E60+H60</f>
        <v>0</v>
      </c>
    </row>
    <row r="61" spans="1:11" outlineLevel="1" x14ac:dyDescent="0.25">
      <c r="A61" s="200"/>
      <c r="B61" s="65" t="s">
        <v>273</v>
      </c>
      <c r="C61" s="63"/>
      <c r="D61" s="63"/>
      <c r="E61" s="64"/>
      <c r="F61" s="63"/>
      <c r="G61" s="63"/>
      <c r="H61" s="64"/>
      <c r="I61" s="63">
        <f t="shared" si="9"/>
        <v>0</v>
      </c>
      <c r="J61" s="63">
        <f t="shared" si="9"/>
        <v>0</v>
      </c>
      <c r="K61" s="64">
        <f t="shared" si="9"/>
        <v>0</v>
      </c>
    </row>
    <row r="62" spans="1:11" s="13" customFormat="1" outlineLevel="1" x14ac:dyDescent="0.25">
      <c r="A62" s="200"/>
      <c r="B62" s="66" t="s">
        <v>1157</v>
      </c>
      <c r="C62" s="10">
        <f>+C56+C57+C58+C59</f>
        <v>0</v>
      </c>
      <c r="D62" s="10">
        <f>+D56+D57+D58+D59</f>
        <v>0</v>
      </c>
      <c r="E62" s="68">
        <f>+E56+E57+E58+E59</f>
        <v>0</v>
      </c>
      <c r="F62" s="10">
        <f t="shared" ref="F62:K62" si="10">+F56+F57+F58+F59</f>
        <v>0</v>
      </c>
      <c r="G62" s="10">
        <f t="shared" si="10"/>
        <v>0</v>
      </c>
      <c r="H62" s="68">
        <f t="shared" si="10"/>
        <v>0</v>
      </c>
      <c r="I62" s="10">
        <f t="shared" si="10"/>
        <v>0</v>
      </c>
      <c r="J62" s="10">
        <f t="shared" si="10"/>
        <v>0</v>
      </c>
      <c r="K62" s="68">
        <f t="shared" si="10"/>
        <v>0</v>
      </c>
    </row>
    <row r="63" spans="1:11" s="13" customFormat="1" outlineLevel="1" x14ac:dyDescent="0.25">
      <c r="A63" s="200"/>
      <c r="B63" s="66" t="s">
        <v>1158</v>
      </c>
      <c r="C63" s="10">
        <f>+C60+C61</f>
        <v>0</v>
      </c>
      <c r="D63" s="10">
        <f>+D60+D61</f>
        <v>0</v>
      </c>
      <c r="E63" s="68">
        <f>+E60+E61</f>
        <v>0</v>
      </c>
      <c r="F63" s="10">
        <f t="shared" ref="F63:K63" si="11">+F60+F61</f>
        <v>0</v>
      </c>
      <c r="G63" s="10">
        <f t="shared" si="11"/>
        <v>0</v>
      </c>
      <c r="H63" s="68">
        <f t="shared" si="11"/>
        <v>0</v>
      </c>
      <c r="I63" s="10">
        <f t="shared" si="11"/>
        <v>0</v>
      </c>
      <c r="J63" s="10">
        <f t="shared" si="11"/>
        <v>0</v>
      </c>
      <c r="K63" s="68">
        <f t="shared" si="11"/>
        <v>0</v>
      </c>
    </row>
    <row r="64" spans="1:11" s="15" customFormat="1" outlineLevel="1" x14ac:dyDescent="0.25">
      <c r="A64" s="200"/>
      <c r="B64" s="73" t="s">
        <v>274</v>
      </c>
      <c r="C64" s="63">
        <f>+C62+C63</f>
        <v>0</v>
      </c>
      <c r="D64" s="63">
        <f>+D62+D63</f>
        <v>0</v>
      </c>
      <c r="E64" s="64">
        <f>+E62+E63</f>
        <v>0</v>
      </c>
      <c r="F64" s="63">
        <f t="shared" ref="F64:K64" si="12">+F62+F63</f>
        <v>0</v>
      </c>
      <c r="G64" s="63">
        <f t="shared" si="12"/>
        <v>0</v>
      </c>
      <c r="H64" s="64">
        <f t="shared" si="12"/>
        <v>0</v>
      </c>
      <c r="I64" s="63">
        <f t="shared" si="12"/>
        <v>0</v>
      </c>
      <c r="J64" s="63">
        <f t="shared" si="12"/>
        <v>0</v>
      </c>
      <c r="K64" s="64">
        <f t="shared" si="12"/>
        <v>0</v>
      </c>
    </row>
    <row r="65" spans="1:13" outlineLevel="1" x14ac:dyDescent="0.25"/>
    <row r="66" spans="1:13" ht="19.5" customHeight="1" outlineLevel="1" x14ac:dyDescent="0.25">
      <c r="C66" s="210" t="s">
        <v>223</v>
      </c>
      <c r="D66" s="211"/>
      <c r="E66" s="212"/>
    </row>
    <row r="67" spans="1:13" ht="14.25" customHeight="1" outlineLevel="1" x14ac:dyDescent="0.25">
      <c r="A67" s="200" t="s">
        <v>1177</v>
      </c>
      <c r="B67" s="201" t="s">
        <v>271</v>
      </c>
      <c r="C67" s="208" t="s">
        <v>1178</v>
      </c>
      <c r="D67" s="208" t="s">
        <v>1179</v>
      </c>
      <c r="E67" s="208" t="s">
        <v>1180</v>
      </c>
    </row>
    <row r="68" spans="1:13" outlineLevel="1" x14ac:dyDescent="0.25">
      <c r="A68" s="200"/>
      <c r="B68" s="202"/>
      <c r="C68" s="209"/>
      <c r="D68" s="209"/>
      <c r="E68" s="209"/>
    </row>
    <row r="69" spans="1:13" outlineLevel="1" x14ac:dyDescent="0.25">
      <c r="A69" s="200"/>
      <c r="B69" s="62" t="s">
        <v>1154</v>
      </c>
      <c r="C69" s="63"/>
      <c r="D69" s="63"/>
      <c r="E69" s="64"/>
    </row>
    <row r="70" spans="1:13" outlineLevel="1" x14ac:dyDescent="0.25">
      <c r="A70" s="200"/>
      <c r="B70" s="65" t="s">
        <v>1155</v>
      </c>
      <c r="C70" s="63"/>
      <c r="D70" s="63"/>
      <c r="E70" s="64"/>
    </row>
    <row r="71" spans="1:13" outlineLevel="1" x14ac:dyDescent="0.25">
      <c r="A71" s="200"/>
      <c r="B71" s="65" t="s">
        <v>1156</v>
      </c>
      <c r="C71" s="63"/>
      <c r="D71" s="63"/>
      <c r="E71" s="64"/>
    </row>
    <row r="72" spans="1:13" outlineLevel="1" x14ac:dyDescent="0.25">
      <c r="A72" s="200"/>
      <c r="B72" s="65" t="s">
        <v>272</v>
      </c>
      <c r="C72" s="63"/>
      <c r="D72" s="63"/>
      <c r="E72" s="64"/>
    </row>
    <row r="73" spans="1:13" outlineLevel="1" x14ac:dyDescent="0.25">
      <c r="A73" s="200"/>
      <c r="B73" s="65" t="s">
        <v>273</v>
      </c>
      <c r="C73" s="63"/>
      <c r="D73" s="63"/>
      <c r="E73" s="64"/>
    </row>
    <row r="74" spans="1:13" s="13" customFormat="1" outlineLevel="1" x14ac:dyDescent="0.25">
      <c r="A74" s="200"/>
      <c r="B74" s="66" t="s">
        <v>1157</v>
      </c>
      <c r="C74" s="10">
        <f>+C69+C70+C71</f>
        <v>0</v>
      </c>
      <c r="D74" s="10">
        <f>+D69+D70+D71</f>
        <v>0</v>
      </c>
      <c r="E74" s="68">
        <f>+E69+E70+E71</f>
        <v>0</v>
      </c>
    </row>
    <row r="75" spans="1:13" s="13" customFormat="1" outlineLevel="1" x14ac:dyDescent="0.25">
      <c r="A75" s="200"/>
      <c r="B75" s="66" t="s">
        <v>1158</v>
      </c>
      <c r="C75" s="10">
        <f>+C72+C73</f>
        <v>0</v>
      </c>
      <c r="D75" s="10">
        <f>+D72+D73</f>
        <v>0</v>
      </c>
      <c r="E75" s="68">
        <f>+E72+E73</f>
        <v>0</v>
      </c>
    </row>
    <row r="76" spans="1:13" outlineLevel="1" x14ac:dyDescent="0.25">
      <c r="A76" s="200"/>
      <c r="B76" s="65" t="s">
        <v>274</v>
      </c>
      <c r="C76" s="63">
        <f>+C74+C75</f>
        <v>0</v>
      </c>
      <c r="D76" s="63">
        <f>+D74+D75</f>
        <v>0</v>
      </c>
      <c r="E76" s="64">
        <f>+E74+E75</f>
        <v>0</v>
      </c>
    </row>
    <row r="77" spans="1:13" ht="14.25" customHeight="1" x14ac:dyDescent="0.25">
      <c r="A77" s="70"/>
      <c r="B77" s="71"/>
      <c r="C77" s="72"/>
      <c r="D77" s="72"/>
      <c r="E77" s="72"/>
    </row>
    <row r="78" spans="1:13" ht="19.5" customHeight="1" x14ac:dyDescent="0.25">
      <c r="A78" s="200" t="s">
        <v>1181</v>
      </c>
      <c r="C78" s="205" t="s">
        <v>223</v>
      </c>
      <c r="D78" s="206"/>
      <c r="E78" s="206"/>
      <c r="F78" s="207"/>
      <c r="L78" s="74"/>
      <c r="M78" s="74"/>
    </row>
    <row r="79" spans="1:13" ht="42" customHeight="1" x14ac:dyDescent="0.25">
      <c r="A79" s="200"/>
      <c r="B79" s="4"/>
      <c r="C79" s="75" t="s">
        <v>1182</v>
      </c>
      <c r="D79" s="75" t="s">
        <v>1183</v>
      </c>
      <c r="E79" s="75" t="s">
        <v>294</v>
      </c>
      <c r="F79" s="75" t="s">
        <v>362</v>
      </c>
      <c r="L79" s="74"/>
      <c r="M79" s="74"/>
    </row>
    <row r="80" spans="1:13" x14ac:dyDescent="0.25">
      <c r="A80" s="200"/>
      <c r="B80" s="65" t="s">
        <v>295</v>
      </c>
      <c r="C80" s="76">
        <f>+C25+C37</f>
        <v>0</v>
      </c>
      <c r="D80" s="63"/>
      <c r="E80" s="76">
        <f>+D25+D37</f>
        <v>0</v>
      </c>
      <c r="F80" s="77">
        <f>+E25+E37</f>
        <v>0</v>
      </c>
      <c r="L80" s="61"/>
      <c r="M80" s="61"/>
    </row>
    <row r="81" spans="1:13" x14ac:dyDescent="0.25">
      <c r="A81" s="200"/>
      <c r="B81" s="65" t="s">
        <v>1184</v>
      </c>
      <c r="C81" s="76">
        <f>+C49</f>
        <v>0</v>
      </c>
      <c r="D81" s="63"/>
      <c r="E81" s="76">
        <f>+D49</f>
        <v>0</v>
      </c>
      <c r="F81" s="77">
        <f>+E49</f>
        <v>0</v>
      </c>
      <c r="L81" s="61"/>
      <c r="M81" s="61"/>
    </row>
    <row r="82" spans="1:13" s="13" customFormat="1" x14ac:dyDescent="0.25">
      <c r="A82" s="200"/>
      <c r="B82" s="65" t="s">
        <v>296</v>
      </c>
      <c r="C82" s="76">
        <f>F25+F37</f>
        <v>0</v>
      </c>
      <c r="D82" s="63"/>
      <c r="E82" s="76">
        <f>G25+G37</f>
        <v>0</v>
      </c>
      <c r="F82" s="77">
        <f>H25+H37</f>
        <v>0</v>
      </c>
      <c r="G82" s="54"/>
      <c r="H82" s="54"/>
      <c r="I82" s="54"/>
      <c r="J82" s="54"/>
      <c r="K82" s="54"/>
      <c r="L82" s="61"/>
      <c r="M82" s="61"/>
    </row>
    <row r="83" spans="1:13" s="13" customFormat="1" x14ac:dyDescent="0.25">
      <c r="A83" s="200"/>
      <c r="B83" s="66" t="s">
        <v>1185</v>
      </c>
      <c r="C83" s="10">
        <f>SUM(C80:C82)</f>
        <v>0</v>
      </c>
      <c r="D83" s="10">
        <f>SUM(D80:D82)</f>
        <v>0</v>
      </c>
      <c r="E83" s="10">
        <f>SUM(E80:E82)</f>
        <v>0</v>
      </c>
      <c r="F83" s="68">
        <f>SUM(F80:F82)</f>
        <v>0</v>
      </c>
      <c r="G83" s="54"/>
      <c r="H83" s="54"/>
      <c r="I83" s="54"/>
      <c r="J83" s="54"/>
      <c r="K83" s="54"/>
      <c r="L83" s="61"/>
      <c r="M83" s="61"/>
    </row>
    <row r="84" spans="1:13" x14ac:dyDescent="0.25">
      <c r="A84" s="200"/>
      <c r="B84" s="65" t="s">
        <v>297</v>
      </c>
      <c r="C84" s="76">
        <f>+C26+C38</f>
        <v>0</v>
      </c>
      <c r="D84" s="63"/>
      <c r="E84" s="76">
        <f>+D26+D38</f>
        <v>0</v>
      </c>
      <c r="F84" s="77">
        <f>+E26+E38</f>
        <v>0</v>
      </c>
      <c r="L84" s="61"/>
      <c r="M84" s="61"/>
    </row>
    <row r="85" spans="1:13" x14ac:dyDescent="0.25">
      <c r="A85" s="200"/>
      <c r="B85" s="65" t="s">
        <v>1186</v>
      </c>
      <c r="C85" s="76">
        <f>+C50</f>
        <v>0</v>
      </c>
      <c r="D85" s="63"/>
      <c r="E85" s="76">
        <f>+D50</f>
        <v>0</v>
      </c>
      <c r="F85" s="77">
        <f>+E50</f>
        <v>0</v>
      </c>
      <c r="L85" s="61"/>
      <c r="M85" s="61"/>
    </row>
    <row r="86" spans="1:13" s="13" customFormat="1" x14ac:dyDescent="0.25">
      <c r="A86" s="200"/>
      <c r="B86" s="65" t="s">
        <v>298</v>
      </c>
      <c r="C86" s="76">
        <f>F26+F38</f>
        <v>0</v>
      </c>
      <c r="D86" s="63"/>
      <c r="E86" s="76">
        <f>G26+G38</f>
        <v>0</v>
      </c>
      <c r="F86" s="77">
        <f>H26+H38</f>
        <v>0</v>
      </c>
      <c r="G86" s="54"/>
      <c r="H86" s="54"/>
      <c r="I86" s="54"/>
      <c r="J86" s="54"/>
      <c r="K86" s="54"/>
      <c r="L86" s="61"/>
      <c r="M86" s="61"/>
    </row>
    <row r="87" spans="1:13" s="13" customFormat="1" x14ac:dyDescent="0.25">
      <c r="A87" s="200"/>
      <c r="B87" s="66" t="s">
        <v>1187</v>
      </c>
      <c r="C87" s="10">
        <f>SUM(C84:C86)</f>
        <v>0</v>
      </c>
      <c r="D87" s="10">
        <f>SUM(D84:D86)</f>
        <v>0</v>
      </c>
      <c r="E87" s="10">
        <f>SUM(E84:E86)</f>
        <v>0</v>
      </c>
      <c r="F87" s="68">
        <f>SUM(F84:F86)</f>
        <v>0</v>
      </c>
      <c r="G87" s="54"/>
      <c r="H87" s="54"/>
      <c r="I87" s="54"/>
      <c r="J87" s="54"/>
      <c r="K87" s="54"/>
      <c r="L87" s="61"/>
      <c r="M87" s="61"/>
    </row>
    <row r="88" spans="1:13" s="13" customFormat="1" x14ac:dyDescent="0.25">
      <c r="A88" s="78"/>
      <c r="B88" s="66" t="s">
        <v>1181</v>
      </c>
      <c r="C88" s="10">
        <f>+C83+C87</f>
        <v>0</v>
      </c>
      <c r="D88" s="10">
        <f>+D83+D87</f>
        <v>0</v>
      </c>
      <c r="E88" s="10">
        <f>+E83+E87</f>
        <v>0</v>
      </c>
      <c r="F88" s="68">
        <f>+F83+F87</f>
        <v>0</v>
      </c>
      <c r="G88" s="54"/>
      <c r="H88" s="54"/>
      <c r="I88" s="54"/>
      <c r="J88" s="54"/>
      <c r="K88" s="54"/>
      <c r="L88" s="61"/>
      <c r="M88" s="61"/>
    </row>
    <row r="89" spans="1:13" ht="14.25" customHeight="1" x14ac:dyDescent="0.25">
      <c r="A89" s="70"/>
    </row>
    <row r="90" spans="1:13" ht="19.5" customHeight="1" x14ac:dyDescent="0.25">
      <c r="A90" s="200" t="s">
        <v>1188</v>
      </c>
      <c r="C90" s="205" t="s">
        <v>223</v>
      </c>
      <c r="D90" s="206"/>
      <c r="E90" s="206"/>
      <c r="F90" s="207"/>
    </row>
    <row r="91" spans="1:13" ht="42" customHeight="1" x14ac:dyDescent="0.25">
      <c r="A91" s="200"/>
      <c r="B91" s="4"/>
      <c r="C91" s="75" t="s">
        <v>1182</v>
      </c>
      <c r="D91" s="75" t="s">
        <v>1189</v>
      </c>
      <c r="E91" s="75" t="s">
        <v>294</v>
      </c>
      <c r="F91" s="75" t="s">
        <v>362</v>
      </c>
    </row>
    <row r="92" spans="1:13" x14ac:dyDescent="0.25">
      <c r="A92" s="200"/>
      <c r="B92" s="65" t="s">
        <v>299</v>
      </c>
      <c r="C92" s="63">
        <f>C62</f>
        <v>0</v>
      </c>
      <c r="D92" s="63"/>
      <c r="E92" s="76">
        <f>D62</f>
        <v>0</v>
      </c>
      <c r="F92" s="77">
        <f>E62</f>
        <v>0</v>
      </c>
    </row>
    <row r="93" spans="1:13" x14ac:dyDescent="0.25">
      <c r="A93" s="200"/>
      <c r="B93" s="65" t="s">
        <v>300</v>
      </c>
      <c r="C93" s="63">
        <f>+C74</f>
        <v>0</v>
      </c>
      <c r="D93" s="63"/>
      <c r="E93" s="76">
        <f>+D74</f>
        <v>0</v>
      </c>
      <c r="F93" s="77">
        <f>+E74</f>
        <v>0</v>
      </c>
    </row>
    <row r="94" spans="1:13" s="13" customFormat="1" x14ac:dyDescent="0.25">
      <c r="A94" s="200"/>
      <c r="B94" s="65" t="s">
        <v>301</v>
      </c>
      <c r="C94" s="63">
        <f>F62</f>
        <v>0</v>
      </c>
      <c r="D94" s="63"/>
      <c r="E94" s="76">
        <f>G62</f>
        <v>0</v>
      </c>
      <c r="F94" s="77">
        <f>H62</f>
        <v>0</v>
      </c>
      <c r="G94" s="54"/>
      <c r="H94" s="54"/>
      <c r="I94" s="54"/>
      <c r="J94" s="54"/>
      <c r="K94" s="54"/>
    </row>
    <row r="95" spans="1:13" s="13" customFormat="1" x14ac:dyDescent="0.25">
      <c r="A95" s="200"/>
      <c r="B95" s="66" t="s">
        <v>1190</v>
      </c>
      <c r="C95" s="10">
        <f>SUM(C92:C94)</f>
        <v>0</v>
      </c>
      <c r="D95" s="10">
        <f>SUM(D92:D94)</f>
        <v>0</v>
      </c>
      <c r="E95" s="10">
        <f>SUM(E92:E94)</f>
        <v>0</v>
      </c>
      <c r="F95" s="68">
        <f>SUM(F92:F94)</f>
        <v>0</v>
      </c>
      <c r="G95" s="54"/>
      <c r="H95" s="54"/>
      <c r="I95" s="54"/>
      <c r="J95" s="54"/>
      <c r="K95" s="54"/>
    </row>
    <row r="96" spans="1:13" x14ac:dyDescent="0.25">
      <c r="A96" s="200"/>
      <c r="B96" s="65" t="s">
        <v>302</v>
      </c>
      <c r="C96" s="63">
        <f>+C63</f>
        <v>0</v>
      </c>
      <c r="D96" s="63"/>
      <c r="E96" s="76">
        <f>+D63</f>
        <v>0</v>
      </c>
      <c r="F96" s="77">
        <f>+E63</f>
        <v>0</v>
      </c>
    </row>
    <row r="97" spans="1:11" x14ac:dyDescent="0.25">
      <c r="A97" s="200"/>
      <c r="B97" s="65" t="s">
        <v>303</v>
      </c>
      <c r="C97" s="63">
        <f>+C75</f>
        <v>0</v>
      </c>
      <c r="D97" s="63"/>
      <c r="E97" s="76">
        <f>+D75</f>
        <v>0</v>
      </c>
      <c r="F97" s="77">
        <f>+E75</f>
        <v>0</v>
      </c>
    </row>
    <row r="98" spans="1:11" s="13" customFormat="1" x14ac:dyDescent="0.25">
      <c r="A98" s="200"/>
      <c r="B98" s="65" t="s">
        <v>304</v>
      </c>
      <c r="C98" s="63">
        <f>F63</f>
        <v>0</v>
      </c>
      <c r="D98" s="63"/>
      <c r="E98" s="76">
        <f>G63</f>
        <v>0</v>
      </c>
      <c r="F98" s="77">
        <f>H63</f>
        <v>0</v>
      </c>
      <c r="G98" s="54"/>
      <c r="H98" s="54"/>
      <c r="I98" s="54"/>
      <c r="J98" s="54"/>
      <c r="K98" s="54"/>
    </row>
    <row r="99" spans="1:11" s="13" customFormat="1" x14ac:dyDescent="0.25">
      <c r="A99" s="200"/>
      <c r="B99" s="66" t="s">
        <v>1191</v>
      </c>
      <c r="C99" s="10">
        <f>SUM(C96:C98)</f>
        <v>0</v>
      </c>
      <c r="D99" s="10">
        <f>SUM(D96:D98)</f>
        <v>0</v>
      </c>
      <c r="E99" s="10">
        <f>SUM(E96:E98)</f>
        <v>0</v>
      </c>
      <c r="F99" s="68">
        <f>SUM(F96:F98)</f>
        <v>0</v>
      </c>
      <c r="G99" s="54"/>
      <c r="H99" s="54"/>
      <c r="I99" s="54"/>
      <c r="J99" s="54"/>
      <c r="K99" s="54"/>
    </row>
    <row r="100" spans="1:11" s="13" customFormat="1" x14ac:dyDescent="0.25">
      <c r="A100" s="200"/>
      <c r="B100" s="66" t="s">
        <v>1188</v>
      </c>
      <c r="C100" s="10">
        <f>+C95+C99</f>
        <v>0</v>
      </c>
      <c r="D100" s="10">
        <f>+D95+D99</f>
        <v>0</v>
      </c>
      <c r="E100" s="10">
        <f>+E95+E99</f>
        <v>0</v>
      </c>
      <c r="F100" s="68">
        <f>+F95+F99</f>
        <v>0</v>
      </c>
      <c r="G100" s="54"/>
      <c r="H100" s="54"/>
      <c r="I100" s="54"/>
      <c r="J100" s="54"/>
      <c r="K100" s="54"/>
    </row>
    <row r="101" spans="1:11" x14ac:dyDescent="0.25">
      <c r="B101" s="71" t="s">
        <v>1192</v>
      </c>
    </row>
    <row r="102" spans="1:11" ht="14.25" customHeight="1" x14ac:dyDescent="0.25"/>
    <row r="103" spans="1:11" ht="19.5" customHeight="1" x14ac:dyDescent="0.25">
      <c r="B103" s="79" t="s">
        <v>1193</v>
      </c>
      <c r="C103" s="205" t="s">
        <v>223</v>
      </c>
      <c r="D103" s="207"/>
    </row>
    <row r="104" spans="1:11" outlineLevel="1" x14ac:dyDescent="0.25">
      <c r="A104" s="213" t="s">
        <v>1194</v>
      </c>
      <c r="B104" s="62" t="s">
        <v>255</v>
      </c>
      <c r="C104" s="80"/>
      <c r="D104" s="81"/>
    </row>
    <row r="105" spans="1:11" outlineLevel="1" x14ac:dyDescent="0.25">
      <c r="A105" s="213"/>
      <c r="B105" s="65" t="s">
        <v>1195</v>
      </c>
      <c r="C105" s="80"/>
      <c r="D105" s="81"/>
    </row>
    <row r="106" spans="1:11" outlineLevel="1" x14ac:dyDescent="0.25">
      <c r="A106" s="213"/>
      <c r="B106" s="65" t="s">
        <v>311</v>
      </c>
      <c r="C106" s="80"/>
      <c r="D106" s="81"/>
    </row>
    <row r="107" spans="1:11" outlineLevel="1" x14ac:dyDescent="0.25">
      <c r="A107" s="213"/>
      <c r="B107" s="65" t="s">
        <v>1196</v>
      </c>
      <c r="C107" s="80"/>
      <c r="D107" s="81"/>
    </row>
    <row r="108" spans="1:11" outlineLevel="1" x14ac:dyDescent="0.25">
      <c r="A108" s="213"/>
      <c r="B108" s="65" t="s">
        <v>1197</v>
      </c>
      <c r="C108" s="80"/>
      <c r="D108" s="81"/>
    </row>
    <row r="109" spans="1:11" outlineLevel="1" x14ac:dyDescent="0.25">
      <c r="A109" s="213"/>
      <c r="B109" s="65" t="s">
        <v>1198</v>
      </c>
      <c r="C109" s="80"/>
      <c r="D109" s="81"/>
    </row>
    <row r="110" spans="1:11" outlineLevel="1" x14ac:dyDescent="0.25">
      <c r="A110" s="213"/>
      <c r="B110" s="65" t="s">
        <v>1199</v>
      </c>
      <c r="C110" s="80"/>
      <c r="D110" s="81"/>
    </row>
    <row r="111" spans="1:11" outlineLevel="1" x14ac:dyDescent="0.25">
      <c r="A111" s="213"/>
      <c r="B111" s="65" t="s">
        <v>1200</v>
      </c>
      <c r="C111" s="80"/>
      <c r="D111" s="81"/>
    </row>
    <row r="112" spans="1:11" outlineLevel="1" x14ac:dyDescent="0.25">
      <c r="A112" s="213"/>
      <c r="B112" s="65" t="s">
        <v>305</v>
      </c>
      <c r="C112" s="80"/>
      <c r="D112" s="81"/>
    </row>
    <row r="113" spans="1:11" outlineLevel="1" x14ac:dyDescent="0.25">
      <c r="A113" s="213"/>
      <c r="B113" s="65" t="s">
        <v>1201</v>
      </c>
      <c r="C113" s="80"/>
      <c r="D113" s="81"/>
    </row>
    <row r="114" spans="1:11" s="13" customFormat="1" outlineLevel="1" x14ac:dyDescent="0.25">
      <c r="A114" s="82"/>
      <c r="B114" s="82"/>
      <c r="C114" s="82"/>
      <c r="D114" s="82"/>
      <c r="E114" s="54"/>
      <c r="F114" s="54"/>
      <c r="G114" s="54"/>
      <c r="H114" s="54"/>
      <c r="I114" s="54"/>
      <c r="J114" s="54"/>
      <c r="K114" s="54"/>
    </row>
    <row r="115" spans="1:11" outlineLevel="1" x14ac:dyDescent="0.25">
      <c r="A115" s="213" t="s">
        <v>306</v>
      </c>
      <c r="B115" s="66" t="s">
        <v>1202</v>
      </c>
      <c r="C115" s="80"/>
      <c r="D115" s="81"/>
    </row>
    <row r="116" spans="1:11" outlineLevel="1" x14ac:dyDescent="0.25">
      <c r="A116" s="213"/>
      <c r="B116" s="65" t="s">
        <v>1203</v>
      </c>
      <c r="C116" s="80">
        <f>C83</f>
        <v>0</v>
      </c>
      <c r="D116" s="81"/>
    </row>
    <row r="117" spans="1:11" outlineLevel="1" x14ac:dyDescent="0.25">
      <c r="A117" s="213"/>
      <c r="B117" s="65" t="s">
        <v>1204</v>
      </c>
      <c r="C117" s="80">
        <f>C95</f>
        <v>0</v>
      </c>
      <c r="D117" s="81"/>
    </row>
    <row r="118" spans="1:11" outlineLevel="1" x14ac:dyDescent="0.25">
      <c r="A118" s="213"/>
      <c r="B118" s="65" t="s">
        <v>253</v>
      </c>
      <c r="C118" s="80">
        <f>C108</f>
        <v>0</v>
      </c>
      <c r="D118" s="81"/>
    </row>
    <row r="119" spans="1:11" outlineLevel="1" x14ac:dyDescent="0.25">
      <c r="A119" s="213"/>
      <c r="B119" s="65" t="s">
        <v>309</v>
      </c>
      <c r="C119" s="80"/>
      <c r="D119" s="81"/>
    </row>
    <row r="120" spans="1:11" outlineLevel="1" x14ac:dyDescent="0.25">
      <c r="A120" s="213"/>
      <c r="B120" s="62" t="s">
        <v>255</v>
      </c>
      <c r="C120" s="80"/>
      <c r="D120" s="81"/>
    </row>
    <row r="121" spans="1:11" outlineLevel="1" x14ac:dyDescent="0.25">
      <c r="A121" s="213"/>
      <c r="B121" s="65" t="s">
        <v>311</v>
      </c>
      <c r="C121" s="80"/>
      <c r="D121" s="81"/>
    </row>
    <row r="122" spans="1:11" outlineLevel="1" x14ac:dyDescent="0.25">
      <c r="A122" s="213"/>
      <c r="B122" s="65" t="s">
        <v>257</v>
      </c>
      <c r="C122" s="80"/>
      <c r="D122" s="81"/>
    </row>
    <row r="123" spans="1:11" outlineLevel="1" x14ac:dyDescent="0.25">
      <c r="A123" s="213"/>
      <c r="B123" s="65" t="s">
        <v>1200</v>
      </c>
      <c r="C123" s="80"/>
      <c r="D123" s="81"/>
    </row>
    <row r="124" spans="1:11" outlineLevel="1" x14ac:dyDescent="0.25">
      <c r="A124" s="213"/>
      <c r="B124" s="65" t="s">
        <v>314</v>
      </c>
      <c r="C124" s="80"/>
      <c r="D124" s="81"/>
    </row>
    <row r="125" spans="1:11" outlineLevel="1" x14ac:dyDescent="0.25">
      <c r="A125" s="213"/>
      <c r="B125" s="65" t="s">
        <v>315</v>
      </c>
      <c r="C125" s="80"/>
      <c r="D125" s="81"/>
    </row>
    <row r="126" spans="1:11" outlineLevel="1" x14ac:dyDescent="0.25">
      <c r="A126" s="213"/>
      <c r="B126" s="65" t="s">
        <v>261</v>
      </c>
      <c r="C126" s="80"/>
      <c r="D126" s="81"/>
    </row>
    <row r="127" spans="1:11" outlineLevel="1" x14ac:dyDescent="0.25">
      <c r="A127" s="213"/>
      <c r="B127" s="65" t="s">
        <v>262</v>
      </c>
      <c r="C127" s="80"/>
      <c r="D127" s="81"/>
    </row>
    <row r="128" spans="1:11" outlineLevel="1" x14ac:dyDescent="0.25">
      <c r="A128" s="213"/>
      <c r="B128" s="66" t="s">
        <v>316</v>
      </c>
      <c r="C128" s="80"/>
      <c r="D128" s="81"/>
    </row>
    <row r="129" spans="1:11" s="13" customFormat="1" outlineLevel="1" x14ac:dyDescent="0.25">
      <c r="A129" s="3"/>
      <c r="B129" s="3"/>
      <c r="C129" s="3"/>
      <c r="D129" s="3"/>
      <c r="E129" s="54"/>
      <c r="F129" s="54"/>
      <c r="G129" s="54"/>
      <c r="H129" s="54"/>
      <c r="I129" s="54"/>
      <c r="J129" s="54"/>
      <c r="K129" s="54"/>
    </row>
    <row r="130" spans="1:11" x14ac:dyDescent="0.25">
      <c r="A130" s="213" t="s">
        <v>317</v>
      </c>
      <c r="B130" s="66" t="s">
        <v>1202</v>
      </c>
      <c r="C130" s="80"/>
      <c r="D130" s="81"/>
    </row>
    <row r="131" spans="1:11" x14ac:dyDescent="0.25">
      <c r="A131" s="213"/>
      <c r="B131" s="65" t="s">
        <v>1203</v>
      </c>
      <c r="C131" s="80">
        <f>C87</f>
        <v>0</v>
      </c>
      <c r="D131" s="81"/>
    </row>
    <row r="132" spans="1:11" ht="38.25" customHeight="1" x14ac:dyDescent="0.25">
      <c r="A132" s="213"/>
      <c r="B132" s="65" t="s">
        <v>1205</v>
      </c>
      <c r="C132" s="80">
        <f>C99</f>
        <v>0</v>
      </c>
      <c r="D132" s="81"/>
    </row>
    <row r="133" spans="1:11" x14ac:dyDescent="0.25">
      <c r="A133" s="213"/>
      <c r="B133" s="65" t="s">
        <v>253</v>
      </c>
      <c r="C133" s="80">
        <f>C109</f>
        <v>0</v>
      </c>
      <c r="D133" s="81"/>
    </row>
    <row r="134" spans="1:11" ht="31.5" customHeight="1" x14ac:dyDescent="0.25">
      <c r="A134" s="213"/>
      <c r="B134" s="65" t="s">
        <v>309</v>
      </c>
      <c r="C134" s="80"/>
      <c r="D134" s="81"/>
    </row>
    <row r="135" spans="1:11" x14ac:dyDescent="0.25">
      <c r="A135" s="213"/>
      <c r="B135" s="62" t="s">
        <v>255</v>
      </c>
      <c r="C135" s="80"/>
      <c r="D135" s="81"/>
    </row>
    <row r="136" spans="1:11" ht="37.5" customHeight="1" x14ac:dyDescent="0.25">
      <c r="A136" s="213"/>
      <c r="B136" s="65" t="s">
        <v>311</v>
      </c>
      <c r="C136" s="80"/>
      <c r="D136" s="81"/>
    </row>
    <row r="137" spans="1:11" x14ac:dyDescent="0.25">
      <c r="A137" s="213"/>
      <c r="B137" s="65" t="s">
        <v>257</v>
      </c>
      <c r="C137" s="80"/>
      <c r="D137" s="81"/>
    </row>
    <row r="138" spans="1:11" ht="28.5" customHeight="1" x14ac:dyDescent="0.25">
      <c r="A138" s="213"/>
      <c r="B138" s="65" t="s">
        <v>1200</v>
      </c>
      <c r="C138" s="80"/>
      <c r="D138" s="81"/>
    </row>
    <row r="139" spans="1:11" x14ac:dyDescent="0.25">
      <c r="A139" s="213"/>
      <c r="B139" s="65" t="s">
        <v>314</v>
      </c>
      <c r="C139" s="80"/>
      <c r="D139" s="81"/>
    </row>
    <row r="140" spans="1:11" x14ac:dyDescent="0.25">
      <c r="A140" s="213"/>
      <c r="B140" s="65" t="s">
        <v>315</v>
      </c>
      <c r="C140" s="80"/>
      <c r="D140" s="81"/>
    </row>
    <row r="141" spans="1:11" ht="15" customHeight="1" x14ac:dyDescent="0.25">
      <c r="A141" s="213"/>
      <c r="B141" s="65" t="s">
        <v>261</v>
      </c>
      <c r="C141" s="80"/>
      <c r="D141" s="81"/>
    </row>
    <row r="142" spans="1:11" ht="50.25" customHeight="1" x14ac:dyDescent="0.25">
      <c r="A142" s="213"/>
      <c r="B142" s="65" t="s">
        <v>262</v>
      </c>
      <c r="C142" s="80"/>
      <c r="D142" s="81"/>
    </row>
    <row r="143" spans="1:11" x14ac:dyDescent="0.25">
      <c r="A143" s="213"/>
      <c r="B143" s="66" t="s">
        <v>316</v>
      </c>
      <c r="C143" s="80"/>
      <c r="D143" s="81"/>
    </row>
    <row r="147" spans="2:2" x14ac:dyDescent="0.25">
      <c r="B147" s="9"/>
    </row>
  </sheetData>
  <dataConsolidate link="1"/>
  <mergeCells count="68">
    <mergeCell ref="A130:A143"/>
    <mergeCell ref="A115:A128"/>
    <mergeCell ref="A104:A113"/>
    <mergeCell ref="A90:A100"/>
    <mergeCell ref="C90:F90"/>
    <mergeCell ref="C103:D103"/>
    <mergeCell ref="A78:A87"/>
    <mergeCell ref="C78:F78"/>
    <mergeCell ref="A67:A76"/>
    <mergeCell ref="B67:B68"/>
    <mergeCell ref="C67:C68"/>
    <mergeCell ref="D67:D68"/>
    <mergeCell ref="E67:E68"/>
    <mergeCell ref="C66:E66"/>
    <mergeCell ref="H54:H55"/>
    <mergeCell ref="I54:I55"/>
    <mergeCell ref="J54:J55"/>
    <mergeCell ref="K54:K55"/>
    <mergeCell ref="F54:F55"/>
    <mergeCell ref="G54:G55"/>
    <mergeCell ref="A54:A64"/>
    <mergeCell ref="B54:B55"/>
    <mergeCell ref="C54:C55"/>
    <mergeCell ref="D54:D55"/>
    <mergeCell ref="E54:E55"/>
    <mergeCell ref="C53:K53"/>
    <mergeCell ref="A42:A51"/>
    <mergeCell ref="B42:B43"/>
    <mergeCell ref="C42:C43"/>
    <mergeCell ref="D42:D43"/>
    <mergeCell ref="E42:E43"/>
    <mergeCell ref="C41:E41"/>
    <mergeCell ref="G30:G31"/>
    <mergeCell ref="H30:H31"/>
    <mergeCell ref="I30:I31"/>
    <mergeCell ref="J30:J31"/>
    <mergeCell ref="K30:K31"/>
    <mergeCell ref="C29:K29"/>
    <mergeCell ref="A30:A39"/>
    <mergeCell ref="B30:B31"/>
    <mergeCell ref="C30:C31"/>
    <mergeCell ref="D30:D31"/>
    <mergeCell ref="E30:E31"/>
    <mergeCell ref="F30:F31"/>
    <mergeCell ref="A18:A27"/>
    <mergeCell ref="B18:B19"/>
    <mergeCell ref="C18:C19"/>
    <mergeCell ref="D18:D19"/>
    <mergeCell ref="E18:E19"/>
    <mergeCell ref="C17:K17"/>
    <mergeCell ref="G18:G19"/>
    <mergeCell ref="H18:H19"/>
    <mergeCell ref="I18:I19"/>
    <mergeCell ref="J18:J19"/>
    <mergeCell ref="K18:K19"/>
    <mergeCell ref="F18:F19"/>
    <mergeCell ref="A6:A15"/>
    <mergeCell ref="B6:B7"/>
    <mergeCell ref="C6:C7"/>
    <mergeCell ref="D6:D7"/>
    <mergeCell ref="E6:E7"/>
    <mergeCell ref="C5:E5"/>
    <mergeCell ref="A2:B2"/>
    <mergeCell ref="C2:G2"/>
    <mergeCell ref="H2:K2"/>
    <mergeCell ref="A3:B3"/>
    <mergeCell ref="C3:G3"/>
    <mergeCell ref="H3:K3"/>
  </mergeCells>
  <pageMargins left="0.39370078740157483" right="0.39370078740157483" top="0.39370078740157483" bottom="0.39370078740157483" header="0.19685039370078741" footer="0.19685039370078741"/>
  <pageSetup paperSize="8" scale="65" fitToHeight="0" orientation="landscape" r:id="rId1"/>
  <headerFooter>
    <oddHeader>&amp;F</oddHeader>
    <oddFooter>&amp;R&amp;D &amp;T</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5</vt:i4>
      </vt:variant>
    </vt:vector>
  </HeadingPairs>
  <TitlesOfParts>
    <vt:vector size="19" baseType="lpstr">
      <vt:lpstr>Page 1-2</vt:lpstr>
      <vt:lpstr>Page 3</vt:lpstr>
      <vt:lpstr>Page 4</vt:lpstr>
      <vt:lpstr>4e couv</vt:lpstr>
      <vt:lpstr>Synth D actuel</vt:lpstr>
      <vt:lpstr>Synth phase précédente</vt:lpstr>
      <vt:lpstr>Cascade</vt:lpstr>
      <vt:lpstr>Cascade (2)</vt:lpstr>
      <vt:lpstr>Base Deck</vt:lpstr>
      <vt:lpstr>Cascade (3)</vt:lpstr>
      <vt:lpstr>Mapping CR</vt:lpstr>
      <vt:lpstr>Base Graph</vt:lpstr>
      <vt:lpstr>Solde CP</vt:lpstr>
      <vt:lpstr>Onglet</vt:lpstr>
      <vt:lpstr>'4e couv'!Print_Area</vt:lpstr>
      <vt:lpstr>Onglet!Print_Area</vt:lpstr>
      <vt:lpstr>'Page 1-2'!Print_Area</vt:lpstr>
      <vt:lpstr>'Page 4'!Print_Area</vt:lpstr>
      <vt:lpstr>Onglet!Print_Titles</vt:lpstr>
    </vt:vector>
  </TitlesOfParts>
  <Company>Deloitte.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Rousseau, Joachim (FR - Paris)</dc:creator>
  <cp:lastModifiedBy>Boutin, Segolene (FR - Paris)</cp:lastModifiedBy>
  <cp:lastPrinted>2016-11-02T16:39:31Z</cp:lastPrinted>
  <dcterms:created xsi:type="dcterms:W3CDTF">2014-03-27T14:18:07Z</dcterms:created>
  <dcterms:modified xsi:type="dcterms:W3CDTF">2017-06-21T09:10:23Z</dcterms:modified>
</cp:coreProperties>
</file>