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0" yWindow="75" windowWidth="19440" windowHeight="12090" activeTab="1"/>
  </bookViews>
  <sheets>
    <sheet name="151109_673_Deper CS3" sheetId="1" r:id="rId1"/>
    <sheet name="151109_673_Deper CS3_Bis" sheetId="2" r:id="rId2"/>
    <sheet name="Feuil1" sheetId="3" r:id="rId3"/>
    <sheet name="Feuil2" sheetId="4" r:id="rId4"/>
  </sheets>
  <definedNames>
    <definedName name="_xlnm._FilterDatabase" localSheetId="3" hidden="1">Feuil2!#REF!</definedName>
  </definedNames>
  <calcPr calcId="145621"/>
</workbook>
</file>

<file path=xl/calcChain.xml><?xml version="1.0" encoding="utf-8"?>
<calcChain xmlns="http://schemas.openxmlformats.org/spreadsheetml/2006/main">
  <c r="P3" i="2" l="1"/>
  <c r="H3" i="2" l="1"/>
  <c r="N3" i="2" s="1"/>
  <c r="M3" i="2"/>
  <c r="O3" i="2"/>
  <c r="H4" i="2"/>
  <c r="O4" i="2" s="1"/>
  <c r="J4" i="2"/>
  <c r="H5" i="2"/>
  <c r="J5" i="2"/>
  <c r="M5" i="2" s="1"/>
  <c r="O5" i="2"/>
  <c r="H6" i="2"/>
  <c r="I6" i="2" s="1"/>
  <c r="M6" i="2"/>
  <c r="H7" i="2"/>
  <c r="N7" i="2" s="1"/>
  <c r="J7" i="2"/>
  <c r="M7" i="2" s="1"/>
  <c r="H8" i="2"/>
  <c r="O8" i="2" s="1"/>
  <c r="J8" i="2"/>
  <c r="M8" i="2" s="1"/>
  <c r="H9" i="2"/>
  <c r="N9" i="2" s="1"/>
  <c r="J9" i="2"/>
  <c r="M9" i="2" s="1"/>
  <c r="H10" i="2"/>
  <c r="J10" i="2"/>
  <c r="M10" i="2" s="1"/>
  <c r="O10" i="2"/>
  <c r="H11" i="2"/>
  <c r="J11" i="2"/>
  <c r="M11" i="2" s="1"/>
  <c r="H12" i="2"/>
  <c r="O12" i="2" s="1"/>
  <c r="J12" i="2"/>
  <c r="M12" i="2" s="1"/>
  <c r="H13" i="2"/>
  <c r="O13" i="2" s="1"/>
  <c r="J13" i="2"/>
  <c r="M13" i="2" s="1"/>
  <c r="N13" i="2"/>
  <c r="H14" i="2"/>
  <c r="N14" i="2" s="1"/>
  <c r="M14" i="2"/>
  <c r="O14" i="2"/>
  <c r="H15" i="2"/>
  <c r="M15" i="2"/>
  <c r="H16" i="2"/>
  <c r="O16" i="2" s="1"/>
  <c r="I16" i="2"/>
  <c r="M16" i="2"/>
  <c r="H17" i="2"/>
  <c r="O17" i="2" s="1"/>
  <c r="J17" i="2"/>
  <c r="M17" i="2" s="1"/>
  <c r="N17" i="2"/>
  <c r="H18" i="2"/>
  <c r="O18" i="2" s="1"/>
  <c r="J18" i="2"/>
  <c r="M18" i="2"/>
  <c r="H19" i="2"/>
  <c r="N19" i="2" s="1"/>
  <c r="M19" i="2"/>
  <c r="H20" i="2"/>
  <c r="J20" i="2"/>
  <c r="M20" i="2" s="1"/>
  <c r="H21" i="2"/>
  <c r="O21" i="2" s="1"/>
  <c r="J21" i="2"/>
  <c r="M21" i="2" s="1"/>
  <c r="N21" i="2"/>
  <c r="H22" i="2"/>
  <c r="N22" i="2" s="1"/>
  <c r="J22" i="2"/>
  <c r="M22" i="2" s="1"/>
  <c r="H23" i="2"/>
  <c r="O23" i="2" s="1"/>
  <c r="J23" i="2"/>
  <c r="M23" i="2" s="1"/>
  <c r="H24" i="2"/>
  <c r="N24" i="2" s="1"/>
  <c r="I24" i="2"/>
  <c r="J24" i="2"/>
  <c r="M24" i="2" s="1"/>
  <c r="H25" i="2"/>
  <c r="J25" i="2"/>
  <c r="M25" i="2" s="1"/>
  <c r="H26" i="2"/>
  <c r="N26" i="2" s="1"/>
  <c r="M26" i="2"/>
  <c r="H27" i="2"/>
  <c r="O27" i="2" s="1"/>
  <c r="M27" i="2"/>
  <c r="H28" i="2"/>
  <c r="O28" i="2" s="1"/>
  <c r="J28" i="2"/>
  <c r="M28" i="2" s="1"/>
  <c r="H29" i="2"/>
  <c r="J29" i="2"/>
  <c r="M29" i="2" s="1"/>
  <c r="H30" i="2"/>
  <c r="O30" i="2" s="1"/>
  <c r="J30" i="2"/>
  <c r="M30" i="2" s="1"/>
  <c r="H31" i="2"/>
  <c r="O31" i="2" s="1"/>
  <c r="J31" i="2"/>
  <c r="M31" i="2" s="1"/>
  <c r="H32" i="2"/>
  <c r="I32" i="2" s="1"/>
  <c r="J32" i="2"/>
  <c r="M32" i="2" s="1"/>
  <c r="H33" i="2"/>
  <c r="M33" i="2"/>
  <c r="H34" i="2"/>
  <c r="O34" i="2" s="1"/>
  <c r="M34" i="2"/>
  <c r="N34" i="2"/>
  <c r="H35" i="2"/>
  <c r="O35" i="2" s="1"/>
  <c r="M35" i="2"/>
  <c r="H36" i="2"/>
  <c r="O36" i="2" s="1"/>
  <c r="J36" i="2"/>
  <c r="M36" i="2" s="1"/>
  <c r="H37" i="2"/>
  <c r="N37" i="2" s="1"/>
  <c r="J37" i="2"/>
  <c r="M37" i="2" s="1"/>
  <c r="O37" i="2"/>
  <c r="H38" i="2"/>
  <c r="I38" i="2" s="1"/>
  <c r="M38" i="2"/>
  <c r="H39" i="2"/>
  <c r="N39" i="2" s="1"/>
  <c r="J39" i="2"/>
  <c r="M39" i="2" s="1"/>
  <c r="H40" i="2"/>
  <c r="O40" i="2" s="1"/>
  <c r="J40" i="2"/>
  <c r="M40" i="2" s="1"/>
  <c r="H41" i="2"/>
  <c r="J41" i="2"/>
  <c r="M41" i="2" s="1"/>
  <c r="H42" i="2"/>
  <c r="N42" i="2" s="1"/>
  <c r="J42" i="2"/>
  <c r="M42" i="2" s="1"/>
  <c r="O42" i="2"/>
  <c r="H43" i="2"/>
  <c r="N43" i="2" s="1"/>
  <c r="J43" i="2"/>
  <c r="M43" i="2" s="1"/>
  <c r="H44" i="2"/>
  <c r="I44" i="2" s="1"/>
  <c r="J44" i="2"/>
  <c r="M44" i="2" s="1"/>
  <c r="H45" i="2"/>
  <c r="O45" i="2" s="1"/>
  <c r="M45" i="2"/>
  <c r="H46" i="2"/>
  <c r="N46" i="2" s="1"/>
  <c r="M46" i="2"/>
  <c r="H47" i="2"/>
  <c r="J47" i="2"/>
  <c r="M47" i="2" s="1"/>
  <c r="H48" i="2"/>
  <c r="N48" i="2" s="1"/>
  <c r="J48" i="2"/>
  <c r="M48" i="2" s="1"/>
  <c r="H49" i="2"/>
  <c r="O49" i="2" s="1"/>
  <c r="J49" i="2"/>
  <c r="M49" i="2" s="1"/>
  <c r="H50" i="2"/>
  <c r="J50" i="2"/>
  <c r="M50" i="2" s="1"/>
  <c r="N50" i="2"/>
  <c r="H51" i="2"/>
  <c r="J51" i="2"/>
  <c r="M51" i="2" s="1"/>
  <c r="H52" i="2"/>
  <c r="O52" i="2" s="1"/>
  <c r="M52" i="2"/>
  <c r="H53" i="2"/>
  <c r="O53" i="2" s="1"/>
  <c r="M53" i="2"/>
  <c r="H54" i="2"/>
  <c r="N54" i="2" s="1"/>
  <c r="J54" i="2"/>
  <c r="M54" i="2" s="1"/>
  <c r="H55" i="2"/>
  <c r="N55" i="2" s="1"/>
  <c r="M55" i="2"/>
  <c r="H56" i="2"/>
  <c r="N56" i="2" s="1"/>
  <c r="J56" i="2"/>
  <c r="M56" i="2" s="1"/>
  <c r="H57" i="2"/>
  <c r="N57" i="2" s="1"/>
  <c r="I57" i="2"/>
  <c r="M57" i="2"/>
  <c r="O57" i="2"/>
  <c r="H58" i="2"/>
  <c r="O58" i="2" s="1"/>
  <c r="J58" i="2"/>
  <c r="M58" i="2" s="1"/>
  <c r="H59" i="2"/>
  <c r="O59" i="2" s="1"/>
  <c r="J59" i="2"/>
  <c r="M59" i="2" s="1"/>
  <c r="N59" i="2"/>
  <c r="H60" i="2"/>
  <c r="J60" i="2"/>
  <c r="M60" i="2" s="1"/>
  <c r="H61" i="2"/>
  <c r="J61" i="2"/>
  <c r="M61" i="2" s="1"/>
  <c r="H62" i="2"/>
  <c r="J62" i="2"/>
  <c r="M62" i="2" s="1"/>
  <c r="O62" i="2"/>
  <c r="H63" i="2"/>
  <c r="O63" i="2" s="1"/>
  <c r="J63" i="2"/>
  <c r="M63" i="2" s="1"/>
  <c r="H64" i="2"/>
  <c r="N64" i="2" s="1"/>
  <c r="M64" i="2"/>
  <c r="H65" i="2"/>
  <c r="M65" i="2"/>
  <c r="H66" i="2"/>
  <c r="N66" i="2" s="1"/>
  <c r="M66" i="2"/>
  <c r="H67" i="2"/>
  <c r="O67" i="2" s="1"/>
  <c r="J67" i="2"/>
  <c r="M67" i="2" s="1"/>
  <c r="N67" i="2"/>
  <c r="H68" i="2"/>
  <c r="J68" i="2"/>
  <c r="M68" i="2" s="1"/>
  <c r="H69" i="2"/>
  <c r="P69" i="2" s="1"/>
  <c r="M69" i="2"/>
  <c r="H70" i="2"/>
  <c r="J70" i="2"/>
  <c r="M70" i="2"/>
  <c r="H71" i="2"/>
  <c r="I71" i="2" s="1"/>
  <c r="J71" i="2"/>
  <c r="M71" i="2" s="1"/>
  <c r="N71" i="2"/>
  <c r="O71" i="2"/>
  <c r="H72" i="2"/>
  <c r="O72" i="2" s="1"/>
  <c r="J72" i="2"/>
  <c r="M72" i="2"/>
  <c r="H73" i="2"/>
  <c r="N73" i="2" s="1"/>
  <c r="J73" i="2"/>
  <c r="M73" i="2" s="1"/>
  <c r="H74" i="2"/>
  <c r="M74" i="2"/>
  <c r="H75" i="2"/>
  <c r="N75" i="2" s="1"/>
  <c r="M75" i="2"/>
  <c r="H76" i="2"/>
  <c r="O76" i="2" s="1"/>
  <c r="J76" i="2"/>
  <c r="M76" i="2" s="1"/>
  <c r="N76" i="2"/>
  <c r="H77" i="2"/>
  <c r="J77" i="2"/>
  <c r="M77" i="2" s="1"/>
  <c r="H78" i="2"/>
  <c r="I78" i="2" s="1"/>
  <c r="M78" i="2"/>
  <c r="H79" i="2"/>
  <c r="J79" i="2"/>
  <c r="M79" i="2"/>
  <c r="H80" i="2"/>
  <c r="I80" i="2" s="1"/>
  <c r="J80" i="2"/>
  <c r="M80" i="2" s="1"/>
  <c r="N80" i="2"/>
  <c r="O80" i="2"/>
  <c r="H81" i="2"/>
  <c r="O81" i="2" s="1"/>
  <c r="J81" i="2"/>
  <c r="M81" i="2"/>
  <c r="H82" i="2"/>
  <c r="N82" i="2" s="1"/>
  <c r="J82" i="2"/>
  <c r="M82" i="2" s="1"/>
  <c r="N83" i="2"/>
  <c r="M83" i="2"/>
  <c r="M84" i="2"/>
  <c r="N84" i="2"/>
  <c r="O84" i="2"/>
  <c r="H85" i="2"/>
  <c r="N85" i="2" s="1"/>
  <c r="M85" i="2"/>
  <c r="H86" i="2"/>
  <c r="J86" i="2"/>
  <c r="M86" i="2" s="1"/>
  <c r="N86" i="2"/>
  <c r="H87" i="2"/>
  <c r="J87" i="2"/>
  <c r="M87" i="2" s="1"/>
  <c r="H88" i="2"/>
  <c r="O88" i="2" s="1"/>
  <c r="M88" i="2"/>
  <c r="H89" i="2"/>
  <c r="I89" i="2" s="1"/>
  <c r="J89" i="2"/>
  <c r="M89" i="2" s="1"/>
  <c r="N89" i="2"/>
  <c r="O89" i="2"/>
  <c r="H90" i="2"/>
  <c r="O90" i="2" s="1"/>
  <c r="J90" i="2"/>
  <c r="M90" i="2"/>
  <c r="H91" i="2"/>
  <c r="N91" i="2" s="1"/>
  <c r="J91" i="2"/>
  <c r="M91" i="2" s="1"/>
  <c r="H92" i="2"/>
  <c r="N92" i="2" s="1"/>
  <c r="J92" i="2"/>
  <c r="M92" i="2" s="1"/>
  <c r="M93" i="2"/>
  <c r="N93" i="2"/>
  <c r="O93" i="2"/>
  <c r="O94" i="2"/>
  <c r="M94" i="2"/>
  <c r="N94" i="2"/>
  <c r="H95" i="2"/>
  <c r="N95" i="2" s="1"/>
  <c r="M95" i="2"/>
  <c r="H96" i="2"/>
  <c r="J96" i="2"/>
  <c r="M96" i="2" s="1"/>
  <c r="H97" i="2"/>
  <c r="J97" i="2"/>
  <c r="M97" i="2" s="1"/>
  <c r="H98" i="2"/>
  <c r="N98" i="2" s="1"/>
  <c r="J98" i="2"/>
  <c r="M98" i="2" s="1"/>
  <c r="H99" i="2"/>
  <c r="O99" i="2" s="1"/>
  <c r="J99" i="2"/>
  <c r="M99" i="2"/>
  <c r="H100" i="2"/>
  <c r="N100" i="2" s="1"/>
  <c r="J100" i="2"/>
  <c r="M100" i="2" s="1"/>
  <c r="H101" i="2"/>
  <c r="N101" i="2" s="1"/>
  <c r="J101" i="2"/>
  <c r="M101" i="2"/>
  <c r="H102" i="2"/>
  <c r="N102" i="2" s="1"/>
  <c r="J102" i="2"/>
  <c r="M102" i="2" s="1"/>
  <c r="O102" i="2"/>
  <c r="H103" i="2"/>
  <c r="O103" i="2" s="1"/>
  <c r="M103" i="2"/>
  <c r="H104" i="2"/>
  <c r="N104" i="2" s="1"/>
  <c r="M104" i="2"/>
  <c r="H105" i="2"/>
  <c r="M105" i="2"/>
  <c r="H106" i="2"/>
  <c r="O106" i="2" s="1"/>
  <c r="M106" i="2"/>
  <c r="H107" i="2"/>
  <c r="N107" i="2" s="1"/>
  <c r="J107" i="2"/>
  <c r="M107" i="2" s="1"/>
  <c r="H108" i="2"/>
  <c r="J108" i="2"/>
  <c r="M108" i="2" s="1"/>
  <c r="N108" i="2"/>
  <c r="H109" i="2"/>
  <c r="J109" i="2"/>
  <c r="M109" i="2" s="1"/>
  <c r="H110" i="2"/>
  <c r="O110" i="2" s="1"/>
  <c r="J110" i="2"/>
  <c r="M110" i="2" s="1"/>
  <c r="H111" i="2"/>
  <c r="O111" i="2" s="1"/>
  <c r="J111" i="2"/>
  <c r="M111" i="2" s="1"/>
  <c r="H112" i="2"/>
  <c r="O112" i="2" s="1"/>
  <c r="M112" i="2"/>
  <c r="H113" i="2"/>
  <c r="N113" i="2" s="1"/>
  <c r="M113" i="2"/>
  <c r="D114" i="2"/>
  <c r="E114" i="2"/>
  <c r="G114" i="2"/>
  <c r="N106" i="2" l="1"/>
  <c r="N103" i="2"/>
  <c r="N63" i="2"/>
  <c r="O46" i="2"/>
  <c r="I42" i="2"/>
  <c r="N40" i="2"/>
  <c r="I29" i="2"/>
  <c r="I10" i="2"/>
  <c r="N8" i="2"/>
  <c r="I109" i="2"/>
  <c r="O104" i="2"/>
  <c r="I86" i="2"/>
  <c r="I79" i="2"/>
  <c r="P75" i="2"/>
  <c r="P66" i="2"/>
  <c r="O66" i="2"/>
  <c r="I62" i="2"/>
  <c r="I60" i="2"/>
  <c r="N58" i="2"/>
  <c r="I51" i="2"/>
  <c r="N49" i="2"/>
  <c r="O44" i="2"/>
  <c r="O24" i="2"/>
  <c r="N23" i="2"/>
  <c r="I21" i="2"/>
  <c r="P19" i="2"/>
  <c r="I95" i="2"/>
  <c r="M4" i="2"/>
  <c r="M114" i="2" s="1"/>
  <c r="J115" i="2"/>
  <c r="N112" i="2"/>
  <c r="P106" i="2"/>
  <c r="O100" i="2"/>
  <c r="N99" i="2"/>
  <c r="P95" i="2"/>
  <c r="O91" i="2"/>
  <c r="N90" i="2"/>
  <c r="I87" i="2"/>
  <c r="O82" i="2"/>
  <c r="N81" i="2"/>
  <c r="P78" i="2"/>
  <c r="I75" i="2"/>
  <c r="O73" i="2"/>
  <c r="N72" i="2"/>
  <c r="I66" i="2"/>
  <c r="O64" i="2"/>
  <c r="N62" i="2"/>
  <c r="O55" i="2"/>
  <c r="I50" i="2"/>
  <c r="N47" i="2"/>
  <c r="I47" i="2"/>
  <c r="N45" i="2"/>
  <c r="N44" i="2"/>
  <c r="I41" i="2"/>
  <c r="I37" i="2"/>
  <c r="I30" i="2"/>
  <c r="P22" i="2"/>
  <c r="O22" i="2"/>
  <c r="I22" i="2"/>
  <c r="O19" i="2"/>
  <c r="N18" i="2"/>
  <c r="N10" i="2"/>
  <c r="I5" i="2"/>
  <c r="O75" i="2"/>
  <c r="I100" i="2"/>
  <c r="O98" i="2"/>
  <c r="I98" i="2"/>
  <c r="I96" i="2"/>
  <c r="I91" i="2"/>
  <c r="P85" i="2"/>
  <c r="I82" i="2"/>
  <c r="I73" i="2"/>
  <c r="I61" i="2"/>
  <c r="I55" i="2"/>
  <c r="P54" i="2"/>
  <c r="I39" i="2"/>
  <c r="N36" i="2"/>
  <c r="P35" i="2"/>
  <c r="N31" i="2"/>
  <c r="N30" i="2"/>
  <c r="N28" i="2"/>
  <c r="I28" i="2"/>
  <c r="O26" i="2"/>
  <c r="I20" i="2"/>
  <c r="I19" i="2"/>
  <c r="I12" i="2"/>
  <c r="I11" i="2"/>
  <c r="N5" i="2"/>
  <c r="N4" i="2"/>
  <c r="N111" i="2"/>
  <c r="O107" i="2"/>
  <c r="I107" i="2"/>
  <c r="I102" i="2"/>
  <c r="O95" i="2"/>
  <c r="N77" i="2"/>
  <c r="N70" i="2"/>
  <c r="I70" i="2"/>
  <c r="N68" i="2"/>
  <c r="P60" i="2"/>
  <c r="N53" i="2"/>
  <c r="N35" i="2"/>
  <c r="O32" i="2"/>
  <c r="N27" i="2"/>
  <c r="P9" i="2"/>
  <c r="I9" i="2"/>
  <c r="N97" i="2"/>
  <c r="I108" i="2"/>
  <c r="N105" i="2"/>
  <c r="O97" i="2"/>
  <c r="N79" i="2"/>
  <c r="I77" i="2"/>
  <c r="N74" i="2"/>
  <c r="I68" i="2"/>
  <c r="N65" i="2"/>
  <c r="N61" i="2"/>
  <c r="I59" i="2"/>
  <c r="P57" i="2"/>
  <c r="I54" i="2"/>
  <c r="O48" i="2"/>
  <c r="O39" i="2"/>
  <c r="N38" i="2"/>
  <c r="N25" i="2"/>
  <c r="N109" i="2"/>
  <c r="O105" i="2"/>
  <c r="O101" i="2"/>
  <c r="I99" i="2"/>
  <c r="N96" i="2"/>
  <c r="O92" i="2"/>
  <c r="I90" i="2"/>
  <c r="P88" i="2"/>
  <c r="N87" i="2"/>
  <c r="I85" i="2"/>
  <c r="O83" i="2"/>
  <c r="I81" i="2"/>
  <c r="O79" i="2"/>
  <c r="N78" i="2"/>
  <c r="O74" i="2"/>
  <c r="I72" i="2"/>
  <c r="O70" i="2"/>
  <c r="N69" i="2"/>
  <c r="O65" i="2"/>
  <c r="I63" i="2"/>
  <c r="O61" i="2"/>
  <c r="N60" i="2"/>
  <c r="O56" i="2"/>
  <c r="N51" i="2"/>
  <c r="O47" i="2"/>
  <c r="O43" i="2"/>
  <c r="O38" i="2"/>
  <c r="I36" i="2"/>
  <c r="N33" i="2"/>
  <c r="N29" i="2"/>
  <c r="O25" i="2"/>
  <c r="I23" i="2"/>
  <c r="N20" i="2"/>
  <c r="I18" i="2"/>
  <c r="P16" i="2"/>
  <c r="N15" i="2"/>
  <c r="N11" i="2"/>
  <c r="O7" i="2"/>
  <c r="N6" i="2"/>
  <c r="O113" i="2"/>
  <c r="I111" i="2"/>
  <c r="O109" i="2"/>
  <c r="O96" i="2"/>
  <c r="O87" i="2"/>
  <c r="O78" i="2"/>
  <c r="I76" i="2"/>
  <c r="O69" i="2"/>
  <c r="I67" i="2"/>
  <c r="O60" i="2"/>
  <c r="I58" i="2"/>
  <c r="O51" i="2"/>
  <c r="I49" i="2"/>
  <c r="P47" i="2"/>
  <c r="I40" i="2"/>
  <c r="P38" i="2"/>
  <c r="I35" i="2"/>
  <c r="O33" i="2"/>
  <c r="I31" i="2"/>
  <c r="O29" i="2"/>
  <c r="O20" i="2"/>
  <c r="O15" i="2"/>
  <c r="I13" i="2"/>
  <c r="O11" i="2"/>
  <c r="O6" i="2"/>
  <c r="I4" i="2"/>
  <c r="N41" i="2"/>
  <c r="N32" i="2"/>
  <c r="I17" i="2"/>
  <c r="I8" i="2"/>
  <c r="P6" i="2"/>
  <c r="I3" i="2"/>
  <c r="O86" i="2"/>
  <c r="O50" i="2"/>
  <c r="I48" i="2"/>
  <c r="I110" i="2"/>
  <c r="I97" i="2"/>
  <c r="O68" i="2"/>
  <c r="O108" i="2"/>
  <c r="I88" i="2"/>
  <c r="O77" i="2"/>
  <c r="O54" i="2"/>
  <c r="O41" i="2"/>
  <c r="P28" i="2"/>
  <c r="I101" i="2"/>
  <c r="I92" i="2"/>
  <c r="O85" i="2"/>
  <c r="I56" i="2"/>
  <c r="I43" i="2"/>
  <c r="P41" i="2"/>
  <c r="I25" i="2"/>
  <c r="O9" i="2"/>
  <c r="I7" i="2"/>
  <c r="H114" i="2"/>
  <c r="H115" i="2" s="1"/>
  <c r="P98" i="2"/>
  <c r="N88" i="2"/>
  <c r="N52" i="2"/>
  <c r="N16" i="2"/>
  <c r="N12" i="2"/>
  <c r="N110" i="2"/>
</calcChain>
</file>

<file path=xl/sharedStrings.xml><?xml version="1.0" encoding="utf-8"?>
<sst xmlns="http://schemas.openxmlformats.org/spreadsheetml/2006/main" count="1146" uniqueCount="104">
  <si>
    <t>Export csv des résultats de l'étude: &lt;&lt;Nouvelle étude&gt;&gt; sauvegardée sous: &lt;&lt;T:\Affaires AES\2015\04-15-673 - 57 logements PALAVEZY à Cournon\4- BBS\1 - APD\151008_673_Palavezy global - tout bat conforme - CS3.cw5&gt;&gt;</t>
  </si>
  <si>
    <t>Récapitulatif des déperditions</t>
  </si>
  <si>
    <t>Bâtiment</t>
  </si>
  <si>
    <t>Zone</t>
  </si>
  <si>
    <t>Groupe</t>
  </si>
  <si>
    <t>Unité</t>
  </si>
  <si>
    <t>Local</t>
  </si>
  <si>
    <t>Surface (m²)</t>
  </si>
  <si>
    <t>Volume (m³)</t>
  </si>
  <si>
    <t>T intérieure hiver</t>
  </si>
  <si>
    <t>T soufflage</t>
  </si>
  <si>
    <t>Transmission (a)</t>
  </si>
  <si>
    <t>Infiltration (b)</t>
  </si>
  <si>
    <t>Ventilation (c)</t>
  </si>
  <si>
    <t>Dans locaux (d)</t>
  </si>
  <si>
    <t>Dans CTA (e)</t>
  </si>
  <si>
    <t>Totales (f=a+b+c=d+e)</t>
  </si>
  <si>
    <t>Surpuissance (g)</t>
  </si>
  <si>
    <t>Puissance totale(h=f+g)</t>
  </si>
  <si>
    <t>Préchauffage (i)</t>
  </si>
  <si>
    <t>Charge locaux (j=f-i)</t>
  </si>
  <si>
    <t>Puissance locaux (k=j+g)</t>
  </si>
  <si>
    <t>cs3 - bâtiment D</t>
  </si>
  <si>
    <t>Zone CS3a</t>
  </si>
  <si>
    <t>Groupe CS3a</t>
  </si>
  <si>
    <t>RDC T2/01</t>
  </si>
  <si>
    <t>Séjour</t>
  </si>
  <si>
    <t xml:space="preserve"> - </t>
  </si>
  <si>
    <t>Chambre</t>
  </si>
  <si>
    <t>Salle de bain avec WC</t>
  </si>
  <si>
    <t>RDC T2/02</t>
  </si>
  <si>
    <t>R+1 T4/03</t>
  </si>
  <si>
    <t>Séjour avec kitchenette</t>
  </si>
  <si>
    <t>Chambre 1</t>
  </si>
  <si>
    <t>Chambre 2</t>
  </si>
  <si>
    <t>Chambre 3</t>
  </si>
  <si>
    <t>Salle de bains</t>
  </si>
  <si>
    <t>W.C.</t>
  </si>
  <si>
    <t>Cellier</t>
  </si>
  <si>
    <t>R+1 T2/04</t>
  </si>
  <si>
    <t>R+1 T2/05</t>
  </si>
  <si>
    <t>R+1 T3/06</t>
  </si>
  <si>
    <t>R+2 T4/07</t>
  </si>
  <si>
    <t>R+2 T2/08</t>
  </si>
  <si>
    <t>R+2 T2/09</t>
  </si>
  <si>
    <t>R+2 T3/10</t>
  </si>
  <si>
    <t>R+3 T4/11</t>
  </si>
  <si>
    <t>R+3 T2/12</t>
  </si>
  <si>
    <t>R+3 T2/13</t>
  </si>
  <si>
    <t>R+3 T3/14</t>
  </si>
  <si>
    <t>cs3 - bâtiment E</t>
  </si>
  <si>
    <t>Zone CS3b</t>
  </si>
  <si>
    <t>Groupe CS3b</t>
  </si>
  <si>
    <t>RDC T2/15</t>
  </si>
  <si>
    <t>Salle de bains avec WC</t>
  </si>
  <si>
    <t>RDC T3/16</t>
  </si>
  <si>
    <t>Salle de bain</t>
  </si>
  <si>
    <t>R+1 T2/17</t>
  </si>
  <si>
    <t>R+1 T4/18</t>
  </si>
  <si>
    <t>R+2 T2/19</t>
  </si>
  <si>
    <t>R+2 T4/20</t>
  </si>
  <si>
    <t>R+3 T2/21</t>
  </si>
  <si>
    <t>R+3/4 T4d/22 duplex</t>
  </si>
  <si>
    <t>Escalier duplex</t>
  </si>
  <si>
    <t>R+3/4 T4d/23 duplex</t>
  </si>
  <si>
    <t>Escalier duplex - bis</t>
  </si>
  <si>
    <t>Total</t>
  </si>
  <si>
    <t>Ptot [W]</t>
  </si>
  <si>
    <t>Punit [W]</t>
  </si>
  <si>
    <t>Référence</t>
  </si>
  <si>
    <t>Nombre</t>
  </si>
  <si>
    <t>[W]</t>
  </si>
  <si>
    <t>[°C]</t>
  </si>
  <si>
    <t>[m³]</t>
  </si>
  <si>
    <t>[m²]</t>
  </si>
  <si>
    <t>Tot</t>
  </si>
  <si>
    <t>Ratio W/m³</t>
  </si>
  <si>
    <t>Ratio W/m²</t>
  </si>
  <si>
    <t>Radiateur</t>
  </si>
  <si>
    <t>Régime</t>
  </si>
  <si>
    <t>P/Rad</t>
  </si>
  <si>
    <t xml:space="preserve">Majoration </t>
  </si>
  <si>
    <t>Déperditions</t>
  </si>
  <si>
    <t>Volume</t>
  </si>
  <si>
    <t>Surface</t>
  </si>
  <si>
    <t>CS3 D</t>
  </si>
  <si>
    <t>CS3 E</t>
  </si>
  <si>
    <t>60/45°C</t>
  </si>
  <si>
    <t>21c600-20el</t>
  </si>
  <si>
    <t>21c600-18el</t>
  </si>
  <si>
    <t>11c500-18el</t>
  </si>
  <si>
    <t>21c500-18el</t>
  </si>
  <si>
    <t>11c500-20el</t>
  </si>
  <si>
    <t>21c600-22el</t>
  </si>
  <si>
    <t>21c600-16el</t>
  </si>
  <si>
    <t>21c600-24el</t>
  </si>
  <si>
    <t>21c750-22el</t>
  </si>
  <si>
    <t>21c750-20el</t>
  </si>
  <si>
    <t>11c600-18el</t>
  </si>
  <si>
    <t>kW</t>
  </si>
  <si>
    <t>BAN3050CS</t>
  </si>
  <si>
    <t>21c400-18el</t>
  </si>
  <si>
    <t>22c600-16el</t>
  </si>
  <si>
    <t>21c500-16el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</si>
</sst>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16" fillId="0" borderId="0" xfId="0" applyFont="1"/>
    <xf numFmtId="0" fontId="0" fillId="0" borderId="10" xfId="0" applyBorder="1"/>
    <xf numFmtId="164" fontId="0" fillId="0" borderId="10" xfId="0" applyNumberFormat="1" applyBorder="1"/>
    <xf numFmtId="0" fontId="16" fillId="33" borderId="10" xfId="0" applyFont="1" applyFill="1" applyBorder="1"/>
    <xf numFmtId="0" fontId="16" fillId="33" borderId="11" xfId="0" applyFont="1" applyFill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16" fillId="33" borderId="12" xfId="0" applyFont="1" applyFill="1" applyBorder="1"/>
    <xf numFmtId="0" fontId="16" fillId="33" borderId="13" xfId="0" applyFont="1" applyFill="1" applyBorder="1" applyAlignment="1">
      <alignment horizontal="center" vertical="center"/>
    </xf>
    <xf numFmtId="0" fontId="16" fillId="33" borderId="14" xfId="0" applyFont="1" applyFill="1" applyBorder="1" applyAlignment="1">
      <alignment horizontal="center" vertical="center"/>
    </xf>
    <xf numFmtId="0" fontId="16" fillId="33" borderId="14" xfId="0" applyFont="1" applyFill="1" applyBorder="1"/>
    <xf numFmtId="0" fontId="16" fillId="33" borderId="15" xfId="0" applyFont="1" applyFill="1" applyBorder="1"/>
    <xf numFmtId="0" fontId="0" fillId="0" borderId="10" xfId="0" applyFill="1" applyBorder="1"/>
    <xf numFmtId="0" fontId="16" fillId="0" borderId="11" xfId="0" applyFont="1" applyFill="1" applyBorder="1" applyAlignment="1">
      <alignment horizontal="center" vertical="center"/>
    </xf>
    <xf numFmtId="0" fontId="0" fillId="0" borderId="0" xfId="0" applyFill="1"/>
    <xf numFmtId="20" fontId="0" fillId="0" borderId="10" xfId="0" applyNumberFormat="1" applyFill="1" applyBorder="1"/>
    <xf numFmtId="0" fontId="0" fillId="0" borderId="10" xfId="0" applyBorder="1" applyAlignment="1">
      <alignment horizontal="center"/>
    </xf>
    <xf numFmtId="0" fontId="1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6" fillId="33" borderId="14" xfId="0" applyFont="1" applyFill="1" applyBorder="1" applyAlignment="1">
      <alignment horizontal="center" vertical="center" wrapText="1"/>
    </xf>
    <xf numFmtId="1" fontId="0" fillId="0" borderId="10" xfId="0" applyNumberFormat="1" applyBorder="1" applyAlignment="1">
      <alignment horizontal="center"/>
    </xf>
    <xf numFmtId="3" fontId="16" fillId="34" borderId="0" xfId="0" applyNumberFormat="1" applyFont="1" applyFill="1" applyAlignment="1">
      <alignment horizontal="center"/>
    </xf>
    <xf numFmtId="1" fontId="18" fillId="34" borderId="0" xfId="0" applyNumberFormat="1" applyFont="1" applyFill="1" applyBorder="1" applyAlignment="1">
      <alignment horizontal="center"/>
    </xf>
    <xf numFmtId="0" fontId="18" fillId="34" borderId="0" xfId="0" applyFont="1" applyFill="1" applyAlignment="1">
      <alignment horizontal="center"/>
    </xf>
    <xf numFmtId="0" fontId="0" fillId="0" borderId="0" xfId="0" applyFill="1" applyBorder="1"/>
    <xf numFmtId="1" fontId="0" fillId="0" borderId="10" xfId="0" applyNumberForma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14"/>
  <sheetViews>
    <sheetView workbookViewId="0">
      <selection activeCell="P19" sqref="P19"/>
    </sheetView>
  </sheetViews>
  <sheetFormatPr baseColWidth="10" defaultRowHeight="15" x14ac:dyDescent="0.25"/>
  <sheetData>
    <row r="1" spans="1:20" x14ac:dyDescent="0.25">
      <c r="A1" t="s">
        <v>0</v>
      </c>
    </row>
    <row r="2" spans="1:20" x14ac:dyDescent="0.25">
      <c r="A2" t="s">
        <v>1</v>
      </c>
    </row>
    <row r="3" spans="1:20" x14ac:dyDescent="0.25">
      <c r="A3" t="s">
        <v>2</v>
      </c>
      <c r="B3" t="s">
        <v>3</v>
      </c>
      <c r="C3" t="s">
        <v>4</v>
      </c>
      <c r="D3" t="s">
        <v>5</v>
      </c>
      <c r="E3" t="s">
        <v>6</v>
      </c>
      <c r="F3" t="s">
        <v>7</v>
      </c>
      <c r="G3" t="s">
        <v>8</v>
      </c>
      <c r="H3" t="s">
        <v>9</v>
      </c>
      <c r="I3" t="s">
        <v>10</v>
      </c>
      <c r="J3" t="s">
        <v>11</v>
      </c>
      <c r="K3" t="s">
        <v>12</v>
      </c>
      <c r="L3" t="s">
        <v>13</v>
      </c>
      <c r="M3" t="s">
        <v>14</v>
      </c>
      <c r="N3" t="s">
        <v>15</v>
      </c>
      <c r="O3" t="s">
        <v>16</v>
      </c>
      <c r="P3" t="s">
        <v>17</v>
      </c>
      <c r="Q3" t="s">
        <v>18</v>
      </c>
      <c r="R3" t="s">
        <v>19</v>
      </c>
      <c r="S3" t="s">
        <v>20</v>
      </c>
      <c r="T3" t="s">
        <v>21</v>
      </c>
    </row>
    <row r="4" spans="1:20" x14ac:dyDescent="0.25">
      <c r="A4" t="s">
        <v>22</v>
      </c>
      <c r="B4" t="s">
        <v>23</v>
      </c>
      <c r="C4" t="s">
        <v>24</v>
      </c>
      <c r="D4" t="s">
        <v>25</v>
      </c>
      <c r="E4" t="s">
        <v>26</v>
      </c>
      <c r="F4">
        <v>22.48</v>
      </c>
      <c r="G4">
        <v>56.2</v>
      </c>
      <c r="H4">
        <v>19</v>
      </c>
      <c r="I4" t="s">
        <v>27</v>
      </c>
      <c r="J4">
        <v>480</v>
      </c>
      <c r="K4">
        <v>16</v>
      </c>
      <c r="L4">
        <v>124</v>
      </c>
      <c r="M4">
        <v>620</v>
      </c>
      <c r="N4">
        <v>0</v>
      </c>
      <c r="O4">
        <v>620</v>
      </c>
      <c r="P4">
        <v>0</v>
      </c>
      <c r="Q4">
        <v>620</v>
      </c>
      <c r="R4">
        <v>0</v>
      </c>
      <c r="S4">
        <v>620</v>
      </c>
      <c r="T4">
        <v>620</v>
      </c>
    </row>
    <row r="5" spans="1:20" x14ac:dyDescent="0.25">
      <c r="A5" t="s">
        <v>22</v>
      </c>
      <c r="B5" t="s">
        <v>23</v>
      </c>
      <c r="C5" t="s">
        <v>24</v>
      </c>
      <c r="D5" t="s">
        <v>25</v>
      </c>
      <c r="E5" t="s">
        <v>28</v>
      </c>
      <c r="F5">
        <v>12.46</v>
      </c>
      <c r="G5">
        <v>31.15</v>
      </c>
      <c r="H5">
        <v>19</v>
      </c>
      <c r="I5" t="s">
        <v>27</v>
      </c>
      <c r="J5">
        <v>366</v>
      </c>
      <c r="K5">
        <v>12</v>
      </c>
      <c r="L5">
        <v>256</v>
      </c>
      <c r="M5">
        <v>634</v>
      </c>
      <c r="N5">
        <v>0</v>
      </c>
      <c r="O5">
        <v>634</v>
      </c>
      <c r="P5">
        <v>0</v>
      </c>
      <c r="Q5">
        <v>634</v>
      </c>
      <c r="R5">
        <v>0</v>
      </c>
      <c r="S5">
        <v>634</v>
      </c>
      <c r="T5">
        <v>634</v>
      </c>
    </row>
    <row r="6" spans="1:20" x14ac:dyDescent="0.25">
      <c r="A6" t="s">
        <v>22</v>
      </c>
      <c r="B6" t="s">
        <v>23</v>
      </c>
      <c r="C6" t="s">
        <v>24</v>
      </c>
      <c r="D6" t="s">
        <v>25</v>
      </c>
      <c r="E6" t="s">
        <v>29</v>
      </c>
      <c r="F6">
        <v>4.5599999999999996</v>
      </c>
      <c r="G6">
        <v>11.4</v>
      </c>
      <c r="H6">
        <v>22</v>
      </c>
      <c r="I6" t="s">
        <v>27</v>
      </c>
      <c r="J6">
        <v>156</v>
      </c>
      <c r="K6">
        <v>4</v>
      </c>
      <c r="L6">
        <v>0</v>
      </c>
      <c r="M6">
        <v>160</v>
      </c>
      <c r="N6">
        <v>0</v>
      </c>
      <c r="O6">
        <v>160</v>
      </c>
      <c r="P6">
        <v>0</v>
      </c>
      <c r="Q6">
        <v>160</v>
      </c>
      <c r="R6">
        <v>0</v>
      </c>
      <c r="S6">
        <v>160</v>
      </c>
      <c r="T6">
        <v>160</v>
      </c>
    </row>
    <row r="7" spans="1:20" x14ac:dyDescent="0.25">
      <c r="A7" t="s">
        <v>22</v>
      </c>
      <c r="B7" t="s">
        <v>23</v>
      </c>
      <c r="C7" t="s">
        <v>24</v>
      </c>
      <c r="D7" t="s">
        <v>30</v>
      </c>
      <c r="E7" t="s">
        <v>26</v>
      </c>
      <c r="F7">
        <v>22.48</v>
      </c>
      <c r="G7">
        <v>56.2</v>
      </c>
      <c r="H7">
        <v>19</v>
      </c>
      <c r="I7" t="s">
        <v>27</v>
      </c>
      <c r="J7">
        <v>480</v>
      </c>
      <c r="K7">
        <v>16</v>
      </c>
      <c r="L7">
        <v>124</v>
      </c>
      <c r="M7">
        <v>620</v>
      </c>
      <c r="N7">
        <v>0</v>
      </c>
      <c r="O7">
        <v>620</v>
      </c>
      <c r="P7">
        <v>0</v>
      </c>
      <c r="Q7">
        <v>620</v>
      </c>
      <c r="R7">
        <v>0</v>
      </c>
      <c r="S7">
        <v>620</v>
      </c>
      <c r="T7">
        <v>620</v>
      </c>
    </row>
    <row r="8" spans="1:20" x14ac:dyDescent="0.25">
      <c r="A8" t="s">
        <v>22</v>
      </c>
      <c r="B8" t="s">
        <v>23</v>
      </c>
      <c r="C8" t="s">
        <v>24</v>
      </c>
      <c r="D8" t="s">
        <v>30</v>
      </c>
      <c r="E8" t="s">
        <v>28</v>
      </c>
      <c r="F8">
        <v>12.46</v>
      </c>
      <c r="G8">
        <v>31.15</v>
      </c>
      <c r="H8">
        <v>19</v>
      </c>
      <c r="I8" t="s">
        <v>27</v>
      </c>
      <c r="J8">
        <v>366</v>
      </c>
      <c r="K8">
        <v>12</v>
      </c>
      <c r="L8">
        <v>256</v>
      </c>
      <c r="M8">
        <v>634</v>
      </c>
      <c r="N8">
        <v>0</v>
      </c>
      <c r="O8">
        <v>634</v>
      </c>
      <c r="P8">
        <v>0</v>
      </c>
      <c r="Q8">
        <v>634</v>
      </c>
      <c r="R8">
        <v>0</v>
      </c>
      <c r="S8">
        <v>634</v>
      </c>
      <c r="T8">
        <v>634</v>
      </c>
    </row>
    <row r="9" spans="1:20" x14ac:dyDescent="0.25">
      <c r="A9" t="s">
        <v>22</v>
      </c>
      <c r="B9" t="s">
        <v>23</v>
      </c>
      <c r="C9" t="s">
        <v>24</v>
      </c>
      <c r="D9" t="s">
        <v>30</v>
      </c>
      <c r="E9" t="s">
        <v>29</v>
      </c>
      <c r="F9">
        <v>4.5599999999999996</v>
      </c>
      <c r="G9">
        <v>11.4</v>
      </c>
      <c r="H9">
        <v>22</v>
      </c>
      <c r="I9" t="s">
        <v>27</v>
      </c>
      <c r="J9">
        <v>156</v>
      </c>
      <c r="K9">
        <v>4</v>
      </c>
      <c r="L9">
        <v>0</v>
      </c>
      <c r="M9">
        <v>160</v>
      </c>
      <c r="N9">
        <v>0</v>
      </c>
      <c r="O9">
        <v>160</v>
      </c>
      <c r="P9">
        <v>0</v>
      </c>
      <c r="Q9">
        <v>160</v>
      </c>
      <c r="R9">
        <v>0</v>
      </c>
      <c r="S9">
        <v>160</v>
      </c>
      <c r="T9">
        <v>160</v>
      </c>
    </row>
    <row r="10" spans="1:20" x14ac:dyDescent="0.25">
      <c r="A10" t="s">
        <v>22</v>
      </c>
      <c r="B10" t="s">
        <v>23</v>
      </c>
      <c r="C10" t="s">
        <v>24</v>
      </c>
      <c r="D10" t="s">
        <v>31</v>
      </c>
      <c r="E10" t="s">
        <v>32</v>
      </c>
      <c r="F10">
        <v>38.36</v>
      </c>
      <c r="G10">
        <v>95.9</v>
      </c>
      <c r="H10">
        <v>19</v>
      </c>
      <c r="I10" t="s">
        <v>27</v>
      </c>
      <c r="J10">
        <v>827</v>
      </c>
      <c r="K10">
        <v>33</v>
      </c>
      <c r="L10">
        <v>157</v>
      </c>
      <c r="M10">
        <v>1017</v>
      </c>
      <c r="N10">
        <v>0</v>
      </c>
      <c r="O10">
        <v>1017</v>
      </c>
      <c r="P10">
        <v>0</v>
      </c>
      <c r="Q10">
        <v>1017</v>
      </c>
      <c r="R10">
        <v>0</v>
      </c>
      <c r="S10">
        <v>1017</v>
      </c>
      <c r="T10">
        <v>1017</v>
      </c>
    </row>
    <row r="11" spans="1:20" x14ac:dyDescent="0.25">
      <c r="A11" t="s">
        <v>22</v>
      </c>
      <c r="B11" t="s">
        <v>23</v>
      </c>
      <c r="C11" t="s">
        <v>24</v>
      </c>
      <c r="D11" t="s">
        <v>31</v>
      </c>
      <c r="E11" t="s">
        <v>33</v>
      </c>
      <c r="F11">
        <v>9.1199999999999992</v>
      </c>
      <c r="G11">
        <v>22.8</v>
      </c>
      <c r="H11">
        <v>19</v>
      </c>
      <c r="I11" t="s">
        <v>27</v>
      </c>
      <c r="J11">
        <v>202</v>
      </c>
      <c r="K11">
        <v>13</v>
      </c>
      <c r="L11">
        <v>157</v>
      </c>
      <c r="M11">
        <v>371</v>
      </c>
      <c r="N11">
        <v>0</v>
      </c>
      <c r="O11">
        <v>371</v>
      </c>
      <c r="P11">
        <v>0</v>
      </c>
      <c r="Q11">
        <v>371</v>
      </c>
      <c r="R11">
        <v>0</v>
      </c>
      <c r="S11">
        <v>371</v>
      </c>
      <c r="T11">
        <v>371</v>
      </c>
    </row>
    <row r="12" spans="1:20" x14ac:dyDescent="0.25">
      <c r="A12" t="s">
        <v>22</v>
      </c>
      <c r="B12" t="s">
        <v>23</v>
      </c>
      <c r="C12" t="s">
        <v>24</v>
      </c>
      <c r="D12" t="s">
        <v>31</v>
      </c>
      <c r="E12" t="s">
        <v>34</v>
      </c>
      <c r="F12">
        <v>11.33</v>
      </c>
      <c r="G12">
        <v>28.32</v>
      </c>
      <c r="H12">
        <v>19</v>
      </c>
      <c r="I12" t="s">
        <v>27</v>
      </c>
      <c r="J12">
        <v>200</v>
      </c>
      <c r="K12">
        <v>6</v>
      </c>
      <c r="L12">
        <v>157</v>
      </c>
      <c r="M12">
        <v>363</v>
      </c>
      <c r="N12">
        <v>0</v>
      </c>
      <c r="O12">
        <v>363</v>
      </c>
      <c r="P12">
        <v>0</v>
      </c>
      <c r="Q12">
        <v>363</v>
      </c>
      <c r="R12">
        <v>0</v>
      </c>
      <c r="S12">
        <v>363</v>
      </c>
      <c r="T12">
        <v>363</v>
      </c>
    </row>
    <row r="13" spans="1:20" x14ac:dyDescent="0.25">
      <c r="A13" t="s">
        <v>22</v>
      </c>
      <c r="B13" t="s">
        <v>23</v>
      </c>
      <c r="C13" t="s">
        <v>24</v>
      </c>
      <c r="D13" t="s">
        <v>31</v>
      </c>
      <c r="E13" t="s">
        <v>35</v>
      </c>
      <c r="F13">
        <v>10.6</v>
      </c>
      <c r="G13">
        <v>26.5</v>
      </c>
      <c r="H13">
        <v>19</v>
      </c>
      <c r="I13" t="s">
        <v>27</v>
      </c>
      <c r="J13">
        <v>354</v>
      </c>
      <c r="K13">
        <v>12</v>
      </c>
      <c r="L13">
        <v>157</v>
      </c>
      <c r="M13">
        <v>523</v>
      </c>
      <c r="N13">
        <v>0</v>
      </c>
      <c r="O13">
        <v>523</v>
      </c>
      <c r="P13">
        <v>0</v>
      </c>
      <c r="Q13">
        <v>523</v>
      </c>
      <c r="R13">
        <v>0</v>
      </c>
      <c r="S13">
        <v>523</v>
      </c>
      <c r="T13">
        <v>523</v>
      </c>
    </row>
    <row r="14" spans="1:20" x14ac:dyDescent="0.25">
      <c r="A14" t="s">
        <v>22</v>
      </c>
      <c r="B14" t="s">
        <v>23</v>
      </c>
      <c r="C14" t="s">
        <v>24</v>
      </c>
      <c r="D14" t="s">
        <v>31</v>
      </c>
      <c r="E14" t="s">
        <v>36</v>
      </c>
      <c r="F14">
        <v>5.33</v>
      </c>
      <c r="G14">
        <v>13.32</v>
      </c>
      <c r="H14">
        <v>22</v>
      </c>
      <c r="I14" t="s">
        <v>27</v>
      </c>
      <c r="J14">
        <v>103</v>
      </c>
      <c r="K14">
        <v>2</v>
      </c>
      <c r="L14">
        <v>0</v>
      </c>
      <c r="M14">
        <v>105</v>
      </c>
      <c r="N14">
        <v>0</v>
      </c>
      <c r="O14">
        <v>105</v>
      </c>
      <c r="P14">
        <v>0</v>
      </c>
      <c r="Q14">
        <v>105</v>
      </c>
      <c r="R14">
        <v>0</v>
      </c>
      <c r="S14">
        <v>105</v>
      </c>
      <c r="T14">
        <v>105</v>
      </c>
    </row>
    <row r="15" spans="1:20" x14ac:dyDescent="0.25">
      <c r="A15" t="s">
        <v>22</v>
      </c>
      <c r="B15" t="s">
        <v>23</v>
      </c>
      <c r="C15" t="s">
        <v>24</v>
      </c>
      <c r="D15" t="s">
        <v>31</v>
      </c>
      <c r="E15" t="s">
        <v>37</v>
      </c>
      <c r="F15">
        <v>2.1</v>
      </c>
      <c r="G15">
        <v>5.25</v>
      </c>
      <c r="H15">
        <v>19</v>
      </c>
      <c r="I15" t="s">
        <v>27</v>
      </c>
      <c r="J15">
        <v>11</v>
      </c>
      <c r="K15">
        <v>0</v>
      </c>
      <c r="L15">
        <v>0</v>
      </c>
      <c r="M15">
        <v>11</v>
      </c>
      <c r="N15">
        <v>0</v>
      </c>
      <c r="O15">
        <v>11</v>
      </c>
      <c r="P15">
        <v>0</v>
      </c>
      <c r="Q15">
        <v>11</v>
      </c>
      <c r="R15">
        <v>0</v>
      </c>
      <c r="S15">
        <v>11</v>
      </c>
      <c r="T15">
        <v>11</v>
      </c>
    </row>
    <row r="16" spans="1:20" x14ac:dyDescent="0.25">
      <c r="A16" t="s">
        <v>22</v>
      </c>
      <c r="B16" t="s">
        <v>23</v>
      </c>
      <c r="C16" t="s">
        <v>24</v>
      </c>
      <c r="D16" t="s">
        <v>31</v>
      </c>
      <c r="E16" t="s">
        <v>38</v>
      </c>
      <c r="F16">
        <v>2.48</v>
      </c>
      <c r="G16">
        <v>6.2</v>
      </c>
      <c r="H16">
        <v>19</v>
      </c>
      <c r="I16" t="s">
        <v>27</v>
      </c>
      <c r="J16">
        <v>13</v>
      </c>
      <c r="K16">
        <v>0</v>
      </c>
      <c r="L16">
        <v>0</v>
      </c>
      <c r="M16">
        <v>13</v>
      </c>
      <c r="N16">
        <v>0</v>
      </c>
      <c r="O16">
        <v>13</v>
      </c>
      <c r="P16">
        <v>0</v>
      </c>
      <c r="Q16">
        <v>13</v>
      </c>
      <c r="R16">
        <v>0</v>
      </c>
      <c r="S16">
        <v>13</v>
      </c>
      <c r="T16">
        <v>13</v>
      </c>
    </row>
    <row r="17" spans="1:20" x14ac:dyDescent="0.25">
      <c r="A17" t="s">
        <v>22</v>
      </c>
      <c r="B17" t="s">
        <v>23</v>
      </c>
      <c r="C17" t="s">
        <v>24</v>
      </c>
      <c r="D17" t="s">
        <v>39</v>
      </c>
      <c r="E17" t="s">
        <v>26</v>
      </c>
      <c r="F17">
        <v>22.48</v>
      </c>
      <c r="G17">
        <v>56.2</v>
      </c>
      <c r="H17">
        <v>19</v>
      </c>
      <c r="I17" t="s">
        <v>27</v>
      </c>
      <c r="J17">
        <v>322</v>
      </c>
      <c r="K17">
        <v>16</v>
      </c>
      <c r="L17">
        <v>124</v>
      </c>
      <c r="M17">
        <v>462</v>
      </c>
      <c r="N17">
        <v>0</v>
      </c>
      <c r="O17">
        <v>462</v>
      </c>
      <c r="P17">
        <v>0</v>
      </c>
      <c r="Q17">
        <v>462</v>
      </c>
      <c r="R17">
        <v>0</v>
      </c>
      <c r="S17">
        <v>462</v>
      </c>
      <c r="T17">
        <v>462</v>
      </c>
    </row>
    <row r="18" spans="1:20" x14ac:dyDescent="0.25">
      <c r="A18" t="s">
        <v>22</v>
      </c>
      <c r="B18" t="s">
        <v>23</v>
      </c>
      <c r="C18" t="s">
        <v>24</v>
      </c>
      <c r="D18" t="s">
        <v>39</v>
      </c>
      <c r="E18" t="s">
        <v>28</v>
      </c>
      <c r="F18">
        <v>12.46</v>
      </c>
      <c r="G18">
        <v>31.15</v>
      </c>
      <c r="H18">
        <v>19</v>
      </c>
      <c r="I18" t="s">
        <v>27</v>
      </c>
      <c r="J18">
        <v>143</v>
      </c>
      <c r="K18">
        <v>5</v>
      </c>
      <c r="L18">
        <v>256</v>
      </c>
      <c r="M18">
        <v>404</v>
      </c>
      <c r="N18">
        <v>0</v>
      </c>
      <c r="O18">
        <v>404</v>
      </c>
      <c r="P18">
        <v>0</v>
      </c>
      <c r="Q18">
        <v>404</v>
      </c>
      <c r="R18">
        <v>0</v>
      </c>
      <c r="S18">
        <v>404</v>
      </c>
      <c r="T18">
        <v>404</v>
      </c>
    </row>
    <row r="19" spans="1:20" x14ac:dyDescent="0.25">
      <c r="A19" t="s">
        <v>22</v>
      </c>
      <c r="B19" t="s">
        <v>23</v>
      </c>
      <c r="C19" t="s">
        <v>24</v>
      </c>
      <c r="D19" t="s">
        <v>39</v>
      </c>
      <c r="E19" t="s">
        <v>29</v>
      </c>
      <c r="F19">
        <v>4.5599999999999996</v>
      </c>
      <c r="G19">
        <v>11.4</v>
      </c>
      <c r="H19">
        <v>22</v>
      </c>
      <c r="I19" t="s">
        <v>27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</row>
    <row r="20" spans="1:20" x14ac:dyDescent="0.25">
      <c r="A20" t="s">
        <v>22</v>
      </c>
      <c r="B20" t="s">
        <v>23</v>
      </c>
      <c r="C20" t="s">
        <v>24</v>
      </c>
      <c r="D20" t="s">
        <v>40</v>
      </c>
      <c r="E20" t="s">
        <v>26</v>
      </c>
      <c r="F20">
        <v>22.48</v>
      </c>
      <c r="G20">
        <v>56.2</v>
      </c>
      <c r="H20">
        <v>19</v>
      </c>
      <c r="I20" t="s">
        <v>27</v>
      </c>
      <c r="J20">
        <v>322</v>
      </c>
      <c r="K20">
        <v>16</v>
      </c>
      <c r="L20">
        <v>124</v>
      </c>
      <c r="M20">
        <v>462</v>
      </c>
      <c r="N20">
        <v>0</v>
      </c>
      <c r="O20">
        <v>462</v>
      </c>
      <c r="P20">
        <v>0</v>
      </c>
      <c r="Q20">
        <v>462</v>
      </c>
      <c r="R20">
        <v>0</v>
      </c>
      <c r="S20">
        <v>462</v>
      </c>
      <c r="T20">
        <v>462</v>
      </c>
    </row>
    <row r="21" spans="1:20" x14ac:dyDescent="0.25">
      <c r="A21" t="s">
        <v>22</v>
      </c>
      <c r="B21" t="s">
        <v>23</v>
      </c>
      <c r="C21" t="s">
        <v>24</v>
      </c>
      <c r="D21" t="s">
        <v>40</v>
      </c>
      <c r="E21" t="s">
        <v>28</v>
      </c>
      <c r="F21">
        <v>12.46</v>
      </c>
      <c r="G21">
        <v>31.15</v>
      </c>
      <c r="H21">
        <v>19</v>
      </c>
      <c r="I21" t="s">
        <v>27</v>
      </c>
      <c r="J21">
        <v>144</v>
      </c>
      <c r="K21">
        <v>5</v>
      </c>
      <c r="L21">
        <v>256</v>
      </c>
      <c r="M21">
        <v>405</v>
      </c>
      <c r="N21">
        <v>0</v>
      </c>
      <c r="O21">
        <v>405</v>
      </c>
      <c r="P21">
        <v>0</v>
      </c>
      <c r="Q21">
        <v>405</v>
      </c>
      <c r="R21">
        <v>0</v>
      </c>
      <c r="S21">
        <v>405</v>
      </c>
      <c r="T21">
        <v>405</v>
      </c>
    </row>
    <row r="22" spans="1:20" x14ac:dyDescent="0.25">
      <c r="A22" t="s">
        <v>22</v>
      </c>
      <c r="B22" t="s">
        <v>23</v>
      </c>
      <c r="C22" t="s">
        <v>24</v>
      </c>
      <c r="D22" t="s">
        <v>40</v>
      </c>
      <c r="E22" t="s">
        <v>29</v>
      </c>
      <c r="F22">
        <v>4.5599999999999996</v>
      </c>
      <c r="G22">
        <v>11.4</v>
      </c>
      <c r="H22">
        <v>22</v>
      </c>
      <c r="I22" t="s">
        <v>27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</row>
    <row r="23" spans="1:20" x14ac:dyDescent="0.25">
      <c r="A23" t="s">
        <v>22</v>
      </c>
      <c r="B23" t="s">
        <v>23</v>
      </c>
      <c r="C23" t="s">
        <v>24</v>
      </c>
      <c r="D23" t="s">
        <v>41</v>
      </c>
      <c r="E23" t="s">
        <v>32</v>
      </c>
      <c r="F23">
        <v>39.68</v>
      </c>
      <c r="G23">
        <v>99.2</v>
      </c>
      <c r="H23">
        <v>19</v>
      </c>
      <c r="I23" t="s">
        <v>27</v>
      </c>
      <c r="J23">
        <v>847</v>
      </c>
      <c r="K23">
        <v>33</v>
      </c>
      <c r="L23">
        <v>208</v>
      </c>
      <c r="M23">
        <v>1088</v>
      </c>
      <c r="N23">
        <v>0</v>
      </c>
      <c r="O23">
        <v>1088</v>
      </c>
      <c r="P23">
        <v>0</v>
      </c>
      <c r="Q23">
        <v>1088</v>
      </c>
      <c r="R23">
        <v>0</v>
      </c>
      <c r="S23">
        <v>1088</v>
      </c>
      <c r="T23">
        <v>1088</v>
      </c>
    </row>
    <row r="24" spans="1:20" x14ac:dyDescent="0.25">
      <c r="A24" t="s">
        <v>22</v>
      </c>
      <c r="B24" t="s">
        <v>23</v>
      </c>
      <c r="C24" t="s">
        <v>24</v>
      </c>
      <c r="D24" t="s">
        <v>41</v>
      </c>
      <c r="E24" t="s">
        <v>33</v>
      </c>
      <c r="F24">
        <v>10.74</v>
      </c>
      <c r="G24">
        <v>26.85</v>
      </c>
      <c r="H24">
        <v>19</v>
      </c>
      <c r="I24" t="s">
        <v>27</v>
      </c>
      <c r="J24">
        <v>564</v>
      </c>
      <c r="K24">
        <v>99</v>
      </c>
      <c r="L24">
        <v>151</v>
      </c>
      <c r="M24">
        <v>814</v>
      </c>
      <c r="N24">
        <v>0</v>
      </c>
      <c r="O24">
        <v>814</v>
      </c>
      <c r="P24">
        <v>0</v>
      </c>
      <c r="Q24">
        <v>814</v>
      </c>
      <c r="R24">
        <v>0</v>
      </c>
      <c r="S24">
        <v>814</v>
      </c>
      <c r="T24">
        <v>814</v>
      </c>
    </row>
    <row r="25" spans="1:20" x14ac:dyDescent="0.25">
      <c r="A25" t="s">
        <v>22</v>
      </c>
      <c r="B25" t="s">
        <v>23</v>
      </c>
      <c r="C25" t="s">
        <v>24</v>
      </c>
      <c r="D25" t="s">
        <v>41</v>
      </c>
      <c r="E25" t="s">
        <v>34</v>
      </c>
      <c r="F25">
        <v>13.62</v>
      </c>
      <c r="G25">
        <v>34.049999999999997</v>
      </c>
      <c r="H25">
        <v>19</v>
      </c>
      <c r="I25" t="s">
        <v>27</v>
      </c>
      <c r="J25">
        <v>390</v>
      </c>
      <c r="K25">
        <v>18</v>
      </c>
      <c r="L25">
        <v>151</v>
      </c>
      <c r="M25">
        <v>558</v>
      </c>
      <c r="N25">
        <v>0</v>
      </c>
      <c r="O25">
        <v>558</v>
      </c>
      <c r="P25">
        <v>0</v>
      </c>
      <c r="Q25">
        <v>558</v>
      </c>
      <c r="R25">
        <v>0</v>
      </c>
      <c r="S25">
        <v>558</v>
      </c>
      <c r="T25">
        <v>558</v>
      </c>
    </row>
    <row r="26" spans="1:20" x14ac:dyDescent="0.25">
      <c r="A26" t="s">
        <v>22</v>
      </c>
      <c r="B26" t="s">
        <v>23</v>
      </c>
      <c r="C26" t="s">
        <v>24</v>
      </c>
      <c r="D26" t="s">
        <v>41</v>
      </c>
      <c r="E26" t="s">
        <v>36</v>
      </c>
      <c r="F26">
        <v>4.7699999999999996</v>
      </c>
      <c r="G26">
        <v>11.92</v>
      </c>
      <c r="H26">
        <v>22</v>
      </c>
      <c r="I26" t="s">
        <v>27</v>
      </c>
      <c r="J26">
        <v>103</v>
      </c>
      <c r="K26">
        <v>2</v>
      </c>
      <c r="L26">
        <v>0</v>
      </c>
      <c r="M26">
        <v>105</v>
      </c>
      <c r="N26">
        <v>0</v>
      </c>
      <c r="O26">
        <v>105</v>
      </c>
      <c r="P26">
        <v>0</v>
      </c>
      <c r="Q26">
        <v>105</v>
      </c>
      <c r="R26">
        <v>0</v>
      </c>
      <c r="S26">
        <v>105</v>
      </c>
      <c r="T26">
        <v>105</v>
      </c>
    </row>
    <row r="27" spans="1:20" x14ac:dyDescent="0.25">
      <c r="A27" t="s">
        <v>22</v>
      </c>
      <c r="B27" t="s">
        <v>23</v>
      </c>
      <c r="C27" t="s">
        <v>24</v>
      </c>
      <c r="D27" t="s">
        <v>41</v>
      </c>
      <c r="E27" t="s">
        <v>37</v>
      </c>
      <c r="F27">
        <v>2.1</v>
      </c>
      <c r="G27">
        <v>5.25</v>
      </c>
      <c r="H27">
        <v>19</v>
      </c>
      <c r="I27" t="s">
        <v>27</v>
      </c>
      <c r="J27">
        <v>11</v>
      </c>
      <c r="K27">
        <v>0</v>
      </c>
      <c r="L27">
        <v>0</v>
      </c>
      <c r="M27">
        <v>11</v>
      </c>
      <c r="N27">
        <v>0</v>
      </c>
      <c r="O27">
        <v>11</v>
      </c>
      <c r="P27">
        <v>0</v>
      </c>
      <c r="Q27">
        <v>11</v>
      </c>
      <c r="R27">
        <v>0</v>
      </c>
      <c r="S27">
        <v>11</v>
      </c>
      <c r="T27">
        <v>11</v>
      </c>
    </row>
    <row r="28" spans="1:20" x14ac:dyDescent="0.25">
      <c r="A28" t="s">
        <v>22</v>
      </c>
      <c r="B28" t="s">
        <v>23</v>
      </c>
      <c r="C28" t="s">
        <v>24</v>
      </c>
      <c r="D28" t="s">
        <v>41</v>
      </c>
      <c r="E28" t="s">
        <v>38</v>
      </c>
      <c r="F28">
        <v>2.0299999999999998</v>
      </c>
      <c r="G28">
        <v>5.07</v>
      </c>
      <c r="H28">
        <v>19</v>
      </c>
      <c r="I28" t="s">
        <v>27</v>
      </c>
      <c r="J28">
        <v>10</v>
      </c>
      <c r="K28">
        <v>0</v>
      </c>
      <c r="L28">
        <v>0</v>
      </c>
      <c r="M28">
        <v>10</v>
      </c>
      <c r="N28">
        <v>0</v>
      </c>
      <c r="O28">
        <v>10</v>
      </c>
      <c r="P28">
        <v>0</v>
      </c>
      <c r="Q28">
        <v>10</v>
      </c>
      <c r="R28">
        <v>0</v>
      </c>
      <c r="S28">
        <v>10</v>
      </c>
      <c r="T28">
        <v>10</v>
      </c>
    </row>
    <row r="29" spans="1:20" x14ac:dyDescent="0.25">
      <c r="A29" t="s">
        <v>22</v>
      </c>
      <c r="B29" t="s">
        <v>23</v>
      </c>
      <c r="C29" t="s">
        <v>24</v>
      </c>
      <c r="D29" t="s">
        <v>42</v>
      </c>
      <c r="E29" t="s">
        <v>32</v>
      </c>
      <c r="F29">
        <v>38.270000000000003</v>
      </c>
      <c r="G29">
        <v>95.68</v>
      </c>
      <c r="H29">
        <v>19</v>
      </c>
      <c r="I29" t="s">
        <v>27</v>
      </c>
      <c r="J29">
        <v>546</v>
      </c>
      <c r="K29">
        <v>33</v>
      </c>
      <c r="L29">
        <v>157</v>
      </c>
      <c r="M29">
        <v>736</v>
      </c>
      <c r="N29">
        <v>0</v>
      </c>
      <c r="O29">
        <v>736</v>
      </c>
      <c r="P29">
        <v>0</v>
      </c>
      <c r="Q29">
        <v>736</v>
      </c>
      <c r="R29">
        <v>0</v>
      </c>
      <c r="S29">
        <v>736</v>
      </c>
      <c r="T29">
        <v>736</v>
      </c>
    </row>
    <row r="30" spans="1:20" x14ac:dyDescent="0.25">
      <c r="A30" t="s">
        <v>22</v>
      </c>
      <c r="B30" t="s">
        <v>23</v>
      </c>
      <c r="C30" t="s">
        <v>24</v>
      </c>
      <c r="D30" t="s">
        <v>42</v>
      </c>
      <c r="E30" t="s">
        <v>33</v>
      </c>
      <c r="F30">
        <v>9.1199999999999992</v>
      </c>
      <c r="G30">
        <v>22.8</v>
      </c>
      <c r="H30">
        <v>19</v>
      </c>
      <c r="I30" t="s">
        <v>27</v>
      </c>
      <c r="J30">
        <v>216</v>
      </c>
      <c r="K30">
        <v>13</v>
      </c>
      <c r="L30">
        <v>157</v>
      </c>
      <c r="M30">
        <v>386</v>
      </c>
      <c r="N30">
        <v>0</v>
      </c>
      <c r="O30">
        <v>386</v>
      </c>
      <c r="P30">
        <v>0</v>
      </c>
      <c r="Q30">
        <v>386</v>
      </c>
      <c r="R30">
        <v>0</v>
      </c>
      <c r="S30">
        <v>386</v>
      </c>
      <c r="T30">
        <v>386</v>
      </c>
    </row>
    <row r="31" spans="1:20" x14ac:dyDescent="0.25">
      <c r="A31" t="s">
        <v>22</v>
      </c>
      <c r="B31" t="s">
        <v>23</v>
      </c>
      <c r="C31" t="s">
        <v>24</v>
      </c>
      <c r="D31" t="s">
        <v>42</v>
      </c>
      <c r="E31" t="s">
        <v>34</v>
      </c>
      <c r="F31">
        <v>11.33</v>
      </c>
      <c r="G31">
        <v>28.32</v>
      </c>
      <c r="H31">
        <v>19</v>
      </c>
      <c r="I31" t="s">
        <v>27</v>
      </c>
      <c r="J31">
        <v>125</v>
      </c>
      <c r="K31">
        <v>6</v>
      </c>
      <c r="L31">
        <v>157</v>
      </c>
      <c r="M31">
        <v>287</v>
      </c>
      <c r="N31">
        <v>0</v>
      </c>
      <c r="O31">
        <v>287</v>
      </c>
      <c r="P31">
        <v>0</v>
      </c>
      <c r="Q31">
        <v>287</v>
      </c>
      <c r="R31">
        <v>0</v>
      </c>
      <c r="S31">
        <v>287</v>
      </c>
      <c r="T31">
        <v>287</v>
      </c>
    </row>
    <row r="32" spans="1:20" x14ac:dyDescent="0.25">
      <c r="A32" t="s">
        <v>22</v>
      </c>
      <c r="B32" t="s">
        <v>23</v>
      </c>
      <c r="C32" t="s">
        <v>24</v>
      </c>
      <c r="D32" t="s">
        <v>42</v>
      </c>
      <c r="E32" t="s">
        <v>35</v>
      </c>
      <c r="F32">
        <v>10.6</v>
      </c>
      <c r="G32">
        <v>26.5</v>
      </c>
      <c r="H32">
        <v>19</v>
      </c>
      <c r="I32" t="s">
        <v>27</v>
      </c>
      <c r="J32">
        <v>186</v>
      </c>
      <c r="K32">
        <v>12</v>
      </c>
      <c r="L32">
        <v>157</v>
      </c>
      <c r="M32">
        <v>354</v>
      </c>
      <c r="N32">
        <v>0</v>
      </c>
      <c r="O32">
        <v>354</v>
      </c>
      <c r="P32">
        <v>0</v>
      </c>
      <c r="Q32">
        <v>354</v>
      </c>
      <c r="R32">
        <v>0</v>
      </c>
      <c r="S32">
        <v>354</v>
      </c>
      <c r="T32">
        <v>354</v>
      </c>
    </row>
    <row r="33" spans="1:20" x14ac:dyDescent="0.25">
      <c r="A33" t="s">
        <v>22</v>
      </c>
      <c r="B33" t="s">
        <v>23</v>
      </c>
      <c r="C33" t="s">
        <v>24</v>
      </c>
      <c r="D33" t="s">
        <v>42</v>
      </c>
      <c r="E33" t="s">
        <v>36</v>
      </c>
      <c r="F33">
        <v>5.33</v>
      </c>
      <c r="G33">
        <v>13.32</v>
      </c>
      <c r="H33">
        <v>22</v>
      </c>
      <c r="I33" t="s">
        <v>27</v>
      </c>
      <c r="J33">
        <v>39</v>
      </c>
      <c r="K33">
        <v>2</v>
      </c>
      <c r="L33">
        <v>0</v>
      </c>
      <c r="M33">
        <v>41</v>
      </c>
      <c r="N33">
        <v>0</v>
      </c>
      <c r="O33">
        <v>41</v>
      </c>
      <c r="P33">
        <v>0</v>
      </c>
      <c r="Q33">
        <v>41</v>
      </c>
      <c r="R33">
        <v>0</v>
      </c>
      <c r="S33">
        <v>41</v>
      </c>
      <c r="T33">
        <v>41</v>
      </c>
    </row>
    <row r="34" spans="1:20" x14ac:dyDescent="0.25">
      <c r="A34" t="s">
        <v>22</v>
      </c>
      <c r="B34" t="s">
        <v>23</v>
      </c>
      <c r="C34" t="s">
        <v>24</v>
      </c>
      <c r="D34" t="s">
        <v>42</v>
      </c>
      <c r="E34" t="s">
        <v>37</v>
      </c>
      <c r="F34">
        <v>2.1</v>
      </c>
      <c r="G34">
        <v>5.25</v>
      </c>
      <c r="H34">
        <v>19</v>
      </c>
      <c r="I34" t="s">
        <v>27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</row>
    <row r="35" spans="1:20" x14ac:dyDescent="0.25">
      <c r="A35" t="s">
        <v>22</v>
      </c>
      <c r="B35" t="s">
        <v>23</v>
      </c>
      <c r="C35" t="s">
        <v>24</v>
      </c>
      <c r="D35" t="s">
        <v>42</v>
      </c>
      <c r="E35" t="s">
        <v>38</v>
      </c>
      <c r="F35">
        <v>2.48</v>
      </c>
      <c r="G35">
        <v>6.2</v>
      </c>
      <c r="H35">
        <v>19</v>
      </c>
      <c r="I35" t="s">
        <v>27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</row>
    <row r="36" spans="1:20" x14ac:dyDescent="0.25">
      <c r="A36" t="s">
        <v>22</v>
      </c>
      <c r="B36" t="s">
        <v>23</v>
      </c>
      <c r="C36" t="s">
        <v>24</v>
      </c>
      <c r="D36" t="s">
        <v>43</v>
      </c>
      <c r="E36" t="s">
        <v>26</v>
      </c>
      <c r="F36">
        <v>22.48</v>
      </c>
      <c r="G36">
        <v>56.2</v>
      </c>
      <c r="H36">
        <v>19</v>
      </c>
      <c r="I36" t="s">
        <v>27</v>
      </c>
      <c r="J36">
        <v>296</v>
      </c>
      <c r="K36">
        <v>16</v>
      </c>
      <c r="L36">
        <v>124</v>
      </c>
      <c r="M36">
        <v>437</v>
      </c>
      <c r="N36">
        <v>0</v>
      </c>
      <c r="O36">
        <v>437</v>
      </c>
      <c r="P36">
        <v>0</v>
      </c>
      <c r="Q36">
        <v>437</v>
      </c>
      <c r="R36">
        <v>0</v>
      </c>
      <c r="S36">
        <v>437</v>
      </c>
      <c r="T36">
        <v>437</v>
      </c>
    </row>
    <row r="37" spans="1:20" x14ac:dyDescent="0.25">
      <c r="A37" t="s">
        <v>22</v>
      </c>
      <c r="B37" t="s">
        <v>23</v>
      </c>
      <c r="C37" t="s">
        <v>24</v>
      </c>
      <c r="D37" t="s">
        <v>43</v>
      </c>
      <c r="E37" t="s">
        <v>28</v>
      </c>
      <c r="F37">
        <v>12.46</v>
      </c>
      <c r="G37">
        <v>31.15</v>
      </c>
      <c r="H37">
        <v>19</v>
      </c>
      <c r="I37" t="s">
        <v>27</v>
      </c>
      <c r="J37">
        <v>143</v>
      </c>
      <c r="K37">
        <v>5</v>
      </c>
      <c r="L37">
        <v>256</v>
      </c>
      <c r="M37">
        <v>404</v>
      </c>
      <c r="N37">
        <v>0</v>
      </c>
      <c r="O37">
        <v>404</v>
      </c>
      <c r="P37">
        <v>0</v>
      </c>
      <c r="Q37">
        <v>404</v>
      </c>
      <c r="R37">
        <v>0</v>
      </c>
      <c r="S37">
        <v>404</v>
      </c>
      <c r="T37">
        <v>404</v>
      </c>
    </row>
    <row r="38" spans="1:20" x14ac:dyDescent="0.25">
      <c r="A38" t="s">
        <v>22</v>
      </c>
      <c r="B38" t="s">
        <v>23</v>
      </c>
      <c r="C38" t="s">
        <v>24</v>
      </c>
      <c r="D38" t="s">
        <v>43</v>
      </c>
      <c r="E38" t="s">
        <v>29</v>
      </c>
      <c r="F38">
        <v>4.5599999999999996</v>
      </c>
      <c r="G38">
        <v>11.4</v>
      </c>
      <c r="H38">
        <v>22</v>
      </c>
      <c r="I38" t="s">
        <v>27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</row>
    <row r="39" spans="1:20" x14ac:dyDescent="0.25">
      <c r="A39" t="s">
        <v>22</v>
      </c>
      <c r="B39" t="s">
        <v>23</v>
      </c>
      <c r="C39" t="s">
        <v>24</v>
      </c>
      <c r="D39" t="s">
        <v>44</v>
      </c>
      <c r="E39" t="s">
        <v>26</v>
      </c>
      <c r="F39">
        <v>22.48</v>
      </c>
      <c r="G39">
        <v>56.2</v>
      </c>
      <c r="H39">
        <v>19</v>
      </c>
      <c r="I39" t="s">
        <v>27</v>
      </c>
      <c r="J39">
        <v>296</v>
      </c>
      <c r="K39">
        <v>16</v>
      </c>
      <c r="L39">
        <v>124</v>
      </c>
      <c r="M39">
        <v>437</v>
      </c>
      <c r="N39">
        <v>0</v>
      </c>
      <c r="O39">
        <v>437</v>
      </c>
      <c r="P39">
        <v>0</v>
      </c>
      <c r="Q39">
        <v>437</v>
      </c>
      <c r="R39">
        <v>0</v>
      </c>
      <c r="S39">
        <v>437</v>
      </c>
      <c r="T39">
        <v>437</v>
      </c>
    </row>
    <row r="40" spans="1:20" x14ac:dyDescent="0.25">
      <c r="A40" t="s">
        <v>22</v>
      </c>
      <c r="B40" t="s">
        <v>23</v>
      </c>
      <c r="C40" t="s">
        <v>24</v>
      </c>
      <c r="D40" t="s">
        <v>44</v>
      </c>
      <c r="E40" t="s">
        <v>28</v>
      </c>
      <c r="F40">
        <v>12.46</v>
      </c>
      <c r="G40">
        <v>31.15</v>
      </c>
      <c r="H40">
        <v>19</v>
      </c>
      <c r="I40" t="s">
        <v>27</v>
      </c>
      <c r="J40">
        <v>143</v>
      </c>
      <c r="K40">
        <v>5</v>
      </c>
      <c r="L40">
        <v>256</v>
      </c>
      <c r="M40">
        <v>404</v>
      </c>
      <c r="N40">
        <v>0</v>
      </c>
      <c r="O40">
        <v>404</v>
      </c>
      <c r="P40">
        <v>0</v>
      </c>
      <c r="Q40">
        <v>404</v>
      </c>
      <c r="R40">
        <v>0</v>
      </c>
      <c r="S40">
        <v>404</v>
      </c>
      <c r="T40">
        <v>404</v>
      </c>
    </row>
    <row r="41" spans="1:20" x14ac:dyDescent="0.25">
      <c r="A41" t="s">
        <v>22</v>
      </c>
      <c r="B41" t="s">
        <v>23</v>
      </c>
      <c r="C41" t="s">
        <v>24</v>
      </c>
      <c r="D41" t="s">
        <v>44</v>
      </c>
      <c r="E41" t="s">
        <v>29</v>
      </c>
      <c r="F41">
        <v>4.5599999999999996</v>
      </c>
      <c r="G41">
        <v>11.4</v>
      </c>
      <c r="H41">
        <v>22</v>
      </c>
      <c r="I41" t="s">
        <v>27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</row>
    <row r="42" spans="1:20" x14ac:dyDescent="0.25">
      <c r="A42" t="s">
        <v>22</v>
      </c>
      <c r="B42" t="s">
        <v>23</v>
      </c>
      <c r="C42" t="s">
        <v>24</v>
      </c>
      <c r="D42" t="s">
        <v>45</v>
      </c>
      <c r="E42" t="s">
        <v>32</v>
      </c>
      <c r="F42">
        <v>39.68</v>
      </c>
      <c r="G42">
        <v>99.2</v>
      </c>
      <c r="H42">
        <v>19</v>
      </c>
      <c r="I42" t="s">
        <v>27</v>
      </c>
      <c r="J42">
        <v>572</v>
      </c>
      <c r="K42">
        <v>33</v>
      </c>
      <c r="L42">
        <v>208</v>
      </c>
      <c r="M42">
        <v>813</v>
      </c>
      <c r="N42">
        <v>0</v>
      </c>
      <c r="O42">
        <v>813</v>
      </c>
      <c r="P42">
        <v>0</v>
      </c>
      <c r="Q42">
        <v>813</v>
      </c>
      <c r="R42">
        <v>0</v>
      </c>
      <c r="S42">
        <v>813</v>
      </c>
      <c r="T42">
        <v>813</v>
      </c>
    </row>
    <row r="43" spans="1:20" x14ac:dyDescent="0.25">
      <c r="A43" t="s">
        <v>22</v>
      </c>
      <c r="B43" t="s">
        <v>23</v>
      </c>
      <c r="C43" t="s">
        <v>24</v>
      </c>
      <c r="D43" t="s">
        <v>45</v>
      </c>
      <c r="E43" t="s">
        <v>33</v>
      </c>
      <c r="F43">
        <v>10.74</v>
      </c>
      <c r="G43">
        <v>26.85</v>
      </c>
      <c r="H43">
        <v>19</v>
      </c>
      <c r="I43" t="s">
        <v>27</v>
      </c>
      <c r="J43">
        <v>424</v>
      </c>
      <c r="K43">
        <v>99</v>
      </c>
      <c r="L43">
        <v>151</v>
      </c>
      <c r="M43">
        <v>673</v>
      </c>
      <c r="N43">
        <v>0</v>
      </c>
      <c r="O43">
        <v>673</v>
      </c>
      <c r="P43">
        <v>0</v>
      </c>
      <c r="Q43">
        <v>673</v>
      </c>
      <c r="R43">
        <v>0</v>
      </c>
      <c r="S43">
        <v>673</v>
      </c>
      <c r="T43">
        <v>673</v>
      </c>
    </row>
    <row r="44" spans="1:20" x14ac:dyDescent="0.25">
      <c r="A44" t="s">
        <v>22</v>
      </c>
      <c r="B44" t="s">
        <v>23</v>
      </c>
      <c r="C44" t="s">
        <v>24</v>
      </c>
      <c r="D44" t="s">
        <v>45</v>
      </c>
      <c r="E44" t="s">
        <v>34</v>
      </c>
      <c r="F44">
        <v>13.62</v>
      </c>
      <c r="G44">
        <v>34.049999999999997</v>
      </c>
      <c r="H44">
        <v>19</v>
      </c>
      <c r="I44" t="s">
        <v>27</v>
      </c>
      <c r="J44">
        <v>329</v>
      </c>
      <c r="K44">
        <v>18</v>
      </c>
      <c r="L44">
        <v>151</v>
      </c>
      <c r="M44">
        <v>498</v>
      </c>
      <c r="N44">
        <v>0</v>
      </c>
      <c r="O44">
        <v>498</v>
      </c>
      <c r="P44">
        <v>0</v>
      </c>
      <c r="Q44">
        <v>498</v>
      </c>
      <c r="R44">
        <v>0</v>
      </c>
      <c r="S44">
        <v>498</v>
      </c>
      <c r="T44">
        <v>498</v>
      </c>
    </row>
    <row r="45" spans="1:20" x14ac:dyDescent="0.25">
      <c r="A45" t="s">
        <v>22</v>
      </c>
      <c r="B45" t="s">
        <v>23</v>
      </c>
      <c r="C45" t="s">
        <v>24</v>
      </c>
      <c r="D45" t="s">
        <v>45</v>
      </c>
      <c r="E45" t="s">
        <v>36</v>
      </c>
      <c r="F45">
        <v>4.7699999999999996</v>
      </c>
      <c r="G45">
        <v>11.92</v>
      </c>
      <c r="H45">
        <v>22</v>
      </c>
      <c r="I45" t="s">
        <v>27</v>
      </c>
      <c r="J45">
        <v>39</v>
      </c>
      <c r="K45">
        <v>2</v>
      </c>
      <c r="L45">
        <v>0</v>
      </c>
      <c r="M45">
        <v>41</v>
      </c>
      <c r="N45">
        <v>0</v>
      </c>
      <c r="O45">
        <v>41</v>
      </c>
      <c r="P45">
        <v>0</v>
      </c>
      <c r="Q45">
        <v>41</v>
      </c>
      <c r="R45">
        <v>0</v>
      </c>
      <c r="S45">
        <v>41</v>
      </c>
      <c r="T45">
        <v>41</v>
      </c>
    </row>
    <row r="46" spans="1:20" x14ac:dyDescent="0.25">
      <c r="A46" t="s">
        <v>22</v>
      </c>
      <c r="B46" t="s">
        <v>23</v>
      </c>
      <c r="C46" t="s">
        <v>24</v>
      </c>
      <c r="D46" t="s">
        <v>45</v>
      </c>
      <c r="E46" t="s">
        <v>37</v>
      </c>
      <c r="F46">
        <v>2.1</v>
      </c>
      <c r="G46">
        <v>5.25</v>
      </c>
      <c r="H46">
        <v>19</v>
      </c>
      <c r="I46" t="s">
        <v>27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</row>
    <row r="47" spans="1:20" x14ac:dyDescent="0.25">
      <c r="A47" t="s">
        <v>22</v>
      </c>
      <c r="B47" t="s">
        <v>23</v>
      </c>
      <c r="C47" t="s">
        <v>24</v>
      </c>
      <c r="D47" t="s">
        <v>45</v>
      </c>
      <c r="E47" t="s">
        <v>38</v>
      </c>
      <c r="F47">
        <v>2.0299999999999998</v>
      </c>
      <c r="G47">
        <v>5.07</v>
      </c>
      <c r="H47">
        <v>19</v>
      </c>
      <c r="I47" t="s">
        <v>27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</row>
    <row r="48" spans="1:20" x14ac:dyDescent="0.25">
      <c r="A48" t="s">
        <v>22</v>
      </c>
      <c r="B48" t="s">
        <v>23</v>
      </c>
      <c r="C48" t="s">
        <v>24</v>
      </c>
      <c r="D48" t="s">
        <v>46</v>
      </c>
      <c r="E48" t="s">
        <v>32</v>
      </c>
      <c r="F48">
        <v>38.270000000000003</v>
      </c>
      <c r="G48">
        <v>95.68</v>
      </c>
      <c r="H48">
        <v>19</v>
      </c>
      <c r="I48" t="s">
        <v>27</v>
      </c>
      <c r="J48">
        <v>828</v>
      </c>
      <c r="K48">
        <v>72</v>
      </c>
      <c r="L48">
        <v>157</v>
      </c>
      <c r="M48">
        <v>1057</v>
      </c>
      <c r="N48">
        <v>0</v>
      </c>
      <c r="O48">
        <v>1057</v>
      </c>
      <c r="P48">
        <v>0</v>
      </c>
      <c r="Q48">
        <v>1057</v>
      </c>
      <c r="R48">
        <v>0</v>
      </c>
      <c r="S48">
        <v>1057</v>
      </c>
      <c r="T48">
        <v>1057</v>
      </c>
    </row>
    <row r="49" spans="1:20" x14ac:dyDescent="0.25">
      <c r="A49" t="s">
        <v>22</v>
      </c>
      <c r="B49" t="s">
        <v>23</v>
      </c>
      <c r="C49" t="s">
        <v>24</v>
      </c>
      <c r="D49" t="s">
        <v>46</v>
      </c>
      <c r="E49" t="s">
        <v>33</v>
      </c>
      <c r="F49">
        <v>9.1199999999999992</v>
      </c>
      <c r="G49">
        <v>22.8</v>
      </c>
      <c r="H49">
        <v>19</v>
      </c>
      <c r="I49" t="s">
        <v>27</v>
      </c>
      <c r="J49">
        <v>201</v>
      </c>
      <c r="K49">
        <v>19</v>
      </c>
      <c r="L49">
        <v>157</v>
      </c>
      <c r="M49">
        <v>377</v>
      </c>
      <c r="N49">
        <v>0</v>
      </c>
      <c r="O49">
        <v>377</v>
      </c>
      <c r="P49">
        <v>0</v>
      </c>
      <c r="Q49">
        <v>377</v>
      </c>
      <c r="R49">
        <v>0</v>
      </c>
      <c r="S49">
        <v>377</v>
      </c>
      <c r="T49">
        <v>377</v>
      </c>
    </row>
    <row r="50" spans="1:20" x14ac:dyDescent="0.25">
      <c r="A50" t="s">
        <v>22</v>
      </c>
      <c r="B50" t="s">
        <v>23</v>
      </c>
      <c r="C50" t="s">
        <v>24</v>
      </c>
      <c r="D50" t="s">
        <v>46</v>
      </c>
      <c r="E50" t="s">
        <v>34</v>
      </c>
      <c r="F50">
        <v>11.33</v>
      </c>
      <c r="G50">
        <v>28.32</v>
      </c>
      <c r="H50">
        <v>19</v>
      </c>
      <c r="I50" t="s">
        <v>27</v>
      </c>
      <c r="J50">
        <v>265</v>
      </c>
      <c r="K50">
        <v>13</v>
      </c>
      <c r="L50">
        <v>157</v>
      </c>
      <c r="M50">
        <v>435</v>
      </c>
      <c r="N50">
        <v>0</v>
      </c>
      <c r="O50">
        <v>435</v>
      </c>
      <c r="P50">
        <v>0</v>
      </c>
      <c r="Q50">
        <v>435</v>
      </c>
      <c r="R50">
        <v>0</v>
      </c>
      <c r="S50">
        <v>435</v>
      </c>
      <c r="T50">
        <v>435</v>
      </c>
    </row>
    <row r="51" spans="1:20" x14ac:dyDescent="0.25">
      <c r="A51" t="s">
        <v>22</v>
      </c>
      <c r="B51" t="s">
        <v>23</v>
      </c>
      <c r="C51" t="s">
        <v>24</v>
      </c>
      <c r="D51" t="s">
        <v>46</v>
      </c>
      <c r="E51" t="s">
        <v>35</v>
      </c>
      <c r="F51">
        <v>10.6</v>
      </c>
      <c r="G51">
        <v>26.5</v>
      </c>
      <c r="H51">
        <v>19</v>
      </c>
      <c r="I51" t="s">
        <v>27</v>
      </c>
      <c r="J51">
        <v>278</v>
      </c>
      <c r="K51">
        <v>19</v>
      </c>
      <c r="L51">
        <v>157</v>
      </c>
      <c r="M51">
        <v>453</v>
      </c>
      <c r="N51">
        <v>0</v>
      </c>
      <c r="O51">
        <v>453</v>
      </c>
      <c r="P51">
        <v>0</v>
      </c>
      <c r="Q51">
        <v>453</v>
      </c>
      <c r="R51">
        <v>0</v>
      </c>
      <c r="S51">
        <v>453</v>
      </c>
      <c r="T51">
        <v>453</v>
      </c>
    </row>
    <row r="52" spans="1:20" x14ac:dyDescent="0.25">
      <c r="A52" t="s">
        <v>22</v>
      </c>
      <c r="B52" t="s">
        <v>23</v>
      </c>
      <c r="C52" t="s">
        <v>24</v>
      </c>
      <c r="D52" t="s">
        <v>46</v>
      </c>
      <c r="E52" t="s">
        <v>36</v>
      </c>
      <c r="F52">
        <v>5.33</v>
      </c>
      <c r="G52">
        <v>13.32</v>
      </c>
      <c r="H52">
        <v>22</v>
      </c>
      <c r="I52" t="s">
        <v>27</v>
      </c>
      <c r="J52">
        <v>80</v>
      </c>
      <c r="K52">
        <v>4</v>
      </c>
      <c r="L52">
        <v>0</v>
      </c>
      <c r="M52">
        <v>85</v>
      </c>
      <c r="N52">
        <v>0</v>
      </c>
      <c r="O52">
        <v>85</v>
      </c>
      <c r="P52">
        <v>0</v>
      </c>
      <c r="Q52">
        <v>85</v>
      </c>
      <c r="R52">
        <v>0</v>
      </c>
      <c r="S52">
        <v>85</v>
      </c>
      <c r="T52">
        <v>85</v>
      </c>
    </row>
    <row r="53" spans="1:20" x14ac:dyDescent="0.25">
      <c r="A53" t="s">
        <v>22</v>
      </c>
      <c r="B53" t="s">
        <v>23</v>
      </c>
      <c r="C53" t="s">
        <v>24</v>
      </c>
      <c r="D53" t="s">
        <v>46</v>
      </c>
      <c r="E53" t="s">
        <v>37</v>
      </c>
      <c r="F53">
        <v>2.1</v>
      </c>
      <c r="G53">
        <v>5.25</v>
      </c>
      <c r="H53">
        <v>19</v>
      </c>
      <c r="I53" t="s">
        <v>27</v>
      </c>
      <c r="J53">
        <v>8</v>
      </c>
      <c r="K53">
        <v>1</v>
      </c>
      <c r="L53">
        <v>0</v>
      </c>
      <c r="M53">
        <v>9</v>
      </c>
      <c r="N53">
        <v>0</v>
      </c>
      <c r="O53">
        <v>9</v>
      </c>
      <c r="P53">
        <v>0</v>
      </c>
      <c r="Q53">
        <v>9</v>
      </c>
      <c r="R53">
        <v>0</v>
      </c>
      <c r="S53">
        <v>9</v>
      </c>
      <c r="T53">
        <v>9</v>
      </c>
    </row>
    <row r="54" spans="1:20" x14ac:dyDescent="0.25">
      <c r="A54" t="s">
        <v>22</v>
      </c>
      <c r="B54" t="s">
        <v>23</v>
      </c>
      <c r="C54" t="s">
        <v>24</v>
      </c>
      <c r="D54" t="s">
        <v>46</v>
      </c>
      <c r="E54" t="s">
        <v>38</v>
      </c>
      <c r="F54">
        <v>2.48</v>
      </c>
      <c r="G54">
        <v>6.2</v>
      </c>
      <c r="H54">
        <v>19</v>
      </c>
      <c r="I54" t="s">
        <v>27</v>
      </c>
      <c r="J54">
        <v>10</v>
      </c>
      <c r="K54">
        <v>1</v>
      </c>
      <c r="L54">
        <v>0</v>
      </c>
      <c r="M54">
        <v>11</v>
      </c>
      <c r="N54">
        <v>0</v>
      </c>
      <c r="O54">
        <v>11</v>
      </c>
      <c r="P54">
        <v>0</v>
      </c>
      <c r="Q54">
        <v>11</v>
      </c>
      <c r="R54">
        <v>0</v>
      </c>
      <c r="S54">
        <v>11</v>
      </c>
      <c r="T54">
        <v>11</v>
      </c>
    </row>
    <row r="55" spans="1:20" x14ac:dyDescent="0.25">
      <c r="A55" t="s">
        <v>22</v>
      </c>
      <c r="B55" t="s">
        <v>23</v>
      </c>
      <c r="C55" t="s">
        <v>24</v>
      </c>
      <c r="D55" t="s">
        <v>47</v>
      </c>
      <c r="E55" t="s">
        <v>29</v>
      </c>
      <c r="F55">
        <v>4.5599999999999996</v>
      </c>
      <c r="G55">
        <v>11.4</v>
      </c>
      <c r="H55">
        <v>22</v>
      </c>
      <c r="I55" t="s">
        <v>27</v>
      </c>
      <c r="J55">
        <v>20</v>
      </c>
      <c r="K55">
        <v>2</v>
      </c>
      <c r="L55">
        <v>0</v>
      </c>
      <c r="M55">
        <v>21</v>
      </c>
      <c r="N55">
        <v>0</v>
      </c>
      <c r="O55">
        <v>21</v>
      </c>
      <c r="P55">
        <v>0</v>
      </c>
      <c r="Q55">
        <v>21</v>
      </c>
      <c r="R55">
        <v>0</v>
      </c>
      <c r="S55">
        <v>21</v>
      </c>
      <c r="T55">
        <v>21</v>
      </c>
    </row>
    <row r="56" spans="1:20" x14ac:dyDescent="0.25">
      <c r="A56" t="s">
        <v>22</v>
      </c>
      <c r="B56" t="s">
        <v>23</v>
      </c>
      <c r="C56" t="s">
        <v>24</v>
      </c>
      <c r="D56" t="s">
        <v>47</v>
      </c>
      <c r="E56" t="s">
        <v>26</v>
      </c>
      <c r="F56">
        <v>22.48</v>
      </c>
      <c r="G56">
        <v>56.2</v>
      </c>
      <c r="H56">
        <v>19</v>
      </c>
      <c r="I56" t="s">
        <v>27</v>
      </c>
      <c r="J56">
        <v>427</v>
      </c>
      <c r="K56">
        <v>39</v>
      </c>
      <c r="L56">
        <v>124</v>
      </c>
      <c r="M56">
        <v>590</v>
      </c>
      <c r="N56">
        <v>0</v>
      </c>
      <c r="O56">
        <v>590</v>
      </c>
      <c r="P56">
        <v>0</v>
      </c>
      <c r="Q56">
        <v>590</v>
      </c>
      <c r="R56">
        <v>0</v>
      </c>
      <c r="S56">
        <v>590</v>
      </c>
      <c r="T56">
        <v>590</v>
      </c>
    </row>
    <row r="57" spans="1:20" x14ac:dyDescent="0.25">
      <c r="A57" t="s">
        <v>22</v>
      </c>
      <c r="B57" t="s">
        <v>23</v>
      </c>
      <c r="C57" t="s">
        <v>24</v>
      </c>
      <c r="D57" t="s">
        <v>47</v>
      </c>
      <c r="E57" t="s">
        <v>28</v>
      </c>
      <c r="F57">
        <v>12.46</v>
      </c>
      <c r="G57">
        <v>31.15</v>
      </c>
      <c r="H57">
        <v>19</v>
      </c>
      <c r="I57" t="s">
        <v>27</v>
      </c>
      <c r="J57">
        <v>230</v>
      </c>
      <c r="K57">
        <v>13</v>
      </c>
      <c r="L57">
        <v>256</v>
      </c>
      <c r="M57">
        <v>499</v>
      </c>
      <c r="N57">
        <v>0</v>
      </c>
      <c r="O57">
        <v>499</v>
      </c>
      <c r="P57">
        <v>0</v>
      </c>
      <c r="Q57">
        <v>499</v>
      </c>
      <c r="R57">
        <v>0</v>
      </c>
      <c r="S57">
        <v>499</v>
      </c>
      <c r="T57">
        <v>499</v>
      </c>
    </row>
    <row r="58" spans="1:20" x14ac:dyDescent="0.25">
      <c r="A58" t="s">
        <v>22</v>
      </c>
      <c r="B58" t="s">
        <v>23</v>
      </c>
      <c r="C58" t="s">
        <v>24</v>
      </c>
      <c r="D58" t="s">
        <v>48</v>
      </c>
      <c r="E58" t="s">
        <v>26</v>
      </c>
      <c r="F58">
        <v>22.48</v>
      </c>
      <c r="G58">
        <v>56.2</v>
      </c>
      <c r="H58">
        <v>19</v>
      </c>
      <c r="I58" t="s">
        <v>27</v>
      </c>
      <c r="J58">
        <v>427</v>
      </c>
      <c r="K58">
        <v>39</v>
      </c>
      <c r="L58">
        <v>124</v>
      </c>
      <c r="M58">
        <v>590</v>
      </c>
      <c r="N58">
        <v>0</v>
      </c>
      <c r="O58">
        <v>590</v>
      </c>
      <c r="P58">
        <v>0</v>
      </c>
      <c r="Q58">
        <v>590</v>
      </c>
      <c r="R58">
        <v>0</v>
      </c>
      <c r="S58">
        <v>590</v>
      </c>
      <c r="T58">
        <v>590</v>
      </c>
    </row>
    <row r="59" spans="1:20" x14ac:dyDescent="0.25">
      <c r="A59" t="s">
        <v>22</v>
      </c>
      <c r="B59" t="s">
        <v>23</v>
      </c>
      <c r="C59" t="s">
        <v>24</v>
      </c>
      <c r="D59" t="s">
        <v>48</v>
      </c>
      <c r="E59" t="s">
        <v>28</v>
      </c>
      <c r="F59">
        <v>12.46</v>
      </c>
      <c r="G59">
        <v>31.15</v>
      </c>
      <c r="H59">
        <v>19</v>
      </c>
      <c r="I59" t="s">
        <v>27</v>
      </c>
      <c r="J59">
        <v>230</v>
      </c>
      <c r="K59">
        <v>13</v>
      </c>
      <c r="L59">
        <v>256</v>
      </c>
      <c r="M59">
        <v>499</v>
      </c>
      <c r="N59">
        <v>0</v>
      </c>
      <c r="O59">
        <v>499</v>
      </c>
      <c r="P59">
        <v>0</v>
      </c>
      <c r="Q59">
        <v>499</v>
      </c>
      <c r="R59">
        <v>0</v>
      </c>
      <c r="S59">
        <v>499</v>
      </c>
      <c r="T59">
        <v>499</v>
      </c>
    </row>
    <row r="60" spans="1:20" x14ac:dyDescent="0.25">
      <c r="A60" t="s">
        <v>22</v>
      </c>
      <c r="B60" t="s">
        <v>23</v>
      </c>
      <c r="C60" t="s">
        <v>24</v>
      </c>
      <c r="D60" t="s">
        <v>48</v>
      </c>
      <c r="E60" t="s">
        <v>29</v>
      </c>
      <c r="F60">
        <v>4.5599999999999996</v>
      </c>
      <c r="G60">
        <v>11.4</v>
      </c>
      <c r="H60">
        <v>22</v>
      </c>
      <c r="I60" t="s">
        <v>27</v>
      </c>
      <c r="J60">
        <v>20</v>
      </c>
      <c r="K60">
        <v>2</v>
      </c>
      <c r="L60">
        <v>0</v>
      </c>
      <c r="M60">
        <v>21</v>
      </c>
      <c r="N60">
        <v>0</v>
      </c>
      <c r="O60">
        <v>21</v>
      </c>
      <c r="P60">
        <v>0</v>
      </c>
      <c r="Q60">
        <v>21</v>
      </c>
      <c r="R60">
        <v>0</v>
      </c>
      <c r="S60">
        <v>21</v>
      </c>
      <c r="T60">
        <v>21</v>
      </c>
    </row>
    <row r="61" spans="1:20" x14ac:dyDescent="0.25">
      <c r="A61" t="s">
        <v>22</v>
      </c>
      <c r="B61" t="s">
        <v>23</v>
      </c>
      <c r="C61" t="s">
        <v>24</v>
      </c>
      <c r="D61" t="s">
        <v>49</v>
      </c>
      <c r="E61" t="s">
        <v>32</v>
      </c>
      <c r="F61">
        <v>39.68</v>
      </c>
      <c r="G61">
        <v>99.2</v>
      </c>
      <c r="H61">
        <v>19</v>
      </c>
      <c r="I61" t="s">
        <v>27</v>
      </c>
      <c r="J61">
        <v>847</v>
      </c>
      <c r="K61">
        <v>73</v>
      </c>
      <c r="L61">
        <v>208</v>
      </c>
      <c r="M61">
        <v>1127</v>
      </c>
      <c r="N61">
        <v>0</v>
      </c>
      <c r="O61">
        <v>1127</v>
      </c>
      <c r="P61">
        <v>0</v>
      </c>
      <c r="Q61">
        <v>1127</v>
      </c>
      <c r="R61">
        <v>0</v>
      </c>
      <c r="S61">
        <v>1127</v>
      </c>
      <c r="T61">
        <v>1127</v>
      </c>
    </row>
    <row r="62" spans="1:20" x14ac:dyDescent="0.25">
      <c r="A62" t="s">
        <v>22</v>
      </c>
      <c r="B62" t="s">
        <v>23</v>
      </c>
      <c r="C62" t="s">
        <v>24</v>
      </c>
      <c r="D62" t="s">
        <v>49</v>
      </c>
      <c r="E62" t="s">
        <v>33</v>
      </c>
      <c r="F62">
        <v>10.74</v>
      </c>
      <c r="G62">
        <v>26.85</v>
      </c>
      <c r="H62">
        <v>19</v>
      </c>
      <c r="I62" t="s">
        <v>27</v>
      </c>
      <c r="J62">
        <v>485</v>
      </c>
      <c r="K62">
        <v>106</v>
      </c>
      <c r="L62">
        <v>151</v>
      </c>
      <c r="M62">
        <v>742</v>
      </c>
      <c r="N62">
        <v>0</v>
      </c>
      <c r="O62">
        <v>742</v>
      </c>
      <c r="P62">
        <v>0</v>
      </c>
      <c r="Q62">
        <v>742</v>
      </c>
      <c r="R62">
        <v>0</v>
      </c>
      <c r="S62">
        <v>742</v>
      </c>
      <c r="T62">
        <v>742</v>
      </c>
    </row>
    <row r="63" spans="1:20" x14ac:dyDescent="0.25">
      <c r="A63" t="s">
        <v>22</v>
      </c>
      <c r="B63" t="s">
        <v>23</v>
      </c>
      <c r="C63" t="s">
        <v>24</v>
      </c>
      <c r="D63" t="s">
        <v>49</v>
      </c>
      <c r="E63" t="s">
        <v>34</v>
      </c>
      <c r="F63">
        <v>13.62</v>
      </c>
      <c r="G63">
        <v>34.049999999999997</v>
      </c>
      <c r="H63">
        <v>19</v>
      </c>
      <c r="I63" t="s">
        <v>27</v>
      </c>
      <c r="J63">
        <v>362</v>
      </c>
      <c r="K63">
        <v>31</v>
      </c>
      <c r="L63">
        <v>151</v>
      </c>
      <c r="M63">
        <v>545</v>
      </c>
      <c r="N63">
        <v>0</v>
      </c>
      <c r="O63">
        <v>545</v>
      </c>
      <c r="P63">
        <v>0</v>
      </c>
      <c r="Q63">
        <v>545</v>
      </c>
      <c r="R63">
        <v>0</v>
      </c>
      <c r="S63">
        <v>545</v>
      </c>
      <c r="T63">
        <v>545</v>
      </c>
    </row>
    <row r="64" spans="1:20" x14ac:dyDescent="0.25">
      <c r="A64" t="s">
        <v>22</v>
      </c>
      <c r="B64" t="s">
        <v>23</v>
      </c>
      <c r="C64" t="s">
        <v>24</v>
      </c>
      <c r="D64" t="s">
        <v>49</v>
      </c>
      <c r="E64" t="s">
        <v>36</v>
      </c>
      <c r="F64">
        <v>4.7699999999999996</v>
      </c>
      <c r="G64">
        <v>11.92</v>
      </c>
      <c r="H64">
        <v>22</v>
      </c>
      <c r="I64" t="s">
        <v>27</v>
      </c>
      <c r="J64">
        <v>78</v>
      </c>
      <c r="K64">
        <v>4</v>
      </c>
      <c r="L64">
        <v>0</v>
      </c>
      <c r="M64">
        <v>82</v>
      </c>
      <c r="N64">
        <v>0</v>
      </c>
      <c r="O64">
        <v>82</v>
      </c>
      <c r="P64">
        <v>0</v>
      </c>
      <c r="Q64">
        <v>82</v>
      </c>
      <c r="R64">
        <v>0</v>
      </c>
      <c r="S64">
        <v>82</v>
      </c>
      <c r="T64">
        <v>82</v>
      </c>
    </row>
    <row r="65" spans="1:20" x14ac:dyDescent="0.25">
      <c r="A65" t="s">
        <v>22</v>
      </c>
      <c r="B65" t="s">
        <v>23</v>
      </c>
      <c r="C65" t="s">
        <v>24</v>
      </c>
      <c r="D65" t="s">
        <v>49</v>
      </c>
      <c r="E65" t="s">
        <v>37</v>
      </c>
      <c r="F65">
        <v>2.1</v>
      </c>
      <c r="G65">
        <v>5.25</v>
      </c>
      <c r="H65">
        <v>19</v>
      </c>
      <c r="I65" t="s">
        <v>27</v>
      </c>
      <c r="J65">
        <v>8</v>
      </c>
      <c r="K65">
        <v>1</v>
      </c>
      <c r="L65">
        <v>0</v>
      </c>
      <c r="M65">
        <v>9</v>
      </c>
      <c r="N65">
        <v>0</v>
      </c>
      <c r="O65">
        <v>9</v>
      </c>
      <c r="P65">
        <v>0</v>
      </c>
      <c r="Q65">
        <v>9</v>
      </c>
      <c r="R65">
        <v>0</v>
      </c>
      <c r="S65">
        <v>9</v>
      </c>
      <c r="T65">
        <v>9</v>
      </c>
    </row>
    <row r="66" spans="1:20" x14ac:dyDescent="0.25">
      <c r="A66" t="s">
        <v>22</v>
      </c>
      <c r="B66" t="s">
        <v>23</v>
      </c>
      <c r="C66" t="s">
        <v>24</v>
      </c>
      <c r="D66" t="s">
        <v>49</v>
      </c>
      <c r="E66" t="s">
        <v>38</v>
      </c>
      <c r="F66">
        <v>2.0299999999999998</v>
      </c>
      <c r="G66">
        <v>5.07</v>
      </c>
      <c r="H66">
        <v>19</v>
      </c>
      <c r="I66" t="s">
        <v>27</v>
      </c>
      <c r="J66">
        <v>8</v>
      </c>
      <c r="K66">
        <v>1</v>
      </c>
      <c r="L66">
        <v>0</v>
      </c>
      <c r="M66">
        <v>9</v>
      </c>
      <c r="N66">
        <v>0</v>
      </c>
      <c r="O66">
        <v>9</v>
      </c>
      <c r="P66">
        <v>0</v>
      </c>
      <c r="Q66">
        <v>9</v>
      </c>
      <c r="R66">
        <v>0</v>
      </c>
      <c r="S66">
        <v>9</v>
      </c>
      <c r="T66">
        <v>9</v>
      </c>
    </row>
    <row r="67" spans="1:20" x14ac:dyDescent="0.25">
      <c r="A67" t="s">
        <v>50</v>
      </c>
      <c r="B67" t="s">
        <v>51</v>
      </c>
      <c r="C67" t="s">
        <v>52</v>
      </c>
      <c r="D67" t="s">
        <v>53</v>
      </c>
      <c r="E67" t="s">
        <v>26</v>
      </c>
      <c r="F67">
        <v>28.04</v>
      </c>
      <c r="G67">
        <v>70.099999999999994</v>
      </c>
      <c r="H67">
        <v>19</v>
      </c>
      <c r="I67" t="s">
        <v>27</v>
      </c>
      <c r="J67">
        <v>635</v>
      </c>
      <c r="K67">
        <v>14</v>
      </c>
      <c r="L67">
        <v>124</v>
      </c>
      <c r="M67">
        <v>773</v>
      </c>
      <c r="N67">
        <v>0</v>
      </c>
      <c r="O67">
        <v>773</v>
      </c>
      <c r="P67">
        <v>0</v>
      </c>
      <c r="Q67">
        <v>773</v>
      </c>
      <c r="R67">
        <v>0</v>
      </c>
      <c r="S67">
        <v>773</v>
      </c>
      <c r="T67">
        <v>773</v>
      </c>
    </row>
    <row r="68" spans="1:20" x14ac:dyDescent="0.25">
      <c r="A68" t="s">
        <v>50</v>
      </c>
      <c r="B68" t="s">
        <v>51</v>
      </c>
      <c r="C68" t="s">
        <v>52</v>
      </c>
      <c r="D68" t="s">
        <v>53</v>
      </c>
      <c r="E68" t="s">
        <v>28</v>
      </c>
      <c r="F68">
        <v>11.39</v>
      </c>
      <c r="G68">
        <v>28.48</v>
      </c>
      <c r="H68">
        <v>19</v>
      </c>
      <c r="I68" t="s">
        <v>27</v>
      </c>
      <c r="J68">
        <v>451</v>
      </c>
      <c r="K68">
        <v>12</v>
      </c>
      <c r="L68">
        <v>256</v>
      </c>
      <c r="M68">
        <v>720</v>
      </c>
      <c r="N68">
        <v>0</v>
      </c>
      <c r="O68">
        <v>720</v>
      </c>
      <c r="P68">
        <v>0</v>
      </c>
      <c r="Q68">
        <v>720</v>
      </c>
      <c r="R68">
        <v>0</v>
      </c>
      <c r="S68">
        <v>720</v>
      </c>
      <c r="T68">
        <v>720</v>
      </c>
    </row>
    <row r="69" spans="1:20" x14ac:dyDescent="0.25">
      <c r="A69" t="s">
        <v>50</v>
      </c>
      <c r="B69" t="s">
        <v>51</v>
      </c>
      <c r="C69" t="s">
        <v>52</v>
      </c>
      <c r="D69" t="s">
        <v>53</v>
      </c>
      <c r="E69" t="s">
        <v>54</v>
      </c>
      <c r="F69">
        <v>4.24</v>
      </c>
      <c r="G69">
        <v>10.6</v>
      </c>
      <c r="H69">
        <v>22</v>
      </c>
      <c r="I69" t="s">
        <v>27</v>
      </c>
      <c r="J69">
        <v>151</v>
      </c>
      <c r="K69">
        <v>4</v>
      </c>
      <c r="L69">
        <v>0</v>
      </c>
      <c r="M69">
        <v>155</v>
      </c>
      <c r="N69">
        <v>0</v>
      </c>
      <c r="O69">
        <v>155</v>
      </c>
      <c r="P69">
        <v>0</v>
      </c>
      <c r="Q69">
        <v>155</v>
      </c>
      <c r="R69">
        <v>0</v>
      </c>
      <c r="S69">
        <v>155</v>
      </c>
      <c r="T69">
        <v>155</v>
      </c>
    </row>
    <row r="70" spans="1:20" x14ac:dyDescent="0.25">
      <c r="A70" t="s">
        <v>50</v>
      </c>
      <c r="B70" t="s">
        <v>51</v>
      </c>
      <c r="C70" t="s">
        <v>52</v>
      </c>
      <c r="D70" t="s">
        <v>55</v>
      </c>
      <c r="E70" t="s">
        <v>38</v>
      </c>
      <c r="F70">
        <v>2.2999999999999998</v>
      </c>
      <c r="G70">
        <v>5.75</v>
      </c>
      <c r="H70">
        <v>19</v>
      </c>
      <c r="I70" t="s">
        <v>27</v>
      </c>
      <c r="J70">
        <v>93</v>
      </c>
      <c r="K70">
        <v>3</v>
      </c>
      <c r="L70">
        <v>0</v>
      </c>
      <c r="M70">
        <v>95</v>
      </c>
      <c r="N70">
        <v>0</v>
      </c>
      <c r="O70">
        <v>95</v>
      </c>
      <c r="P70">
        <v>0</v>
      </c>
      <c r="Q70">
        <v>95</v>
      </c>
      <c r="R70">
        <v>0</v>
      </c>
      <c r="S70">
        <v>95</v>
      </c>
      <c r="T70">
        <v>95</v>
      </c>
    </row>
    <row r="71" spans="1:20" x14ac:dyDescent="0.25">
      <c r="A71" t="s">
        <v>50</v>
      </c>
      <c r="B71" t="s">
        <v>51</v>
      </c>
      <c r="C71" t="s">
        <v>52</v>
      </c>
      <c r="D71" t="s">
        <v>55</v>
      </c>
      <c r="E71" t="s">
        <v>26</v>
      </c>
      <c r="F71">
        <v>34.43</v>
      </c>
      <c r="G71">
        <v>86.08</v>
      </c>
      <c r="H71">
        <v>19</v>
      </c>
      <c r="I71" t="s">
        <v>27</v>
      </c>
      <c r="J71">
        <v>897</v>
      </c>
      <c r="K71">
        <v>28</v>
      </c>
      <c r="L71">
        <v>208</v>
      </c>
      <c r="M71">
        <v>1133</v>
      </c>
      <c r="N71">
        <v>0</v>
      </c>
      <c r="O71">
        <v>1133</v>
      </c>
      <c r="P71">
        <v>0</v>
      </c>
      <c r="Q71">
        <v>1133</v>
      </c>
      <c r="R71">
        <v>0</v>
      </c>
      <c r="S71">
        <v>1133</v>
      </c>
      <c r="T71">
        <v>1133</v>
      </c>
    </row>
    <row r="72" spans="1:20" x14ac:dyDescent="0.25">
      <c r="A72" t="s">
        <v>50</v>
      </c>
      <c r="B72" t="s">
        <v>51</v>
      </c>
      <c r="C72" t="s">
        <v>52</v>
      </c>
      <c r="D72" t="s">
        <v>55</v>
      </c>
      <c r="E72" t="s">
        <v>33</v>
      </c>
      <c r="F72">
        <v>9.77</v>
      </c>
      <c r="G72">
        <v>24.43</v>
      </c>
      <c r="H72">
        <v>19</v>
      </c>
      <c r="I72" t="s">
        <v>27</v>
      </c>
      <c r="J72">
        <v>343</v>
      </c>
      <c r="K72">
        <v>9</v>
      </c>
      <c r="L72">
        <v>151</v>
      </c>
      <c r="M72">
        <v>502</v>
      </c>
      <c r="N72">
        <v>0</v>
      </c>
      <c r="O72">
        <v>502</v>
      </c>
      <c r="P72">
        <v>0</v>
      </c>
      <c r="Q72">
        <v>502</v>
      </c>
      <c r="R72">
        <v>0</v>
      </c>
      <c r="S72">
        <v>502</v>
      </c>
      <c r="T72">
        <v>502</v>
      </c>
    </row>
    <row r="73" spans="1:20" x14ac:dyDescent="0.25">
      <c r="A73" t="s">
        <v>50</v>
      </c>
      <c r="B73" t="s">
        <v>51</v>
      </c>
      <c r="C73" t="s">
        <v>52</v>
      </c>
      <c r="D73" t="s">
        <v>55</v>
      </c>
      <c r="E73" t="s">
        <v>34</v>
      </c>
      <c r="F73">
        <v>13.9</v>
      </c>
      <c r="G73">
        <v>34.75</v>
      </c>
      <c r="H73">
        <v>19</v>
      </c>
      <c r="I73" t="s">
        <v>27</v>
      </c>
      <c r="J73">
        <v>350</v>
      </c>
      <c r="K73">
        <v>12</v>
      </c>
      <c r="L73">
        <v>151</v>
      </c>
      <c r="M73">
        <v>513</v>
      </c>
      <c r="N73">
        <v>0</v>
      </c>
      <c r="O73">
        <v>513</v>
      </c>
      <c r="P73">
        <v>0</v>
      </c>
      <c r="Q73">
        <v>513</v>
      </c>
      <c r="R73">
        <v>0</v>
      </c>
      <c r="S73">
        <v>513</v>
      </c>
      <c r="T73">
        <v>513</v>
      </c>
    </row>
    <row r="74" spans="1:20" x14ac:dyDescent="0.25">
      <c r="A74" t="s">
        <v>50</v>
      </c>
      <c r="B74" t="s">
        <v>51</v>
      </c>
      <c r="C74" t="s">
        <v>52</v>
      </c>
      <c r="D74" t="s">
        <v>55</v>
      </c>
      <c r="E74" t="s">
        <v>56</v>
      </c>
      <c r="F74">
        <v>4.18</v>
      </c>
      <c r="G74">
        <v>10.45</v>
      </c>
      <c r="H74">
        <v>22</v>
      </c>
      <c r="I74" t="s">
        <v>27</v>
      </c>
      <c r="J74">
        <v>24</v>
      </c>
      <c r="K74">
        <v>0</v>
      </c>
      <c r="L74">
        <v>0</v>
      </c>
      <c r="M74">
        <v>24</v>
      </c>
      <c r="N74">
        <v>0</v>
      </c>
      <c r="O74">
        <v>24</v>
      </c>
      <c r="P74">
        <v>0</v>
      </c>
      <c r="Q74">
        <v>24</v>
      </c>
      <c r="R74">
        <v>0</v>
      </c>
      <c r="S74">
        <v>24</v>
      </c>
      <c r="T74">
        <v>24</v>
      </c>
    </row>
    <row r="75" spans="1:20" x14ac:dyDescent="0.25">
      <c r="A75" t="s">
        <v>50</v>
      </c>
      <c r="B75" t="s">
        <v>51</v>
      </c>
      <c r="C75" t="s">
        <v>52</v>
      </c>
      <c r="D75" t="s">
        <v>55</v>
      </c>
      <c r="E75" t="s">
        <v>37</v>
      </c>
      <c r="F75">
        <v>2.29</v>
      </c>
      <c r="G75">
        <v>5.72</v>
      </c>
      <c r="H75">
        <v>19</v>
      </c>
      <c r="I75" t="s">
        <v>27</v>
      </c>
      <c r="J75">
        <v>12</v>
      </c>
      <c r="K75">
        <v>0</v>
      </c>
      <c r="L75">
        <v>0</v>
      </c>
      <c r="M75">
        <v>12</v>
      </c>
      <c r="N75">
        <v>0</v>
      </c>
      <c r="O75">
        <v>12</v>
      </c>
      <c r="P75">
        <v>0</v>
      </c>
      <c r="Q75">
        <v>12</v>
      </c>
      <c r="R75">
        <v>0</v>
      </c>
      <c r="S75">
        <v>12</v>
      </c>
      <c r="T75">
        <v>12</v>
      </c>
    </row>
    <row r="76" spans="1:20" x14ac:dyDescent="0.25">
      <c r="A76" t="s">
        <v>50</v>
      </c>
      <c r="B76" t="s">
        <v>51</v>
      </c>
      <c r="C76" t="s">
        <v>52</v>
      </c>
      <c r="D76" t="s">
        <v>57</v>
      </c>
      <c r="E76" t="s">
        <v>32</v>
      </c>
      <c r="F76">
        <v>22.36</v>
      </c>
      <c r="G76">
        <v>55.9</v>
      </c>
      <c r="H76">
        <v>19</v>
      </c>
      <c r="I76" t="s">
        <v>27</v>
      </c>
      <c r="J76">
        <v>277</v>
      </c>
      <c r="K76">
        <v>9</v>
      </c>
      <c r="L76">
        <v>124</v>
      </c>
      <c r="M76">
        <v>410</v>
      </c>
      <c r="N76">
        <v>0</v>
      </c>
      <c r="O76">
        <v>410</v>
      </c>
      <c r="P76">
        <v>0</v>
      </c>
      <c r="Q76">
        <v>410</v>
      </c>
      <c r="R76">
        <v>0</v>
      </c>
      <c r="S76">
        <v>410</v>
      </c>
      <c r="T76">
        <v>410</v>
      </c>
    </row>
    <row r="77" spans="1:20" x14ac:dyDescent="0.25">
      <c r="A77" t="s">
        <v>50</v>
      </c>
      <c r="B77" t="s">
        <v>51</v>
      </c>
      <c r="C77" t="s">
        <v>52</v>
      </c>
      <c r="D77" t="s">
        <v>57</v>
      </c>
      <c r="E77" t="s">
        <v>28</v>
      </c>
      <c r="F77">
        <v>12.51</v>
      </c>
      <c r="G77">
        <v>31.28</v>
      </c>
      <c r="H77">
        <v>19</v>
      </c>
      <c r="I77" t="s">
        <v>27</v>
      </c>
      <c r="J77">
        <v>274</v>
      </c>
      <c r="K77">
        <v>19</v>
      </c>
      <c r="L77">
        <v>256</v>
      </c>
      <c r="M77">
        <v>549</v>
      </c>
      <c r="N77">
        <v>0</v>
      </c>
      <c r="O77">
        <v>549</v>
      </c>
      <c r="P77">
        <v>0</v>
      </c>
      <c r="Q77">
        <v>549</v>
      </c>
      <c r="R77">
        <v>0</v>
      </c>
      <c r="S77">
        <v>549</v>
      </c>
      <c r="T77">
        <v>549</v>
      </c>
    </row>
    <row r="78" spans="1:20" x14ac:dyDescent="0.25">
      <c r="A78" t="s">
        <v>50</v>
      </c>
      <c r="B78" t="s">
        <v>51</v>
      </c>
      <c r="C78" t="s">
        <v>52</v>
      </c>
      <c r="D78" t="s">
        <v>57</v>
      </c>
      <c r="E78" t="s">
        <v>54</v>
      </c>
      <c r="F78">
        <v>5.55</v>
      </c>
      <c r="G78">
        <v>13.88</v>
      </c>
      <c r="H78">
        <v>22</v>
      </c>
      <c r="I78" t="s">
        <v>27</v>
      </c>
      <c r="J78">
        <v>119</v>
      </c>
      <c r="K78">
        <v>6</v>
      </c>
      <c r="L78">
        <v>0</v>
      </c>
      <c r="M78">
        <v>125</v>
      </c>
      <c r="N78">
        <v>0</v>
      </c>
      <c r="O78">
        <v>125</v>
      </c>
      <c r="P78">
        <v>0</v>
      </c>
      <c r="Q78">
        <v>125</v>
      </c>
      <c r="R78">
        <v>0</v>
      </c>
      <c r="S78">
        <v>125</v>
      </c>
      <c r="T78">
        <v>125</v>
      </c>
    </row>
    <row r="79" spans="1:20" x14ac:dyDescent="0.25">
      <c r="A79" t="s">
        <v>50</v>
      </c>
      <c r="B79" t="s">
        <v>51</v>
      </c>
      <c r="C79" t="s">
        <v>52</v>
      </c>
      <c r="D79" t="s">
        <v>58</v>
      </c>
      <c r="E79" t="s">
        <v>26</v>
      </c>
      <c r="F79">
        <v>42.76</v>
      </c>
      <c r="G79">
        <v>106.9</v>
      </c>
      <c r="H79">
        <v>19</v>
      </c>
      <c r="I79" t="s">
        <v>27</v>
      </c>
      <c r="J79">
        <v>618</v>
      </c>
      <c r="K79">
        <v>45</v>
      </c>
      <c r="L79">
        <v>157</v>
      </c>
      <c r="M79">
        <v>820</v>
      </c>
      <c r="N79">
        <v>0</v>
      </c>
      <c r="O79">
        <v>820</v>
      </c>
      <c r="P79">
        <v>0</v>
      </c>
      <c r="Q79">
        <v>820</v>
      </c>
      <c r="R79">
        <v>0</v>
      </c>
      <c r="S79">
        <v>820</v>
      </c>
      <c r="T79">
        <v>820</v>
      </c>
    </row>
    <row r="80" spans="1:20" x14ac:dyDescent="0.25">
      <c r="A80" t="s">
        <v>50</v>
      </c>
      <c r="B80" t="s">
        <v>51</v>
      </c>
      <c r="C80" t="s">
        <v>52</v>
      </c>
      <c r="D80" t="s">
        <v>58</v>
      </c>
      <c r="E80" t="s">
        <v>33</v>
      </c>
      <c r="F80">
        <v>10.7</v>
      </c>
      <c r="G80">
        <v>26.75</v>
      </c>
      <c r="H80">
        <v>19</v>
      </c>
      <c r="I80" t="s">
        <v>27</v>
      </c>
      <c r="J80">
        <v>176</v>
      </c>
      <c r="K80">
        <v>6</v>
      </c>
      <c r="L80">
        <v>157</v>
      </c>
      <c r="M80">
        <v>339</v>
      </c>
      <c r="N80">
        <v>0</v>
      </c>
      <c r="O80">
        <v>339</v>
      </c>
      <c r="P80">
        <v>0</v>
      </c>
      <c r="Q80">
        <v>339</v>
      </c>
      <c r="R80">
        <v>0</v>
      </c>
      <c r="S80">
        <v>339</v>
      </c>
      <c r="T80">
        <v>339</v>
      </c>
    </row>
    <row r="81" spans="1:20" x14ac:dyDescent="0.25">
      <c r="A81" t="s">
        <v>50</v>
      </c>
      <c r="B81" t="s">
        <v>51</v>
      </c>
      <c r="C81" t="s">
        <v>52</v>
      </c>
      <c r="D81" t="s">
        <v>58</v>
      </c>
      <c r="E81" t="s">
        <v>34</v>
      </c>
      <c r="F81">
        <v>10.29</v>
      </c>
      <c r="G81">
        <v>25.72</v>
      </c>
      <c r="H81">
        <v>19</v>
      </c>
      <c r="I81" t="s">
        <v>27</v>
      </c>
      <c r="J81">
        <v>347</v>
      </c>
      <c r="K81">
        <v>16</v>
      </c>
      <c r="L81">
        <v>157</v>
      </c>
      <c r="M81">
        <v>520</v>
      </c>
      <c r="N81">
        <v>0</v>
      </c>
      <c r="O81">
        <v>520</v>
      </c>
      <c r="P81">
        <v>0</v>
      </c>
      <c r="Q81">
        <v>520</v>
      </c>
      <c r="R81">
        <v>0</v>
      </c>
      <c r="S81">
        <v>520</v>
      </c>
      <c r="T81">
        <v>520</v>
      </c>
    </row>
    <row r="82" spans="1:20" x14ac:dyDescent="0.25">
      <c r="A82" t="s">
        <v>50</v>
      </c>
      <c r="B82" t="s">
        <v>51</v>
      </c>
      <c r="C82" t="s">
        <v>52</v>
      </c>
      <c r="D82" t="s">
        <v>58</v>
      </c>
      <c r="E82" t="s">
        <v>35</v>
      </c>
      <c r="F82">
        <v>9.2899999999999991</v>
      </c>
      <c r="G82">
        <v>23.22</v>
      </c>
      <c r="H82">
        <v>19</v>
      </c>
      <c r="I82" t="s">
        <v>27</v>
      </c>
      <c r="J82">
        <v>149</v>
      </c>
      <c r="K82">
        <v>8</v>
      </c>
      <c r="L82">
        <v>157</v>
      </c>
      <c r="M82">
        <v>313</v>
      </c>
      <c r="N82">
        <v>0</v>
      </c>
      <c r="O82">
        <v>313</v>
      </c>
      <c r="P82">
        <v>0</v>
      </c>
      <c r="Q82">
        <v>313</v>
      </c>
      <c r="R82">
        <v>0</v>
      </c>
      <c r="S82">
        <v>313</v>
      </c>
      <c r="T82">
        <v>313</v>
      </c>
    </row>
    <row r="83" spans="1:20" x14ac:dyDescent="0.25">
      <c r="A83" t="s">
        <v>50</v>
      </c>
      <c r="B83" t="s">
        <v>51</v>
      </c>
      <c r="C83" t="s">
        <v>52</v>
      </c>
      <c r="D83" t="s">
        <v>58</v>
      </c>
      <c r="E83" t="s">
        <v>36</v>
      </c>
      <c r="F83">
        <v>4.8600000000000003</v>
      </c>
      <c r="G83">
        <v>12.15</v>
      </c>
      <c r="H83">
        <v>22</v>
      </c>
      <c r="I83" t="s">
        <v>27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</row>
    <row r="84" spans="1:20" x14ac:dyDescent="0.25">
      <c r="A84" t="s">
        <v>50</v>
      </c>
      <c r="B84" t="s">
        <v>51</v>
      </c>
      <c r="C84" t="s">
        <v>52</v>
      </c>
      <c r="D84" t="s">
        <v>58</v>
      </c>
      <c r="E84" t="s">
        <v>37</v>
      </c>
      <c r="F84">
        <v>1.19</v>
      </c>
      <c r="G84">
        <v>2.98</v>
      </c>
      <c r="H84">
        <v>19</v>
      </c>
      <c r="I84" t="s">
        <v>27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</row>
    <row r="85" spans="1:20" x14ac:dyDescent="0.25">
      <c r="A85" t="s">
        <v>50</v>
      </c>
      <c r="B85" t="s">
        <v>51</v>
      </c>
      <c r="C85" t="s">
        <v>52</v>
      </c>
      <c r="D85" t="s">
        <v>58</v>
      </c>
      <c r="E85" t="s">
        <v>38</v>
      </c>
      <c r="F85">
        <v>2.34</v>
      </c>
      <c r="G85">
        <v>5.85</v>
      </c>
      <c r="H85">
        <v>19</v>
      </c>
      <c r="I85" t="s">
        <v>27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</row>
    <row r="86" spans="1:20" x14ac:dyDescent="0.25">
      <c r="A86" t="s">
        <v>50</v>
      </c>
      <c r="B86" t="s">
        <v>51</v>
      </c>
      <c r="C86" t="s">
        <v>52</v>
      </c>
      <c r="D86" t="s">
        <v>59</v>
      </c>
      <c r="E86" t="s">
        <v>32</v>
      </c>
      <c r="F86">
        <v>22.36</v>
      </c>
      <c r="G86">
        <v>55.9</v>
      </c>
      <c r="H86">
        <v>19</v>
      </c>
      <c r="I86" t="s">
        <v>27</v>
      </c>
      <c r="J86">
        <v>273</v>
      </c>
      <c r="K86">
        <v>9</v>
      </c>
      <c r="L86">
        <v>124</v>
      </c>
      <c r="M86">
        <v>407</v>
      </c>
      <c r="N86">
        <v>0</v>
      </c>
      <c r="O86">
        <v>407</v>
      </c>
      <c r="P86">
        <v>0</v>
      </c>
      <c r="Q86">
        <v>407</v>
      </c>
      <c r="R86">
        <v>0</v>
      </c>
      <c r="S86">
        <v>407</v>
      </c>
      <c r="T86">
        <v>407</v>
      </c>
    </row>
    <row r="87" spans="1:20" x14ac:dyDescent="0.25">
      <c r="A87" t="s">
        <v>50</v>
      </c>
      <c r="B87" t="s">
        <v>51</v>
      </c>
      <c r="C87" t="s">
        <v>52</v>
      </c>
      <c r="D87" t="s">
        <v>59</v>
      </c>
      <c r="E87" t="s">
        <v>28</v>
      </c>
      <c r="F87">
        <v>12.51</v>
      </c>
      <c r="G87">
        <v>31.28</v>
      </c>
      <c r="H87">
        <v>19</v>
      </c>
      <c r="I87" t="s">
        <v>27</v>
      </c>
      <c r="J87">
        <v>272</v>
      </c>
      <c r="K87">
        <v>13</v>
      </c>
      <c r="L87">
        <v>256</v>
      </c>
      <c r="M87">
        <v>541</v>
      </c>
      <c r="N87">
        <v>0</v>
      </c>
      <c r="O87">
        <v>541</v>
      </c>
      <c r="P87">
        <v>0</v>
      </c>
      <c r="Q87">
        <v>541</v>
      </c>
      <c r="R87">
        <v>0</v>
      </c>
      <c r="S87">
        <v>541</v>
      </c>
      <c r="T87">
        <v>541</v>
      </c>
    </row>
    <row r="88" spans="1:20" x14ac:dyDescent="0.25">
      <c r="A88" t="s">
        <v>50</v>
      </c>
      <c r="B88" t="s">
        <v>51</v>
      </c>
      <c r="C88" t="s">
        <v>52</v>
      </c>
      <c r="D88" t="s">
        <v>59</v>
      </c>
      <c r="E88" t="s">
        <v>54</v>
      </c>
      <c r="F88">
        <v>5.55</v>
      </c>
      <c r="G88">
        <v>13.88</v>
      </c>
      <c r="H88">
        <v>22</v>
      </c>
      <c r="I88" t="s">
        <v>27</v>
      </c>
      <c r="J88">
        <v>116</v>
      </c>
      <c r="K88">
        <v>6</v>
      </c>
      <c r="L88">
        <v>0</v>
      </c>
      <c r="M88">
        <v>122</v>
      </c>
      <c r="N88">
        <v>0</v>
      </c>
      <c r="O88">
        <v>122</v>
      </c>
      <c r="P88">
        <v>0</v>
      </c>
      <c r="Q88">
        <v>122</v>
      </c>
      <c r="R88">
        <v>0</v>
      </c>
      <c r="S88">
        <v>122</v>
      </c>
      <c r="T88">
        <v>122</v>
      </c>
    </row>
    <row r="89" spans="1:20" x14ac:dyDescent="0.25">
      <c r="A89" t="s">
        <v>50</v>
      </c>
      <c r="B89" t="s">
        <v>51</v>
      </c>
      <c r="C89" t="s">
        <v>52</v>
      </c>
      <c r="D89" t="s">
        <v>60</v>
      </c>
      <c r="E89" t="s">
        <v>26</v>
      </c>
      <c r="F89">
        <v>42.76</v>
      </c>
      <c r="G89">
        <v>106.9</v>
      </c>
      <c r="H89">
        <v>19</v>
      </c>
      <c r="I89" t="s">
        <v>27</v>
      </c>
      <c r="J89">
        <v>476</v>
      </c>
      <c r="K89">
        <v>45</v>
      </c>
      <c r="L89">
        <v>157</v>
      </c>
      <c r="M89">
        <v>678</v>
      </c>
      <c r="N89">
        <v>0</v>
      </c>
      <c r="O89">
        <v>678</v>
      </c>
      <c r="P89">
        <v>0</v>
      </c>
      <c r="Q89">
        <v>678</v>
      </c>
      <c r="R89">
        <v>0</v>
      </c>
      <c r="S89">
        <v>678</v>
      </c>
      <c r="T89">
        <v>678</v>
      </c>
    </row>
    <row r="90" spans="1:20" x14ac:dyDescent="0.25">
      <c r="A90" t="s">
        <v>50</v>
      </c>
      <c r="B90" t="s">
        <v>51</v>
      </c>
      <c r="C90" t="s">
        <v>52</v>
      </c>
      <c r="D90" t="s">
        <v>60</v>
      </c>
      <c r="E90" t="s">
        <v>33</v>
      </c>
      <c r="F90">
        <v>10.7</v>
      </c>
      <c r="G90">
        <v>26.75</v>
      </c>
      <c r="H90">
        <v>19</v>
      </c>
      <c r="I90" t="s">
        <v>27</v>
      </c>
      <c r="J90">
        <v>176</v>
      </c>
      <c r="K90">
        <v>6</v>
      </c>
      <c r="L90">
        <v>157</v>
      </c>
      <c r="M90">
        <v>339</v>
      </c>
      <c r="N90">
        <v>0</v>
      </c>
      <c r="O90">
        <v>339</v>
      </c>
      <c r="P90">
        <v>0</v>
      </c>
      <c r="Q90">
        <v>339</v>
      </c>
      <c r="R90">
        <v>0</v>
      </c>
      <c r="S90">
        <v>339</v>
      </c>
      <c r="T90">
        <v>339</v>
      </c>
    </row>
    <row r="91" spans="1:20" x14ac:dyDescent="0.25">
      <c r="A91" t="s">
        <v>50</v>
      </c>
      <c r="B91" t="s">
        <v>51</v>
      </c>
      <c r="C91" t="s">
        <v>52</v>
      </c>
      <c r="D91" t="s">
        <v>60</v>
      </c>
      <c r="E91" t="s">
        <v>34</v>
      </c>
      <c r="F91">
        <v>10.29</v>
      </c>
      <c r="G91">
        <v>25.72</v>
      </c>
      <c r="H91">
        <v>19</v>
      </c>
      <c r="I91" t="s">
        <v>27</v>
      </c>
      <c r="J91">
        <v>264</v>
      </c>
      <c r="K91">
        <v>16</v>
      </c>
      <c r="L91">
        <v>157</v>
      </c>
      <c r="M91">
        <v>437</v>
      </c>
      <c r="N91">
        <v>0</v>
      </c>
      <c r="O91">
        <v>437</v>
      </c>
      <c r="P91">
        <v>0</v>
      </c>
      <c r="Q91">
        <v>437</v>
      </c>
      <c r="R91">
        <v>0</v>
      </c>
      <c r="S91">
        <v>437</v>
      </c>
      <c r="T91">
        <v>437</v>
      </c>
    </row>
    <row r="92" spans="1:20" x14ac:dyDescent="0.25">
      <c r="A92" t="s">
        <v>50</v>
      </c>
      <c r="B92" t="s">
        <v>51</v>
      </c>
      <c r="C92" t="s">
        <v>52</v>
      </c>
      <c r="D92" t="s">
        <v>60</v>
      </c>
      <c r="E92" t="s">
        <v>35</v>
      </c>
      <c r="F92">
        <v>9.2899999999999991</v>
      </c>
      <c r="G92">
        <v>23.22</v>
      </c>
      <c r="H92">
        <v>19</v>
      </c>
      <c r="I92" t="s">
        <v>27</v>
      </c>
      <c r="J92">
        <v>233</v>
      </c>
      <c r="K92">
        <v>8</v>
      </c>
      <c r="L92">
        <v>157</v>
      </c>
      <c r="M92">
        <v>397</v>
      </c>
      <c r="N92">
        <v>0</v>
      </c>
      <c r="O92">
        <v>397</v>
      </c>
      <c r="P92">
        <v>0</v>
      </c>
      <c r="Q92">
        <v>397</v>
      </c>
      <c r="R92">
        <v>0</v>
      </c>
      <c r="S92">
        <v>397</v>
      </c>
      <c r="T92">
        <v>397</v>
      </c>
    </row>
    <row r="93" spans="1:20" x14ac:dyDescent="0.25">
      <c r="A93" t="s">
        <v>50</v>
      </c>
      <c r="B93" t="s">
        <v>51</v>
      </c>
      <c r="C93" t="s">
        <v>52</v>
      </c>
      <c r="D93" t="s">
        <v>60</v>
      </c>
      <c r="E93" t="s">
        <v>36</v>
      </c>
      <c r="F93">
        <v>4.8600000000000003</v>
      </c>
      <c r="G93">
        <v>12.15</v>
      </c>
      <c r="H93">
        <v>22</v>
      </c>
      <c r="I93" t="s">
        <v>27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</row>
    <row r="94" spans="1:20" x14ac:dyDescent="0.25">
      <c r="A94" t="s">
        <v>50</v>
      </c>
      <c r="B94" t="s">
        <v>51</v>
      </c>
      <c r="C94" t="s">
        <v>52</v>
      </c>
      <c r="D94" t="s">
        <v>60</v>
      </c>
      <c r="E94" t="s">
        <v>37</v>
      </c>
      <c r="F94">
        <v>1.19</v>
      </c>
      <c r="G94">
        <v>2.98</v>
      </c>
      <c r="H94">
        <v>19</v>
      </c>
      <c r="I94" t="s">
        <v>27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</row>
    <row r="95" spans="1:20" x14ac:dyDescent="0.25">
      <c r="A95" t="s">
        <v>50</v>
      </c>
      <c r="B95" t="s">
        <v>51</v>
      </c>
      <c r="C95" t="s">
        <v>52</v>
      </c>
      <c r="D95" t="s">
        <v>60</v>
      </c>
      <c r="E95" t="s">
        <v>38</v>
      </c>
      <c r="F95">
        <v>2.34</v>
      </c>
      <c r="G95">
        <v>5.85</v>
      </c>
      <c r="H95">
        <v>19</v>
      </c>
      <c r="I95" t="s">
        <v>27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</row>
    <row r="96" spans="1:20" x14ac:dyDescent="0.25">
      <c r="A96" t="s">
        <v>50</v>
      </c>
      <c r="B96" t="s">
        <v>51</v>
      </c>
      <c r="C96" t="s">
        <v>52</v>
      </c>
      <c r="D96" t="s">
        <v>61</v>
      </c>
      <c r="E96" t="s">
        <v>32</v>
      </c>
      <c r="F96">
        <v>22.36</v>
      </c>
      <c r="G96">
        <v>55.9</v>
      </c>
      <c r="H96">
        <v>19</v>
      </c>
      <c r="I96" t="s">
        <v>27</v>
      </c>
      <c r="J96">
        <v>252</v>
      </c>
      <c r="K96">
        <v>9</v>
      </c>
      <c r="L96">
        <v>124</v>
      </c>
      <c r="M96">
        <v>386</v>
      </c>
      <c r="N96">
        <v>0</v>
      </c>
      <c r="O96">
        <v>386</v>
      </c>
      <c r="P96">
        <v>0</v>
      </c>
      <c r="Q96">
        <v>386</v>
      </c>
      <c r="R96">
        <v>0</v>
      </c>
      <c r="S96">
        <v>386</v>
      </c>
      <c r="T96">
        <v>386</v>
      </c>
    </row>
    <row r="97" spans="1:20" x14ac:dyDescent="0.25">
      <c r="A97" t="s">
        <v>50</v>
      </c>
      <c r="B97" t="s">
        <v>51</v>
      </c>
      <c r="C97" t="s">
        <v>52</v>
      </c>
      <c r="D97" t="s">
        <v>61</v>
      </c>
      <c r="E97" t="s">
        <v>28</v>
      </c>
      <c r="F97">
        <v>12.51</v>
      </c>
      <c r="G97">
        <v>31.28</v>
      </c>
      <c r="H97">
        <v>19</v>
      </c>
      <c r="I97" t="s">
        <v>27</v>
      </c>
      <c r="J97">
        <v>350</v>
      </c>
      <c r="K97">
        <v>26</v>
      </c>
      <c r="L97">
        <v>256</v>
      </c>
      <c r="M97">
        <v>632</v>
      </c>
      <c r="N97">
        <v>0</v>
      </c>
      <c r="O97">
        <v>632</v>
      </c>
      <c r="P97">
        <v>0</v>
      </c>
      <c r="Q97">
        <v>632</v>
      </c>
      <c r="R97">
        <v>0</v>
      </c>
      <c r="S97">
        <v>632</v>
      </c>
      <c r="T97">
        <v>632</v>
      </c>
    </row>
    <row r="98" spans="1:20" x14ac:dyDescent="0.25">
      <c r="A98" t="s">
        <v>50</v>
      </c>
      <c r="B98" t="s">
        <v>51</v>
      </c>
      <c r="C98" t="s">
        <v>52</v>
      </c>
      <c r="D98" t="s">
        <v>61</v>
      </c>
      <c r="E98" t="s">
        <v>54</v>
      </c>
      <c r="F98">
        <v>5.55</v>
      </c>
      <c r="G98">
        <v>13.88</v>
      </c>
      <c r="H98">
        <v>22</v>
      </c>
      <c r="I98" t="s">
        <v>27</v>
      </c>
      <c r="J98">
        <v>164</v>
      </c>
      <c r="K98">
        <v>7</v>
      </c>
      <c r="L98">
        <v>0</v>
      </c>
      <c r="M98">
        <v>172</v>
      </c>
      <c r="N98">
        <v>0</v>
      </c>
      <c r="O98">
        <v>172</v>
      </c>
      <c r="P98">
        <v>0</v>
      </c>
      <c r="Q98">
        <v>172</v>
      </c>
      <c r="R98">
        <v>0</v>
      </c>
      <c r="S98">
        <v>172</v>
      </c>
      <c r="T98">
        <v>172</v>
      </c>
    </row>
    <row r="99" spans="1:20" x14ac:dyDescent="0.25">
      <c r="A99" t="s">
        <v>50</v>
      </c>
      <c r="B99" t="s">
        <v>51</v>
      </c>
      <c r="C99" t="s">
        <v>52</v>
      </c>
      <c r="D99" t="s">
        <v>62</v>
      </c>
      <c r="E99" t="s">
        <v>26</v>
      </c>
      <c r="F99">
        <v>34.07</v>
      </c>
      <c r="G99">
        <v>85.17</v>
      </c>
      <c r="H99">
        <v>19</v>
      </c>
      <c r="I99" t="s">
        <v>27</v>
      </c>
      <c r="J99">
        <v>774</v>
      </c>
      <c r="K99">
        <v>55</v>
      </c>
      <c r="L99">
        <v>157</v>
      </c>
      <c r="M99">
        <v>986</v>
      </c>
      <c r="N99">
        <v>0</v>
      </c>
      <c r="O99">
        <v>986</v>
      </c>
      <c r="P99">
        <v>0</v>
      </c>
      <c r="Q99">
        <v>986</v>
      </c>
      <c r="R99">
        <v>0</v>
      </c>
      <c r="S99">
        <v>986</v>
      </c>
      <c r="T99">
        <v>986</v>
      </c>
    </row>
    <row r="100" spans="1:20" x14ac:dyDescent="0.25">
      <c r="A100" t="s">
        <v>50</v>
      </c>
      <c r="B100" t="s">
        <v>51</v>
      </c>
      <c r="C100" t="s">
        <v>52</v>
      </c>
      <c r="D100" t="s">
        <v>62</v>
      </c>
      <c r="E100" t="s">
        <v>33</v>
      </c>
      <c r="F100">
        <v>9.42</v>
      </c>
      <c r="G100">
        <v>23.55</v>
      </c>
      <c r="H100">
        <v>19</v>
      </c>
      <c r="I100" t="s">
        <v>27</v>
      </c>
      <c r="J100">
        <v>224</v>
      </c>
      <c r="K100">
        <v>17</v>
      </c>
      <c r="L100">
        <v>157</v>
      </c>
      <c r="M100">
        <v>397</v>
      </c>
      <c r="N100">
        <v>0</v>
      </c>
      <c r="O100">
        <v>397</v>
      </c>
      <c r="P100">
        <v>0</v>
      </c>
      <c r="Q100">
        <v>397</v>
      </c>
      <c r="R100">
        <v>0</v>
      </c>
      <c r="S100">
        <v>397</v>
      </c>
      <c r="T100">
        <v>397</v>
      </c>
    </row>
    <row r="101" spans="1:20" x14ac:dyDescent="0.25">
      <c r="A101" t="s">
        <v>50</v>
      </c>
      <c r="B101" t="s">
        <v>51</v>
      </c>
      <c r="C101" t="s">
        <v>52</v>
      </c>
      <c r="D101" t="s">
        <v>62</v>
      </c>
      <c r="E101" t="s">
        <v>34</v>
      </c>
      <c r="F101">
        <v>10.220000000000001</v>
      </c>
      <c r="G101">
        <v>25.55</v>
      </c>
      <c r="H101">
        <v>19</v>
      </c>
      <c r="I101" t="s">
        <v>27</v>
      </c>
      <c r="J101">
        <v>178</v>
      </c>
      <c r="K101">
        <v>12</v>
      </c>
      <c r="L101">
        <v>157</v>
      </c>
      <c r="M101">
        <v>347</v>
      </c>
      <c r="N101">
        <v>0</v>
      </c>
      <c r="O101">
        <v>347</v>
      </c>
      <c r="P101">
        <v>0</v>
      </c>
      <c r="Q101">
        <v>347</v>
      </c>
      <c r="R101">
        <v>0</v>
      </c>
      <c r="S101">
        <v>347</v>
      </c>
      <c r="T101">
        <v>347</v>
      </c>
    </row>
    <row r="102" spans="1:20" x14ac:dyDescent="0.25">
      <c r="A102" t="s">
        <v>50</v>
      </c>
      <c r="B102" t="s">
        <v>51</v>
      </c>
      <c r="C102" t="s">
        <v>52</v>
      </c>
      <c r="D102" t="s">
        <v>62</v>
      </c>
      <c r="E102" t="s">
        <v>35</v>
      </c>
      <c r="F102">
        <v>14.07</v>
      </c>
      <c r="G102">
        <v>35.17</v>
      </c>
      <c r="H102">
        <v>19</v>
      </c>
      <c r="I102" t="s">
        <v>27</v>
      </c>
      <c r="J102">
        <v>277</v>
      </c>
      <c r="K102">
        <v>23</v>
      </c>
      <c r="L102">
        <v>157</v>
      </c>
      <c r="M102">
        <v>457</v>
      </c>
      <c r="N102">
        <v>0</v>
      </c>
      <c r="O102">
        <v>457</v>
      </c>
      <c r="P102">
        <v>0</v>
      </c>
      <c r="Q102">
        <v>457</v>
      </c>
      <c r="R102">
        <v>0</v>
      </c>
      <c r="S102">
        <v>457</v>
      </c>
      <c r="T102">
        <v>457</v>
      </c>
    </row>
    <row r="103" spans="1:20" x14ac:dyDescent="0.25">
      <c r="A103" t="s">
        <v>50</v>
      </c>
      <c r="B103" t="s">
        <v>51</v>
      </c>
      <c r="C103" t="s">
        <v>52</v>
      </c>
      <c r="D103" t="s">
        <v>62</v>
      </c>
      <c r="E103" t="s">
        <v>36</v>
      </c>
      <c r="F103">
        <v>4.8600000000000003</v>
      </c>
      <c r="G103">
        <v>12.15</v>
      </c>
      <c r="H103">
        <v>22</v>
      </c>
      <c r="I103" t="s">
        <v>27</v>
      </c>
      <c r="J103">
        <v>21</v>
      </c>
      <c r="K103">
        <v>2</v>
      </c>
      <c r="L103">
        <v>0</v>
      </c>
      <c r="M103">
        <v>23</v>
      </c>
      <c r="N103">
        <v>0</v>
      </c>
      <c r="O103">
        <v>23</v>
      </c>
      <c r="P103">
        <v>0</v>
      </c>
      <c r="Q103">
        <v>23</v>
      </c>
      <c r="R103">
        <v>0</v>
      </c>
      <c r="S103">
        <v>23</v>
      </c>
      <c r="T103">
        <v>23</v>
      </c>
    </row>
    <row r="104" spans="1:20" x14ac:dyDescent="0.25">
      <c r="A104" t="s">
        <v>50</v>
      </c>
      <c r="B104" t="s">
        <v>51</v>
      </c>
      <c r="C104" t="s">
        <v>52</v>
      </c>
      <c r="D104" t="s">
        <v>62</v>
      </c>
      <c r="E104" t="s">
        <v>37</v>
      </c>
      <c r="F104">
        <v>1.19</v>
      </c>
      <c r="G104">
        <v>2.98</v>
      </c>
      <c r="H104">
        <v>19</v>
      </c>
      <c r="I104" t="s">
        <v>27</v>
      </c>
      <c r="J104">
        <v>5</v>
      </c>
      <c r="K104">
        <v>0</v>
      </c>
      <c r="L104">
        <v>0</v>
      </c>
      <c r="M104">
        <v>5</v>
      </c>
      <c r="N104">
        <v>0</v>
      </c>
      <c r="O104">
        <v>5</v>
      </c>
      <c r="P104">
        <v>0</v>
      </c>
      <c r="Q104">
        <v>5</v>
      </c>
      <c r="R104">
        <v>0</v>
      </c>
      <c r="S104">
        <v>5</v>
      </c>
      <c r="T104">
        <v>5</v>
      </c>
    </row>
    <row r="105" spans="1:20" x14ac:dyDescent="0.25">
      <c r="A105" t="s">
        <v>50</v>
      </c>
      <c r="B105" t="s">
        <v>51</v>
      </c>
      <c r="C105" t="s">
        <v>52</v>
      </c>
      <c r="D105" t="s">
        <v>62</v>
      </c>
      <c r="E105" t="s">
        <v>38</v>
      </c>
      <c r="F105">
        <v>2.34</v>
      </c>
      <c r="G105">
        <v>5.85</v>
      </c>
      <c r="H105">
        <v>19</v>
      </c>
      <c r="I105" t="s">
        <v>27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</row>
    <row r="106" spans="1:20" x14ac:dyDescent="0.25">
      <c r="A106" t="s">
        <v>50</v>
      </c>
      <c r="B106" t="s">
        <v>51</v>
      </c>
      <c r="C106" t="s">
        <v>52</v>
      </c>
      <c r="D106" t="s">
        <v>62</v>
      </c>
      <c r="E106" t="s">
        <v>63</v>
      </c>
      <c r="F106">
        <v>4</v>
      </c>
      <c r="G106">
        <v>20.8</v>
      </c>
      <c r="H106">
        <v>19</v>
      </c>
      <c r="I106" t="s">
        <v>27</v>
      </c>
      <c r="J106">
        <v>47</v>
      </c>
      <c r="K106">
        <v>3</v>
      </c>
      <c r="L106">
        <v>0</v>
      </c>
      <c r="M106">
        <v>50</v>
      </c>
      <c r="N106">
        <v>0</v>
      </c>
      <c r="O106">
        <v>50</v>
      </c>
      <c r="P106">
        <v>0</v>
      </c>
      <c r="Q106">
        <v>50</v>
      </c>
      <c r="R106">
        <v>0</v>
      </c>
      <c r="S106">
        <v>50</v>
      </c>
      <c r="T106">
        <v>50</v>
      </c>
    </row>
    <row r="107" spans="1:20" x14ac:dyDescent="0.25">
      <c r="A107" t="s">
        <v>50</v>
      </c>
      <c r="B107" t="s">
        <v>51</v>
      </c>
      <c r="C107" t="s">
        <v>52</v>
      </c>
      <c r="D107" t="s">
        <v>64</v>
      </c>
      <c r="E107" t="s">
        <v>38</v>
      </c>
      <c r="F107">
        <v>2.86</v>
      </c>
      <c r="G107">
        <v>7.15</v>
      </c>
      <c r="H107">
        <v>19</v>
      </c>
      <c r="I107" t="s">
        <v>27</v>
      </c>
      <c r="J107">
        <v>62</v>
      </c>
      <c r="K107">
        <v>2</v>
      </c>
      <c r="L107">
        <v>0</v>
      </c>
      <c r="M107">
        <v>64</v>
      </c>
      <c r="N107">
        <v>0</v>
      </c>
      <c r="O107">
        <v>64</v>
      </c>
      <c r="P107">
        <v>0</v>
      </c>
      <c r="Q107">
        <v>64</v>
      </c>
      <c r="R107">
        <v>0</v>
      </c>
      <c r="S107">
        <v>64</v>
      </c>
      <c r="T107">
        <v>64</v>
      </c>
    </row>
    <row r="108" spans="1:20" x14ac:dyDescent="0.25">
      <c r="A108" t="s">
        <v>50</v>
      </c>
      <c r="B108" t="s">
        <v>51</v>
      </c>
      <c r="C108" t="s">
        <v>52</v>
      </c>
      <c r="D108" t="s">
        <v>64</v>
      </c>
      <c r="E108" t="s">
        <v>26</v>
      </c>
      <c r="F108">
        <v>28.31</v>
      </c>
      <c r="G108">
        <v>70.77</v>
      </c>
      <c r="H108">
        <v>19</v>
      </c>
      <c r="I108" t="s">
        <v>27</v>
      </c>
      <c r="J108">
        <v>701</v>
      </c>
      <c r="K108">
        <v>45</v>
      </c>
      <c r="L108">
        <v>157</v>
      </c>
      <c r="M108">
        <v>903</v>
      </c>
      <c r="N108">
        <v>0</v>
      </c>
      <c r="O108">
        <v>903</v>
      </c>
      <c r="P108">
        <v>0</v>
      </c>
      <c r="Q108">
        <v>903</v>
      </c>
      <c r="R108">
        <v>0</v>
      </c>
      <c r="S108">
        <v>903</v>
      </c>
      <c r="T108">
        <v>903</v>
      </c>
    </row>
    <row r="109" spans="1:20" x14ac:dyDescent="0.25">
      <c r="A109" t="s">
        <v>50</v>
      </c>
      <c r="B109" t="s">
        <v>51</v>
      </c>
      <c r="C109" t="s">
        <v>52</v>
      </c>
      <c r="D109" t="s">
        <v>64</v>
      </c>
      <c r="E109" t="s">
        <v>33</v>
      </c>
      <c r="F109">
        <v>10.7</v>
      </c>
      <c r="G109">
        <v>26.75</v>
      </c>
      <c r="H109">
        <v>19</v>
      </c>
      <c r="I109" t="s">
        <v>27</v>
      </c>
      <c r="J109">
        <v>250</v>
      </c>
      <c r="K109">
        <v>19</v>
      </c>
      <c r="L109">
        <v>157</v>
      </c>
      <c r="M109">
        <v>426</v>
      </c>
      <c r="N109">
        <v>0</v>
      </c>
      <c r="O109">
        <v>426</v>
      </c>
      <c r="P109">
        <v>0</v>
      </c>
      <c r="Q109">
        <v>426</v>
      </c>
      <c r="R109">
        <v>0</v>
      </c>
      <c r="S109">
        <v>426</v>
      </c>
      <c r="T109">
        <v>426</v>
      </c>
    </row>
    <row r="110" spans="1:20" x14ac:dyDescent="0.25">
      <c r="A110" t="s">
        <v>50</v>
      </c>
      <c r="B110" t="s">
        <v>51</v>
      </c>
      <c r="C110" t="s">
        <v>52</v>
      </c>
      <c r="D110" t="s">
        <v>64</v>
      </c>
      <c r="E110" t="s">
        <v>34</v>
      </c>
      <c r="F110">
        <v>10.29</v>
      </c>
      <c r="G110">
        <v>25.72</v>
      </c>
      <c r="H110">
        <v>19</v>
      </c>
      <c r="I110" t="s">
        <v>27</v>
      </c>
      <c r="J110">
        <v>223</v>
      </c>
      <c r="K110">
        <v>12</v>
      </c>
      <c r="L110">
        <v>157</v>
      </c>
      <c r="M110">
        <v>392</v>
      </c>
      <c r="N110">
        <v>0</v>
      </c>
      <c r="O110">
        <v>392</v>
      </c>
      <c r="P110">
        <v>0</v>
      </c>
      <c r="Q110">
        <v>392</v>
      </c>
      <c r="R110">
        <v>0</v>
      </c>
      <c r="S110">
        <v>392</v>
      </c>
      <c r="T110">
        <v>392</v>
      </c>
    </row>
    <row r="111" spans="1:20" x14ac:dyDescent="0.25">
      <c r="A111" t="s">
        <v>50</v>
      </c>
      <c r="B111" t="s">
        <v>51</v>
      </c>
      <c r="C111" t="s">
        <v>52</v>
      </c>
      <c r="D111" t="s">
        <v>64</v>
      </c>
      <c r="E111" t="s">
        <v>35</v>
      </c>
      <c r="F111">
        <v>9.2899999999999991</v>
      </c>
      <c r="G111">
        <v>23.22</v>
      </c>
      <c r="H111">
        <v>19</v>
      </c>
      <c r="I111" t="s">
        <v>27</v>
      </c>
      <c r="J111">
        <v>247</v>
      </c>
      <c r="K111">
        <v>19</v>
      </c>
      <c r="L111">
        <v>157</v>
      </c>
      <c r="M111">
        <v>422</v>
      </c>
      <c r="N111">
        <v>0</v>
      </c>
      <c r="O111">
        <v>422</v>
      </c>
      <c r="P111">
        <v>0</v>
      </c>
      <c r="Q111">
        <v>422</v>
      </c>
      <c r="R111">
        <v>0</v>
      </c>
      <c r="S111">
        <v>422</v>
      </c>
      <c r="T111">
        <v>422</v>
      </c>
    </row>
    <row r="112" spans="1:20" x14ac:dyDescent="0.25">
      <c r="A112" t="s">
        <v>50</v>
      </c>
      <c r="B112" t="s">
        <v>51</v>
      </c>
      <c r="C112" t="s">
        <v>52</v>
      </c>
      <c r="D112" t="s">
        <v>64</v>
      </c>
      <c r="E112" t="s">
        <v>36</v>
      </c>
      <c r="F112">
        <v>4.8600000000000003</v>
      </c>
      <c r="G112">
        <v>12.15</v>
      </c>
      <c r="H112">
        <v>22</v>
      </c>
      <c r="I112" t="s">
        <v>27</v>
      </c>
      <c r="J112">
        <v>54</v>
      </c>
      <c r="K112">
        <v>4</v>
      </c>
      <c r="L112">
        <v>0</v>
      </c>
      <c r="M112">
        <v>58</v>
      </c>
      <c r="N112">
        <v>0</v>
      </c>
      <c r="O112">
        <v>58</v>
      </c>
      <c r="P112">
        <v>0</v>
      </c>
      <c r="Q112">
        <v>58</v>
      </c>
      <c r="R112">
        <v>0</v>
      </c>
      <c r="S112">
        <v>58</v>
      </c>
      <c r="T112">
        <v>58</v>
      </c>
    </row>
    <row r="113" spans="1:20" x14ac:dyDescent="0.25">
      <c r="A113" t="s">
        <v>50</v>
      </c>
      <c r="B113" t="s">
        <v>51</v>
      </c>
      <c r="C113" t="s">
        <v>52</v>
      </c>
      <c r="D113" t="s">
        <v>64</v>
      </c>
      <c r="E113" t="s">
        <v>37</v>
      </c>
      <c r="F113">
        <v>1.19</v>
      </c>
      <c r="G113">
        <v>2.98</v>
      </c>
      <c r="H113">
        <v>19</v>
      </c>
      <c r="I113" t="s">
        <v>27</v>
      </c>
      <c r="J113">
        <v>5</v>
      </c>
      <c r="K113">
        <v>0</v>
      </c>
      <c r="L113">
        <v>0</v>
      </c>
      <c r="M113">
        <v>5</v>
      </c>
      <c r="N113">
        <v>0</v>
      </c>
      <c r="O113">
        <v>5</v>
      </c>
      <c r="P113">
        <v>0</v>
      </c>
      <c r="Q113">
        <v>5</v>
      </c>
      <c r="R113">
        <v>0</v>
      </c>
      <c r="S113">
        <v>5</v>
      </c>
      <c r="T113">
        <v>5</v>
      </c>
    </row>
    <row r="114" spans="1:20" x14ac:dyDescent="0.25">
      <c r="A114" t="s">
        <v>50</v>
      </c>
      <c r="B114" t="s">
        <v>51</v>
      </c>
      <c r="C114" t="s">
        <v>52</v>
      </c>
      <c r="D114" t="s">
        <v>64</v>
      </c>
      <c r="E114" t="s">
        <v>65</v>
      </c>
      <c r="F114">
        <v>3.78</v>
      </c>
      <c r="G114">
        <v>9.4499999999999993</v>
      </c>
      <c r="H114">
        <v>19</v>
      </c>
      <c r="I114" t="s">
        <v>27</v>
      </c>
      <c r="J114">
        <v>47</v>
      </c>
      <c r="K114">
        <v>3</v>
      </c>
      <c r="L114">
        <v>0</v>
      </c>
      <c r="M114">
        <v>49</v>
      </c>
      <c r="N114">
        <v>0</v>
      </c>
      <c r="O114">
        <v>49</v>
      </c>
      <c r="P114">
        <v>0</v>
      </c>
      <c r="Q114">
        <v>49</v>
      </c>
      <c r="R114">
        <v>0</v>
      </c>
      <c r="S114">
        <v>49</v>
      </c>
      <c r="T114">
        <v>49</v>
      </c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15"/>
  <sheetViews>
    <sheetView tabSelected="1" workbookViewId="0">
      <selection activeCell="Q19" sqref="Q19"/>
    </sheetView>
  </sheetViews>
  <sheetFormatPr baseColWidth="10" defaultRowHeight="15" x14ac:dyDescent="0.25"/>
  <cols>
    <col min="1" max="1" width="7.7109375" style="1" bestFit="1" customWidth="1"/>
    <col min="2" max="2" width="23.85546875" style="1" bestFit="1" customWidth="1"/>
    <col min="3" max="3" width="36.42578125" bestFit="1" customWidth="1"/>
    <col min="4" max="4" width="11.85546875" style="18" bestFit="1" customWidth="1"/>
    <col min="5" max="5" width="12.28515625" hidden="1" customWidth="1"/>
    <col min="6" max="6" width="12.140625" style="18" customWidth="1"/>
    <col min="7" max="7" width="14.85546875" style="18" customWidth="1"/>
    <col min="8" max="10" width="11.42578125" style="18"/>
    <col min="11" max="12" width="11.42578125" style="14"/>
  </cols>
  <sheetData>
    <row r="1" spans="1:16" s="1" customFormat="1" ht="30" x14ac:dyDescent="0.25">
      <c r="A1" s="11" t="s">
        <v>4</v>
      </c>
      <c r="B1" s="10" t="s">
        <v>5</v>
      </c>
      <c r="C1" s="9" t="s">
        <v>6</v>
      </c>
      <c r="D1" s="9" t="s">
        <v>84</v>
      </c>
      <c r="E1" s="9" t="s">
        <v>83</v>
      </c>
      <c r="F1" s="19" t="s">
        <v>9</v>
      </c>
      <c r="G1" s="9" t="s">
        <v>82</v>
      </c>
      <c r="H1" s="8" t="s">
        <v>81</v>
      </c>
      <c r="I1" s="5" t="s">
        <v>80</v>
      </c>
      <c r="J1" s="5" t="s">
        <v>79</v>
      </c>
      <c r="K1" s="13" t="s">
        <v>87</v>
      </c>
      <c r="L1" s="13" t="s">
        <v>78</v>
      </c>
      <c r="M1" s="5"/>
      <c r="N1" s="5" t="s">
        <v>77</v>
      </c>
      <c r="O1" s="5" t="s">
        <v>76</v>
      </c>
      <c r="P1" s="5" t="s">
        <v>75</v>
      </c>
    </row>
    <row r="2" spans="1:16" s="1" customFormat="1" x14ac:dyDescent="0.25">
      <c r="A2" s="7"/>
      <c r="B2" s="4"/>
      <c r="C2" s="6"/>
      <c r="D2" s="6" t="s">
        <v>74</v>
      </c>
      <c r="E2" s="6" t="s">
        <v>73</v>
      </c>
      <c r="F2" s="6" t="s">
        <v>72</v>
      </c>
      <c r="G2" s="6" t="s">
        <v>71</v>
      </c>
      <c r="H2" s="5">
        <v>1.2</v>
      </c>
      <c r="I2" s="5"/>
      <c r="J2" s="5" t="s">
        <v>70</v>
      </c>
      <c r="K2" s="13" t="s">
        <v>69</v>
      </c>
      <c r="L2" s="13" t="s">
        <v>68</v>
      </c>
      <c r="M2" s="5" t="s">
        <v>67</v>
      </c>
      <c r="N2" s="5"/>
      <c r="O2" s="5"/>
      <c r="P2" s="5"/>
    </row>
    <row r="3" spans="1:16" ht="30" customHeight="1" x14ac:dyDescent="0.25">
      <c r="A3" s="4" t="s">
        <v>85</v>
      </c>
      <c r="B3" s="4" t="s">
        <v>25</v>
      </c>
      <c r="C3" s="2" t="s">
        <v>26</v>
      </c>
      <c r="D3" s="16">
        <v>22.48</v>
      </c>
      <c r="E3" s="2">
        <v>56.2</v>
      </c>
      <c r="F3" s="16">
        <v>19</v>
      </c>
      <c r="G3" s="16">
        <v>620</v>
      </c>
      <c r="H3" s="20">
        <f t="shared" ref="H3:H34" si="0">$H$2*G3</f>
        <v>744</v>
      </c>
      <c r="I3" s="20">
        <f t="shared" ref="I3:I32" si="1">H3/J3</f>
        <v>744</v>
      </c>
      <c r="J3" s="16">
        <v>1</v>
      </c>
      <c r="K3" s="12" t="s">
        <v>88</v>
      </c>
      <c r="L3" s="12">
        <v>746</v>
      </c>
      <c r="M3" s="2">
        <f t="shared" ref="M3:M34" si="2">J3*L3</f>
        <v>746</v>
      </c>
      <c r="N3" s="3">
        <f t="shared" ref="N3:N34" si="3">H3/D3</f>
        <v>33.096085409252666</v>
      </c>
      <c r="O3" s="3">
        <f t="shared" ref="O3:O34" si="4">H3/E3</f>
        <v>13.238434163701067</v>
      </c>
      <c r="P3" s="25">
        <f>SUM(H3:H5)</f>
        <v>1696.8</v>
      </c>
    </row>
    <row r="4" spans="1:16" x14ac:dyDescent="0.25">
      <c r="A4" s="4" t="s">
        <v>85</v>
      </c>
      <c r="B4" s="4" t="s">
        <v>25</v>
      </c>
      <c r="C4" s="2" t="s">
        <v>28</v>
      </c>
      <c r="D4" s="16">
        <v>12.46</v>
      </c>
      <c r="E4" s="2">
        <v>31.15</v>
      </c>
      <c r="F4" s="16">
        <v>19</v>
      </c>
      <c r="G4" s="16">
        <v>634</v>
      </c>
      <c r="H4" s="20">
        <f t="shared" si="0"/>
        <v>760.8</v>
      </c>
      <c r="I4" s="20">
        <f t="shared" si="1"/>
        <v>760.8</v>
      </c>
      <c r="J4" s="16">
        <f t="shared" ref="J4:J32" si="5">ROUNDUP(D4/20,0)</f>
        <v>1</v>
      </c>
      <c r="K4" s="12" t="s">
        <v>88</v>
      </c>
      <c r="L4" s="12">
        <v>746</v>
      </c>
      <c r="M4" s="2">
        <f t="shared" si="2"/>
        <v>746</v>
      </c>
      <c r="N4" s="3">
        <f t="shared" si="3"/>
        <v>61.059390048154086</v>
      </c>
      <c r="O4" s="3">
        <f t="shared" si="4"/>
        <v>24.423756019261639</v>
      </c>
      <c r="P4" s="2"/>
    </row>
    <row r="5" spans="1:16" x14ac:dyDescent="0.25">
      <c r="A5" s="4" t="s">
        <v>85</v>
      </c>
      <c r="B5" s="4" t="s">
        <v>25</v>
      </c>
      <c r="C5" s="2" t="s">
        <v>29</v>
      </c>
      <c r="D5" s="16">
        <v>4.5599999999999996</v>
      </c>
      <c r="E5" s="2">
        <v>11.4</v>
      </c>
      <c r="F5" s="16">
        <v>22</v>
      </c>
      <c r="G5" s="16">
        <v>160</v>
      </c>
      <c r="H5" s="20">
        <f t="shared" si="0"/>
        <v>192</v>
      </c>
      <c r="I5" s="20">
        <f t="shared" si="1"/>
        <v>192</v>
      </c>
      <c r="J5" s="16">
        <f t="shared" si="5"/>
        <v>1</v>
      </c>
      <c r="K5" t="s">
        <v>100</v>
      </c>
      <c r="L5" s="12">
        <v>363</v>
      </c>
      <c r="M5" s="2">
        <f t="shared" si="2"/>
        <v>363</v>
      </c>
      <c r="N5" s="3">
        <f t="shared" si="3"/>
        <v>42.10526315789474</v>
      </c>
      <c r="O5" s="3">
        <f t="shared" si="4"/>
        <v>16.842105263157894</v>
      </c>
      <c r="P5" s="2"/>
    </row>
    <row r="6" spans="1:16" ht="30" customHeight="1" x14ac:dyDescent="0.25">
      <c r="A6" s="4" t="s">
        <v>85</v>
      </c>
      <c r="B6" s="4" t="s">
        <v>30</v>
      </c>
      <c r="C6" s="2" t="s">
        <v>26</v>
      </c>
      <c r="D6" s="16">
        <v>22.48</v>
      </c>
      <c r="E6" s="2">
        <v>56.2</v>
      </c>
      <c r="F6" s="16">
        <v>19</v>
      </c>
      <c r="G6" s="16">
        <v>620</v>
      </c>
      <c r="H6" s="20">
        <f t="shared" si="0"/>
        <v>744</v>
      </c>
      <c r="I6" s="20">
        <f t="shared" si="1"/>
        <v>744</v>
      </c>
      <c r="J6" s="16">
        <v>1</v>
      </c>
      <c r="K6" s="12" t="s">
        <v>88</v>
      </c>
      <c r="L6" s="12">
        <v>746</v>
      </c>
      <c r="M6" s="2">
        <f t="shared" si="2"/>
        <v>746</v>
      </c>
      <c r="N6" s="3">
        <f t="shared" si="3"/>
        <v>33.096085409252666</v>
      </c>
      <c r="O6" s="3">
        <f t="shared" si="4"/>
        <v>13.238434163701067</v>
      </c>
      <c r="P6" s="2">
        <f>SUM(H6:H8)</f>
        <v>1696.8</v>
      </c>
    </row>
    <row r="7" spans="1:16" x14ac:dyDescent="0.25">
      <c r="A7" s="4" t="s">
        <v>85</v>
      </c>
      <c r="B7" s="4" t="s">
        <v>30</v>
      </c>
      <c r="C7" s="2" t="s">
        <v>28</v>
      </c>
      <c r="D7" s="16">
        <v>12.46</v>
      </c>
      <c r="E7" s="2">
        <v>31.15</v>
      </c>
      <c r="F7" s="16">
        <v>19</v>
      </c>
      <c r="G7" s="16">
        <v>634</v>
      </c>
      <c r="H7" s="20">
        <f t="shared" si="0"/>
        <v>760.8</v>
      </c>
      <c r="I7" s="20">
        <f t="shared" si="1"/>
        <v>760.8</v>
      </c>
      <c r="J7" s="16">
        <f t="shared" si="5"/>
        <v>1</v>
      </c>
      <c r="K7" s="12" t="s">
        <v>88</v>
      </c>
      <c r="L7" s="12">
        <v>746</v>
      </c>
      <c r="M7" s="2">
        <f t="shared" si="2"/>
        <v>746</v>
      </c>
      <c r="N7" s="3">
        <f t="shared" si="3"/>
        <v>61.059390048154086</v>
      </c>
      <c r="O7" s="3">
        <f t="shared" si="4"/>
        <v>24.423756019261639</v>
      </c>
      <c r="P7" s="2"/>
    </row>
    <row r="8" spans="1:16" x14ac:dyDescent="0.25">
      <c r="A8" s="4" t="s">
        <v>85</v>
      </c>
      <c r="B8" s="4" t="s">
        <v>30</v>
      </c>
      <c r="C8" s="2" t="s">
        <v>29</v>
      </c>
      <c r="D8" s="16">
        <v>4.5599999999999996</v>
      </c>
      <c r="E8" s="2">
        <v>11.4</v>
      </c>
      <c r="F8" s="16">
        <v>22</v>
      </c>
      <c r="G8" s="16">
        <v>160</v>
      </c>
      <c r="H8" s="20">
        <f t="shared" si="0"/>
        <v>192</v>
      </c>
      <c r="I8" s="20">
        <f t="shared" si="1"/>
        <v>192</v>
      </c>
      <c r="J8" s="16">
        <f t="shared" si="5"/>
        <v>1</v>
      </c>
      <c r="K8" t="s">
        <v>100</v>
      </c>
      <c r="L8" s="12">
        <v>363</v>
      </c>
      <c r="M8" s="2">
        <f t="shared" si="2"/>
        <v>363</v>
      </c>
      <c r="N8" s="3">
        <f t="shared" si="3"/>
        <v>42.10526315789474</v>
      </c>
      <c r="O8" s="3">
        <f t="shared" si="4"/>
        <v>16.842105263157894</v>
      </c>
      <c r="P8" s="2"/>
    </row>
    <row r="9" spans="1:16" ht="30" customHeight="1" x14ac:dyDescent="0.25">
      <c r="A9" s="4" t="s">
        <v>85</v>
      </c>
      <c r="B9" s="4" t="s">
        <v>31</v>
      </c>
      <c r="C9" s="2" t="s">
        <v>32</v>
      </c>
      <c r="D9" s="16">
        <v>38.36</v>
      </c>
      <c r="E9" s="2">
        <v>95.9</v>
      </c>
      <c r="F9" s="16">
        <v>19</v>
      </c>
      <c r="G9" s="16">
        <v>1017</v>
      </c>
      <c r="H9" s="20">
        <f t="shared" si="0"/>
        <v>1220.3999999999999</v>
      </c>
      <c r="I9" s="20">
        <f>(H9+H14+H15)/J9</f>
        <v>624.59999999999991</v>
      </c>
      <c r="J9" s="16">
        <f t="shared" si="5"/>
        <v>2</v>
      </c>
      <c r="K9" s="12" t="s">
        <v>89</v>
      </c>
      <c r="L9" s="12">
        <v>671</v>
      </c>
      <c r="M9" s="2">
        <f t="shared" si="2"/>
        <v>1342</v>
      </c>
      <c r="N9" s="3">
        <f t="shared" si="3"/>
        <v>31.814389989572469</v>
      </c>
      <c r="O9" s="3">
        <f t="shared" si="4"/>
        <v>12.725755995828987</v>
      </c>
      <c r="P9" s="2">
        <f>SUM(H9:H15)</f>
        <v>2883.5999999999995</v>
      </c>
    </row>
    <row r="10" spans="1:16" x14ac:dyDescent="0.25">
      <c r="A10" s="4" t="s">
        <v>85</v>
      </c>
      <c r="B10" s="4" t="s">
        <v>31</v>
      </c>
      <c r="C10" s="2" t="s">
        <v>33</v>
      </c>
      <c r="D10" s="16">
        <v>9.1199999999999992</v>
      </c>
      <c r="E10" s="2">
        <v>22.8</v>
      </c>
      <c r="F10" s="16">
        <v>19</v>
      </c>
      <c r="G10" s="16">
        <v>371</v>
      </c>
      <c r="H10" s="20">
        <f t="shared" si="0"/>
        <v>445.2</v>
      </c>
      <c r="I10" s="20">
        <f t="shared" si="1"/>
        <v>445.2</v>
      </c>
      <c r="J10" s="16">
        <f t="shared" si="5"/>
        <v>1</v>
      </c>
      <c r="K10" s="12" t="s">
        <v>90</v>
      </c>
      <c r="L10" s="12">
        <v>437</v>
      </c>
      <c r="M10" s="2">
        <f t="shared" si="2"/>
        <v>437</v>
      </c>
      <c r="N10" s="3">
        <f t="shared" si="3"/>
        <v>48.815789473684212</v>
      </c>
      <c r="O10" s="3">
        <f t="shared" si="4"/>
        <v>19.526315789473681</v>
      </c>
      <c r="P10" s="2"/>
    </row>
    <row r="11" spans="1:16" x14ac:dyDescent="0.25">
      <c r="A11" s="4" t="s">
        <v>85</v>
      </c>
      <c r="B11" s="4" t="s">
        <v>31</v>
      </c>
      <c r="C11" s="2" t="s">
        <v>34</v>
      </c>
      <c r="D11" s="16">
        <v>11.33</v>
      </c>
      <c r="E11" s="2">
        <v>28.32</v>
      </c>
      <c r="F11" s="16">
        <v>19</v>
      </c>
      <c r="G11" s="16">
        <v>363</v>
      </c>
      <c r="H11" s="20">
        <f t="shared" si="0"/>
        <v>435.59999999999997</v>
      </c>
      <c r="I11" s="20">
        <f t="shared" si="1"/>
        <v>435.59999999999997</v>
      </c>
      <c r="J11" s="16">
        <f t="shared" si="5"/>
        <v>1</v>
      </c>
      <c r="K11" s="12" t="s">
        <v>90</v>
      </c>
      <c r="L11" s="12">
        <v>437</v>
      </c>
      <c r="M11" s="2">
        <f t="shared" si="2"/>
        <v>437</v>
      </c>
      <c r="N11" s="3">
        <f t="shared" si="3"/>
        <v>38.446601941747566</v>
      </c>
      <c r="O11" s="3">
        <f t="shared" si="4"/>
        <v>15.381355932203389</v>
      </c>
      <c r="P11" s="2"/>
    </row>
    <row r="12" spans="1:16" x14ac:dyDescent="0.25">
      <c r="A12" s="4" t="s">
        <v>85</v>
      </c>
      <c r="B12" s="4" t="s">
        <v>31</v>
      </c>
      <c r="C12" s="2" t="s">
        <v>35</v>
      </c>
      <c r="D12" s="16">
        <v>10.6</v>
      </c>
      <c r="E12" s="2">
        <v>26.5</v>
      </c>
      <c r="F12" s="16">
        <v>19</v>
      </c>
      <c r="G12" s="16">
        <v>523</v>
      </c>
      <c r="H12" s="20">
        <f t="shared" si="0"/>
        <v>627.6</v>
      </c>
      <c r="I12" s="20">
        <f t="shared" si="1"/>
        <v>627.6</v>
      </c>
      <c r="J12" s="16">
        <f t="shared" si="5"/>
        <v>1</v>
      </c>
      <c r="K12" s="12" t="s">
        <v>89</v>
      </c>
      <c r="L12" s="12">
        <v>671</v>
      </c>
      <c r="M12" s="2">
        <f t="shared" si="2"/>
        <v>671</v>
      </c>
      <c r="N12" s="3">
        <f t="shared" si="3"/>
        <v>59.207547169811328</v>
      </c>
      <c r="O12" s="3">
        <f t="shared" si="4"/>
        <v>23.683018867924527</v>
      </c>
      <c r="P12" s="2"/>
    </row>
    <row r="13" spans="1:16" x14ac:dyDescent="0.25">
      <c r="A13" s="4" t="s">
        <v>85</v>
      </c>
      <c r="B13" s="4" t="s">
        <v>31</v>
      </c>
      <c r="C13" s="2" t="s">
        <v>36</v>
      </c>
      <c r="D13" s="16">
        <v>5.33</v>
      </c>
      <c r="E13" s="2">
        <v>13.32</v>
      </c>
      <c r="F13" s="16">
        <v>22</v>
      </c>
      <c r="G13" s="16">
        <v>105</v>
      </c>
      <c r="H13" s="20">
        <f t="shared" si="0"/>
        <v>126</v>
      </c>
      <c r="I13" s="20">
        <f t="shared" si="1"/>
        <v>126</v>
      </c>
      <c r="J13" s="16">
        <f t="shared" si="5"/>
        <v>1</v>
      </c>
      <c r="K13" t="s">
        <v>100</v>
      </c>
      <c r="L13" s="12">
        <v>363</v>
      </c>
      <c r="M13" s="2">
        <f t="shared" si="2"/>
        <v>363</v>
      </c>
      <c r="N13" s="3">
        <f t="shared" si="3"/>
        <v>23.639774859287055</v>
      </c>
      <c r="O13" s="3">
        <f t="shared" si="4"/>
        <v>9.4594594594594597</v>
      </c>
      <c r="P13" s="2"/>
    </row>
    <row r="14" spans="1:16" x14ac:dyDescent="0.25">
      <c r="A14" s="4" t="s">
        <v>85</v>
      </c>
      <c r="B14" s="4" t="s">
        <v>31</v>
      </c>
      <c r="C14" s="2" t="s">
        <v>37</v>
      </c>
      <c r="D14" s="16">
        <v>2.1</v>
      </c>
      <c r="E14" s="2">
        <v>5.25</v>
      </c>
      <c r="F14" s="16">
        <v>19</v>
      </c>
      <c r="G14" s="16">
        <v>11</v>
      </c>
      <c r="H14" s="20">
        <f t="shared" si="0"/>
        <v>13.2</v>
      </c>
      <c r="I14" s="20"/>
      <c r="J14" s="16"/>
      <c r="K14" s="12"/>
      <c r="L14" s="12"/>
      <c r="M14" s="2">
        <f t="shared" si="2"/>
        <v>0</v>
      </c>
      <c r="N14" s="3">
        <f t="shared" si="3"/>
        <v>6.2857142857142847</v>
      </c>
      <c r="O14" s="3">
        <f t="shared" si="4"/>
        <v>2.5142857142857142</v>
      </c>
      <c r="P14" s="2"/>
    </row>
    <row r="15" spans="1:16" x14ac:dyDescent="0.25">
      <c r="A15" s="4" t="s">
        <v>85</v>
      </c>
      <c r="B15" s="4" t="s">
        <v>31</v>
      </c>
      <c r="C15" s="2" t="s">
        <v>38</v>
      </c>
      <c r="D15" s="16">
        <v>2.48</v>
      </c>
      <c r="E15" s="2">
        <v>6.2</v>
      </c>
      <c r="F15" s="16">
        <v>19</v>
      </c>
      <c r="G15" s="16">
        <v>13</v>
      </c>
      <c r="H15" s="20">
        <f t="shared" si="0"/>
        <v>15.6</v>
      </c>
      <c r="I15" s="20"/>
      <c r="J15" s="16"/>
      <c r="K15" s="12"/>
      <c r="L15" s="12"/>
      <c r="M15" s="2">
        <f t="shared" si="2"/>
        <v>0</v>
      </c>
      <c r="N15" s="3">
        <f t="shared" si="3"/>
        <v>6.290322580645161</v>
      </c>
      <c r="O15" s="3">
        <f t="shared" si="4"/>
        <v>2.5161290322580645</v>
      </c>
      <c r="P15" s="2"/>
    </row>
    <row r="16" spans="1:16" ht="30" customHeight="1" x14ac:dyDescent="0.25">
      <c r="A16" s="4" t="s">
        <v>85</v>
      </c>
      <c r="B16" s="4" t="s">
        <v>39</v>
      </c>
      <c r="C16" s="2" t="s">
        <v>26</v>
      </c>
      <c r="D16" s="16">
        <v>22.48</v>
      </c>
      <c r="E16" s="2">
        <v>56.2</v>
      </c>
      <c r="F16" s="16">
        <v>19</v>
      </c>
      <c r="G16" s="16">
        <v>462</v>
      </c>
      <c r="H16" s="20">
        <f t="shared" si="0"/>
        <v>554.4</v>
      </c>
      <c r="I16" s="20">
        <f t="shared" si="1"/>
        <v>554.4</v>
      </c>
      <c r="J16" s="16">
        <v>1</v>
      </c>
      <c r="K16" s="12" t="s">
        <v>91</v>
      </c>
      <c r="L16" s="12">
        <v>582</v>
      </c>
      <c r="M16" s="2">
        <f t="shared" si="2"/>
        <v>582</v>
      </c>
      <c r="N16" s="3">
        <f t="shared" si="3"/>
        <v>24.661921708185051</v>
      </c>
      <c r="O16" s="3">
        <f t="shared" si="4"/>
        <v>9.8647686832740202</v>
      </c>
      <c r="P16" s="2">
        <f>SUM(H16:H18)</f>
        <v>1039.1999999999998</v>
      </c>
    </row>
    <row r="17" spans="1:16" x14ac:dyDescent="0.25">
      <c r="A17" s="4" t="s">
        <v>85</v>
      </c>
      <c r="B17" s="4" t="s">
        <v>39</v>
      </c>
      <c r="C17" s="2" t="s">
        <v>28</v>
      </c>
      <c r="D17" s="16">
        <v>12.46</v>
      </c>
      <c r="E17" s="2">
        <v>31.15</v>
      </c>
      <c r="F17" s="16">
        <v>19</v>
      </c>
      <c r="G17" s="16">
        <v>404</v>
      </c>
      <c r="H17" s="20">
        <f t="shared" si="0"/>
        <v>484.79999999999995</v>
      </c>
      <c r="I17" s="20">
        <f t="shared" si="1"/>
        <v>484.79999999999995</v>
      </c>
      <c r="J17" s="16">
        <f t="shared" si="5"/>
        <v>1</v>
      </c>
      <c r="K17" s="12" t="s">
        <v>92</v>
      </c>
      <c r="L17" s="12">
        <v>486</v>
      </c>
      <c r="M17" s="2">
        <f t="shared" si="2"/>
        <v>486</v>
      </c>
      <c r="N17" s="3">
        <f t="shared" si="3"/>
        <v>38.908507223113958</v>
      </c>
      <c r="O17" s="3">
        <f t="shared" si="4"/>
        <v>15.563402889245586</v>
      </c>
      <c r="P17" s="2"/>
    </row>
    <row r="18" spans="1:16" x14ac:dyDescent="0.25">
      <c r="A18" s="4" t="s">
        <v>85</v>
      </c>
      <c r="B18" s="4" t="s">
        <v>39</v>
      </c>
      <c r="C18" s="2" t="s">
        <v>29</v>
      </c>
      <c r="D18" s="16">
        <v>4.5599999999999996</v>
      </c>
      <c r="E18" s="2">
        <v>11.4</v>
      </c>
      <c r="F18" s="16">
        <v>22</v>
      </c>
      <c r="G18" s="16">
        <v>0</v>
      </c>
      <c r="H18" s="20">
        <f t="shared" si="0"/>
        <v>0</v>
      </c>
      <c r="I18" s="20">
        <f t="shared" si="1"/>
        <v>0</v>
      </c>
      <c r="J18" s="16">
        <f t="shared" si="5"/>
        <v>1</v>
      </c>
      <c r="K18" t="s">
        <v>100</v>
      </c>
      <c r="L18" s="12">
        <v>363</v>
      </c>
      <c r="M18" s="2">
        <f t="shared" si="2"/>
        <v>363</v>
      </c>
      <c r="N18" s="3">
        <f t="shared" si="3"/>
        <v>0</v>
      </c>
      <c r="O18" s="3">
        <f t="shared" si="4"/>
        <v>0</v>
      </c>
      <c r="P18" s="2"/>
    </row>
    <row r="19" spans="1:16" ht="30" customHeight="1" x14ac:dyDescent="0.25">
      <c r="A19" s="4" t="s">
        <v>85</v>
      </c>
      <c r="B19" s="4" t="s">
        <v>40</v>
      </c>
      <c r="C19" s="2" t="s">
        <v>26</v>
      </c>
      <c r="D19" s="16">
        <v>22.48</v>
      </c>
      <c r="E19" s="2">
        <v>56.2</v>
      </c>
      <c r="F19" s="16">
        <v>19</v>
      </c>
      <c r="G19" s="16">
        <v>462</v>
      </c>
      <c r="H19" s="20">
        <f t="shared" si="0"/>
        <v>554.4</v>
      </c>
      <c r="I19" s="20">
        <f t="shared" si="1"/>
        <v>554.4</v>
      </c>
      <c r="J19" s="16">
        <v>1</v>
      </c>
      <c r="K19" s="12" t="s">
        <v>91</v>
      </c>
      <c r="L19" s="12">
        <v>582</v>
      </c>
      <c r="M19" s="2">
        <f t="shared" si="2"/>
        <v>582</v>
      </c>
      <c r="N19" s="3">
        <f t="shared" si="3"/>
        <v>24.661921708185051</v>
      </c>
      <c r="O19" s="3">
        <f t="shared" si="4"/>
        <v>9.8647686832740202</v>
      </c>
      <c r="P19" s="2">
        <f>SUM(H19:H21)</f>
        <v>1040.4000000000001</v>
      </c>
    </row>
    <row r="20" spans="1:16" x14ac:dyDescent="0.25">
      <c r="A20" s="4" t="s">
        <v>85</v>
      </c>
      <c r="B20" s="4" t="s">
        <v>40</v>
      </c>
      <c r="C20" s="2" t="s">
        <v>28</v>
      </c>
      <c r="D20" s="16">
        <v>12.46</v>
      </c>
      <c r="E20" s="2">
        <v>31.15</v>
      </c>
      <c r="F20" s="16">
        <v>19</v>
      </c>
      <c r="G20" s="16">
        <v>405</v>
      </c>
      <c r="H20" s="20">
        <f t="shared" si="0"/>
        <v>486</v>
      </c>
      <c r="I20" s="20">
        <f t="shared" si="1"/>
        <v>486</v>
      </c>
      <c r="J20" s="16">
        <f t="shared" si="5"/>
        <v>1</v>
      </c>
      <c r="K20" s="12" t="s">
        <v>92</v>
      </c>
      <c r="L20" s="12">
        <v>486</v>
      </c>
      <c r="M20" s="2">
        <f t="shared" si="2"/>
        <v>486</v>
      </c>
      <c r="N20" s="3">
        <f t="shared" si="3"/>
        <v>39.004815409309792</v>
      </c>
      <c r="O20" s="3">
        <f t="shared" si="4"/>
        <v>15.601926163723917</v>
      </c>
      <c r="P20" s="2"/>
    </row>
    <row r="21" spans="1:16" x14ac:dyDescent="0.25">
      <c r="A21" s="4" t="s">
        <v>85</v>
      </c>
      <c r="B21" s="4" t="s">
        <v>40</v>
      </c>
      <c r="C21" s="2" t="s">
        <v>29</v>
      </c>
      <c r="D21" s="16">
        <v>4.5599999999999996</v>
      </c>
      <c r="E21" s="2">
        <v>11.4</v>
      </c>
      <c r="F21" s="16">
        <v>22</v>
      </c>
      <c r="G21" s="16">
        <v>0</v>
      </c>
      <c r="H21" s="20">
        <f t="shared" si="0"/>
        <v>0</v>
      </c>
      <c r="I21" s="20">
        <f t="shared" si="1"/>
        <v>0</v>
      </c>
      <c r="J21" s="16">
        <f t="shared" si="5"/>
        <v>1</v>
      </c>
      <c r="K21" t="s">
        <v>100</v>
      </c>
      <c r="L21" s="12">
        <v>363</v>
      </c>
      <c r="M21" s="2">
        <f t="shared" si="2"/>
        <v>363</v>
      </c>
      <c r="N21" s="3">
        <f t="shared" si="3"/>
        <v>0</v>
      </c>
      <c r="O21" s="3">
        <f t="shared" si="4"/>
        <v>0</v>
      </c>
      <c r="P21" s="2"/>
    </row>
    <row r="22" spans="1:16" ht="30" customHeight="1" x14ac:dyDescent="0.25">
      <c r="A22" s="4" t="s">
        <v>85</v>
      </c>
      <c r="B22" s="4" t="s">
        <v>41</v>
      </c>
      <c r="C22" s="2" t="s">
        <v>32</v>
      </c>
      <c r="D22" s="16">
        <v>39.68</v>
      </c>
      <c r="E22" s="2">
        <v>99.2</v>
      </c>
      <c r="F22" s="16">
        <v>19</v>
      </c>
      <c r="G22" s="16">
        <v>1088</v>
      </c>
      <c r="H22" s="20">
        <f t="shared" si="0"/>
        <v>1305.5999999999999</v>
      </c>
      <c r="I22" s="20">
        <f>(H22+H27+H26)/J22</f>
        <v>665.4</v>
      </c>
      <c r="J22" s="16">
        <f t="shared" si="5"/>
        <v>2</v>
      </c>
      <c r="K22" s="12" t="s">
        <v>89</v>
      </c>
      <c r="L22" s="12">
        <v>671</v>
      </c>
      <c r="M22" s="2">
        <f t="shared" si="2"/>
        <v>1342</v>
      </c>
      <c r="N22" s="3">
        <f t="shared" si="3"/>
        <v>32.903225806451609</v>
      </c>
      <c r="O22" s="3">
        <f t="shared" si="4"/>
        <v>13.161290322580644</v>
      </c>
      <c r="P22" s="2">
        <f>SUM(H22:H27)</f>
        <v>3103.1999999999994</v>
      </c>
    </row>
    <row r="23" spans="1:16" x14ac:dyDescent="0.25">
      <c r="A23" s="4" t="s">
        <v>85</v>
      </c>
      <c r="B23" s="4" t="s">
        <v>41</v>
      </c>
      <c r="C23" s="2" t="s">
        <v>33</v>
      </c>
      <c r="D23" s="16">
        <v>10.74</v>
      </c>
      <c r="E23" s="2">
        <v>26.85</v>
      </c>
      <c r="F23" s="16">
        <v>19</v>
      </c>
      <c r="G23" s="16">
        <v>814</v>
      </c>
      <c r="H23" s="20">
        <f t="shared" si="0"/>
        <v>976.8</v>
      </c>
      <c r="I23" s="20">
        <f t="shared" si="1"/>
        <v>976.8</v>
      </c>
      <c r="J23" s="16">
        <f t="shared" si="5"/>
        <v>1</v>
      </c>
      <c r="K23" s="12" t="s">
        <v>93</v>
      </c>
      <c r="L23" s="12">
        <v>821</v>
      </c>
      <c r="M23" s="2">
        <f t="shared" si="2"/>
        <v>821</v>
      </c>
      <c r="N23" s="3">
        <f t="shared" si="3"/>
        <v>90.949720670391059</v>
      </c>
      <c r="O23" s="3">
        <f t="shared" si="4"/>
        <v>36.379888268156421</v>
      </c>
      <c r="P23" s="2"/>
    </row>
    <row r="24" spans="1:16" x14ac:dyDescent="0.25">
      <c r="A24" s="4" t="s">
        <v>85</v>
      </c>
      <c r="B24" s="4" t="s">
        <v>41</v>
      </c>
      <c r="C24" s="2" t="s">
        <v>34</v>
      </c>
      <c r="D24" s="16">
        <v>13.62</v>
      </c>
      <c r="E24" s="2">
        <v>34.049999999999997</v>
      </c>
      <c r="F24" s="16">
        <v>19</v>
      </c>
      <c r="G24" s="16">
        <v>558</v>
      </c>
      <c r="H24" s="20">
        <f t="shared" si="0"/>
        <v>669.6</v>
      </c>
      <c r="I24" s="20">
        <f t="shared" si="1"/>
        <v>669.6</v>
      </c>
      <c r="J24" s="16">
        <f t="shared" si="5"/>
        <v>1</v>
      </c>
      <c r="K24" s="12" t="s">
        <v>89</v>
      </c>
      <c r="L24" s="12">
        <v>671</v>
      </c>
      <c r="M24" s="2">
        <f t="shared" si="2"/>
        <v>671</v>
      </c>
      <c r="N24" s="3">
        <f t="shared" si="3"/>
        <v>49.162995594713664</v>
      </c>
      <c r="O24" s="3">
        <f t="shared" si="4"/>
        <v>19.665198237885466</v>
      </c>
      <c r="P24" s="2"/>
    </row>
    <row r="25" spans="1:16" x14ac:dyDescent="0.25">
      <c r="A25" s="4" t="s">
        <v>85</v>
      </c>
      <c r="B25" s="4" t="s">
        <v>41</v>
      </c>
      <c r="C25" s="2" t="s">
        <v>36</v>
      </c>
      <c r="D25" s="16">
        <v>4.7699999999999996</v>
      </c>
      <c r="E25" s="2">
        <v>11.92</v>
      </c>
      <c r="F25" s="16">
        <v>22</v>
      </c>
      <c r="G25" s="16">
        <v>105</v>
      </c>
      <c r="H25" s="20">
        <f t="shared" si="0"/>
        <v>126</v>
      </c>
      <c r="I25" s="20">
        <f t="shared" si="1"/>
        <v>126</v>
      </c>
      <c r="J25" s="16">
        <f t="shared" si="5"/>
        <v>1</v>
      </c>
      <c r="K25" t="s">
        <v>100</v>
      </c>
      <c r="L25" s="12">
        <v>363</v>
      </c>
      <c r="M25" s="2">
        <f t="shared" si="2"/>
        <v>363</v>
      </c>
      <c r="N25" s="3">
        <f t="shared" si="3"/>
        <v>26.415094339622645</v>
      </c>
      <c r="O25" s="3">
        <f t="shared" si="4"/>
        <v>10.570469798657719</v>
      </c>
      <c r="P25" s="2"/>
    </row>
    <row r="26" spans="1:16" x14ac:dyDescent="0.25">
      <c r="A26" s="4" t="s">
        <v>85</v>
      </c>
      <c r="B26" s="4" t="s">
        <v>41</v>
      </c>
      <c r="C26" s="2" t="s">
        <v>37</v>
      </c>
      <c r="D26" s="16">
        <v>2.1</v>
      </c>
      <c r="E26" s="2">
        <v>5.25</v>
      </c>
      <c r="F26" s="16">
        <v>19</v>
      </c>
      <c r="G26" s="16">
        <v>11</v>
      </c>
      <c r="H26" s="20">
        <f t="shared" si="0"/>
        <v>13.2</v>
      </c>
      <c r="I26" s="20"/>
      <c r="J26" s="16"/>
      <c r="K26" s="12"/>
      <c r="L26" s="12"/>
      <c r="M26" s="2">
        <f t="shared" si="2"/>
        <v>0</v>
      </c>
      <c r="N26" s="3">
        <f t="shared" si="3"/>
        <v>6.2857142857142847</v>
      </c>
      <c r="O26" s="3">
        <f t="shared" si="4"/>
        <v>2.5142857142857142</v>
      </c>
      <c r="P26" s="2"/>
    </row>
    <row r="27" spans="1:16" x14ac:dyDescent="0.25">
      <c r="A27" s="4" t="s">
        <v>85</v>
      </c>
      <c r="B27" s="4" t="s">
        <v>41</v>
      </c>
      <c r="C27" s="2" t="s">
        <v>38</v>
      </c>
      <c r="D27" s="16">
        <v>2.0299999999999998</v>
      </c>
      <c r="E27" s="2">
        <v>5.07</v>
      </c>
      <c r="F27" s="16">
        <v>19</v>
      </c>
      <c r="G27" s="16">
        <v>10</v>
      </c>
      <c r="H27" s="20">
        <f t="shared" si="0"/>
        <v>12</v>
      </c>
      <c r="I27" s="20"/>
      <c r="J27" s="16"/>
      <c r="K27" s="12"/>
      <c r="L27" s="12"/>
      <c r="M27" s="2">
        <f t="shared" si="2"/>
        <v>0</v>
      </c>
      <c r="N27" s="3">
        <f t="shared" si="3"/>
        <v>5.9113300492610845</v>
      </c>
      <c r="O27" s="3">
        <f t="shared" si="4"/>
        <v>2.3668639053254434</v>
      </c>
      <c r="P27" s="2"/>
    </row>
    <row r="28" spans="1:16" ht="30" customHeight="1" x14ac:dyDescent="0.25">
      <c r="A28" s="4" t="s">
        <v>85</v>
      </c>
      <c r="B28" s="4" t="s">
        <v>42</v>
      </c>
      <c r="C28" s="2" t="s">
        <v>32</v>
      </c>
      <c r="D28" s="16">
        <v>38.270000000000003</v>
      </c>
      <c r="E28" s="2">
        <v>95.68</v>
      </c>
      <c r="F28" s="16">
        <v>19</v>
      </c>
      <c r="G28" s="16">
        <v>736</v>
      </c>
      <c r="H28" s="20">
        <f t="shared" si="0"/>
        <v>883.19999999999993</v>
      </c>
      <c r="I28" s="20">
        <f>(H28+H33+H34)/J28</f>
        <v>441.59999999999997</v>
      </c>
      <c r="J28" s="16">
        <f t="shared" si="5"/>
        <v>2</v>
      </c>
      <c r="K28" s="12" t="s">
        <v>92</v>
      </c>
      <c r="L28" s="12">
        <v>486</v>
      </c>
      <c r="M28" s="2">
        <f t="shared" si="2"/>
        <v>972</v>
      </c>
      <c r="N28" s="3">
        <f t="shared" si="3"/>
        <v>23.078129082832501</v>
      </c>
      <c r="O28" s="3">
        <f t="shared" si="4"/>
        <v>9.2307692307692299</v>
      </c>
      <c r="P28" s="2">
        <f>SUM(H28:H34)</f>
        <v>2164.7999999999997</v>
      </c>
    </row>
    <row r="29" spans="1:16" x14ac:dyDescent="0.25">
      <c r="A29" s="4" t="s">
        <v>85</v>
      </c>
      <c r="B29" s="4" t="s">
        <v>42</v>
      </c>
      <c r="C29" s="2" t="s">
        <v>33</v>
      </c>
      <c r="D29" s="16">
        <v>9.1199999999999992</v>
      </c>
      <c r="E29" s="2">
        <v>22.8</v>
      </c>
      <c r="F29" s="16">
        <v>19</v>
      </c>
      <c r="G29" s="16">
        <v>386</v>
      </c>
      <c r="H29" s="20">
        <f t="shared" si="0"/>
        <v>463.2</v>
      </c>
      <c r="I29" s="20">
        <f t="shared" si="1"/>
        <v>463.2</v>
      </c>
      <c r="J29" s="16">
        <f t="shared" si="5"/>
        <v>1</v>
      </c>
      <c r="K29" s="12" t="s">
        <v>92</v>
      </c>
      <c r="L29" s="12">
        <v>486</v>
      </c>
      <c r="M29" s="2">
        <f t="shared" si="2"/>
        <v>486</v>
      </c>
      <c r="N29" s="3">
        <f t="shared" si="3"/>
        <v>50.789473684210527</v>
      </c>
      <c r="O29" s="3">
        <f t="shared" si="4"/>
        <v>20.315789473684209</v>
      </c>
      <c r="P29" s="2"/>
    </row>
    <row r="30" spans="1:16" x14ac:dyDescent="0.25">
      <c r="A30" s="4" t="s">
        <v>85</v>
      </c>
      <c r="B30" s="4" t="s">
        <v>42</v>
      </c>
      <c r="C30" s="2" t="s">
        <v>34</v>
      </c>
      <c r="D30" s="16">
        <v>11.33</v>
      </c>
      <c r="E30" s="2">
        <v>28.32</v>
      </c>
      <c r="F30" s="16">
        <v>19</v>
      </c>
      <c r="G30" s="16">
        <v>287</v>
      </c>
      <c r="H30" s="20">
        <f t="shared" si="0"/>
        <v>344.4</v>
      </c>
      <c r="I30" s="20">
        <f t="shared" si="1"/>
        <v>344.4</v>
      </c>
      <c r="J30" s="16">
        <f t="shared" si="5"/>
        <v>1</v>
      </c>
      <c r="K30" s="12" t="s">
        <v>90</v>
      </c>
      <c r="L30" s="12">
        <v>437</v>
      </c>
      <c r="M30" s="2">
        <f t="shared" si="2"/>
        <v>437</v>
      </c>
      <c r="N30" s="3">
        <f t="shared" si="3"/>
        <v>30.397175639894083</v>
      </c>
      <c r="O30" s="3">
        <f t="shared" si="4"/>
        <v>12.161016949152541</v>
      </c>
      <c r="P30" s="2"/>
    </row>
    <row r="31" spans="1:16" x14ac:dyDescent="0.25">
      <c r="A31" s="4" t="s">
        <v>85</v>
      </c>
      <c r="B31" s="4" t="s">
        <v>42</v>
      </c>
      <c r="C31" s="2" t="s">
        <v>35</v>
      </c>
      <c r="D31" s="16">
        <v>10.6</v>
      </c>
      <c r="E31" s="2">
        <v>26.5</v>
      </c>
      <c r="F31" s="16">
        <v>19</v>
      </c>
      <c r="G31" s="16">
        <v>354</v>
      </c>
      <c r="H31" s="20">
        <f t="shared" si="0"/>
        <v>424.8</v>
      </c>
      <c r="I31" s="20">
        <f t="shared" si="1"/>
        <v>424.8</v>
      </c>
      <c r="J31" s="16">
        <f t="shared" si="5"/>
        <v>1</v>
      </c>
      <c r="K31" s="12" t="s">
        <v>90</v>
      </c>
      <c r="L31" s="12">
        <v>437</v>
      </c>
      <c r="M31" s="2">
        <f t="shared" si="2"/>
        <v>437</v>
      </c>
      <c r="N31" s="3">
        <f t="shared" si="3"/>
        <v>40.075471698113212</v>
      </c>
      <c r="O31" s="3">
        <f t="shared" si="4"/>
        <v>16.030188679245285</v>
      </c>
      <c r="P31" s="2"/>
    </row>
    <row r="32" spans="1:16" x14ac:dyDescent="0.25">
      <c r="A32" s="4" t="s">
        <v>85</v>
      </c>
      <c r="B32" s="4" t="s">
        <v>42</v>
      </c>
      <c r="C32" s="2" t="s">
        <v>36</v>
      </c>
      <c r="D32" s="16">
        <v>5.33</v>
      </c>
      <c r="E32" s="2">
        <v>13.32</v>
      </c>
      <c r="F32" s="16">
        <v>22</v>
      </c>
      <c r="G32" s="16">
        <v>41</v>
      </c>
      <c r="H32" s="20">
        <f t="shared" si="0"/>
        <v>49.199999999999996</v>
      </c>
      <c r="I32" s="20">
        <f t="shared" si="1"/>
        <v>49.199999999999996</v>
      </c>
      <c r="J32" s="16">
        <f t="shared" si="5"/>
        <v>1</v>
      </c>
      <c r="K32" t="s">
        <v>100</v>
      </c>
      <c r="L32" s="12">
        <v>363</v>
      </c>
      <c r="M32" s="2">
        <f t="shared" si="2"/>
        <v>363</v>
      </c>
      <c r="N32" s="3">
        <f t="shared" si="3"/>
        <v>9.2307692307692299</v>
      </c>
      <c r="O32" s="3">
        <f t="shared" si="4"/>
        <v>3.6936936936936933</v>
      </c>
      <c r="P32" s="2"/>
    </row>
    <row r="33" spans="1:16" x14ac:dyDescent="0.25">
      <c r="A33" s="4" t="s">
        <v>85</v>
      </c>
      <c r="B33" s="4" t="s">
        <v>42</v>
      </c>
      <c r="C33" s="2" t="s">
        <v>37</v>
      </c>
      <c r="D33" s="16">
        <v>2.1</v>
      </c>
      <c r="E33" s="2">
        <v>5.25</v>
      </c>
      <c r="F33" s="16">
        <v>19</v>
      </c>
      <c r="G33" s="16">
        <v>0</v>
      </c>
      <c r="H33" s="20">
        <f t="shared" si="0"/>
        <v>0</v>
      </c>
      <c r="I33" s="20"/>
      <c r="J33" s="16"/>
      <c r="K33" s="12"/>
      <c r="L33" s="12"/>
      <c r="M33" s="2">
        <f t="shared" si="2"/>
        <v>0</v>
      </c>
      <c r="N33" s="3">
        <f t="shared" si="3"/>
        <v>0</v>
      </c>
      <c r="O33" s="3">
        <f t="shared" si="4"/>
        <v>0</v>
      </c>
      <c r="P33" s="2"/>
    </row>
    <row r="34" spans="1:16" x14ac:dyDescent="0.25">
      <c r="A34" s="4" t="s">
        <v>85</v>
      </c>
      <c r="B34" s="4" t="s">
        <v>42</v>
      </c>
      <c r="C34" s="2" t="s">
        <v>38</v>
      </c>
      <c r="D34" s="16">
        <v>2.48</v>
      </c>
      <c r="E34" s="2">
        <v>6.2</v>
      </c>
      <c r="F34" s="16">
        <v>19</v>
      </c>
      <c r="G34" s="16">
        <v>0</v>
      </c>
      <c r="H34" s="20">
        <f t="shared" si="0"/>
        <v>0</v>
      </c>
      <c r="I34" s="20"/>
      <c r="J34" s="16"/>
      <c r="K34" s="12"/>
      <c r="L34" s="12"/>
      <c r="M34" s="2">
        <f t="shared" si="2"/>
        <v>0</v>
      </c>
      <c r="N34" s="3">
        <f t="shared" si="3"/>
        <v>0</v>
      </c>
      <c r="O34" s="3">
        <f t="shared" si="4"/>
        <v>0</v>
      </c>
      <c r="P34" s="2"/>
    </row>
    <row r="35" spans="1:16" ht="30" customHeight="1" x14ac:dyDescent="0.25">
      <c r="A35" s="4" t="s">
        <v>85</v>
      </c>
      <c r="B35" s="4" t="s">
        <v>43</v>
      </c>
      <c r="C35" s="2" t="s">
        <v>26</v>
      </c>
      <c r="D35" s="16">
        <v>22.48</v>
      </c>
      <c r="E35" s="2">
        <v>56.2</v>
      </c>
      <c r="F35" s="16">
        <v>19</v>
      </c>
      <c r="G35" s="16">
        <v>437</v>
      </c>
      <c r="H35" s="20">
        <f t="shared" ref="H35:H66" si="6">$H$2*G35</f>
        <v>524.4</v>
      </c>
      <c r="I35" s="20">
        <f t="shared" ref="I35:I66" si="7">H35/J35</f>
        <v>524.4</v>
      </c>
      <c r="J35" s="16">
        <v>1</v>
      </c>
      <c r="K35" s="12" t="s">
        <v>91</v>
      </c>
      <c r="L35" s="12">
        <v>582</v>
      </c>
      <c r="M35" s="2">
        <f t="shared" ref="M35:M66" si="8">J35*L35</f>
        <v>582</v>
      </c>
      <c r="N35" s="3">
        <f t="shared" ref="N35:N66" si="9">H35/D35</f>
        <v>23.327402135231317</v>
      </c>
      <c r="O35" s="3">
        <f t="shared" ref="O35:O66" si="10">H35/E35</f>
        <v>9.3309608540925257</v>
      </c>
      <c r="P35" s="2">
        <f>SUM(H35:H37)</f>
        <v>1009.1999999999999</v>
      </c>
    </row>
    <row r="36" spans="1:16" x14ac:dyDescent="0.25">
      <c r="A36" s="4" t="s">
        <v>85</v>
      </c>
      <c r="B36" s="4" t="s">
        <v>43</v>
      </c>
      <c r="C36" s="2" t="s">
        <v>28</v>
      </c>
      <c r="D36" s="16">
        <v>12.46</v>
      </c>
      <c r="E36" s="2">
        <v>31.15</v>
      </c>
      <c r="F36" s="16">
        <v>19</v>
      </c>
      <c r="G36" s="16">
        <v>404</v>
      </c>
      <c r="H36" s="20">
        <f t="shared" si="6"/>
        <v>484.79999999999995</v>
      </c>
      <c r="I36" s="20">
        <f t="shared" si="7"/>
        <v>484.79999999999995</v>
      </c>
      <c r="J36" s="16">
        <f t="shared" ref="J36:J63" si="11">ROUNDUP(D36/20,0)</f>
        <v>1</v>
      </c>
      <c r="K36" s="12" t="s">
        <v>92</v>
      </c>
      <c r="L36" s="12">
        <v>486</v>
      </c>
      <c r="M36" s="2">
        <f t="shared" si="8"/>
        <v>486</v>
      </c>
      <c r="N36" s="3">
        <f t="shared" si="9"/>
        <v>38.908507223113958</v>
      </c>
      <c r="O36" s="3">
        <f t="shared" si="10"/>
        <v>15.563402889245586</v>
      </c>
      <c r="P36" s="2"/>
    </row>
    <row r="37" spans="1:16" x14ac:dyDescent="0.25">
      <c r="A37" s="4" t="s">
        <v>85</v>
      </c>
      <c r="B37" s="4" t="s">
        <v>43</v>
      </c>
      <c r="C37" s="2" t="s">
        <v>29</v>
      </c>
      <c r="D37" s="16">
        <v>4.5599999999999996</v>
      </c>
      <c r="E37" s="2">
        <v>11.4</v>
      </c>
      <c r="F37" s="16">
        <v>22</v>
      </c>
      <c r="G37" s="16">
        <v>0</v>
      </c>
      <c r="H37" s="20">
        <f t="shared" si="6"/>
        <v>0</v>
      </c>
      <c r="I37" s="20">
        <f t="shared" si="7"/>
        <v>0</v>
      </c>
      <c r="J37" s="16">
        <f t="shared" si="11"/>
        <v>1</v>
      </c>
      <c r="K37" t="s">
        <v>100</v>
      </c>
      <c r="L37" s="12">
        <v>363</v>
      </c>
      <c r="M37" s="2">
        <f t="shared" si="8"/>
        <v>363</v>
      </c>
      <c r="N37" s="3">
        <f t="shared" si="9"/>
        <v>0</v>
      </c>
      <c r="O37" s="3">
        <f t="shared" si="10"/>
        <v>0</v>
      </c>
      <c r="P37" s="2"/>
    </row>
    <row r="38" spans="1:16" ht="30" customHeight="1" x14ac:dyDescent="0.25">
      <c r="A38" s="4" t="s">
        <v>85</v>
      </c>
      <c r="B38" s="4" t="s">
        <v>44</v>
      </c>
      <c r="C38" s="2" t="s">
        <v>26</v>
      </c>
      <c r="D38" s="16">
        <v>22.48</v>
      </c>
      <c r="E38" s="2">
        <v>56.2</v>
      </c>
      <c r="F38" s="16">
        <v>19</v>
      </c>
      <c r="G38" s="16">
        <v>437</v>
      </c>
      <c r="H38" s="20">
        <f t="shared" si="6"/>
        <v>524.4</v>
      </c>
      <c r="I38" s="20">
        <f t="shared" si="7"/>
        <v>524.4</v>
      </c>
      <c r="J38" s="16">
        <v>1</v>
      </c>
      <c r="K38" s="12" t="s">
        <v>91</v>
      </c>
      <c r="L38" s="12">
        <v>582</v>
      </c>
      <c r="M38" s="2">
        <f t="shared" si="8"/>
        <v>582</v>
      </c>
      <c r="N38" s="3">
        <f t="shared" si="9"/>
        <v>23.327402135231317</v>
      </c>
      <c r="O38" s="3">
        <f t="shared" si="10"/>
        <v>9.3309608540925257</v>
      </c>
      <c r="P38" s="2">
        <f>SUM(H38:H40)</f>
        <v>1009.1999999999999</v>
      </c>
    </row>
    <row r="39" spans="1:16" x14ac:dyDescent="0.25">
      <c r="A39" s="4" t="s">
        <v>85</v>
      </c>
      <c r="B39" s="4" t="s">
        <v>44</v>
      </c>
      <c r="C39" s="2" t="s">
        <v>28</v>
      </c>
      <c r="D39" s="16">
        <v>12.46</v>
      </c>
      <c r="E39" s="2">
        <v>31.15</v>
      </c>
      <c r="F39" s="16">
        <v>19</v>
      </c>
      <c r="G39" s="16">
        <v>404</v>
      </c>
      <c r="H39" s="20">
        <f t="shared" si="6"/>
        <v>484.79999999999995</v>
      </c>
      <c r="I39" s="20">
        <f t="shared" si="7"/>
        <v>484.79999999999995</v>
      </c>
      <c r="J39" s="16">
        <f t="shared" si="11"/>
        <v>1</v>
      </c>
      <c r="K39" s="12" t="s">
        <v>92</v>
      </c>
      <c r="L39" s="12">
        <v>486</v>
      </c>
      <c r="M39" s="2">
        <f t="shared" si="8"/>
        <v>486</v>
      </c>
      <c r="N39" s="3">
        <f t="shared" si="9"/>
        <v>38.908507223113958</v>
      </c>
      <c r="O39" s="3">
        <f t="shared" si="10"/>
        <v>15.563402889245586</v>
      </c>
      <c r="P39" s="2"/>
    </row>
    <row r="40" spans="1:16" x14ac:dyDescent="0.25">
      <c r="A40" s="4" t="s">
        <v>85</v>
      </c>
      <c r="B40" s="4" t="s">
        <v>44</v>
      </c>
      <c r="C40" s="2" t="s">
        <v>29</v>
      </c>
      <c r="D40" s="16">
        <v>4.5599999999999996</v>
      </c>
      <c r="E40" s="2">
        <v>11.4</v>
      </c>
      <c r="F40" s="16">
        <v>22</v>
      </c>
      <c r="G40" s="16">
        <v>0</v>
      </c>
      <c r="H40" s="20">
        <f t="shared" si="6"/>
        <v>0</v>
      </c>
      <c r="I40" s="20">
        <f t="shared" si="7"/>
        <v>0</v>
      </c>
      <c r="J40" s="16">
        <f t="shared" si="11"/>
        <v>1</v>
      </c>
      <c r="K40" t="s">
        <v>100</v>
      </c>
      <c r="L40" s="12">
        <v>363</v>
      </c>
      <c r="M40" s="2">
        <f t="shared" si="8"/>
        <v>363</v>
      </c>
      <c r="N40" s="3">
        <f t="shared" si="9"/>
        <v>0</v>
      </c>
      <c r="O40" s="3">
        <f t="shared" si="10"/>
        <v>0</v>
      </c>
      <c r="P40" s="2"/>
    </row>
    <row r="41" spans="1:16" ht="30" customHeight="1" x14ac:dyDescent="0.25">
      <c r="A41" s="4" t="s">
        <v>85</v>
      </c>
      <c r="B41" s="4" t="s">
        <v>45</v>
      </c>
      <c r="C41" s="2" t="s">
        <v>32</v>
      </c>
      <c r="D41" s="16">
        <v>39.68</v>
      </c>
      <c r="E41" s="2">
        <v>99.2</v>
      </c>
      <c r="F41" s="16">
        <v>19</v>
      </c>
      <c r="G41" s="16">
        <v>813</v>
      </c>
      <c r="H41" s="20">
        <f t="shared" si="6"/>
        <v>975.59999999999991</v>
      </c>
      <c r="I41" s="20">
        <f>(H41+H46+H45)/J41</f>
        <v>487.79999999999995</v>
      </c>
      <c r="J41" s="16">
        <f t="shared" si="11"/>
        <v>2</v>
      </c>
      <c r="K41" s="12" t="s">
        <v>94</v>
      </c>
      <c r="L41" s="12">
        <v>597</v>
      </c>
      <c r="M41" s="2">
        <f t="shared" si="8"/>
        <v>1194</v>
      </c>
      <c r="N41" s="3">
        <f t="shared" si="9"/>
        <v>24.586693548387096</v>
      </c>
      <c r="O41" s="3">
        <f t="shared" si="10"/>
        <v>9.8346774193548381</v>
      </c>
      <c r="P41" s="2">
        <f>SUM(H41:H46)</f>
        <v>2429.9999999999995</v>
      </c>
    </row>
    <row r="42" spans="1:16" x14ac:dyDescent="0.25">
      <c r="A42" s="4" t="s">
        <v>85</v>
      </c>
      <c r="B42" s="4" t="s">
        <v>45</v>
      </c>
      <c r="C42" s="2" t="s">
        <v>33</v>
      </c>
      <c r="D42" s="16">
        <v>10.74</v>
      </c>
      <c r="E42" s="2">
        <v>26.85</v>
      </c>
      <c r="F42" s="16">
        <v>19</v>
      </c>
      <c r="G42" s="16">
        <v>673</v>
      </c>
      <c r="H42" s="20">
        <f t="shared" si="6"/>
        <v>807.6</v>
      </c>
      <c r="I42" s="20">
        <f t="shared" si="7"/>
        <v>807.6</v>
      </c>
      <c r="J42" s="16">
        <f t="shared" si="11"/>
        <v>1</v>
      </c>
      <c r="K42" s="12" t="s">
        <v>93</v>
      </c>
      <c r="L42" s="12">
        <v>821</v>
      </c>
      <c r="M42" s="2">
        <f t="shared" si="8"/>
        <v>821</v>
      </c>
      <c r="N42" s="3">
        <f t="shared" si="9"/>
        <v>75.19553072625699</v>
      </c>
      <c r="O42" s="3">
        <f t="shared" si="10"/>
        <v>30.078212290502794</v>
      </c>
      <c r="P42" s="2"/>
    </row>
    <row r="43" spans="1:16" x14ac:dyDescent="0.25">
      <c r="A43" s="4" t="s">
        <v>85</v>
      </c>
      <c r="B43" s="4" t="s">
        <v>45</v>
      </c>
      <c r="C43" s="2" t="s">
        <v>34</v>
      </c>
      <c r="D43" s="16">
        <v>13.62</v>
      </c>
      <c r="E43" s="2">
        <v>34.049999999999997</v>
      </c>
      <c r="F43" s="16">
        <v>19</v>
      </c>
      <c r="G43" s="16">
        <v>498</v>
      </c>
      <c r="H43" s="20">
        <f t="shared" si="6"/>
        <v>597.6</v>
      </c>
      <c r="I43" s="20">
        <f t="shared" si="7"/>
        <v>597.6</v>
      </c>
      <c r="J43" s="16">
        <f t="shared" si="11"/>
        <v>1</v>
      </c>
      <c r="K43" s="12" t="s">
        <v>94</v>
      </c>
      <c r="L43" s="12">
        <v>597</v>
      </c>
      <c r="M43" s="2">
        <f t="shared" si="8"/>
        <v>597</v>
      </c>
      <c r="N43" s="3">
        <f t="shared" si="9"/>
        <v>43.87665198237886</v>
      </c>
      <c r="O43" s="3">
        <f t="shared" si="10"/>
        <v>17.550660792951543</v>
      </c>
      <c r="P43" s="2"/>
    </row>
    <row r="44" spans="1:16" x14ac:dyDescent="0.25">
      <c r="A44" s="4" t="s">
        <v>85</v>
      </c>
      <c r="B44" s="4" t="s">
        <v>45</v>
      </c>
      <c r="C44" s="2" t="s">
        <v>36</v>
      </c>
      <c r="D44" s="16">
        <v>4.7699999999999996</v>
      </c>
      <c r="E44" s="2">
        <v>11.92</v>
      </c>
      <c r="F44" s="16">
        <v>22</v>
      </c>
      <c r="G44" s="16">
        <v>41</v>
      </c>
      <c r="H44" s="20">
        <f t="shared" si="6"/>
        <v>49.199999999999996</v>
      </c>
      <c r="I44" s="20">
        <f t="shared" si="7"/>
        <v>49.199999999999996</v>
      </c>
      <c r="J44" s="16">
        <f t="shared" si="11"/>
        <v>1</v>
      </c>
      <c r="K44" t="s">
        <v>100</v>
      </c>
      <c r="L44" s="12">
        <v>363</v>
      </c>
      <c r="M44" s="2">
        <f t="shared" si="8"/>
        <v>363</v>
      </c>
      <c r="N44" s="3">
        <f t="shared" si="9"/>
        <v>10.314465408805031</v>
      </c>
      <c r="O44" s="3">
        <f t="shared" si="10"/>
        <v>4.1275167785234892</v>
      </c>
      <c r="P44" s="2"/>
    </row>
    <row r="45" spans="1:16" x14ac:dyDescent="0.25">
      <c r="A45" s="4" t="s">
        <v>85</v>
      </c>
      <c r="B45" s="4" t="s">
        <v>45</v>
      </c>
      <c r="C45" s="2" t="s">
        <v>37</v>
      </c>
      <c r="D45" s="16">
        <v>2.1</v>
      </c>
      <c r="E45" s="2">
        <v>5.25</v>
      </c>
      <c r="F45" s="16">
        <v>19</v>
      </c>
      <c r="G45" s="16">
        <v>0</v>
      </c>
      <c r="H45" s="20">
        <f t="shared" si="6"/>
        <v>0</v>
      </c>
      <c r="I45" s="20"/>
      <c r="J45" s="16"/>
      <c r="K45" s="12"/>
      <c r="L45" s="12"/>
      <c r="M45" s="2">
        <f t="shared" si="8"/>
        <v>0</v>
      </c>
      <c r="N45" s="3">
        <f t="shared" si="9"/>
        <v>0</v>
      </c>
      <c r="O45" s="3">
        <f t="shared" si="10"/>
        <v>0</v>
      </c>
      <c r="P45" s="2"/>
    </row>
    <row r="46" spans="1:16" x14ac:dyDescent="0.25">
      <c r="A46" s="4" t="s">
        <v>85</v>
      </c>
      <c r="B46" s="4" t="s">
        <v>45</v>
      </c>
      <c r="C46" s="2" t="s">
        <v>38</v>
      </c>
      <c r="D46" s="16">
        <v>2.0299999999999998</v>
      </c>
      <c r="E46" s="2">
        <v>5.07</v>
      </c>
      <c r="F46" s="16">
        <v>19</v>
      </c>
      <c r="G46" s="16">
        <v>0</v>
      </c>
      <c r="H46" s="20">
        <f t="shared" si="6"/>
        <v>0</v>
      </c>
      <c r="I46" s="20"/>
      <c r="J46" s="16"/>
      <c r="K46" s="12"/>
      <c r="L46" s="12"/>
      <c r="M46" s="2">
        <f t="shared" si="8"/>
        <v>0</v>
      </c>
      <c r="N46" s="3">
        <f t="shared" si="9"/>
        <v>0</v>
      </c>
      <c r="O46" s="3">
        <f t="shared" si="10"/>
        <v>0</v>
      </c>
      <c r="P46" s="2"/>
    </row>
    <row r="47" spans="1:16" ht="30" customHeight="1" x14ac:dyDescent="0.25">
      <c r="A47" s="4" t="s">
        <v>85</v>
      </c>
      <c r="B47" s="4" t="s">
        <v>46</v>
      </c>
      <c r="C47" s="2" t="s">
        <v>32</v>
      </c>
      <c r="D47" s="16">
        <v>38.270000000000003</v>
      </c>
      <c r="E47" s="2">
        <v>95.68</v>
      </c>
      <c r="F47" s="16">
        <v>19</v>
      </c>
      <c r="G47" s="16">
        <v>1057</v>
      </c>
      <c r="H47" s="20">
        <f t="shared" si="6"/>
        <v>1268.3999999999999</v>
      </c>
      <c r="I47" s="20">
        <f>(H47+H52+H53)/J47</f>
        <v>646.19999999999993</v>
      </c>
      <c r="J47" s="16">
        <f t="shared" si="11"/>
        <v>2</v>
      </c>
      <c r="K47" s="12" t="s">
        <v>89</v>
      </c>
      <c r="L47" s="12">
        <v>671</v>
      </c>
      <c r="M47" s="2">
        <f t="shared" si="8"/>
        <v>1342</v>
      </c>
      <c r="N47" s="3">
        <f t="shared" si="9"/>
        <v>33.143454402926565</v>
      </c>
      <c r="O47" s="3">
        <f t="shared" si="10"/>
        <v>13.256688963210699</v>
      </c>
      <c r="P47" s="2">
        <f>SUM(H47:H53)</f>
        <v>2912.3999999999996</v>
      </c>
    </row>
    <row r="48" spans="1:16" x14ac:dyDescent="0.25">
      <c r="A48" s="4" t="s">
        <v>85</v>
      </c>
      <c r="B48" s="4" t="s">
        <v>46</v>
      </c>
      <c r="C48" s="2" t="s">
        <v>33</v>
      </c>
      <c r="D48" s="16">
        <v>9.1199999999999992</v>
      </c>
      <c r="E48" s="2">
        <v>22.8</v>
      </c>
      <c r="F48" s="16">
        <v>19</v>
      </c>
      <c r="G48" s="16">
        <v>377</v>
      </c>
      <c r="H48" s="20">
        <f t="shared" si="6"/>
        <v>452.4</v>
      </c>
      <c r="I48" s="20">
        <f t="shared" si="7"/>
        <v>452.4</v>
      </c>
      <c r="J48" s="16">
        <f t="shared" si="11"/>
        <v>1</v>
      </c>
      <c r="K48" s="12" t="s">
        <v>94</v>
      </c>
      <c r="L48" s="12">
        <v>597</v>
      </c>
      <c r="M48" s="2">
        <f t="shared" si="8"/>
        <v>597</v>
      </c>
      <c r="N48" s="3">
        <f t="shared" si="9"/>
        <v>49.60526315789474</v>
      </c>
      <c r="O48" s="3">
        <f t="shared" si="10"/>
        <v>19.842105263157894</v>
      </c>
      <c r="P48" s="2"/>
    </row>
    <row r="49" spans="1:16" x14ac:dyDescent="0.25">
      <c r="A49" s="4" t="s">
        <v>85</v>
      </c>
      <c r="B49" s="4" t="s">
        <v>46</v>
      </c>
      <c r="C49" s="2" t="s">
        <v>34</v>
      </c>
      <c r="D49" s="16">
        <v>11.33</v>
      </c>
      <c r="E49" s="2">
        <v>28.32</v>
      </c>
      <c r="F49" s="16">
        <v>19</v>
      </c>
      <c r="G49" s="16">
        <v>435</v>
      </c>
      <c r="H49" s="20">
        <f t="shared" si="6"/>
        <v>522</v>
      </c>
      <c r="I49" s="20">
        <f t="shared" si="7"/>
        <v>522</v>
      </c>
      <c r="J49" s="16">
        <f t="shared" si="11"/>
        <v>1</v>
      </c>
      <c r="K49" s="12" t="s">
        <v>94</v>
      </c>
      <c r="L49" s="12">
        <v>597</v>
      </c>
      <c r="M49" s="2">
        <f t="shared" si="8"/>
        <v>597</v>
      </c>
      <c r="N49" s="3">
        <f t="shared" si="9"/>
        <v>46.072374227714036</v>
      </c>
      <c r="O49" s="3">
        <f t="shared" si="10"/>
        <v>18.432203389830509</v>
      </c>
      <c r="P49" s="2"/>
    </row>
    <row r="50" spans="1:16" x14ac:dyDescent="0.25">
      <c r="A50" s="4" t="s">
        <v>85</v>
      </c>
      <c r="B50" s="4" t="s">
        <v>46</v>
      </c>
      <c r="C50" s="2" t="s">
        <v>35</v>
      </c>
      <c r="D50" s="16">
        <v>10.6</v>
      </c>
      <c r="E50" s="2">
        <v>26.5</v>
      </c>
      <c r="F50" s="16">
        <v>19</v>
      </c>
      <c r="G50" s="16">
        <v>453</v>
      </c>
      <c r="H50" s="20">
        <f t="shared" si="6"/>
        <v>543.6</v>
      </c>
      <c r="I50" s="20">
        <f t="shared" si="7"/>
        <v>543.6</v>
      </c>
      <c r="J50" s="16">
        <f t="shared" si="11"/>
        <v>1</v>
      </c>
      <c r="K50" s="12" t="s">
        <v>94</v>
      </c>
      <c r="L50" s="12">
        <v>597</v>
      </c>
      <c r="M50" s="2">
        <f t="shared" si="8"/>
        <v>597</v>
      </c>
      <c r="N50" s="3">
        <f t="shared" si="9"/>
        <v>51.283018867924532</v>
      </c>
      <c r="O50" s="3">
        <f t="shared" si="10"/>
        <v>20.513207547169813</v>
      </c>
      <c r="P50" s="2"/>
    </row>
    <row r="51" spans="1:16" x14ac:dyDescent="0.25">
      <c r="A51" s="4" t="s">
        <v>85</v>
      </c>
      <c r="B51" s="4" t="s">
        <v>46</v>
      </c>
      <c r="C51" s="2" t="s">
        <v>36</v>
      </c>
      <c r="D51" s="16">
        <v>5.33</v>
      </c>
      <c r="E51" s="2">
        <v>13.32</v>
      </c>
      <c r="F51" s="16">
        <v>22</v>
      </c>
      <c r="G51" s="16">
        <v>85</v>
      </c>
      <c r="H51" s="20">
        <f t="shared" si="6"/>
        <v>102</v>
      </c>
      <c r="I51" s="20">
        <f t="shared" si="7"/>
        <v>102</v>
      </c>
      <c r="J51" s="16">
        <f t="shared" si="11"/>
        <v>1</v>
      </c>
      <c r="K51" t="s">
        <v>100</v>
      </c>
      <c r="L51" s="12">
        <v>363</v>
      </c>
      <c r="M51" s="2">
        <f t="shared" si="8"/>
        <v>363</v>
      </c>
      <c r="N51" s="3">
        <f t="shared" si="9"/>
        <v>19.136960600375236</v>
      </c>
      <c r="O51" s="3">
        <f t="shared" si="10"/>
        <v>7.6576576576576576</v>
      </c>
      <c r="P51" s="2"/>
    </row>
    <row r="52" spans="1:16" x14ac:dyDescent="0.25">
      <c r="A52" s="4" t="s">
        <v>85</v>
      </c>
      <c r="B52" s="4" t="s">
        <v>46</v>
      </c>
      <c r="C52" s="2" t="s">
        <v>37</v>
      </c>
      <c r="D52" s="16">
        <v>2.1</v>
      </c>
      <c r="E52" s="2">
        <v>5.25</v>
      </c>
      <c r="F52" s="16">
        <v>19</v>
      </c>
      <c r="G52" s="16">
        <v>9</v>
      </c>
      <c r="H52" s="20">
        <f t="shared" si="6"/>
        <v>10.799999999999999</v>
      </c>
      <c r="I52" s="20"/>
      <c r="J52" s="16"/>
      <c r="K52" s="12"/>
      <c r="L52" s="12"/>
      <c r="M52" s="2">
        <f t="shared" si="8"/>
        <v>0</v>
      </c>
      <c r="N52" s="3">
        <f t="shared" si="9"/>
        <v>5.1428571428571423</v>
      </c>
      <c r="O52" s="3">
        <f t="shared" si="10"/>
        <v>2.0571428571428569</v>
      </c>
      <c r="P52" s="2"/>
    </row>
    <row r="53" spans="1:16" x14ac:dyDescent="0.25">
      <c r="A53" s="4" t="s">
        <v>85</v>
      </c>
      <c r="B53" s="4" t="s">
        <v>46</v>
      </c>
      <c r="C53" s="2" t="s">
        <v>38</v>
      </c>
      <c r="D53" s="16">
        <v>2.48</v>
      </c>
      <c r="E53" s="2">
        <v>6.2</v>
      </c>
      <c r="F53" s="16">
        <v>19</v>
      </c>
      <c r="G53" s="16">
        <v>11</v>
      </c>
      <c r="H53" s="20">
        <f t="shared" si="6"/>
        <v>13.2</v>
      </c>
      <c r="I53" s="20"/>
      <c r="J53" s="16"/>
      <c r="K53" s="12"/>
      <c r="L53" s="12"/>
      <c r="M53" s="2">
        <f t="shared" si="8"/>
        <v>0</v>
      </c>
      <c r="N53" s="3">
        <f t="shared" si="9"/>
        <v>5.32258064516129</v>
      </c>
      <c r="O53" s="3">
        <f t="shared" si="10"/>
        <v>2.129032258064516</v>
      </c>
      <c r="P53" s="2"/>
    </row>
    <row r="54" spans="1:16" ht="30" customHeight="1" x14ac:dyDescent="0.25">
      <c r="A54" s="4" t="s">
        <v>85</v>
      </c>
      <c r="B54" s="4" t="s">
        <v>47</v>
      </c>
      <c r="C54" s="2" t="s">
        <v>29</v>
      </c>
      <c r="D54" s="16">
        <v>4.5599999999999996</v>
      </c>
      <c r="E54" s="2">
        <v>11.4</v>
      </c>
      <c r="F54" s="16">
        <v>22</v>
      </c>
      <c r="G54" s="16">
        <v>21</v>
      </c>
      <c r="H54" s="20">
        <f t="shared" si="6"/>
        <v>25.2</v>
      </c>
      <c r="I54" s="20">
        <f t="shared" si="7"/>
        <v>25.2</v>
      </c>
      <c r="J54" s="16">
        <f t="shared" si="11"/>
        <v>1</v>
      </c>
      <c r="K54" t="s">
        <v>100</v>
      </c>
      <c r="L54" s="12">
        <v>363</v>
      </c>
      <c r="M54" s="2">
        <f t="shared" si="8"/>
        <v>363</v>
      </c>
      <c r="N54" s="3">
        <f t="shared" si="9"/>
        <v>5.526315789473685</v>
      </c>
      <c r="O54" s="3">
        <f t="shared" si="10"/>
        <v>2.2105263157894735</v>
      </c>
      <c r="P54" s="2">
        <f>SUM(H54:H56)</f>
        <v>1332</v>
      </c>
    </row>
    <row r="55" spans="1:16" x14ac:dyDescent="0.25">
      <c r="A55" s="4" t="s">
        <v>85</v>
      </c>
      <c r="B55" s="4" t="s">
        <v>47</v>
      </c>
      <c r="C55" s="2" t="s">
        <v>26</v>
      </c>
      <c r="D55" s="16">
        <v>22.48</v>
      </c>
      <c r="E55" s="2">
        <v>56.2</v>
      </c>
      <c r="F55" s="16">
        <v>19</v>
      </c>
      <c r="G55" s="16">
        <v>590</v>
      </c>
      <c r="H55" s="20">
        <f t="shared" si="6"/>
        <v>708</v>
      </c>
      <c r="I55" s="20">
        <f t="shared" si="7"/>
        <v>708</v>
      </c>
      <c r="J55" s="16">
        <v>1</v>
      </c>
      <c r="K55" s="12" t="s">
        <v>88</v>
      </c>
      <c r="L55" s="12">
        <v>746</v>
      </c>
      <c r="M55" s="2">
        <f t="shared" si="8"/>
        <v>746</v>
      </c>
      <c r="N55" s="3">
        <f t="shared" si="9"/>
        <v>31.494661921708186</v>
      </c>
      <c r="O55" s="3">
        <f t="shared" si="10"/>
        <v>12.597864768683273</v>
      </c>
      <c r="P55" s="2"/>
    </row>
    <row r="56" spans="1:16" x14ac:dyDescent="0.25">
      <c r="A56" s="4" t="s">
        <v>85</v>
      </c>
      <c r="B56" s="4" t="s">
        <v>47</v>
      </c>
      <c r="C56" s="2" t="s">
        <v>28</v>
      </c>
      <c r="D56" s="16">
        <v>12.46</v>
      </c>
      <c r="E56" s="2">
        <v>31.15</v>
      </c>
      <c r="F56" s="16">
        <v>19</v>
      </c>
      <c r="G56" s="16">
        <v>499</v>
      </c>
      <c r="H56" s="20">
        <f t="shared" si="6"/>
        <v>598.79999999999995</v>
      </c>
      <c r="I56" s="20">
        <f t="shared" si="7"/>
        <v>598.79999999999995</v>
      </c>
      <c r="J56" s="16">
        <f t="shared" si="11"/>
        <v>1</v>
      </c>
      <c r="K56" s="12" t="s">
        <v>94</v>
      </c>
      <c r="L56" s="12">
        <v>597</v>
      </c>
      <c r="M56" s="2">
        <f t="shared" si="8"/>
        <v>597</v>
      </c>
      <c r="N56" s="3">
        <f t="shared" si="9"/>
        <v>48.057784911717491</v>
      </c>
      <c r="O56" s="3">
        <f t="shared" si="10"/>
        <v>19.223113964686998</v>
      </c>
      <c r="P56" s="2"/>
    </row>
    <row r="57" spans="1:16" ht="30" customHeight="1" x14ac:dyDescent="0.25">
      <c r="A57" s="4" t="s">
        <v>85</v>
      </c>
      <c r="B57" s="4" t="s">
        <v>48</v>
      </c>
      <c r="C57" s="2" t="s">
        <v>26</v>
      </c>
      <c r="D57" s="16">
        <v>22.48</v>
      </c>
      <c r="E57" s="2">
        <v>56.2</v>
      </c>
      <c r="F57" s="16">
        <v>19</v>
      </c>
      <c r="G57" s="16">
        <v>590</v>
      </c>
      <c r="H57" s="20">
        <f t="shared" si="6"/>
        <v>708</v>
      </c>
      <c r="I57" s="20">
        <f t="shared" si="7"/>
        <v>708</v>
      </c>
      <c r="J57" s="16">
        <v>1</v>
      </c>
      <c r="K57" s="12" t="s">
        <v>88</v>
      </c>
      <c r="L57" s="12">
        <v>746</v>
      </c>
      <c r="M57" s="2">
        <f t="shared" si="8"/>
        <v>746</v>
      </c>
      <c r="N57" s="3">
        <f t="shared" si="9"/>
        <v>31.494661921708186</v>
      </c>
      <c r="O57" s="3">
        <f t="shared" si="10"/>
        <v>12.597864768683273</v>
      </c>
      <c r="P57" s="2">
        <f>SUM(H57:H59)</f>
        <v>1332</v>
      </c>
    </row>
    <row r="58" spans="1:16" x14ac:dyDescent="0.25">
      <c r="A58" s="4" t="s">
        <v>85</v>
      </c>
      <c r="B58" s="4" t="s">
        <v>48</v>
      </c>
      <c r="C58" s="2" t="s">
        <v>28</v>
      </c>
      <c r="D58" s="16">
        <v>12.46</v>
      </c>
      <c r="E58" s="2">
        <v>31.15</v>
      </c>
      <c r="F58" s="16">
        <v>19</v>
      </c>
      <c r="G58" s="16">
        <v>499</v>
      </c>
      <c r="H58" s="20">
        <f t="shared" si="6"/>
        <v>598.79999999999995</v>
      </c>
      <c r="I58" s="20">
        <f t="shared" si="7"/>
        <v>598.79999999999995</v>
      </c>
      <c r="J58" s="16">
        <f t="shared" si="11"/>
        <v>1</v>
      </c>
      <c r="K58" s="12" t="s">
        <v>94</v>
      </c>
      <c r="L58" s="12">
        <v>597</v>
      </c>
      <c r="M58" s="2">
        <f t="shared" si="8"/>
        <v>597</v>
      </c>
      <c r="N58" s="3">
        <f t="shared" si="9"/>
        <v>48.057784911717491</v>
      </c>
      <c r="O58" s="3">
        <f t="shared" si="10"/>
        <v>19.223113964686998</v>
      </c>
      <c r="P58" s="2"/>
    </row>
    <row r="59" spans="1:16" x14ac:dyDescent="0.25">
      <c r="A59" s="4" t="s">
        <v>85</v>
      </c>
      <c r="B59" s="4" t="s">
        <v>48</v>
      </c>
      <c r="C59" s="2" t="s">
        <v>29</v>
      </c>
      <c r="D59" s="16">
        <v>4.5599999999999996</v>
      </c>
      <c r="E59" s="2">
        <v>11.4</v>
      </c>
      <c r="F59" s="16">
        <v>22</v>
      </c>
      <c r="G59" s="16">
        <v>21</v>
      </c>
      <c r="H59" s="20">
        <f t="shared" si="6"/>
        <v>25.2</v>
      </c>
      <c r="I59" s="20">
        <f t="shared" si="7"/>
        <v>25.2</v>
      </c>
      <c r="J59" s="16">
        <f t="shared" si="11"/>
        <v>1</v>
      </c>
      <c r="K59" t="s">
        <v>100</v>
      </c>
      <c r="L59" s="12">
        <v>363</v>
      </c>
      <c r="M59" s="2">
        <f t="shared" si="8"/>
        <v>363</v>
      </c>
      <c r="N59" s="3">
        <f t="shared" si="9"/>
        <v>5.526315789473685</v>
      </c>
      <c r="O59" s="3">
        <f t="shared" si="10"/>
        <v>2.2105263157894735</v>
      </c>
      <c r="P59" s="2"/>
    </row>
    <row r="60" spans="1:16" ht="30" customHeight="1" x14ac:dyDescent="0.25">
      <c r="A60" s="4" t="s">
        <v>85</v>
      </c>
      <c r="B60" s="4" t="s">
        <v>49</v>
      </c>
      <c r="C60" s="2" t="s">
        <v>32</v>
      </c>
      <c r="D60" s="16">
        <v>39.68</v>
      </c>
      <c r="E60" s="2">
        <v>99.2</v>
      </c>
      <c r="F60" s="16">
        <v>19</v>
      </c>
      <c r="G60" s="16">
        <v>1127</v>
      </c>
      <c r="H60" s="20">
        <f t="shared" si="6"/>
        <v>1352.3999999999999</v>
      </c>
      <c r="I60" s="20">
        <f>(H60+H65+H64)/J60</f>
        <v>686.99999999999989</v>
      </c>
      <c r="J60" s="16">
        <f t="shared" si="11"/>
        <v>2</v>
      </c>
      <c r="K60" s="12" t="s">
        <v>89</v>
      </c>
      <c r="L60" s="12">
        <v>671</v>
      </c>
      <c r="M60" s="2">
        <f t="shared" si="8"/>
        <v>1342</v>
      </c>
      <c r="N60" s="3">
        <f t="shared" si="9"/>
        <v>34.082661290322577</v>
      </c>
      <c r="O60" s="3">
        <f t="shared" si="10"/>
        <v>13.63306451612903</v>
      </c>
      <c r="P60" s="2">
        <f>SUM(H60:H65)</f>
        <v>3016.8</v>
      </c>
    </row>
    <row r="61" spans="1:16" x14ac:dyDescent="0.25">
      <c r="A61" s="4" t="s">
        <v>85</v>
      </c>
      <c r="B61" s="4" t="s">
        <v>49</v>
      </c>
      <c r="C61" s="2" t="s">
        <v>33</v>
      </c>
      <c r="D61" s="16">
        <v>10.74</v>
      </c>
      <c r="E61" s="2">
        <v>26.85</v>
      </c>
      <c r="F61" s="16">
        <v>19</v>
      </c>
      <c r="G61" s="16">
        <v>742</v>
      </c>
      <c r="H61" s="20">
        <f t="shared" si="6"/>
        <v>890.4</v>
      </c>
      <c r="I61" s="20">
        <f t="shared" si="7"/>
        <v>890.4</v>
      </c>
      <c r="J61" s="16">
        <f t="shared" si="11"/>
        <v>1</v>
      </c>
      <c r="K61" s="12" t="s">
        <v>95</v>
      </c>
      <c r="L61" s="12">
        <v>895</v>
      </c>
      <c r="M61" s="2">
        <f t="shared" si="8"/>
        <v>895</v>
      </c>
      <c r="N61" s="3">
        <f t="shared" si="9"/>
        <v>82.905027932960891</v>
      </c>
      <c r="O61" s="3">
        <f t="shared" si="10"/>
        <v>33.162011173184354</v>
      </c>
      <c r="P61" s="2"/>
    </row>
    <row r="62" spans="1:16" x14ac:dyDescent="0.25">
      <c r="A62" s="4" t="s">
        <v>85</v>
      </c>
      <c r="B62" s="4" t="s">
        <v>49</v>
      </c>
      <c r="C62" s="2" t="s">
        <v>34</v>
      </c>
      <c r="D62" s="16">
        <v>13.62</v>
      </c>
      <c r="E62" s="2">
        <v>34.049999999999997</v>
      </c>
      <c r="F62" s="16">
        <v>19</v>
      </c>
      <c r="G62" s="16">
        <v>545</v>
      </c>
      <c r="H62" s="20">
        <f t="shared" si="6"/>
        <v>654</v>
      </c>
      <c r="I62" s="20">
        <f t="shared" si="7"/>
        <v>654</v>
      </c>
      <c r="J62" s="16">
        <f t="shared" si="11"/>
        <v>1</v>
      </c>
      <c r="K62" s="12" t="s">
        <v>89</v>
      </c>
      <c r="L62" s="12">
        <v>671</v>
      </c>
      <c r="M62" s="2">
        <f t="shared" si="8"/>
        <v>671</v>
      </c>
      <c r="N62" s="3">
        <f t="shared" si="9"/>
        <v>48.017621145374449</v>
      </c>
      <c r="O62" s="3">
        <f t="shared" si="10"/>
        <v>19.207048458149782</v>
      </c>
      <c r="P62" s="2"/>
    </row>
    <row r="63" spans="1:16" x14ac:dyDescent="0.25">
      <c r="A63" s="4" t="s">
        <v>85</v>
      </c>
      <c r="B63" s="4" t="s">
        <v>49</v>
      </c>
      <c r="C63" s="2" t="s">
        <v>36</v>
      </c>
      <c r="D63" s="16">
        <v>4.7699999999999996</v>
      </c>
      <c r="E63" s="2">
        <v>11.92</v>
      </c>
      <c r="F63" s="16">
        <v>22</v>
      </c>
      <c r="G63" s="16">
        <v>82</v>
      </c>
      <c r="H63" s="20">
        <f t="shared" si="6"/>
        <v>98.399999999999991</v>
      </c>
      <c r="I63" s="20">
        <f t="shared" si="7"/>
        <v>98.399999999999991</v>
      </c>
      <c r="J63" s="16">
        <f t="shared" si="11"/>
        <v>1</v>
      </c>
      <c r="K63" t="s">
        <v>100</v>
      </c>
      <c r="L63" s="12">
        <v>363</v>
      </c>
      <c r="M63" s="2">
        <f t="shared" si="8"/>
        <v>363</v>
      </c>
      <c r="N63" s="3">
        <f t="shared" si="9"/>
        <v>20.628930817610062</v>
      </c>
      <c r="O63" s="3">
        <f t="shared" si="10"/>
        <v>8.2550335570469784</v>
      </c>
      <c r="P63" s="2"/>
    </row>
    <row r="64" spans="1:16" x14ac:dyDescent="0.25">
      <c r="A64" s="4" t="s">
        <v>85</v>
      </c>
      <c r="B64" s="4" t="s">
        <v>49</v>
      </c>
      <c r="C64" s="2" t="s">
        <v>37</v>
      </c>
      <c r="D64" s="16">
        <v>2.1</v>
      </c>
      <c r="E64" s="2">
        <v>5.25</v>
      </c>
      <c r="F64" s="16">
        <v>19</v>
      </c>
      <c r="G64" s="16">
        <v>9</v>
      </c>
      <c r="H64" s="20">
        <f t="shared" si="6"/>
        <v>10.799999999999999</v>
      </c>
      <c r="I64" s="20"/>
      <c r="J64" s="16"/>
      <c r="K64" s="12"/>
      <c r="L64" s="12"/>
      <c r="M64" s="2">
        <f t="shared" si="8"/>
        <v>0</v>
      </c>
      <c r="N64" s="3">
        <f t="shared" si="9"/>
        <v>5.1428571428571423</v>
      </c>
      <c r="O64" s="3">
        <f t="shared" si="10"/>
        <v>2.0571428571428569</v>
      </c>
      <c r="P64" s="2"/>
    </row>
    <row r="65" spans="1:16" x14ac:dyDescent="0.25">
      <c r="A65" s="4" t="s">
        <v>85</v>
      </c>
      <c r="B65" s="4" t="s">
        <v>49</v>
      </c>
      <c r="C65" s="2" t="s">
        <v>38</v>
      </c>
      <c r="D65" s="16">
        <v>2.0299999999999998</v>
      </c>
      <c r="E65" s="2">
        <v>5.07</v>
      </c>
      <c r="F65" s="16">
        <v>19</v>
      </c>
      <c r="G65" s="16">
        <v>9</v>
      </c>
      <c r="H65" s="20">
        <f t="shared" si="6"/>
        <v>10.799999999999999</v>
      </c>
      <c r="I65" s="20"/>
      <c r="J65" s="16"/>
      <c r="K65" s="12"/>
      <c r="L65" s="12"/>
      <c r="M65" s="2">
        <f t="shared" si="8"/>
        <v>0</v>
      </c>
      <c r="N65" s="3">
        <f t="shared" si="9"/>
        <v>5.3201970443349751</v>
      </c>
      <c r="O65" s="3">
        <f t="shared" si="10"/>
        <v>2.1301775147928992</v>
      </c>
      <c r="P65" s="2"/>
    </row>
    <row r="66" spans="1:16" ht="30" customHeight="1" x14ac:dyDescent="0.25">
      <c r="A66" s="4" t="s">
        <v>86</v>
      </c>
      <c r="B66" s="4" t="s">
        <v>53</v>
      </c>
      <c r="C66" s="2" t="s">
        <v>26</v>
      </c>
      <c r="D66" s="16">
        <v>28.04</v>
      </c>
      <c r="E66" s="2">
        <v>70.099999999999994</v>
      </c>
      <c r="F66" s="16">
        <v>19</v>
      </c>
      <c r="G66" s="16">
        <v>773</v>
      </c>
      <c r="H66" s="20">
        <f t="shared" si="6"/>
        <v>927.59999999999991</v>
      </c>
      <c r="I66" s="20">
        <f t="shared" si="7"/>
        <v>927.59999999999991</v>
      </c>
      <c r="J66" s="16">
        <v>1</v>
      </c>
      <c r="K66" s="12" t="s">
        <v>96</v>
      </c>
      <c r="L66" s="12">
        <v>973</v>
      </c>
      <c r="M66" s="2">
        <f t="shared" si="8"/>
        <v>973</v>
      </c>
      <c r="N66" s="3">
        <f t="shared" si="9"/>
        <v>33.081312410841655</v>
      </c>
      <c r="O66" s="3">
        <f t="shared" si="10"/>
        <v>13.232524964336662</v>
      </c>
      <c r="P66" s="2">
        <f>SUM(H66:H68)</f>
        <v>1977.6</v>
      </c>
    </row>
    <row r="67" spans="1:16" x14ac:dyDescent="0.25">
      <c r="A67" s="4" t="s">
        <v>86</v>
      </c>
      <c r="B67" s="4" t="s">
        <v>53</v>
      </c>
      <c r="C67" s="2" t="s">
        <v>28</v>
      </c>
      <c r="D67" s="16">
        <v>11.39</v>
      </c>
      <c r="E67" s="2">
        <v>28.48</v>
      </c>
      <c r="F67" s="16">
        <v>19</v>
      </c>
      <c r="G67" s="16">
        <v>720</v>
      </c>
      <c r="H67" s="20">
        <f t="shared" ref="H67:H98" si="12">$H$2*G67</f>
        <v>864</v>
      </c>
      <c r="I67" s="20">
        <f t="shared" ref="I67:I97" si="13">H67/J67</f>
        <v>864</v>
      </c>
      <c r="J67" s="16">
        <f t="shared" ref="J67:J98" si="14">ROUNDUP(D67/20,0)</f>
        <v>1</v>
      </c>
      <c r="K67" s="12" t="s">
        <v>97</v>
      </c>
      <c r="L67" s="12">
        <v>884</v>
      </c>
      <c r="M67" s="2">
        <f t="shared" ref="M67:M98" si="15">J67*L67</f>
        <v>884</v>
      </c>
      <c r="N67" s="3">
        <f t="shared" ref="N67:N98" si="16">H67/D67</f>
        <v>75.85601404741</v>
      </c>
      <c r="O67" s="3">
        <f t="shared" ref="O67:O98" si="17">H67/E67</f>
        <v>30.337078651685392</v>
      </c>
      <c r="P67" s="2"/>
    </row>
    <row r="68" spans="1:16" x14ac:dyDescent="0.25">
      <c r="A68" s="4" t="s">
        <v>86</v>
      </c>
      <c r="B68" s="4" t="s">
        <v>53</v>
      </c>
      <c r="C68" s="2" t="s">
        <v>54</v>
      </c>
      <c r="D68" s="16">
        <v>4.24</v>
      </c>
      <c r="E68" s="2">
        <v>10.6</v>
      </c>
      <c r="F68" s="16">
        <v>22</v>
      </c>
      <c r="G68" s="16">
        <v>155</v>
      </c>
      <c r="H68" s="20">
        <f t="shared" si="12"/>
        <v>186</v>
      </c>
      <c r="I68" s="20">
        <f t="shared" si="13"/>
        <v>186</v>
      </c>
      <c r="J68" s="16">
        <f t="shared" si="14"/>
        <v>1</v>
      </c>
      <c r="K68" t="s">
        <v>100</v>
      </c>
      <c r="L68" s="12">
        <v>363</v>
      </c>
      <c r="M68" s="2">
        <f t="shared" si="15"/>
        <v>363</v>
      </c>
      <c r="N68" s="3">
        <f t="shared" si="16"/>
        <v>43.867924528301884</v>
      </c>
      <c r="O68" s="3">
        <f t="shared" si="17"/>
        <v>17.547169811320757</v>
      </c>
      <c r="P68" s="2"/>
    </row>
    <row r="69" spans="1:16" ht="30" customHeight="1" x14ac:dyDescent="0.25">
      <c r="A69" s="4" t="s">
        <v>86</v>
      </c>
      <c r="B69" s="4" t="s">
        <v>55</v>
      </c>
      <c r="C69" s="2" t="s">
        <v>38</v>
      </c>
      <c r="D69" s="16">
        <v>2.2999999999999998</v>
      </c>
      <c r="E69" s="2">
        <v>5.75</v>
      </c>
      <c r="F69" s="16">
        <v>19</v>
      </c>
      <c r="G69" s="16">
        <v>95</v>
      </c>
      <c r="H69" s="20">
        <f t="shared" si="12"/>
        <v>114</v>
      </c>
      <c r="I69" s="20"/>
      <c r="J69" s="16"/>
      <c r="K69" s="12"/>
      <c r="L69" s="12"/>
      <c r="M69" s="2">
        <f t="shared" si="15"/>
        <v>0</v>
      </c>
      <c r="N69" s="3">
        <f t="shared" si="16"/>
        <v>49.565217391304351</v>
      </c>
      <c r="O69" s="3">
        <f t="shared" si="17"/>
        <v>19.826086956521738</v>
      </c>
      <c r="P69" s="2">
        <f>SUM(H69:H74)</f>
        <v>2734.8</v>
      </c>
    </row>
    <row r="70" spans="1:16" x14ac:dyDescent="0.25">
      <c r="A70" s="4" t="s">
        <v>86</v>
      </c>
      <c r="B70" s="4" t="s">
        <v>55</v>
      </c>
      <c r="C70" s="2" t="s">
        <v>26</v>
      </c>
      <c r="D70" s="16">
        <v>34.43</v>
      </c>
      <c r="E70" s="2">
        <v>86.08</v>
      </c>
      <c r="F70" s="16">
        <v>19</v>
      </c>
      <c r="G70" s="16">
        <v>1133</v>
      </c>
      <c r="H70" s="20">
        <f t="shared" si="12"/>
        <v>1359.6</v>
      </c>
      <c r="I70" s="20">
        <f>(H70+H69+H74)/J70</f>
        <v>744</v>
      </c>
      <c r="J70" s="16">
        <f t="shared" si="14"/>
        <v>2</v>
      </c>
      <c r="K70" s="12" t="s">
        <v>102</v>
      </c>
      <c r="L70" s="12">
        <v>801</v>
      </c>
      <c r="M70" s="2">
        <f t="shared" si="15"/>
        <v>1602</v>
      </c>
      <c r="N70" s="3">
        <f t="shared" si="16"/>
        <v>39.488817891373799</v>
      </c>
      <c r="O70" s="3">
        <f t="shared" si="17"/>
        <v>15.794609665427508</v>
      </c>
      <c r="P70" s="2"/>
    </row>
    <row r="71" spans="1:16" x14ac:dyDescent="0.25">
      <c r="A71" s="4" t="s">
        <v>86</v>
      </c>
      <c r="B71" s="4" t="s">
        <v>55</v>
      </c>
      <c r="C71" s="2" t="s">
        <v>33</v>
      </c>
      <c r="D71" s="16">
        <v>9.77</v>
      </c>
      <c r="E71" s="2">
        <v>24.43</v>
      </c>
      <c r="F71" s="16">
        <v>19</v>
      </c>
      <c r="G71" s="16">
        <v>502</v>
      </c>
      <c r="H71" s="20">
        <f t="shared" si="12"/>
        <v>602.4</v>
      </c>
      <c r="I71" s="20">
        <f t="shared" si="13"/>
        <v>602.4</v>
      </c>
      <c r="J71" s="16">
        <f t="shared" si="14"/>
        <v>1</v>
      </c>
      <c r="K71" s="12" t="s">
        <v>89</v>
      </c>
      <c r="L71" s="12">
        <v>671</v>
      </c>
      <c r="M71" s="2">
        <f t="shared" si="15"/>
        <v>671</v>
      </c>
      <c r="N71" s="3">
        <f t="shared" si="16"/>
        <v>61.658137154554758</v>
      </c>
      <c r="O71" s="3">
        <f t="shared" si="17"/>
        <v>24.658207122390504</v>
      </c>
      <c r="P71" s="2"/>
    </row>
    <row r="72" spans="1:16" x14ac:dyDescent="0.25">
      <c r="A72" s="4" t="s">
        <v>86</v>
      </c>
      <c r="B72" s="4" t="s">
        <v>55</v>
      </c>
      <c r="C72" s="2" t="s">
        <v>34</v>
      </c>
      <c r="D72" s="16">
        <v>13.9</v>
      </c>
      <c r="E72" s="2">
        <v>34.75</v>
      </c>
      <c r="F72" s="16">
        <v>19</v>
      </c>
      <c r="G72" s="16">
        <v>513</v>
      </c>
      <c r="H72" s="20">
        <f t="shared" si="12"/>
        <v>615.6</v>
      </c>
      <c r="I72" s="20">
        <f t="shared" si="13"/>
        <v>615.6</v>
      </c>
      <c r="J72" s="16">
        <f t="shared" si="14"/>
        <v>1</v>
      </c>
      <c r="K72" s="12" t="s">
        <v>89</v>
      </c>
      <c r="L72" s="12">
        <v>671</v>
      </c>
      <c r="M72" s="2">
        <f t="shared" si="15"/>
        <v>671</v>
      </c>
      <c r="N72" s="3">
        <f t="shared" si="16"/>
        <v>44.28776978417266</v>
      </c>
      <c r="O72" s="3">
        <f t="shared" si="17"/>
        <v>17.715107913669065</v>
      </c>
      <c r="P72" s="2"/>
    </row>
    <row r="73" spans="1:16" x14ac:dyDescent="0.25">
      <c r="A73" s="4" t="s">
        <v>86</v>
      </c>
      <c r="B73" s="4" t="s">
        <v>55</v>
      </c>
      <c r="C73" s="2" t="s">
        <v>56</v>
      </c>
      <c r="D73" s="16">
        <v>4.18</v>
      </c>
      <c r="E73" s="2">
        <v>10.45</v>
      </c>
      <c r="F73" s="16">
        <v>22</v>
      </c>
      <c r="G73" s="16">
        <v>24</v>
      </c>
      <c r="H73" s="20">
        <f t="shared" si="12"/>
        <v>28.799999999999997</v>
      </c>
      <c r="I73" s="20">
        <f t="shared" si="13"/>
        <v>28.799999999999997</v>
      </c>
      <c r="J73" s="16">
        <f t="shared" si="14"/>
        <v>1</v>
      </c>
      <c r="K73" t="s">
        <v>100</v>
      </c>
      <c r="L73" s="12">
        <v>363</v>
      </c>
      <c r="M73" s="2">
        <f t="shared" si="15"/>
        <v>363</v>
      </c>
      <c r="N73" s="3">
        <f t="shared" si="16"/>
        <v>6.8899521531100474</v>
      </c>
      <c r="O73" s="3">
        <f t="shared" si="17"/>
        <v>2.7559808612440189</v>
      </c>
      <c r="P73" s="2"/>
    </row>
    <row r="74" spans="1:16" x14ac:dyDescent="0.25">
      <c r="A74" s="4" t="s">
        <v>86</v>
      </c>
      <c r="B74" s="4" t="s">
        <v>55</v>
      </c>
      <c r="C74" s="2" t="s">
        <v>37</v>
      </c>
      <c r="D74" s="16">
        <v>2.29</v>
      </c>
      <c r="E74" s="2">
        <v>5.72</v>
      </c>
      <c r="F74" s="16">
        <v>19</v>
      </c>
      <c r="G74" s="16">
        <v>12</v>
      </c>
      <c r="H74" s="20">
        <f t="shared" si="12"/>
        <v>14.399999999999999</v>
      </c>
      <c r="I74" s="20"/>
      <c r="J74" s="16"/>
      <c r="K74" s="12"/>
      <c r="L74" s="12"/>
      <c r="M74" s="2">
        <f t="shared" si="15"/>
        <v>0</v>
      </c>
      <c r="N74" s="3">
        <f t="shared" si="16"/>
        <v>6.2882096069868991</v>
      </c>
      <c r="O74" s="3">
        <f t="shared" si="17"/>
        <v>2.5174825174825175</v>
      </c>
      <c r="P74" s="2"/>
    </row>
    <row r="75" spans="1:16" ht="30" customHeight="1" x14ac:dyDescent="0.25">
      <c r="A75" s="4" t="s">
        <v>86</v>
      </c>
      <c r="B75" s="4" t="s">
        <v>57</v>
      </c>
      <c r="C75" s="2" t="s">
        <v>32</v>
      </c>
      <c r="D75" s="16">
        <v>22.36</v>
      </c>
      <c r="E75" s="2">
        <v>55.9</v>
      </c>
      <c r="F75" s="16">
        <v>19</v>
      </c>
      <c r="G75" s="16">
        <v>410</v>
      </c>
      <c r="H75" s="20">
        <f t="shared" si="12"/>
        <v>492</v>
      </c>
      <c r="I75" s="20">
        <f t="shared" si="13"/>
        <v>492</v>
      </c>
      <c r="J75" s="16">
        <v>1</v>
      </c>
      <c r="K75" s="12" t="s">
        <v>89</v>
      </c>
      <c r="L75" s="12">
        <v>671</v>
      </c>
      <c r="M75" s="2">
        <f t="shared" si="15"/>
        <v>671</v>
      </c>
      <c r="N75" s="3">
        <f t="shared" si="16"/>
        <v>22.003577817531305</v>
      </c>
      <c r="O75" s="3">
        <f t="shared" si="17"/>
        <v>8.8014311270125223</v>
      </c>
      <c r="P75" s="2">
        <f>SUM(H75:H77)</f>
        <v>1300.8</v>
      </c>
    </row>
    <row r="76" spans="1:16" x14ac:dyDescent="0.25">
      <c r="A76" s="4" t="s">
        <v>86</v>
      </c>
      <c r="B76" s="4" t="s">
        <v>57</v>
      </c>
      <c r="C76" s="2" t="s">
        <v>28</v>
      </c>
      <c r="D76" s="16">
        <v>12.51</v>
      </c>
      <c r="E76" s="2">
        <v>31.28</v>
      </c>
      <c r="F76" s="16">
        <v>19</v>
      </c>
      <c r="G76" s="16">
        <v>549</v>
      </c>
      <c r="H76" s="20">
        <f t="shared" si="12"/>
        <v>658.8</v>
      </c>
      <c r="I76" s="20">
        <f t="shared" si="13"/>
        <v>658.8</v>
      </c>
      <c r="J76" s="16">
        <f t="shared" si="14"/>
        <v>1</v>
      </c>
      <c r="K76" s="12" t="s">
        <v>89</v>
      </c>
      <c r="L76" s="12">
        <v>671</v>
      </c>
      <c r="M76" s="2">
        <f t="shared" si="15"/>
        <v>671</v>
      </c>
      <c r="N76" s="3">
        <f t="shared" si="16"/>
        <v>52.661870503597122</v>
      </c>
      <c r="O76" s="3">
        <f t="shared" si="17"/>
        <v>21.061381074168796</v>
      </c>
      <c r="P76" s="2"/>
    </row>
    <row r="77" spans="1:16" x14ac:dyDescent="0.25">
      <c r="A77" s="4" t="s">
        <v>86</v>
      </c>
      <c r="B77" s="4" t="s">
        <v>57</v>
      </c>
      <c r="C77" s="2" t="s">
        <v>54</v>
      </c>
      <c r="D77" s="16">
        <v>5.55</v>
      </c>
      <c r="E77" s="2">
        <v>13.88</v>
      </c>
      <c r="F77" s="16">
        <v>22</v>
      </c>
      <c r="G77" s="16">
        <v>125</v>
      </c>
      <c r="H77" s="20">
        <f t="shared" si="12"/>
        <v>150</v>
      </c>
      <c r="I77" s="20">
        <f t="shared" si="13"/>
        <v>150</v>
      </c>
      <c r="J77" s="16">
        <f t="shared" si="14"/>
        <v>1</v>
      </c>
      <c r="K77" t="s">
        <v>100</v>
      </c>
      <c r="L77" s="12">
        <v>363</v>
      </c>
      <c r="M77" s="2">
        <f t="shared" si="15"/>
        <v>363</v>
      </c>
      <c r="N77" s="3">
        <f t="shared" si="16"/>
        <v>27.027027027027028</v>
      </c>
      <c r="O77" s="3">
        <f t="shared" si="17"/>
        <v>10.806916426512968</v>
      </c>
      <c r="P77" s="2"/>
    </row>
    <row r="78" spans="1:16" ht="30" customHeight="1" x14ac:dyDescent="0.25">
      <c r="A78" s="4" t="s">
        <v>86</v>
      </c>
      <c r="B78" s="4" t="s">
        <v>58</v>
      </c>
      <c r="C78" s="2" t="s">
        <v>26</v>
      </c>
      <c r="D78" s="16">
        <v>42.76</v>
      </c>
      <c r="E78" s="2">
        <v>106.9</v>
      </c>
      <c r="F78" s="16">
        <v>19</v>
      </c>
      <c r="G78" s="16">
        <v>820</v>
      </c>
      <c r="H78" s="20">
        <f t="shared" si="12"/>
        <v>984</v>
      </c>
      <c r="I78" s="20">
        <f t="shared" si="13"/>
        <v>492</v>
      </c>
      <c r="J78" s="16">
        <v>2</v>
      </c>
      <c r="K78" s="12" t="s">
        <v>103</v>
      </c>
      <c r="L78" s="12">
        <v>517</v>
      </c>
      <c r="M78" s="2">
        <f t="shared" si="15"/>
        <v>1034</v>
      </c>
      <c r="N78" s="3">
        <f t="shared" si="16"/>
        <v>23.01216089803555</v>
      </c>
      <c r="O78" s="3">
        <f t="shared" si="17"/>
        <v>9.2048643592142181</v>
      </c>
      <c r="P78" s="2">
        <f>SUM(H78:H84)</f>
        <v>2390.4</v>
      </c>
    </row>
    <row r="79" spans="1:16" x14ac:dyDescent="0.25">
      <c r="A79" s="4" t="s">
        <v>86</v>
      </c>
      <c r="B79" s="4" t="s">
        <v>58</v>
      </c>
      <c r="C79" s="2" t="s">
        <v>33</v>
      </c>
      <c r="D79" s="16">
        <v>10.7</v>
      </c>
      <c r="E79" s="2">
        <v>26.75</v>
      </c>
      <c r="F79" s="16">
        <v>19</v>
      </c>
      <c r="G79" s="16">
        <v>339</v>
      </c>
      <c r="H79" s="20">
        <f t="shared" si="12"/>
        <v>406.8</v>
      </c>
      <c r="I79" s="20">
        <f t="shared" si="13"/>
        <v>406.8</v>
      </c>
      <c r="J79" s="16">
        <f t="shared" si="14"/>
        <v>1</v>
      </c>
      <c r="K79" s="15" t="s">
        <v>101</v>
      </c>
      <c r="L79" s="12">
        <v>433</v>
      </c>
      <c r="M79" s="2">
        <f t="shared" si="15"/>
        <v>433</v>
      </c>
      <c r="N79" s="3">
        <f t="shared" si="16"/>
        <v>38.018691588785053</v>
      </c>
      <c r="O79" s="3">
        <f t="shared" si="17"/>
        <v>15.20747663551402</v>
      </c>
      <c r="P79" s="2"/>
    </row>
    <row r="80" spans="1:16" x14ac:dyDescent="0.25">
      <c r="A80" s="4" t="s">
        <v>86</v>
      </c>
      <c r="B80" s="4" t="s">
        <v>58</v>
      </c>
      <c r="C80" s="2" t="s">
        <v>34</v>
      </c>
      <c r="D80" s="16">
        <v>10.29</v>
      </c>
      <c r="E80" s="2">
        <v>25.72</v>
      </c>
      <c r="F80" s="16">
        <v>19</v>
      </c>
      <c r="G80" s="16">
        <v>520</v>
      </c>
      <c r="H80" s="20">
        <f t="shared" si="12"/>
        <v>624</v>
      </c>
      <c r="I80" s="20">
        <f t="shared" si="13"/>
        <v>624</v>
      </c>
      <c r="J80" s="16">
        <f t="shared" si="14"/>
        <v>1</v>
      </c>
      <c r="K80" s="12" t="s">
        <v>89</v>
      </c>
      <c r="L80" s="12">
        <v>671</v>
      </c>
      <c r="M80" s="2">
        <f t="shared" si="15"/>
        <v>671</v>
      </c>
      <c r="N80" s="3">
        <f t="shared" si="16"/>
        <v>60.641399416909628</v>
      </c>
      <c r="O80" s="3">
        <f t="shared" si="17"/>
        <v>24.261275272161743</v>
      </c>
      <c r="P80" s="2"/>
    </row>
    <row r="81" spans="1:16" x14ac:dyDescent="0.25">
      <c r="A81" s="4" t="s">
        <v>86</v>
      </c>
      <c r="B81" s="4" t="s">
        <v>58</v>
      </c>
      <c r="C81" s="2" t="s">
        <v>35</v>
      </c>
      <c r="D81" s="16">
        <v>9.2899999999999991</v>
      </c>
      <c r="E81" s="2">
        <v>23.22</v>
      </c>
      <c r="F81" s="16">
        <v>19</v>
      </c>
      <c r="G81" s="16">
        <v>313</v>
      </c>
      <c r="H81" s="20">
        <f t="shared" si="12"/>
        <v>375.59999999999997</v>
      </c>
      <c r="I81" s="20">
        <f t="shared" si="13"/>
        <v>375.59999999999997</v>
      </c>
      <c r="J81" s="16">
        <f t="shared" si="14"/>
        <v>1</v>
      </c>
      <c r="K81" s="12" t="s">
        <v>98</v>
      </c>
      <c r="L81" s="12">
        <v>511</v>
      </c>
      <c r="M81" s="2">
        <f t="shared" si="15"/>
        <v>511</v>
      </c>
      <c r="N81" s="3">
        <f t="shared" si="16"/>
        <v>40.430570505920343</v>
      </c>
      <c r="O81" s="3">
        <f t="shared" si="17"/>
        <v>16.175710594315245</v>
      </c>
      <c r="P81" s="2"/>
    </row>
    <row r="82" spans="1:16" x14ac:dyDescent="0.25">
      <c r="A82" s="4" t="s">
        <v>86</v>
      </c>
      <c r="B82" s="4" t="s">
        <v>58</v>
      </c>
      <c r="C82" s="2" t="s">
        <v>36</v>
      </c>
      <c r="D82" s="16">
        <v>4.8600000000000003</v>
      </c>
      <c r="E82" s="2">
        <v>12.15</v>
      </c>
      <c r="F82" s="16">
        <v>22</v>
      </c>
      <c r="G82" s="16">
        <v>0</v>
      </c>
      <c r="H82" s="20">
        <f t="shared" si="12"/>
        <v>0</v>
      </c>
      <c r="I82" s="20">
        <f t="shared" si="13"/>
        <v>0</v>
      </c>
      <c r="J82" s="16">
        <f t="shared" si="14"/>
        <v>1</v>
      </c>
      <c r="K82" t="s">
        <v>100</v>
      </c>
      <c r="L82" s="12">
        <v>363</v>
      </c>
      <c r="M82" s="2">
        <f t="shared" si="15"/>
        <v>363</v>
      </c>
      <c r="N82" s="3">
        <f t="shared" si="16"/>
        <v>0</v>
      </c>
      <c r="O82" s="3">
        <f t="shared" si="17"/>
        <v>0</v>
      </c>
      <c r="P82" s="2"/>
    </row>
    <row r="83" spans="1:16" x14ac:dyDescent="0.25">
      <c r="A83" s="4" t="s">
        <v>86</v>
      </c>
      <c r="B83" s="4" t="s">
        <v>58</v>
      </c>
      <c r="C83" s="2" t="s">
        <v>37</v>
      </c>
      <c r="D83" s="16">
        <v>1.19</v>
      </c>
      <c r="E83" s="2">
        <v>2.98</v>
      </c>
      <c r="F83" s="16">
        <v>19</v>
      </c>
      <c r="G83" s="16">
        <v>0</v>
      </c>
      <c r="H83" s="20"/>
      <c r="I83" s="20"/>
      <c r="J83" s="16"/>
      <c r="K83" s="12"/>
      <c r="L83" s="12"/>
      <c r="M83" s="2">
        <f t="shared" si="15"/>
        <v>0</v>
      </c>
      <c r="N83" s="3">
        <f t="shared" si="16"/>
        <v>0</v>
      </c>
      <c r="O83" s="3">
        <f t="shared" si="17"/>
        <v>0</v>
      </c>
      <c r="P83" s="2"/>
    </row>
    <row r="84" spans="1:16" x14ac:dyDescent="0.25">
      <c r="A84" s="4" t="s">
        <v>86</v>
      </c>
      <c r="B84" s="4" t="s">
        <v>58</v>
      </c>
      <c r="C84" s="2" t="s">
        <v>38</v>
      </c>
      <c r="D84" s="16">
        <v>2.34</v>
      </c>
      <c r="E84" s="2">
        <v>5.85</v>
      </c>
      <c r="F84" s="16">
        <v>19</v>
      </c>
      <c r="G84" s="16">
        <v>0</v>
      </c>
      <c r="H84" s="20"/>
      <c r="I84" s="20"/>
      <c r="J84" s="16"/>
      <c r="K84" s="12"/>
      <c r="L84" s="12"/>
      <c r="M84" s="2">
        <f t="shared" si="15"/>
        <v>0</v>
      </c>
      <c r="N84" s="3">
        <f t="shared" si="16"/>
        <v>0</v>
      </c>
      <c r="O84" s="3">
        <f t="shared" si="17"/>
        <v>0</v>
      </c>
      <c r="P84" s="2"/>
    </row>
    <row r="85" spans="1:16" ht="30" customHeight="1" x14ac:dyDescent="0.25">
      <c r="A85" s="4" t="s">
        <v>86</v>
      </c>
      <c r="B85" s="4" t="s">
        <v>59</v>
      </c>
      <c r="C85" s="2" t="s">
        <v>32</v>
      </c>
      <c r="D85" s="16">
        <v>22.36</v>
      </c>
      <c r="E85" s="2">
        <v>55.9</v>
      </c>
      <c r="F85" s="16">
        <v>19</v>
      </c>
      <c r="G85" s="16">
        <v>407</v>
      </c>
      <c r="H85" s="20">
        <f t="shared" si="12"/>
        <v>488.4</v>
      </c>
      <c r="I85" s="20">
        <f t="shared" si="13"/>
        <v>488.4</v>
      </c>
      <c r="J85" s="16">
        <v>1</v>
      </c>
      <c r="K85" s="12" t="s">
        <v>89</v>
      </c>
      <c r="L85" s="12">
        <v>671</v>
      </c>
      <c r="M85" s="2">
        <f t="shared" si="15"/>
        <v>671</v>
      </c>
      <c r="N85" s="3">
        <f t="shared" si="16"/>
        <v>21.842576028622538</v>
      </c>
      <c r="O85" s="3">
        <f t="shared" si="17"/>
        <v>8.737030411449016</v>
      </c>
      <c r="P85" s="2">
        <f>SUM(H85:H87)</f>
        <v>1284</v>
      </c>
    </row>
    <row r="86" spans="1:16" x14ac:dyDescent="0.25">
      <c r="A86" s="4" t="s">
        <v>86</v>
      </c>
      <c r="B86" s="4" t="s">
        <v>59</v>
      </c>
      <c r="C86" s="2" t="s">
        <v>28</v>
      </c>
      <c r="D86" s="16">
        <v>12.51</v>
      </c>
      <c r="E86" s="2">
        <v>31.28</v>
      </c>
      <c r="F86" s="16">
        <v>19</v>
      </c>
      <c r="G86" s="16">
        <v>541</v>
      </c>
      <c r="H86" s="20">
        <f t="shared" si="12"/>
        <v>649.19999999999993</v>
      </c>
      <c r="I86" s="20">
        <f t="shared" si="13"/>
        <v>649.19999999999993</v>
      </c>
      <c r="J86" s="16">
        <f t="shared" si="14"/>
        <v>1</v>
      </c>
      <c r="K86" s="12" t="s">
        <v>89</v>
      </c>
      <c r="L86" s="12">
        <v>671</v>
      </c>
      <c r="M86" s="2">
        <f t="shared" si="15"/>
        <v>671</v>
      </c>
      <c r="N86" s="3">
        <f t="shared" si="16"/>
        <v>51.894484412470021</v>
      </c>
      <c r="O86" s="3">
        <f t="shared" si="17"/>
        <v>20.754475703324804</v>
      </c>
      <c r="P86" s="2"/>
    </row>
    <row r="87" spans="1:16" x14ac:dyDescent="0.25">
      <c r="A87" s="4" t="s">
        <v>86</v>
      </c>
      <c r="B87" s="4" t="s">
        <v>59</v>
      </c>
      <c r="C87" s="2" t="s">
        <v>54</v>
      </c>
      <c r="D87" s="16">
        <v>5.55</v>
      </c>
      <c r="E87" s="2">
        <v>13.88</v>
      </c>
      <c r="F87" s="16">
        <v>22</v>
      </c>
      <c r="G87" s="16">
        <v>122</v>
      </c>
      <c r="H87" s="20">
        <f t="shared" si="12"/>
        <v>146.4</v>
      </c>
      <c r="I87" s="20">
        <f t="shared" si="13"/>
        <v>146.4</v>
      </c>
      <c r="J87" s="16">
        <f t="shared" si="14"/>
        <v>1</v>
      </c>
      <c r="K87" t="s">
        <v>100</v>
      </c>
      <c r="L87" s="12">
        <v>363</v>
      </c>
      <c r="M87" s="2">
        <f t="shared" si="15"/>
        <v>363</v>
      </c>
      <c r="N87" s="3">
        <f t="shared" si="16"/>
        <v>26.378378378378379</v>
      </c>
      <c r="O87" s="3">
        <f t="shared" si="17"/>
        <v>10.547550432276656</v>
      </c>
      <c r="P87" s="2"/>
    </row>
    <row r="88" spans="1:16" ht="30" customHeight="1" x14ac:dyDescent="0.25">
      <c r="A88" s="4" t="s">
        <v>86</v>
      </c>
      <c r="B88" s="4" t="s">
        <v>60</v>
      </c>
      <c r="C88" s="2" t="s">
        <v>26</v>
      </c>
      <c r="D88" s="16">
        <v>42.76</v>
      </c>
      <c r="E88" s="2">
        <v>106.9</v>
      </c>
      <c r="F88" s="16">
        <v>19</v>
      </c>
      <c r="G88" s="16">
        <v>678</v>
      </c>
      <c r="H88" s="20">
        <f t="shared" si="12"/>
        <v>813.6</v>
      </c>
      <c r="I88" s="20">
        <f t="shared" si="13"/>
        <v>406.8</v>
      </c>
      <c r="J88" s="16">
        <v>2</v>
      </c>
      <c r="K88" s="12" t="s">
        <v>98</v>
      </c>
      <c r="L88" s="12">
        <v>511</v>
      </c>
      <c r="M88" s="2">
        <f t="shared" si="15"/>
        <v>1022</v>
      </c>
      <c r="N88" s="3">
        <f t="shared" si="16"/>
        <v>19.027128157156223</v>
      </c>
      <c r="O88" s="3">
        <f t="shared" si="17"/>
        <v>7.6108512628624885</v>
      </c>
      <c r="P88" s="2">
        <f>SUM(H88:H94)</f>
        <v>2221.2000000000003</v>
      </c>
    </row>
    <row r="89" spans="1:16" x14ac:dyDescent="0.25">
      <c r="A89" s="4" t="s">
        <v>86</v>
      </c>
      <c r="B89" s="4" t="s">
        <v>60</v>
      </c>
      <c r="C89" s="2" t="s">
        <v>33</v>
      </c>
      <c r="D89" s="16">
        <v>10.7</v>
      </c>
      <c r="E89" s="2">
        <v>26.75</v>
      </c>
      <c r="F89" s="16">
        <v>19</v>
      </c>
      <c r="G89" s="16">
        <v>339</v>
      </c>
      <c r="H89" s="20">
        <f t="shared" si="12"/>
        <v>406.8</v>
      </c>
      <c r="I89" s="20">
        <f t="shared" si="13"/>
        <v>406.8</v>
      </c>
      <c r="J89" s="16">
        <f t="shared" si="14"/>
        <v>1</v>
      </c>
      <c r="K89" s="12" t="s">
        <v>98</v>
      </c>
      <c r="L89" s="12">
        <v>511</v>
      </c>
      <c r="M89" s="2">
        <f t="shared" si="15"/>
        <v>511</v>
      </c>
      <c r="N89" s="3">
        <f t="shared" si="16"/>
        <v>38.018691588785053</v>
      </c>
      <c r="O89" s="3">
        <f t="shared" si="17"/>
        <v>15.20747663551402</v>
      </c>
      <c r="P89" s="2"/>
    </row>
    <row r="90" spans="1:16" x14ac:dyDescent="0.25">
      <c r="A90" s="4" t="s">
        <v>86</v>
      </c>
      <c r="B90" s="4" t="s">
        <v>60</v>
      </c>
      <c r="C90" s="2" t="s">
        <v>34</v>
      </c>
      <c r="D90" s="16">
        <v>10.29</v>
      </c>
      <c r="E90" s="2">
        <v>25.72</v>
      </c>
      <c r="F90" s="16">
        <v>19</v>
      </c>
      <c r="G90" s="16">
        <v>437</v>
      </c>
      <c r="H90" s="20">
        <f t="shared" si="12"/>
        <v>524.4</v>
      </c>
      <c r="I90" s="20">
        <f t="shared" si="13"/>
        <v>524.4</v>
      </c>
      <c r="J90" s="16">
        <f t="shared" si="14"/>
        <v>1</v>
      </c>
      <c r="K90" s="12" t="s">
        <v>89</v>
      </c>
      <c r="L90" s="12">
        <v>671</v>
      </c>
      <c r="M90" s="2">
        <f t="shared" si="15"/>
        <v>671</v>
      </c>
      <c r="N90" s="3">
        <f t="shared" si="16"/>
        <v>50.962099125364432</v>
      </c>
      <c r="O90" s="3">
        <f t="shared" si="17"/>
        <v>20.388802488335926</v>
      </c>
      <c r="P90" s="2"/>
    </row>
    <row r="91" spans="1:16" x14ac:dyDescent="0.25">
      <c r="A91" s="4" t="s">
        <v>86</v>
      </c>
      <c r="B91" s="4" t="s">
        <v>60</v>
      </c>
      <c r="C91" s="2" t="s">
        <v>35</v>
      </c>
      <c r="D91" s="16">
        <v>9.2899999999999991</v>
      </c>
      <c r="E91" s="2">
        <v>23.22</v>
      </c>
      <c r="F91" s="16">
        <v>19</v>
      </c>
      <c r="G91" s="16">
        <v>397</v>
      </c>
      <c r="H91" s="20">
        <f t="shared" si="12"/>
        <v>476.4</v>
      </c>
      <c r="I91" s="20">
        <f t="shared" si="13"/>
        <v>476.4</v>
      </c>
      <c r="J91" s="16">
        <f t="shared" si="14"/>
        <v>1</v>
      </c>
      <c r="K91" s="12" t="s">
        <v>98</v>
      </c>
      <c r="L91" s="12">
        <v>511</v>
      </c>
      <c r="M91" s="2">
        <f t="shared" si="15"/>
        <v>511</v>
      </c>
      <c r="N91" s="3">
        <f t="shared" si="16"/>
        <v>51.280947255113027</v>
      </c>
      <c r="O91" s="3">
        <f t="shared" si="17"/>
        <v>20.516795865633075</v>
      </c>
      <c r="P91" s="2"/>
    </row>
    <row r="92" spans="1:16" x14ac:dyDescent="0.25">
      <c r="A92" s="4" t="s">
        <v>86</v>
      </c>
      <c r="B92" s="4" t="s">
        <v>60</v>
      </c>
      <c r="C92" s="2" t="s">
        <v>36</v>
      </c>
      <c r="D92" s="16">
        <v>4.8600000000000003</v>
      </c>
      <c r="E92" s="2">
        <v>12.15</v>
      </c>
      <c r="F92" s="16">
        <v>22</v>
      </c>
      <c r="G92" s="16">
        <v>0</v>
      </c>
      <c r="H92" s="20">
        <f t="shared" si="12"/>
        <v>0</v>
      </c>
      <c r="I92" s="20">
        <f t="shared" si="13"/>
        <v>0</v>
      </c>
      <c r="J92" s="16">
        <f t="shared" si="14"/>
        <v>1</v>
      </c>
      <c r="K92" t="s">
        <v>100</v>
      </c>
      <c r="L92" s="12">
        <v>363</v>
      </c>
      <c r="M92" s="2">
        <f t="shared" si="15"/>
        <v>363</v>
      </c>
      <c r="N92" s="3">
        <f t="shared" si="16"/>
        <v>0</v>
      </c>
      <c r="O92" s="3">
        <f t="shared" si="17"/>
        <v>0</v>
      </c>
      <c r="P92" s="2"/>
    </row>
    <row r="93" spans="1:16" x14ac:dyDescent="0.25">
      <c r="A93" s="4" t="s">
        <v>86</v>
      </c>
      <c r="B93" s="4" t="s">
        <v>60</v>
      </c>
      <c r="C93" s="2" t="s">
        <v>37</v>
      </c>
      <c r="D93" s="16">
        <v>1.19</v>
      </c>
      <c r="E93" s="2">
        <v>2.98</v>
      </c>
      <c r="F93" s="16">
        <v>19</v>
      </c>
      <c r="G93" s="16">
        <v>0</v>
      </c>
      <c r="H93" s="20"/>
      <c r="I93" s="20"/>
      <c r="J93" s="16"/>
      <c r="K93" s="12"/>
      <c r="L93" s="12"/>
      <c r="M93" s="2">
        <f t="shared" si="15"/>
        <v>0</v>
      </c>
      <c r="N93" s="3">
        <f t="shared" si="16"/>
        <v>0</v>
      </c>
      <c r="O93" s="3">
        <f t="shared" si="17"/>
        <v>0</v>
      </c>
      <c r="P93" s="2"/>
    </row>
    <row r="94" spans="1:16" x14ac:dyDescent="0.25">
      <c r="A94" s="4" t="s">
        <v>86</v>
      </c>
      <c r="B94" s="4" t="s">
        <v>60</v>
      </c>
      <c r="C94" s="2" t="s">
        <v>38</v>
      </c>
      <c r="D94" s="16">
        <v>2.34</v>
      </c>
      <c r="E94" s="2">
        <v>5.85</v>
      </c>
      <c r="F94" s="16">
        <v>19</v>
      </c>
      <c r="G94" s="16">
        <v>0</v>
      </c>
      <c r="H94" s="20"/>
      <c r="I94" s="20"/>
      <c r="J94" s="16"/>
      <c r="K94" s="12"/>
      <c r="L94" s="12"/>
      <c r="M94" s="2">
        <f t="shared" si="15"/>
        <v>0</v>
      </c>
      <c r="N94" s="3">
        <f t="shared" si="16"/>
        <v>0</v>
      </c>
      <c r="O94" s="3">
        <f t="shared" si="17"/>
        <v>0</v>
      </c>
      <c r="P94" s="2"/>
    </row>
    <row r="95" spans="1:16" ht="30" customHeight="1" x14ac:dyDescent="0.25">
      <c r="A95" s="4" t="s">
        <v>86</v>
      </c>
      <c r="B95" s="4" t="s">
        <v>61</v>
      </c>
      <c r="C95" s="2" t="s">
        <v>32</v>
      </c>
      <c r="D95" s="16">
        <v>22.36</v>
      </c>
      <c r="E95" s="2">
        <v>55.9</v>
      </c>
      <c r="F95" s="16">
        <v>19</v>
      </c>
      <c r="G95" s="16">
        <v>386</v>
      </c>
      <c r="H95" s="20">
        <f t="shared" si="12"/>
        <v>463.2</v>
      </c>
      <c r="I95" s="20">
        <f t="shared" si="13"/>
        <v>463.2</v>
      </c>
      <c r="J95" s="16">
        <v>1</v>
      </c>
      <c r="K95" s="12" t="s">
        <v>89</v>
      </c>
      <c r="L95" s="12">
        <v>671</v>
      </c>
      <c r="M95" s="2">
        <f t="shared" si="15"/>
        <v>671</v>
      </c>
      <c r="N95" s="3">
        <f t="shared" si="16"/>
        <v>20.71556350626118</v>
      </c>
      <c r="O95" s="3">
        <f t="shared" si="17"/>
        <v>8.2862254025044724</v>
      </c>
      <c r="P95" s="2">
        <f>SUM(H95:H97)</f>
        <v>1428</v>
      </c>
    </row>
    <row r="96" spans="1:16" x14ac:dyDescent="0.25">
      <c r="A96" s="4" t="s">
        <v>86</v>
      </c>
      <c r="B96" s="4" t="s">
        <v>61</v>
      </c>
      <c r="C96" s="2" t="s">
        <v>28</v>
      </c>
      <c r="D96" s="16">
        <v>12.51</v>
      </c>
      <c r="E96" s="2">
        <v>31.28</v>
      </c>
      <c r="F96" s="16">
        <v>19</v>
      </c>
      <c r="G96" s="16">
        <v>632</v>
      </c>
      <c r="H96" s="20">
        <f t="shared" si="12"/>
        <v>758.4</v>
      </c>
      <c r="I96" s="20">
        <f t="shared" si="13"/>
        <v>758.4</v>
      </c>
      <c r="J96" s="16">
        <f t="shared" si="14"/>
        <v>1</v>
      </c>
      <c r="K96" s="12" t="s">
        <v>88</v>
      </c>
      <c r="L96" s="12">
        <v>746</v>
      </c>
      <c r="M96" s="2">
        <f t="shared" si="15"/>
        <v>746</v>
      </c>
      <c r="N96" s="3">
        <f t="shared" si="16"/>
        <v>60.623501199040767</v>
      </c>
      <c r="O96" s="3">
        <f t="shared" si="17"/>
        <v>24.245524296675189</v>
      </c>
      <c r="P96" s="2"/>
    </row>
    <row r="97" spans="1:16" x14ac:dyDescent="0.25">
      <c r="A97" s="4" t="s">
        <v>86</v>
      </c>
      <c r="B97" s="4" t="s">
        <v>61</v>
      </c>
      <c r="C97" s="2" t="s">
        <v>54</v>
      </c>
      <c r="D97" s="16">
        <v>5.55</v>
      </c>
      <c r="E97" s="2">
        <v>13.88</v>
      </c>
      <c r="F97" s="16">
        <v>22</v>
      </c>
      <c r="G97" s="16">
        <v>172</v>
      </c>
      <c r="H97" s="20">
        <f t="shared" si="12"/>
        <v>206.4</v>
      </c>
      <c r="I97" s="20">
        <f t="shared" si="13"/>
        <v>206.4</v>
      </c>
      <c r="J97" s="16">
        <f t="shared" si="14"/>
        <v>1</v>
      </c>
      <c r="K97" t="s">
        <v>100</v>
      </c>
      <c r="L97" s="12">
        <v>363</v>
      </c>
      <c r="M97" s="2">
        <f t="shared" si="15"/>
        <v>363</v>
      </c>
      <c r="N97" s="3">
        <f t="shared" si="16"/>
        <v>37.189189189189193</v>
      </c>
      <c r="O97" s="3">
        <f t="shared" si="17"/>
        <v>14.870317002881844</v>
      </c>
      <c r="P97" s="2"/>
    </row>
    <row r="98" spans="1:16" ht="30" customHeight="1" x14ac:dyDescent="0.25">
      <c r="A98" s="4" t="s">
        <v>86</v>
      </c>
      <c r="B98" s="4" t="s">
        <v>62</v>
      </c>
      <c r="C98" s="2" t="s">
        <v>26</v>
      </c>
      <c r="D98" s="16">
        <v>34.07</v>
      </c>
      <c r="E98" s="2">
        <v>85.17</v>
      </c>
      <c r="F98" s="16">
        <v>19</v>
      </c>
      <c r="G98" s="16">
        <v>986</v>
      </c>
      <c r="H98" s="20">
        <f t="shared" si="12"/>
        <v>1183.2</v>
      </c>
      <c r="I98" s="20">
        <f>(H98+H103+H104+H105)/J98</f>
        <v>624.6</v>
      </c>
      <c r="J98" s="16">
        <f t="shared" si="14"/>
        <v>2</v>
      </c>
      <c r="K98" s="12" t="s">
        <v>89</v>
      </c>
      <c r="L98" s="12">
        <v>671</v>
      </c>
      <c r="M98" s="2">
        <f t="shared" si="15"/>
        <v>1342</v>
      </c>
      <c r="N98" s="3">
        <f t="shared" si="16"/>
        <v>34.72850014675668</v>
      </c>
      <c r="O98" s="3">
        <f t="shared" si="17"/>
        <v>13.892215568862275</v>
      </c>
      <c r="P98" s="2">
        <f>SUM(H98:H105)</f>
        <v>2718</v>
      </c>
    </row>
    <row r="99" spans="1:16" x14ac:dyDescent="0.25">
      <c r="A99" s="4" t="s">
        <v>86</v>
      </c>
      <c r="B99" s="4" t="s">
        <v>62</v>
      </c>
      <c r="C99" s="2" t="s">
        <v>33</v>
      </c>
      <c r="D99" s="16">
        <v>9.42</v>
      </c>
      <c r="E99" s="2">
        <v>23.55</v>
      </c>
      <c r="F99" s="16">
        <v>19</v>
      </c>
      <c r="G99" s="16">
        <v>397</v>
      </c>
      <c r="H99" s="20">
        <f t="shared" ref="H99:H113" si="18">$H$2*G99</f>
        <v>476.4</v>
      </c>
      <c r="I99" s="20">
        <f t="shared" ref="I99:I111" si="19">H99/J99</f>
        <v>476.4</v>
      </c>
      <c r="J99" s="16">
        <f t="shared" ref="J99:J111" si="20">ROUNDUP(D99/20,0)</f>
        <v>1</v>
      </c>
      <c r="K99" s="12" t="s">
        <v>98</v>
      </c>
      <c r="L99" s="12">
        <v>511</v>
      </c>
      <c r="M99" s="2">
        <f t="shared" ref="M99:M113" si="21">J99*L99</f>
        <v>511</v>
      </c>
      <c r="N99" s="3">
        <f t="shared" ref="N99:N113" si="22">H99/D99</f>
        <v>50.573248407643312</v>
      </c>
      <c r="O99" s="3">
        <f t="shared" ref="O99:O113" si="23">H99/E99</f>
        <v>20.229299363057322</v>
      </c>
      <c r="P99" s="2"/>
    </row>
    <row r="100" spans="1:16" x14ac:dyDescent="0.25">
      <c r="A100" s="4" t="s">
        <v>86</v>
      </c>
      <c r="B100" s="4" t="s">
        <v>62</v>
      </c>
      <c r="C100" s="2" t="s">
        <v>34</v>
      </c>
      <c r="D100" s="16">
        <v>10.220000000000001</v>
      </c>
      <c r="E100" s="2">
        <v>25.55</v>
      </c>
      <c r="F100" s="16">
        <v>19</v>
      </c>
      <c r="G100" s="16">
        <v>347</v>
      </c>
      <c r="H100" s="20">
        <f t="shared" si="18"/>
        <v>416.4</v>
      </c>
      <c r="I100" s="20">
        <f t="shared" si="19"/>
        <v>416.4</v>
      </c>
      <c r="J100" s="16">
        <f t="shared" si="20"/>
        <v>1</v>
      </c>
      <c r="K100" s="12" t="s">
        <v>98</v>
      </c>
      <c r="L100" s="12">
        <v>511</v>
      </c>
      <c r="M100" s="2">
        <f t="shared" si="21"/>
        <v>511</v>
      </c>
      <c r="N100" s="3">
        <f t="shared" si="22"/>
        <v>40.743639921722107</v>
      </c>
      <c r="O100" s="3">
        <f t="shared" si="23"/>
        <v>16.297455968688844</v>
      </c>
      <c r="P100" s="2"/>
    </row>
    <row r="101" spans="1:16" x14ac:dyDescent="0.25">
      <c r="A101" s="4" t="s">
        <v>86</v>
      </c>
      <c r="B101" s="4" t="s">
        <v>62</v>
      </c>
      <c r="C101" s="2" t="s">
        <v>35</v>
      </c>
      <c r="D101" s="16">
        <v>14.07</v>
      </c>
      <c r="E101" s="2">
        <v>35.17</v>
      </c>
      <c r="F101" s="16">
        <v>19</v>
      </c>
      <c r="G101" s="16">
        <v>457</v>
      </c>
      <c r="H101" s="20">
        <f t="shared" si="18"/>
        <v>548.4</v>
      </c>
      <c r="I101" s="20">
        <f t="shared" si="19"/>
        <v>548.4</v>
      </c>
      <c r="J101" s="16">
        <f t="shared" si="20"/>
        <v>1</v>
      </c>
      <c r="K101" s="12" t="s">
        <v>89</v>
      </c>
      <c r="L101" s="12">
        <v>671</v>
      </c>
      <c r="M101" s="2">
        <f t="shared" si="21"/>
        <v>671</v>
      </c>
      <c r="N101" s="3">
        <f t="shared" si="22"/>
        <v>38.976545842217483</v>
      </c>
      <c r="O101" s="3">
        <f t="shared" si="23"/>
        <v>15.592834802388397</v>
      </c>
      <c r="P101" s="2"/>
    </row>
    <row r="102" spans="1:16" x14ac:dyDescent="0.25">
      <c r="A102" s="4" t="s">
        <v>86</v>
      </c>
      <c r="B102" s="4" t="s">
        <v>62</v>
      </c>
      <c r="C102" s="2" t="s">
        <v>36</v>
      </c>
      <c r="D102" s="16">
        <v>4.8600000000000003</v>
      </c>
      <c r="E102" s="2">
        <v>12.15</v>
      </c>
      <c r="F102" s="16">
        <v>22</v>
      </c>
      <c r="G102" s="16">
        <v>23</v>
      </c>
      <c r="H102" s="20">
        <f t="shared" si="18"/>
        <v>27.599999999999998</v>
      </c>
      <c r="I102" s="20">
        <f t="shared" si="19"/>
        <v>27.599999999999998</v>
      </c>
      <c r="J102" s="16">
        <f t="shared" si="20"/>
        <v>1</v>
      </c>
      <c r="K102" t="s">
        <v>100</v>
      </c>
      <c r="L102" s="12">
        <v>363</v>
      </c>
      <c r="M102" s="2">
        <f t="shared" si="21"/>
        <v>363</v>
      </c>
      <c r="N102" s="3">
        <f t="shared" si="22"/>
        <v>5.6790123456790118</v>
      </c>
      <c r="O102" s="3">
        <f t="shared" si="23"/>
        <v>2.2716049382716048</v>
      </c>
      <c r="P102" s="2"/>
    </row>
    <row r="103" spans="1:16" x14ac:dyDescent="0.25">
      <c r="A103" s="4" t="s">
        <v>86</v>
      </c>
      <c r="B103" s="4" t="s">
        <v>62</v>
      </c>
      <c r="C103" s="2" t="s">
        <v>37</v>
      </c>
      <c r="D103" s="16">
        <v>1.19</v>
      </c>
      <c r="E103" s="2">
        <v>2.98</v>
      </c>
      <c r="F103" s="16">
        <v>19</v>
      </c>
      <c r="G103" s="16">
        <v>5</v>
      </c>
      <c r="H103" s="20">
        <f t="shared" si="18"/>
        <v>6</v>
      </c>
      <c r="I103" s="20"/>
      <c r="J103" s="16"/>
      <c r="K103" s="12"/>
      <c r="L103" s="12"/>
      <c r="M103" s="2">
        <f t="shared" si="21"/>
        <v>0</v>
      </c>
      <c r="N103" s="3">
        <f t="shared" si="22"/>
        <v>5.0420168067226889</v>
      </c>
      <c r="O103" s="3">
        <f t="shared" si="23"/>
        <v>2.0134228187919465</v>
      </c>
      <c r="P103" s="2"/>
    </row>
    <row r="104" spans="1:16" x14ac:dyDescent="0.25">
      <c r="A104" s="4" t="s">
        <v>86</v>
      </c>
      <c r="B104" s="4" t="s">
        <v>62</v>
      </c>
      <c r="C104" s="2" t="s">
        <v>38</v>
      </c>
      <c r="D104" s="16">
        <v>2.34</v>
      </c>
      <c r="E104" s="2">
        <v>5.85</v>
      </c>
      <c r="F104" s="16">
        <v>19</v>
      </c>
      <c r="G104" s="16">
        <v>0</v>
      </c>
      <c r="H104" s="20">
        <f t="shared" si="18"/>
        <v>0</v>
      </c>
      <c r="I104" s="20"/>
      <c r="J104" s="16"/>
      <c r="K104" s="12"/>
      <c r="L104" s="12"/>
      <c r="M104" s="2">
        <f t="shared" si="21"/>
        <v>0</v>
      </c>
      <c r="N104" s="3">
        <f t="shared" si="22"/>
        <v>0</v>
      </c>
      <c r="O104" s="3">
        <f t="shared" si="23"/>
        <v>0</v>
      </c>
      <c r="P104" s="2"/>
    </row>
    <row r="105" spans="1:16" x14ac:dyDescent="0.25">
      <c r="A105" s="4" t="s">
        <v>86</v>
      </c>
      <c r="B105" s="4" t="s">
        <v>62</v>
      </c>
      <c r="C105" s="2" t="s">
        <v>63</v>
      </c>
      <c r="D105" s="16">
        <v>4</v>
      </c>
      <c r="E105" s="2">
        <v>20.8</v>
      </c>
      <c r="F105" s="16">
        <v>19</v>
      </c>
      <c r="G105" s="16">
        <v>50</v>
      </c>
      <c r="H105" s="20">
        <f t="shared" si="18"/>
        <v>60</v>
      </c>
      <c r="I105" s="20"/>
      <c r="J105" s="16"/>
      <c r="K105" s="12"/>
      <c r="L105" s="12"/>
      <c r="M105" s="2">
        <f t="shared" si="21"/>
        <v>0</v>
      </c>
      <c r="N105" s="3">
        <f t="shared" si="22"/>
        <v>15</v>
      </c>
      <c r="O105" s="3">
        <f t="shared" si="23"/>
        <v>2.8846153846153846</v>
      </c>
      <c r="P105" s="2"/>
    </row>
    <row r="106" spans="1:16" ht="30" customHeight="1" x14ac:dyDescent="0.25">
      <c r="A106" s="4" t="s">
        <v>86</v>
      </c>
      <c r="B106" s="4" t="s">
        <v>64</v>
      </c>
      <c r="C106" s="2" t="s">
        <v>38</v>
      </c>
      <c r="D106" s="16">
        <v>2.86</v>
      </c>
      <c r="E106" s="2">
        <v>7.15</v>
      </c>
      <c r="F106" s="16">
        <v>19</v>
      </c>
      <c r="G106" s="16">
        <v>64</v>
      </c>
      <c r="H106" s="20">
        <f t="shared" si="18"/>
        <v>76.8</v>
      </c>
      <c r="I106" s="20"/>
      <c r="J106" s="16"/>
      <c r="K106" s="12"/>
      <c r="L106" s="12"/>
      <c r="M106" s="2">
        <f t="shared" si="21"/>
        <v>0</v>
      </c>
      <c r="N106" s="3">
        <f t="shared" si="22"/>
        <v>26.853146853146853</v>
      </c>
      <c r="O106" s="3">
        <f t="shared" si="23"/>
        <v>10.74125874125874</v>
      </c>
      <c r="P106" s="2">
        <f>SUM(H106:H113)</f>
        <v>2782.8</v>
      </c>
    </row>
    <row r="107" spans="1:16" x14ac:dyDescent="0.25">
      <c r="A107" s="4" t="s">
        <v>86</v>
      </c>
      <c r="B107" s="4" t="s">
        <v>64</v>
      </c>
      <c r="C107" s="2" t="s">
        <v>26</v>
      </c>
      <c r="D107" s="16">
        <v>28.31</v>
      </c>
      <c r="E107" s="2">
        <v>70.77</v>
      </c>
      <c r="F107" s="16">
        <v>19</v>
      </c>
      <c r="G107" s="16">
        <v>903</v>
      </c>
      <c r="H107" s="20">
        <f t="shared" si="18"/>
        <v>1083.5999999999999</v>
      </c>
      <c r="I107" s="20">
        <f>(H107+H106+H112+H113)/J107</f>
        <v>612.59999999999991</v>
      </c>
      <c r="J107" s="16">
        <f t="shared" si="20"/>
        <v>2</v>
      </c>
      <c r="K107" s="12" t="s">
        <v>89</v>
      </c>
      <c r="L107" s="12">
        <v>671</v>
      </c>
      <c r="M107" s="2">
        <f t="shared" si="21"/>
        <v>1342</v>
      </c>
      <c r="N107" s="3">
        <f t="shared" si="22"/>
        <v>38.276227481455315</v>
      </c>
      <c r="O107" s="3">
        <f t="shared" si="23"/>
        <v>15.311572700296736</v>
      </c>
      <c r="P107" s="2"/>
    </row>
    <row r="108" spans="1:16" x14ac:dyDescent="0.25">
      <c r="A108" s="4" t="s">
        <v>86</v>
      </c>
      <c r="B108" s="4" t="s">
        <v>64</v>
      </c>
      <c r="C108" s="2" t="s">
        <v>33</v>
      </c>
      <c r="D108" s="16">
        <v>10.7</v>
      </c>
      <c r="E108" s="2">
        <v>26.75</v>
      </c>
      <c r="F108" s="16">
        <v>19</v>
      </c>
      <c r="G108" s="16">
        <v>426</v>
      </c>
      <c r="H108" s="20">
        <f t="shared" si="18"/>
        <v>511.2</v>
      </c>
      <c r="I108" s="20">
        <f t="shared" si="19"/>
        <v>511.2</v>
      </c>
      <c r="J108" s="16">
        <f t="shared" si="20"/>
        <v>1</v>
      </c>
      <c r="K108" s="12" t="s">
        <v>98</v>
      </c>
      <c r="L108" s="12">
        <v>511</v>
      </c>
      <c r="M108" s="2">
        <f t="shared" si="21"/>
        <v>511</v>
      </c>
      <c r="N108" s="3">
        <f t="shared" si="22"/>
        <v>47.77570093457944</v>
      </c>
      <c r="O108" s="3">
        <f t="shared" si="23"/>
        <v>19.110280373831774</v>
      </c>
      <c r="P108" s="2"/>
    </row>
    <row r="109" spans="1:16" x14ac:dyDescent="0.25">
      <c r="A109" s="4" t="s">
        <v>86</v>
      </c>
      <c r="B109" s="4" t="s">
        <v>64</v>
      </c>
      <c r="C109" s="2" t="s">
        <v>34</v>
      </c>
      <c r="D109" s="16">
        <v>10.29</v>
      </c>
      <c r="E109" s="2">
        <v>25.72</v>
      </c>
      <c r="F109" s="16">
        <v>19</v>
      </c>
      <c r="G109" s="16">
        <v>392</v>
      </c>
      <c r="H109" s="20">
        <f t="shared" si="18"/>
        <v>470.4</v>
      </c>
      <c r="I109" s="20">
        <f t="shared" si="19"/>
        <v>470.4</v>
      </c>
      <c r="J109" s="16">
        <f t="shared" si="20"/>
        <v>1</v>
      </c>
      <c r="K109" s="12" t="s">
        <v>98</v>
      </c>
      <c r="L109" s="12">
        <v>511</v>
      </c>
      <c r="M109" s="2">
        <f t="shared" si="21"/>
        <v>511</v>
      </c>
      <c r="N109" s="3">
        <f t="shared" si="22"/>
        <v>45.714285714285715</v>
      </c>
      <c r="O109" s="3">
        <f t="shared" si="23"/>
        <v>18.289269051321927</v>
      </c>
      <c r="P109" s="2"/>
    </row>
    <row r="110" spans="1:16" x14ac:dyDescent="0.25">
      <c r="A110" s="4" t="s">
        <v>86</v>
      </c>
      <c r="B110" s="4" t="s">
        <v>64</v>
      </c>
      <c r="C110" s="2" t="s">
        <v>35</v>
      </c>
      <c r="D110" s="16">
        <v>9.2899999999999991</v>
      </c>
      <c r="E110" s="2">
        <v>23.22</v>
      </c>
      <c r="F110" s="16">
        <v>19</v>
      </c>
      <c r="G110" s="16">
        <v>422</v>
      </c>
      <c r="H110" s="20">
        <f t="shared" si="18"/>
        <v>506.4</v>
      </c>
      <c r="I110" s="20">
        <f t="shared" si="19"/>
        <v>506.4</v>
      </c>
      <c r="J110" s="16">
        <f t="shared" si="20"/>
        <v>1</v>
      </c>
      <c r="K110" s="12" t="s">
        <v>98</v>
      </c>
      <c r="L110" s="12">
        <v>511</v>
      </c>
      <c r="M110" s="2">
        <f t="shared" si="21"/>
        <v>511</v>
      </c>
      <c r="N110" s="3">
        <f t="shared" si="22"/>
        <v>54.510226049515609</v>
      </c>
      <c r="O110" s="3">
        <f t="shared" si="23"/>
        <v>21.808785529715763</v>
      </c>
      <c r="P110" s="2"/>
    </row>
    <row r="111" spans="1:16" x14ac:dyDescent="0.25">
      <c r="A111" s="4" t="s">
        <v>86</v>
      </c>
      <c r="B111" s="4" t="s">
        <v>64</v>
      </c>
      <c r="C111" s="2" t="s">
        <v>36</v>
      </c>
      <c r="D111" s="16">
        <v>4.8600000000000003</v>
      </c>
      <c r="E111" s="2">
        <v>12.15</v>
      </c>
      <c r="F111" s="16">
        <v>22</v>
      </c>
      <c r="G111" s="16">
        <v>58</v>
      </c>
      <c r="H111" s="20">
        <f t="shared" si="18"/>
        <v>69.599999999999994</v>
      </c>
      <c r="I111" s="20">
        <f t="shared" si="19"/>
        <v>69.599999999999994</v>
      </c>
      <c r="J111" s="16">
        <f t="shared" si="20"/>
        <v>1</v>
      </c>
      <c r="K111" t="s">
        <v>100</v>
      </c>
      <c r="L111" s="12">
        <v>363</v>
      </c>
      <c r="M111" s="2">
        <f t="shared" si="21"/>
        <v>363</v>
      </c>
      <c r="N111" s="3">
        <f t="shared" si="22"/>
        <v>14.320987654320986</v>
      </c>
      <c r="O111" s="3">
        <f t="shared" si="23"/>
        <v>5.7283950617283947</v>
      </c>
      <c r="P111" s="2"/>
    </row>
    <row r="112" spans="1:16" x14ac:dyDescent="0.25">
      <c r="A112" s="4" t="s">
        <v>86</v>
      </c>
      <c r="B112" s="4" t="s">
        <v>64</v>
      </c>
      <c r="C112" s="2" t="s">
        <v>37</v>
      </c>
      <c r="D112" s="16">
        <v>1.19</v>
      </c>
      <c r="E112" s="2">
        <v>2.98</v>
      </c>
      <c r="F112" s="16">
        <v>19</v>
      </c>
      <c r="G112" s="16">
        <v>5</v>
      </c>
      <c r="H112" s="20">
        <f t="shared" si="18"/>
        <v>6</v>
      </c>
      <c r="I112" s="20"/>
      <c r="J112" s="16"/>
      <c r="K112" s="12"/>
      <c r="L112" s="12"/>
      <c r="M112" s="2">
        <f t="shared" si="21"/>
        <v>0</v>
      </c>
      <c r="N112" s="3">
        <f t="shared" si="22"/>
        <v>5.0420168067226889</v>
      </c>
      <c r="O112" s="3">
        <f t="shared" si="23"/>
        <v>2.0134228187919465</v>
      </c>
      <c r="P112" s="2"/>
    </row>
    <row r="113" spans="1:16" x14ac:dyDescent="0.25">
      <c r="A113" s="4" t="s">
        <v>86</v>
      </c>
      <c r="B113" s="4" t="s">
        <v>64</v>
      </c>
      <c r="C113" s="2" t="s">
        <v>65</v>
      </c>
      <c r="D113" s="16">
        <v>3.78</v>
      </c>
      <c r="E113" s="2">
        <v>9.4499999999999993</v>
      </c>
      <c r="F113" s="16">
        <v>19</v>
      </c>
      <c r="G113" s="16">
        <v>49</v>
      </c>
      <c r="H113" s="20">
        <f t="shared" si="18"/>
        <v>58.8</v>
      </c>
      <c r="I113" s="20"/>
      <c r="J113" s="16"/>
      <c r="K113" s="12"/>
      <c r="L113" s="12"/>
      <c r="M113" s="2">
        <f t="shared" si="21"/>
        <v>0</v>
      </c>
      <c r="N113" s="3">
        <f t="shared" si="22"/>
        <v>15.555555555555555</v>
      </c>
      <c r="O113" s="3">
        <f t="shared" si="23"/>
        <v>6.2222222222222223</v>
      </c>
      <c r="P113" s="2"/>
    </row>
    <row r="114" spans="1:16" x14ac:dyDescent="0.25">
      <c r="A114" s="1" t="s">
        <v>66</v>
      </c>
      <c r="C114" s="1"/>
      <c r="D114" s="17">
        <f>SUM(D$3:D113)</f>
        <v>1318.7099999999989</v>
      </c>
      <c r="E114" s="1">
        <f>SUM(E$3:E113)</f>
        <v>3307.5400000000009</v>
      </c>
      <c r="F114" s="17"/>
      <c r="G114" s="17">
        <f>SUM(G$3:G113)</f>
        <v>37920</v>
      </c>
      <c r="H114" s="21">
        <f>SUM(H$3:H113)</f>
        <v>45504.000000000007</v>
      </c>
      <c r="M114">
        <f>SUM(M$3:M113)</f>
        <v>55173</v>
      </c>
    </row>
    <row r="115" spans="1:16" ht="18.75" x14ac:dyDescent="0.3">
      <c r="H115" s="22">
        <f>H114/1000</f>
        <v>45.504000000000005</v>
      </c>
      <c r="I115" s="23" t="s">
        <v>99</v>
      </c>
      <c r="J115" s="18">
        <f>SUM(J3:J113)</f>
        <v>98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3"/>
  <sheetViews>
    <sheetView workbookViewId="0">
      <selection activeCell="D1" sqref="D1"/>
    </sheetView>
  </sheetViews>
  <sheetFormatPr baseColWidth="10" defaultRowHeight="15" x14ac:dyDescent="0.25"/>
  <sheetData>
    <row r="1" spans="1:2" x14ac:dyDescent="0.25">
      <c r="A1">
        <v>4</v>
      </c>
      <c r="B1" t="s">
        <v>90</v>
      </c>
    </row>
    <row r="2" spans="1:2" x14ac:dyDescent="0.25">
      <c r="A2">
        <v>7</v>
      </c>
      <c r="B2" t="s">
        <v>92</v>
      </c>
    </row>
    <row r="3" spans="1:2" x14ac:dyDescent="0.25">
      <c r="A3">
        <v>12</v>
      </c>
      <c r="B3" t="s">
        <v>98</v>
      </c>
    </row>
    <row r="4" spans="1:2" x14ac:dyDescent="0.25">
      <c r="A4">
        <v>1</v>
      </c>
      <c r="B4" t="s">
        <v>101</v>
      </c>
    </row>
    <row r="5" spans="1:2" x14ac:dyDescent="0.25">
      <c r="A5">
        <v>4</v>
      </c>
      <c r="B5" t="s">
        <v>91</v>
      </c>
    </row>
    <row r="6" spans="1:2" x14ac:dyDescent="0.25">
      <c r="A6">
        <v>8</v>
      </c>
      <c r="B6" t="s">
        <v>94</v>
      </c>
    </row>
    <row r="7" spans="1:2" x14ac:dyDescent="0.25">
      <c r="A7">
        <v>25</v>
      </c>
      <c r="B7" t="s">
        <v>89</v>
      </c>
    </row>
    <row r="8" spans="1:2" x14ac:dyDescent="0.25">
      <c r="A8">
        <v>9</v>
      </c>
      <c r="B8" t="s">
        <v>88</v>
      </c>
    </row>
    <row r="9" spans="1:2" x14ac:dyDescent="0.25">
      <c r="A9">
        <v>2</v>
      </c>
      <c r="B9" t="s">
        <v>93</v>
      </c>
    </row>
    <row r="10" spans="1:2" x14ac:dyDescent="0.25">
      <c r="A10">
        <v>1</v>
      </c>
      <c r="B10" t="s">
        <v>95</v>
      </c>
    </row>
    <row r="11" spans="1:2" x14ac:dyDescent="0.25">
      <c r="A11">
        <v>1</v>
      </c>
      <c r="B11" t="s">
        <v>97</v>
      </c>
    </row>
    <row r="12" spans="1:2" x14ac:dyDescent="0.25">
      <c r="A12">
        <v>1</v>
      </c>
      <c r="B12" t="s">
        <v>96</v>
      </c>
    </row>
    <row r="13" spans="1:2" x14ac:dyDescent="0.25">
      <c r="A13">
        <v>23</v>
      </c>
      <c r="B13" t="s">
        <v>100</v>
      </c>
    </row>
  </sheetData>
  <sortState ref="A1:B115">
    <sortCondition ref="B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"/>
  <sheetViews>
    <sheetView workbookViewId="0">
      <selection activeCell="H22" sqref="H22"/>
    </sheetView>
  </sheetViews>
  <sheetFormatPr baseColWidth="10" defaultRowHeight="15" x14ac:dyDescent="0.25"/>
  <cols>
    <col min="1" max="1" width="11.42578125" style="18"/>
    <col min="2" max="2" width="11.42578125" style="14"/>
    <col min="3" max="16384" width="11.42578125" style="24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151109_673_Deper CS3</vt:lpstr>
      <vt:lpstr>151109_673_Deper CS3_Bis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Perrenod</dc:creator>
  <cp:lastModifiedBy>Dessinateur</cp:lastModifiedBy>
  <dcterms:created xsi:type="dcterms:W3CDTF">2015-11-09T07:17:29Z</dcterms:created>
  <dcterms:modified xsi:type="dcterms:W3CDTF">2016-04-21T13:25:57Z</dcterms:modified>
</cp:coreProperties>
</file>