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1"/>
  </bookViews>
  <sheets>
    <sheet name="deper2" sheetId="1" r:id="rId1"/>
    <sheet name="deper2_Bis" sheetId="2" r:id="rId2"/>
  </sheets>
  <calcPr calcId="125725"/>
</workbook>
</file>

<file path=xl/calcChain.xml><?xml version="1.0" encoding="utf-8"?>
<calcChain xmlns="http://schemas.openxmlformats.org/spreadsheetml/2006/main">
  <c r="M9" i="2"/>
  <c r="I17" l="1"/>
  <c r="I79"/>
  <c r="I78"/>
  <c r="J54"/>
  <c r="M54" s="1"/>
  <c r="I51"/>
  <c r="J34"/>
  <c r="M34" s="1"/>
  <c r="N21"/>
  <c r="M21"/>
  <c r="H21"/>
  <c r="O21" s="1"/>
  <c r="M12"/>
  <c r="H12"/>
  <c r="N12" s="1"/>
  <c r="J94"/>
  <c r="M94" s="1"/>
  <c r="J95"/>
  <c r="M95" s="1"/>
  <c r="J89"/>
  <c r="M89" s="1"/>
  <c r="J85"/>
  <c r="M85" s="1"/>
  <c r="J86"/>
  <c r="J87"/>
  <c r="J88"/>
  <c r="M88" s="1"/>
  <c r="J78"/>
  <c r="M78" s="1"/>
  <c r="M79"/>
  <c r="M80"/>
  <c r="M81"/>
  <c r="M82"/>
  <c r="M83"/>
  <c r="J76"/>
  <c r="M76" s="1"/>
  <c r="J77"/>
  <c r="J71"/>
  <c r="M71" s="1"/>
  <c r="J69"/>
  <c r="M69" s="1"/>
  <c r="J70"/>
  <c r="M70" s="1"/>
  <c r="J63"/>
  <c r="J62"/>
  <c r="J58"/>
  <c r="M58" s="1"/>
  <c r="J57"/>
  <c r="M57" s="1"/>
  <c r="J56"/>
  <c r="M56" s="1"/>
  <c r="J55"/>
  <c r="J51"/>
  <c r="M52"/>
  <c r="M53"/>
  <c r="J50"/>
  <c r="M50" s="1"/>
  <c r="J49"/>
  <c r="M49" s="1"/>
  <c r="J45"/>
  <c r="M45" s="1"/>
  <c r="J44"/>
  <c r="M44" s="1"/>
  <c r="J43"/>
  <c r="J38"/>
  <c r="M38" s="1"/>
  <c r="M42"/>
  <c r="M39"/>
  <c r="M40"/>
  <c r="M41"/>
  <c r="M92"/>
  <c r="H92"/>
  <c r="M91"/>
  <c r="H91"/>
  <c r="O91" s="1"/>
  <c r="M90"/>
  <c r="H90"/>
  <c r="N90" s="1"/>
  <c r="M93"/>
  <c r="H93"/>
  <c r="M73"/>
  <c r="H73"/>
  <c r="N73" s="1"/>
  <c r="M66"/>
  <c r="H66"/>
  <c r="N66" s="1"/>
  <c r="H53"/>
  <c r="O53" s="1"/>
  <c r="H52"/>
  <c r="N52" s="1"/>
  <c r="H54"/>
  <c r="N54" s="1"/>
  <c r="J37"/>
  <c r="J36"/>
  <c r="J35"/>
  <c r="M35" s="1"/>
  <c r="M33"/>
  <c r="M32"/>
  <c r="J31"/>
  <c r="M31" s="1"/>
  <c r="J30"/>
  <c r="M30" s="1"/>
  <c r="J29"/>
  <c r="M29" s="1"/>
  <c r="J28"/>
  <c r="M28" s="1"/>
  <c r="M26"/>
  <c r="M25"/>
  <c r="M27"/>
  <c r="J24"/>
  <c r="M24" s="1"/>
  <c r="J23"/>
  <c r="M23" s="1"/>
  <c r="J22"/>
  <c r="M22" s="1"/>
  <c r="M20"/>
  <c r="M19"/>
  <c r="M18"/>
  <c r="J17"/>
  <c r="J16"/>
  <c r="J15"/>
  <c r="M15" s="1"/>
  <c r="J14"/>
  <c r="M13"/>
  <c r="M11"/>
  <c r="J10"/>
  <c r="M10" s="1"/>
  <c r="J9"/>
  <c r="J8"/>
  <c r="M8" s="1"/>
  <c r="J7"/>
  <c r="M5"/>
  <c r="M4"/>
  <c r="M6"/>
  <c r="J3"/>
  <c r="H5"/>
  <c r="H4"/>
  <c r="O4" s="1"/>
  <c r="H6"/>
  <c r="N6" s="1"/>
  <c r="H3"/>
  <c r="O3" s="1"/>
  <c r="H7"/>
  <c r="O7" s="1"/>
  <c r="H8"/>
  <c r="O8" s="1"/>
  <c r="H9"/>
  <c r="N9" s="1"/>
  <c r="H10"/>
  <c r="N10" s="1"/>
  <c r="H11"/>
  <c r="O11" s="1"/>
  <c r="H13"/>
  <c r="O13" s="1"/>
  <c r="H14"/>
  <c r="H15"/>
  <c r="O15" s="1"/>
  <c r="H16"/>
  <c r="O16" s="1"/>
  <c r="H17"/>
  <c r="H18"/>
  <c r="N18" s="1"/>
  <c r="H19"/>
  <c r="N19" s="1"/>
  <c r="H20"/>
  <c r="O20" s="1"/>
  <c r="H22"/>
  <c r="H23"/>
  <c r="N23" s="1"/>
  <c r="H24"/>
  <c r="O24" s="1"/>
  <c r="H27"/>
  <c r="O27" s="1"/>
  <c r="H25"/>
  <c r="H26"/>
  <c r="H28"/>
  <c r="O28" s="1"/>
  <c r="H29"/>
  <c r="O29" s="1"/>
  <c r="H30"/>
  <c r="H31"/>
  <c r="I31" s="1"/>
  <c r="H32"/>
  <c r="N32" s="1"/>
  <c r="H34"/>
  <c r="N34" s="1"/>
  <c r="H33"/>
  <c r="N33" s="1"/>
  <c r="H35"/>
  <c r="O35" s="1"/>
  <c r="H36"/>
  <c r="N36" s="1"/>
  <c r="H37"/>
  <c r="N37" s="1"/>
  <c r="H38"/>
  <c r="O38" s="1"/>
  <c r="H42"/>
  <c r="H39"/>
  <c r="H40"/>
  <c r="O40" s="1"/>
  <c r="H41"/>
  <c r="O41" s="1"/>
  <c r="H43"/>
  <c r="H44"/>
  <c r="H45"/>
  <c r="O45" s="1"/>
  <c r="H46"/>
  <c r="N46" s="1"/>
  <c r="M46"/>
  <c r="H47"/>
  <c r="M47"/>
  <c r="H48"/>
  <c r="N48" s="1"/>
  <c r="M48"/>
  <c r="H49"/>
  <c r="N49" s="1"/>
  <c r="H50"/>
  <c r="N50" s="1"/>
  <c r="H51"/>
  <c r="N51" s="1"/>
  <c r="H55"/>
  <c r="H56"/>
  <c r="H57"/>
  <c r="O57" s="1"/>
  <c r="H58"/>
  <c r="O58" s="1"/>
  <c r="H59"/>
  <c r="N59" s="1"/>
  <c r="M59"/>
  <c r="H60"/>
  <c r="O60" s="1"/>
  <c r="M60"/>
  <c r="H61"/>
  <c r="N61" s="1"/>
  <c r="M61"/>
  <c r="H62"/>
  <c r="N62" s="1"/>
  <c r="H63"/>
  <c r="N63" s="1"/>
  <c r="H64"/>
  <c r="N64" s="1"/>
  <c r="M64"/>
  <c r="H65"/>
  <c r="M65"/>
  <c r="H67"/>
  <c r="M67"/>
  <c r="H68"/>
  <c r="O68" s="1"/>
  <c r="M68"/>
  <c r="H69"/>
  <c r="O69" s="1"/>
  <c r="H70"/>
  <c r="H71"/>
  <c r="O71" s="1"/>
  <c r="H72"/>
  <c r="N72" s="1"/>
  <c r="M72"/>
  <c r="H74"/>
  <c r="O74" s="1"/>
  <c r="M74"/>
  <c r="H75"/>
  <c r="H76"/>
  <c r="N76" s="1"/>
  <c r="H77"/>
  <c r="N77" s="1"/>
  <c r="M77"/>
  <c r="H78"/>
  <c r="H79"/>
  <c r="H80"/>
  <c r="O80" s="1"/>
  <c r="H81"/>
  <c r="O81" s="1"/>
  <c r="H82"/>
  <c r="H83"/>
  <c r="H84"/>
  <c r="O84" s="1"/>
  <c r="H85"/>
  <c r="O85" s="1"/>
  <c r="H86"/>
  <c r="H87"/>
  <c r="H88"/>
  <c r="O88" s="1"/>
  <c r="H89"/>
  <c r="O89" s="1"/>
  <c r="H94"/>
  <c r="H95"/>
  <c r="O95" s="1"/>
  <c r="D96"/>
  <c r="E96"/>
  <c r="G96"/>
  <c r="I54" l="1"/>
  <c r="I34"/>
  <c r="I27"/>
  <c r="I24"/>
  <c r="I13"/>
  <c r="I6"/>
  <c r="I10"/>
  <c r="O12"/>
  <c r="I94"/>
  <c r="I3"/>
  <c r="O23"/>
  <c r="I64"/>
  <c r="I86"/>
  <c r="I89"/>
  <c r="I55"/>
  <c r="I69"/>
  <c r="I87"/>
  <c r="M86"/>
  <c r="I88"/>
  <c r="I70"/>
  <c r="I71"/>
  <c r="I95"/>
  <c r="I63"/>
  <c r="I76"/>
  <c r="O48"/>
  <c r="I77"/>
  <c r="I85"/>
  <c r="I50"/>
  <c r="M87"/>
  <c r="M84"/>
  <c r="I49"/>
  <c r="M51"/>
  <c r="M63"/>
  <c r="I45"/>
  <c r="I58"/>
  <c r="N91"/>
  <c r="I43"/>
  <c r="M55"/>
  <c r="I62"/>
  <c r="M62"/>
  <c r="I57"/>
  <c r="I56"/>
  <c r="I44"/>
  <c r="M43"/>
  <c r="I38"/>
  <c r="N60"/>
  <c r="N41"/>
  <c r="O34"/>
  <c r="N11"/>
  <c r="N40"/>
  <c r="O92"/>
  <c r="N92"/>
  <c r="N53"/>
  <c r="O73"/>
  <c r="O90"/>
  <c r="N68"/>
  <c r="O76"/>
  <c r="N4"/>
  <c r="N95"/>
  <c r="N47"/>
  <c r="N7"/>
  <c r="I30"/>
  <c r="I9"/>
  <c r="O93"/>
  <c r="O66"/>
  <c r="N93"/>
  <c r="I14"/>
  <c r="O64"/>
  <c r="O61"/>
  <c r="P17"/>
  <c r="O6"/>
  <c r="O36"/>
  <c r="N58"/>
  <c r="N27"/>
  <c r="N8"/>
  <c r="I8"/>
  <c r="N84"/>
  <c r="N75"/>
  <c r="O72"/>
  <c r="O37"/>
  <c r="O19"/>
  <c r="I7"/>
  <c r="I16"/>
  <c r="I23"/>
  <c r="I29"/>
  <c r="O75"/>
  <c r="N78"/>
  <c r="O47"/>
  <c r="O9"/>
  <c r="I15"/>
  <c r="I22"/>
  <c r="I28"/>
  <c r="I37"/>
  <c r="N89"/>
  <c r="O78"/>
  <c r="O50"/>
  <c r="O33"/>
  <c r="N28"/>
  <c r="N16"/>
  <c r="M14"/>
  <c r="I36"/>
  <c r="M3"/>
  <c r="I35"/>
  <c r="O51"/>
  <c r="O54"/>
  <c r="O52"/>
  <c r="M7"/>
  <c r="M17"/>
  <c r="M37"/>
  <c r="M16"/>
  <c r="M36"/>
  <c r="N88"/>
  <c r="N71"/>
  <c r="N15"/>
  <c r="N94"/>
  <c r="N85"/>
  <c r="N69"/>
  <c r="O63"/>
  <c r="O46"/>
  <c r="N29"/>
  <c r="N22"/>
  <c r="O18"/>
  <c r="N13"/>
  <c r="O5"/>
  <c r="O94"/>
  <c r="N74"/>
  <c r="O49"/>
  <c r="N38"/>
  <c r="N35"/>
  <c r="O32"/>
  <c r="O22"/>
  <c r="N5"/>
  <c r="O77"/>
  <c r="O59"/>
  <c r="N20"/>
  <c r="O10"/>
  <c r="P89"/>
  <c r="N80"/>
  <c r="O62"/>
  <c r="N57"/>
  <c r="N45"/>
  <c r="N3"/>
  <c r="N81"/>
  <c r="P24"/>
  <c r="P3"/>
  <c r="N87"/>
  <c r="N83"/>
  <c r="N79"/>
  <c r="P71"/>
  <c r="N67"/>
  <c r="P58"/>
  <c r="N56"/>
  <c r="P45"/>
  <c r="N44"/>
  <c r="N39"/>
  <c r="N31"/>
  <c r="N26"/>
  <c r="N14"/>
  <c r="O87"/>
  <c r="O83"/>
  <c r="O79"/>
  <c r="O67"/>
  <c r="O56"/>
  <c r="O44"/>
  <c r="O39"/>
  <c r="O31"/>
  <c r="O26"/>
  <c r="O14"/>
  <c r="P10"/>
  <c r="H96"/>
  <c r="N86"/>
  <c r="N82"/>
  <c r="N70"/>
  <c r="N65"/>
  <c r="N55"/>
  <c r="N43"/>
  <c r="N42"/>
  <c r="P31"/>
  <c r="N30"/>
  <c r="N25"/>
  <c r="N17"/>
  <c r="O86"/>
  <c r="O82"/>
  <c r="P78"/>
  <c r="O70"/>
  <c r="O65"/>
  <c r="O55"/>
  <c r="O43"/>
  <c r="O42"/>
  <c r="O30"/>
  <c r="O25"/>
  <c r="O17"/>
  <c r="P64"/>
  <c r="P51"/>
  <c r="P38"/>
  <c r="N24"/>
  <c r="M96" l="1"/>
</calcChain>
</file>

<file path=xl/sharedStrings.xml><?xml version="1.0" encoding="utf-8"?>
<sst xmlns="http://schemas.openxmlformats.org/spreadsheetml/2006/main" count="934" uniqueCount="89">
  <si>
    <t>Export csv des résultats de l'étude: &lt;&lt;Nouvelle étude&gt;&gt; sauvegardée sous: &lt;&lt;T:\Affaires AES\2015\02-15-661 - OPHIS - 12 logements à Lempdes\4- BBS\1 - APD\150707_13 lgts - rectosten bas.cw5&gt;&gt;</t>
  </si>
  <si>
    <t>Récapitulatif des déperditions</t>
  </si>
  <si>
    <t>Bâtiment</t>
  </si>
  <si>
    <t>Zone</t>
  </si>
  <si>
    <t>Groupe</t>
  </si>
  <si>
    <t>Unité</t>
  </si>
  <si>
    <t>Local</t>
  </si>
  <si>
    <t>Surface (m²)</t>
  </si>
  <si>
    <t>Volume (m³)</t>
  </si>
  <si>
    <t>T intérieure hiver</t>
  </si>
  <si>
    <t>T soufflage</t>
  </si>
  <si>
    <t>Transmission (a)</t>
  </si>
  <si>
    <t>Infiltration (b)</t>
  </si>
  <si>
    <t>Ventilation (c)</t>
  </si>
  <si>
    <t>Dans locaux (d)</t>
  </si>
  <si>
    <t>Dans CTA (e)</t>
  </si>
  <si>
    <t>Totales (f=a+b+c=d+e)</t>
  </si>
  <si>
    <t>Surpuissance (g)</t>
  </si>
  <si>
    <t>Puissance totale(h=f+g)</t>
  </si>
  <si>
    <t>Préchauffage (i)</t>
  </si>
  <si>
    <t>Charge locaux (j=f-i)</t>
  </si>
  <si>
    <t>Puissance locaux (k=j+g)</t>
  </si>
  <si>
    <t>Bâtiment - 1</t>
  </si>
  <si>
    <t>N°2 - T3 - RDC</t>
  </si>
  <si>
    <t>Séjour + dgt</t>
  </si>
  <si>
    <t xml:space="preserve"> - </t>
  </si>
  <si>
    <t>Chambre</t>
  </si>
  <si>
    <t>Chambre N° 2</t>
  </si>
  <si>
    <t>Salle de bains</t>
  </si>
  <si>
    <t>Cuisine</t>
  </si>
  <si>
    <t>Cellier</t>
  </si>
  <si>
    <t>W.C.</t>
  </si>
  <si>
    <t>N°6 - T3 - R+1</t>
  </si>
  <si>
    <t>Entrée + Cellier</t>
  </si>
  <si>
    <t>N°11 - T2 - R+2</t>
  </si>
  <si>
    <t>Séjour</t>
  </si>
  <si>
    <t>entrée + cellier</t>
  </si>
  <si>
    <t>DGT</t>
  </si>
  <si>
    <t>Chambre + pld</t>
  </si>
  <si>
    <t>Bâtiment - 2</t>
  </si>
  <si>
    <t>N°1 - T3 - RDC</t>
  </si>
  <si>
    <t>N°3 - T3 - R+1</t>
  </si>
  <si>
    <t>N°9 - T2 - R+2</t>
  </si>
  <si>
    <t>Bâtiment - 3</t>
  </si>
  <si>
    <t>N°7 - T2 - R+1</t>
  </si>
  <si>
    <t>Entrée + pld</t>
  </si>
  <si>
    <t>N°8 - T3 - R+1</t>
  </si>
  <si>
    <t>N°12 - T2 - R+2</t>
  </si>
  <si>
    <t>N°13 - T2 - R+2</t>
  </si>
  <si>
    <t>entrée</t>
  </si>
  <si>
    <t>Bâtiment - 4</t>
  </si>
  <si>
    <t>N°4 - T2 - R+1</t>
  </si>
  <si>
    <t>Entrée</t>
  </si>
  <si>
    <t>Cuisine + cellier</t>
  </si>
  <si>
    <t>N°5 - T4 - R+1 Duplex</t>
  </si>
  <si>
    <t>Entrée + dgt +pl</t>
  </si>
  <si>
    <t>DGT étage</t>
  </si>
  <si>
    <t>W.C. N° 2</t>
  </si>
  <si>
    <t>Chambre N° 3</t>
  </si>
  <si>
    <t>N°10 - T2 - R+2</t>
  </si>
  <si>
    <t>Total</t>
  </si>
  <si>
    <t>Ptot [W]</t>
  </si>
  <si>
    <t>Punit [W]</t>
  </si>
  <si>
    <t>Référence</t>
  </si>
  <si>
    <t>Nombre</t>
  </si>
  <si>
    <t>[W]</t>
  </si>
  <si>
    <t>[°C]</t>
  </si>
  <si>
    <t>[m³]</t>
  </si>
  <si>
    <t>[m²]</t>
  </si>
  <si>
    <t>Tot</t>
  </si>
  <si>
    <t>Ratio W/m³</t>
  </si>
  <si>
    <t>Ratio W/m²</t>
  </si>
  <si>
    <t>Radiateur</t>
  </si>
  <si>
    <t>Régime</t>
  </si>
  <si>
    <t>P/Rad</t>
  </si>
  <si>
    <t xml:space="preserve">Majoration </t>
  </si>
  <si>
    <t>Déperditions</t>
  </si>
  <si>
    <t>Volume</t>
  </si>
  <si>
    <t>Surface</t>
  </si>
  <si>
    <t>21h500-18el</t>
  </si>
  <si>
    <t>21h500-16el</t>
  </si>
  <si>
    <t>21h500-20el</t>
  </si>
  <si>
    <t>21h700-24el</t>
  </si>
  <si>
    <t>21h600-18el</t>
  </si>
  <si>
    <t>21h750-27el</t>
  </si>
  <si>
    <t>21h600-16el</t>
  </si>
  <si>
    <t>21h500-14el</t>
  </si>
  <si>
    <t>11h400-12el</t>
  </si>
  <si>
    <t>BAN3050CS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</si>
</sst>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0" xfId="0" applyFont="1"/>
    <xf numFmtId="1" fontId="16" fillId="0" borderId="0" xfId="0" applyNumberFormat="1" applyFont="1"/>
    <xf numFmtId="0" fontId="0" fillId="0" borderId="10" xfId="0" applyBorder="1"/>
    <xf numFmtId="164" fontId="0" fillId="0" borderId="10" xfId="0" applyNumberFormat="1" applyBorder="1"/>
    <xf numFmtId="1" fontId="0" fillId="0" borderId="10" xfId="0" applyNumberFormat="1" applyBorder="1"/>
    <xf numFmtId="0" fontId="16" fillId="33" borderId="10" xfId="0" applyFont="1" applyFill="1" applyBorder="1"/>
    <xf numFmtId="0" fontId="16" fillId="33" borderId="11" xfId="0" applyFont="1" applyFill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  <xf numFmtId="0" fontId="16" fillId="33" borderId="12" xfId="0" applyFont="1" applyFill="1" applyBorder="1"/>
    <xf numFmtId="0" fontId="16" fillId="33" borderId="13" xfId="0" applyFont="1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center" vertical="center"/>
    </xf>
    <xf numFmtId="0" fontId="16" fillId="33" borderId="14" xfId="0" applyFont="1" applyFill="1" applyBorder="1"/>
    <xf numFmtId="0" fontId="16" fillId="33" borderId="15" xfId="0" applyFont="1" applyFill="1" applyBorder="1"/>
    <xf numFmtId="0" fontId="0" fillId="0" borderId="1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96"/>
  <sheetViews>
    <sheetView workbookViewId="0">
      <selection activeCell="G10" sqref="G10"/>
    </sheetView>
  </sheetViews>
  <sheetFormatPr baseColWidth="10" defaultRowHeight="15"/>
  <sheetData>
    <row r="1" spans="1:20">
      <c r="A1" t="s">
        <v>0</v>
      </c>
    </row>
    <row r="2" spans="1:20">
      <c r="A2" t="s">
        <v>1</v>
      </c>
    </row>
    <row r="3" spans="1:20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</row>
    <row r="4" spans="1:20">
      <c r="A4" t="s">
        <v>22</v>
      </c>
      <c r="B4" t="s">
        <v>3</v>
      </c>
      <c r="C4" t="s">
        <v>4</v>
      </c>
      <c r="D4" t="s">
        <v>23</v>
      </c>
      <c r="E4" t="s">
        <v>24</v>
      </c>
      <c r="F4">
        <v>25.88</v>
      </c>
      <c r="G4">
        <v>64.7</v>
      </c>
      <c r="H4">
        <v>19</v>
      </c>
      <c r="I4" t="s">
        <v>25</v>
      </c>
      <c r="J4">
        <v>717</v>
      </c>
      <c r="K4">
        <v>18</v>
      </c>
      <c r="L4">
        <v>227</v>
      </c>
      <c r="M4">
        <v>963</v>
      </c>
      <c r="N4">
        <v>0</v>
      </c>
      <c r="O4">
        <v>963</v>
      </c>
      <c r="P4">
        <v>0</v>
      </c>
      <c r="Q4">
        <v>963</v>
      </c>
      <c r="R4">
        <v>0</v>
      </c>
      <c r="S4">
        <v>963</v>
      </c>
      <c r="T4">
        <v>963</v>
      </c>
    </row>
    <row r="5" spans="1:20">
      <c r="A5" t="s">
        <v>22</v>
      </c>
      <c r="B5" t="s">
        <v>3</v>
      </c>
      <c r="C5" t="s">
        <v>4</v>
      </c>
      <c r="D5" t="s">
        <v>23</v>
      </c>
      <c r="E5" t="s">
        <v>26</v>
      </c>
      <c r="F5">
        <v>10.66</v>
      </c>
      <c r="G5">
        <v>26.65</v>
      </c>
      <c r="H5">
        <v>19</v>
      </c>
      <c r="I5" t="s">
        <v>25</v>
      </c>
      <c r="J5">
        <v>288</v>
      </c>
      <c r="K5">
        <v>11</v>
      </c>
      <c r="L5">
        <v>165</v>
      </c>
      <c r="M5">
        <v>465</v>
      </c>
      <c r="N5">
        <v>0</v>
      </c>
      <c r="O5">
        <v>465</v>
      </c>
      <c r="P5">
        <v>0</v>
      </c>
      <c r="Q5">
        <v>465</v>
      </c>
      <c r="R5">
        <v>0</v>
      </c>
      <c r="S5">
        <v>465</v>
      </c>
      <c r="T5">
        <v>465</v>
      </c>
    </row>
    <row r="6" spans="1:20">
      <c r="A6" t="s">
        <v>22</v>
      </c>
      <c r="B6" t="s">
        <v>3</v>
      </c>
      <c r="C6" t="s">
        <v>4</v>
      </c>
      <c r="D6" t="s">
        <v>23</v>
      </c>
      <c r="E6" t="s">
        <v>27</v>
      </c>
      <c r="F6">
        <v>8.98</v>
      </c>
      <c r="G6">
        <v>22.45</v>
      </c>
      <c r="H6">
        <v>19</v>
      </c>
      <c r="I6" t="s">
        <v>25</v>
      </c>
      <c r="J6">
        <v>285</v>
      </c>
      <c r="K6">
        <v>10</v>
      </c>
      <c r="L6">
        <v>165</v>
      </c>
      <c r="M6">
        <v>460</v>
      </c>
      <c r="N6">
        <v>0</v>
      </c>
      <c r="O6">
        <v>460</v>
      </c>
      <c r="P6">
        <v>0</v>
      </c>
      <c r="Q6">
        <v>460</v>
      </c>
      <c r="R6">
        <v>0</v>
      </c>
      <c r="S6">
        <v>460</v>
      </c>
      <c r="T6">
        <v>460</v>
      </c>
    </row>
    <row r="7" spans="1:20">
      <c r="A7" t="s">
        <v>22</v>
      </c>
      <c r="B7" t="s">
        <v>3</v>
      </c>
      <c r="C7" t="s">
        <v>4</v>
      </c>
      <c r="D7" t="s">
        <v>23</v>
      </c>
      <c r="E7" t="s">
        <v>28</v>
      </c>
      <c r="F7">
        <v>3.51</v>
      </c>
      <c r="G7">
        <v>8.77</v>
      </c>
      <c r="H7">
        <v>22</v>
      </c>
      <c r="I7" t="s">
        <v>25</v>
      </c>
      <c r="J7">
        <v>88</v>
      </c>
      <c r="K7">
        <v>2</v>
      </c>
      <c r="L7">
        <v>0</v>
      </c>
      <c r="M7">
        <v>90</v>
      </c>
      <c r="N7">
        <v>0</v>
      </c>
      <c r="O7">
        <v>90</v>
      </c>
      <c r="P7">
        <v>0</v>
      </c>
      <c r="Q7">
        <v>90</v>
      </c>
      <c r="R7">
        <v>0</v>
      </c>
      <c r="S7">
        <v>90</v>
      </c>
      <c r="T7">
        <v>90</v>
      </c>
    </row>
    <row r="8" spans="1:20">
      <c r="A8" t="s">
        <v>22</v>
      </c>
      <c r="B8" t="s">
        <v>3</v>
      </c>
      <c r="C8" t="s">
        <v>4</v>
      </c>
      <c r="D8" t="s">
        <v>23</v>
      </c>
      <c r="E8" t="s">
        <v>29</v>
      </c>
      <c r="F8">
        <v>6.27</v>
      </c>
      <c r="G8">
        <v>15.67</v>
      </c>
      <c r="H8">
        <v>19</v>
      </c>
      <c r="I8" t="s">
        <v>25</v>
      </c>
      <c r="J8">
        <v>143</v>
      </c>
      <c r="K8">
        <v>4</v>
      </c>
      <c r="L8">
        <v>0</v>
      </c>
      <c r="M8">
        <v>147</v>
      </c>
      <c r="N8">
        <v>0</v>
      </c>
      <c r="O8">
        <v>147</v>
      </c>
      <c r="P8">
        <v>0</v>
      </c>
      <c r="Q8">
        <v>147</v>
      </c>
      <c r="R8">
        <v>0</v>
      </c>
      <c r="S8">
        <v>147</v>
      </c>
      <c r="T8">
        <v>147</v>
      </c>
    </row>
    <row r="9" spans="1:20">
      <c r="A9" t="s">
        <v>22</v>
      </c>
      <c r="B9" t="s">
        <v>3</v>
      </c>
      <c r="C9" t="s">
        <v>4</v>
      </c>
      <c r="D9" t="s">
        <v>23</v>
      </c>
      <c r="E9" t="s">
        <v>30</v>
      </c>
      <c r="F9">
        <v>3.5</v>
      </c>
      <c r="G9">
        <v>8.75</v>
      </c>
      <c r="H9">
        <v>19</v>
      </c>
      <c r="I9" t="s">
        <v>25</v>
      </c>
      <c r="J9">
        <v>150</v>
      </c>
      <c r="K9">
        <v>4</v>
      </c>
      <c r="L9">
        <v>0</v>
      </c>
      <c r="M9">
        <v>154</v>
      </c>
      <c r="N9">
        <v>0</v>
      </c>
      <c r="O9">
        <v>154</v>
      </c>
      <c r="P9">
        <v>0</v>
      </c>
      <c r="Q9">
        <v>154</v>
      </c>
      <c r="R9">
        <v>0</v>
      </c>
      <c r="S9">
        <v>154</v>
      </c>
      <c r="T9">
        <v>154</v>
      </c>
    </row>
    <row r="10" spans="1:20">
      <c r="A10" t="s">
        <v>22</v>
      </c>
      <c r="B10" t="s">
        <v>3</v>
      </c>
      <c r="C10" t="s">
        <v>4</v>
      </c>
      <c r="D10" t="s">
        <v>23</v>
      </c>
      <c r="E10" t="s">
        <v>31</v>
      </c>
      <c r="F10">
        <v>1.72</v>
      </c>
      <c r="G10">
        <v>4.3</v>
      </c>
      <c r="H10">
        <v>19</v>
      </c>
      <c r="I10" t="s">
        <v>25</v>
      </c>
      <c r="J10">
        <v>8</v>
      </c>
      <c r="K10">
        <v>0</v>
      </c>
      <c r="L10">
        <v>0</v>
      </c>
      <c r="M10">
        <v>8</v>
      </c>
      <c r="N10">
        <v>0</v>
      </c>
      <c r="O10">
        <v>8</v>
      </c>
      <c r="P10">
        <v>0</v>
      </c>
      <c r="Q10">
        <v>8</v>
      </c>
      <c r="R10">
        <v>0</v>
      </c>
      <c r="S10">
        <v>8</v>
      </c>
      <c r="T10">
        <v>8</v>
      </c>
    </row>
    <row r="11" spans="1:20">
      <c r="A11" t="s">
        <v>22</v>
      </c>
      <c r="B11" t="s">
        <v>3</v>
      </c>
      <c r="C11" t="s">
        <v>4</v>
      </c>
      <c r="D11" t="s">
        <v>32</v>
      </c>
      <c r="E11" t="s">
        <v>24</v>
      </c>
      <c r="F11">
        <v>24.88</v>
      </c>
      <c r="G11">
        <v>62.2</v>
      </c>
      <c r="H11">
        <v>19</v>
      </c>
      <c r="I11" t="s">
        <v>25</v>
      </c>
      <c r="J11">
        <v>466</v>
      </c>
      <c r="K11">
        <v>23</v>
      </c>
      <c r="L11">
        <v>227</v>
      </c>
      <c r="M11">
        <v>716</v>
      </c>
      <c r="N11">
        <v>0</v>
      </c>
      <c r="O11">
        <v>716</v>
      </c>
      <c r="P11">
        <v>0</v>
      </c>
      <c r="Q11">
        <v>716</v>
      </c>
      <c r="R11">
        <v>0</v>
      </c>
      <c r="S11">
        <v>716</v>
      </c>
      <c r="T11">
        <v>716</v>
      </c>
    </row>
    <row r="12" spans="1:20">
      <c r="A12" t="s">
        <v>22</v>
      </c>
      <c r="B12" t="s">
        <v>3</v>
      </c>
      <c r="C12" t="s">
        <v>4</v>
      </c>
      <c r="D12" t="s">
        <v>32</v>
      </c>
      <c r="E12" t="s">
        <v>33</v>
      </c>
      <c r="F12">
        <v>4.5999999999999996</v>
      </c>
      <c r="G12">
        <v>11.5</v>
      </c>
      <c r="H12">
        <v>19</v>
      </c>
      <c r="I12" t="s">
        <v>25</v>
      </c>
      <c r="J12">
        <v>214</v>
      </c>
      <c r="K12">
        <v>10</v>
      </c>
      <c r="L12">
        <v>0</v>
      </c>
      <c r="M12">
        <v>224</v>
      </c>
      <c r="N12">
        <v>0</v>
      </c>
      <c r="O12">
        <v>224</v>
      </c>
      <c r="P12">
        <v>0</v>
      </c>
      <c r="Q12">
        <v>224</v>
      </c>
      <c r="R12">
        <v>0</v>
      </c>
      <c r="S12">
        <v>224</v>
      </c>
      <c r="T12">
        <v>224</v>
      </c>
    </row>
    <row r="13" spans="1:20">
      <c r="A13" t="s">
        <v>22</v>
      </c>
      <c r="B13" t="s">
        <v>3</v>
      </c>
      <c r="C13" t="s">
        <v>4</v>
      </c>
      <c r="D13" t="s">
        <v>32</v>
      </c>
      <c r="E13" t="s">
        <v>29</v>
      </c>
      <c r="F13">
        <v>6.4</v>
      </c>
      <c r="G13">
        <v>16</v>
      </c>
      <c r="H13">
        <v>19</v>
      </c>
      <c r="I13" t="s">
        <v>25</v>
      </c>
      <c r="J13">
        <v>106</v>
      </c>
      <c r="K13">
        <v>4</v>
      </c>
      <c r="L13">
        <v>0</v>
      </c>
      <c r="M13">
        <v>110</v>
      </c>
      <c r="N13">
        <v>0</v>
      </c>
      <c r="O13">
        <v>110</v>
      </c>
      <c r="P13">
        <v>0</v>
      </c>
      <c r="Q13">
        <v>110</v>
      </c>
      <c r="R13">
        <v>0</v>
      </c>
      <c r="S13">
        <v>110</v>
      </c>
      <c r="T13">
        <v>110</v>
      </c>
    </row>
    <row r="14" spans="1:20">
      <c r="A14" t="s">
        <v>22</v>
      </c>
      <c r="B14" t="s">
        <v>3</v>
      </c>
      <c r="C14" t="s">
        <v>4</v>
      </c>
      <c r="D14" t="s">
        <v>32</v>
      </c>
      <c r="E14" t="s">
        <v>31</v>
      </c>
      <c r="F14">
        <v>1.77</v>
      </c>
      <c r="G14">
        <v>4.42</v>
      </c>
      <c r="H14">
        <v>19</v>
      </c>
      <c r="I14" t="s">
        <v>25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</row>
    <row r="15" spans="1:20">
      <c r="A15" t="s">
        <v>22</v>
      </c>
      <c r="B15" t="s">
        <v>3</v>
      </c>
      <c r="C15" t="s">
        <v>4</v>
      </c>
      <c r="D15" t="s">
        <v>32</v>
      </c>
      <c r="E15" t="s">
        <v>26</v>
      </c>
      <c r="F15">
        <v>10.85</v>
      </c>
      <c r="G15">
        <v>27.13</v>
      </c>
      <c r="H15">
        <v>19</v>
      </c>
      <c r="I15" t="s">
        <v>25</v>
      </c>
      <c r="J15">
        <v>287</v>
      </c>
      <c r="K15">
        <v>16</v>
      </c>
      <c r="L15">
        <v>165</v>
      </c>
      <c r="M15">
        <v>468</v>
      </c>
      <c r="N15">
        <v>0</v>
      </c>
      <c r="O15">
        <v>468</v>
      </c>
      <c r="P15">
        <v>0</v>
      </c>
      <c r="Q15">
        <v>468</v>
      </c>
      <c r="R15">
        <v>0</v>
      </c>
      <c r="S15">
        <v>468</v>
      </c>
      <c r="T15">
        <v>468</v>
      </c>
    </row>
    <row r="16" spans="1:20">
      <c r="A16" t="s">
        <v>22</v>
      </c>
      <c r="B16" t="s">
        <v>3</v>
      </c>
      <c r="C16" t="s">
        <v>4</v>
      </c>
      <c r="D16" t="s">
        <v>32</v>
      </c>
      <c r="E16" t="s">
        <v>27</v>
      </c>
      <c r="F16">
        <v>9.35</v>
      </c>
      <c r="G16">
        <v>23.38</v>
      </c>
      <c r="H16">
        <v>19</v>
      </c>
      <c r="I16" t="s">
        <v>25</v>
      </c>
      <c r="J16">
        <v>271</v>
      </c>
      <c r="K16">
        <v>10</v>
      </c>
      <c r="L16">
        <v>165</v>
      </c>
      <c r="M16">
        <v>447</v>
      </c>
      <c r="N16">
        <v>0</v>
      </c>
      <c r="O16">
        <v>447</v>
      </c>
      <c r="P16">
        <v>0</v>
      </c>
      <c r="Q16">
        <v>447</v>
      </c>
      <c r="R16">
        <v>0</v>
      </c>
      <c r="S16">
        <v>447</v>
      </c>
      <c r="T16">
        <v>447</v>
      </c>
    </row>
    <row r="17" spans="1:20">
      <c r="A17" t="s">
        <v>22</v>
      </c>
      <c r="B17" t="s">
        <v>3</v>
      </c>
      <c r="C17" t="s">
        <v>4</v>
      </c>
      <c r="D17" t="s">
        <v>32</v>
      </c>
      <c r="E17" t="s">
        <v>28</v>
      </c>
      <c r="F17">
        <v>3.5</v>
      </c>
      <c r="G17">
        <v>8.75</v>
      </c>
      <c r="H17">
        <v>22</v>
      </c>
      <c r="I17" t="s">
        <v>25</v>
      </c>
      <c r="J17">
        <v>95</v>
      </c>
      <c r="K17">
        <v>3</v>
      </c>
      <c r="L17">
        <v>0</v>
      </c>
      <c r="M17">
        <v>98</v>
      </c>
      <c r="N17">
        <v>0</v>
      </c>
      <c r="O17">
        <v>98</v>
      </c>
      <c r="P17">
        <v>0</v>
      </c>
      <c r="Q17">
        <v>98</v>
      </c>
      <c r="R17">
        <v>0</v>
      </c>
      <c r="S17">
        <v>98</v>
      </c>
      <c r="T17">
        <v>98</v>
      </c>
    </row>
    <row r="18" spans="1:20">
      <c r="A18" t="s">
        <v>22</v>
      </c>
      <c r="B18" t="s">
        <v>3</v>
      </c>
      <c r="C18" t="s">
        <v>4</v>
      </c>
      <c r="D18" t="s">
        <v>34</v>
      </c>
      <c r="E18" t="s">
        <v>35</v>
      </c>
      <c r="F18">
        <v>18.37</v>
      </c>
      <c r="G18">
        <v>45.93</v>
      </c>
      <c r="H18">
        <v>19</v>
      </c>
      <c r="I18" t="s">
        <v>25</v>
      </c>
      <c r="J18">
        <v>377</v>
      </c>
      <c r="K18">
        <v>27</v>
      </c>
      <c r="L18">
        <v>138</v>
      </c>
      <c r="M18">
        <v>542</v>
      </c>
      <c r="N18">
        <v>0</v>
      </c>
      <c r="O18">
        <v>542</v>
      </c>
      <c r="P18">
        <v>0</v>
      </c>
      <c r="Q18">
        <v>542</v>
      </c>
      <c r="R18">
        <v>0</v>
      </c>
      <c r="S18">
        <v>542</v>
      </c>
      <c r="T18">
        <v>542</v>
      </c>
    </row>
    <row r="19" spans="1:20">
      <c r="A19" t="s">
        <v>22</v>
      </c>
      <c r="B19" t="s">
        <v>3</v>
      </c>
      <c r="C19" t="s">
        <v>4</v>
      </c>
      <c r="D19" t="s">
        <v>34</v>
      </c>
      <c r="E19" t="s">
        <v>29</v>
      </c>
      <c r="F19">
        <v>4.2</v>
      </c>
      <c r="G19">
        <v>10.5</v>
      </c>
      <c r="H19">
        <v>19</v>
      </c>
      <c r="I19" t="s">
        <v>25</v>
      </c>
      <c r="J19">
        <v>93</v>
      </c>
      <c r="K19">
        <v>7</v>
      </c>
      <c r="L19">
        <v>0</v>
      </c>
      <c r="M19">
        <v>100</v>
      </c>
      <c r="N19">
        <v>0</v>
      </c>
      <c r="O19">
        <v>100</v>
      </c>
      <c r="P19">
        <v>0</v>
      </c>
      <c r="Q19">
        <v>100</v>
      </c>
      <c r="R19">
        <v>0</v>
      </c>
      <c r="S19">
        <v>100</v>
      </c>
      <c r="T19">
        <v>100</v>
      </c>
    </row>
    <row r="20" spans="1:20">
      <c r="A20" t="s">
        <v>22</v>
      </c>
      <c r="B20" t="s">
        <v>3</v>
      </c>
      <c r="C20" t="s">
        <v>4</v>
      </c>
      <c r="D20" t="s">
        <v>34</v>
      </c>
      <c r="E20" t="s">
        <v>36</v>
      </c>
      <c r="F20">
        <v>3.94</v>
      </c>
      <c r="G20">
        <v>9.85</v>
      </c>
      <c r="H20">
        <v>19</v>
      </c>
      <c r="I20" t="s">
        <v>25</v>
      </c>
      <c r="J20">
        <v>163</v>
      </c>
      <c r="K20">
        <v>10</v>
      </c>
      <c r="L20">
        <v>0</v>
      </c>
      <c r="M20">
        <v>173</v>
      </c>
      <c r="N20">
        <v>0</v>
      </c>
      <c r="O20">
        <v>173</v>
      </c>
      <c r="P20">
        <v>0</v>
      </c>
      <c r="Q20">
        <v>173</v>
      </c>
      <c r="R20">
        <v>0</v>
      </c>
      <c r="S20">
        <v>173</v>
      </c>
      <c r="T20">
        <v>173</v>
      </c>
    </row>
    <row r="21" spans="1:20">
      <c r="A21" t="s">
        <v>22</v>
      </c>
      <c r="B21" t="s">
        <v>3</v>
      </c>
      <c r="C21" t="s">
        <v>4</v>
      </c>
      <c r="D21" t="s">
        <v>34</v>
      </c>
      <c r="E21" t="s">
        <v>37</v>
      </c>
      <c r="F21">
        <v>1.5</v>
      </c>
      <c r="G21">
        <v>3.75</v>
      </c>
      <c r="H21">
        <v>19</v>
      </c>
      <c r="I21" t="s">
        <v>25</v>
      </c>
      <c r="J21">
        <v>6</v>
      </c>
      <c r="K21">
        <v>1</v>
      </c>
      <c r="L21">
        <v>0</v>
      </c>
      <c r="M21">
        <v>7</v>
      </c>
      <c r="N21">
        <v>0</v>
      </c>
      <c r="O21">
        <v>7</v>
      </c>
      <c r="P21">
        <v>0</v>
      </c>
      <c r="Q21">
        <v>7</v>
      </c>
      <c r="R21">
        <v>0</v>
      </c>
      <c r="S21">
        <v>7</v>
      </c>
      <c r="T21">
        <v>7</v>
      </c>
    </row>
    <row r="22" spans="1:20">
      <c r="A22" t="s">
        <v>22</v>
      </c>
      <c r="B22" t="s">
        <v>3</v>
      </c>
      <c r="C22" t="s">
        <v>4</v>
      </c>
      <c r="D22" t="s">
        <v>34</v>
      </c>
      <c r="E22" t="s">
        <v>31</v>
      </c>
      <c r="F22">
        <v>1.28</v>
      </c>
      <c r="G22">
        <v>3.2</v>
      </c>
      <c r="H22">
        <v>19</v>
      </c>
      <c r="I22" t="s">
        <v>25</v>
      </c>
      <c r="J22">
        <v>23</v>
      </c>
      <c r="K22">
        <v>1</v>
      </c>
      <c r="L22">
        <v>0</v>
      </c>
      <c r="M22">
        <v>25</v>
      </c>
      <c r="N22">
        <v>0</v>
      </c>
      <c r="O22">
        <v>25</v>
      </c>
      <c r="P22">
        <v>0</v>
      </c>
      <c r="Q22">
        <v>25</v>
      </c>
      <c r="R22">
        <v>0</v>
      </c>
      <c r="S22">
        <v>25</v>
      </c>
      <c r="T22">
        <v>25</v>
      </c>
    </row>
    <row r="23" spans="1:20">
      <c r="A23" t="s">
        <v>22</v>
      </c>
      <c r="B23" t="s">
        <v>3</v>
      </c>
      <c r="C23" t="s">
        <v>4</v>
      </c>
      <c r="D23" t="s">
        <v>34</v>
      </c>
      <c r="E23" t="s">
        <v>28</v>
      </c>
      <c r="F23">
        <v>3.97</v>
      </c>
      <c r="G23">
        <v>9.93</v>
      </c>
      <c r="H23">
        <v>22</v>
      </c>
      <c r="I23" t="s">
        <v>25</v>
      </c>
      <c r="J23">
        <v>89</v>
      </c>
      <c r="K23">
        <v>5</v>
      </c>
      <c r="L23">
        <v>0</v>
      </c>
      <c r="M23">
        <v>94</v>
      </c>
      <c r="N23">
        <v>0</v>
      </c>
      <c r="O23">
        <v>94</v>
      </c>
      <c r="P23">
        <v>0</v>
      </c>
      <c r="Q23">
        <v>94</v>
      </c>
      <c r="R23">
        <v>0</v>
      </c>
      <c r="S23">
        <v>94</v>
      </c>
      <c r="T23">
        <v>94</v>
      </c>
    </row>
    <row r="24" spans="1:20">
      <c r="A24" t="s">
        <v>22</v>
      </c>
      <c r="B24" t="s">
        <v>3</v>
      </c>
      <c r="C24" t="s">
        <v>4</v>
      </c>
      <c r="D24" t="s">
        <v>34</v>
      </c>
      <c r="E24" t="s">
        <v>38</v>
      </c>
      <c r="F24">
        <v>10.52</v>
      </c>
      <c r="G24">
        <v>26.3</v>
      </c>
      <c r="H24">
        <v>19</v>
      </c>
      <c r="I24" t="s">
        <v>25</v>
      </c>
      <c r="J24">
        <v>270</v>
      </c>
      <c r="K24">
        <v>18</v>
      </c>
      <c r="L24">
        <v>285</v>
      </c>
      <c r="M24">
        <v>573</v>
      </c>
      <c r="N24">
        <v>0</v>
      </c>
      <c r="O24">
        <v>573</v>
      </c>
      <c r="P24">
        <v>0</v>
      </c>
      <c r="Q24">
        <v>573</v>
      </c>
      <c r="R24">
        <v>0</v>
      </c>
      <c r="S24">
        <v>573</v>
      </c>
      <c r="T24">
        <v>573</v>
      </c>
    </row>
    <row r="25" spans="1:20">
      <c r="A25" t="s">
        <v>39</v>
      </c>
      <c r="B25" t="s">
        <v>3</v>
      </c>
      <c r="C25" t="s">
        <v>4</v>
      </c>
      <c r="D25" t="s">
        <v>40</v>
      </c>
      <c r="E25" t="s">
        <v>24</v>
      </c>
      <c r="F25">
        <v>24.6</v>
      </c>
      <c r="G25">
        <v>61.5</v>
      </c>
      <c r="H25">
        <v>19</v>
      </c>
      <c r="I25" t="s">
        <v>25</v>
      </c>
      <c r="J25">
        <v>574</v>
      </c>
      <c r="K25">
        <v>16</v>
      </c>
      <c r="L25">
        <v>227</v>
      </c>
      <c r="M25">
        <v>817</v>
      </c>
      <c r="N25">
        <v>0</v>
      </c>
      <c r="O25">
        <v>817</v>
      </c>
      <c r="P25">
        <v>0</v>
      </c>
      <c r="Q25">
        <v>817</v>
      </c>
      <c r="R25">
        <v>0</v>
      </c>
      <c r="S25">
        <v>817</v>
      </c>
      <c r="T25">
        <v>817</v>
      </c>
    </row>
    <row r="26" spans="1:20">
      <c r="A26" t="s">
        <v>39</v>
      </c>
      <c r="B26" t="s">
        <v>3</v>
      </c>
      <c r="C26" t="s">
        <v>4</v>
      </c>
      <c r="D26" t="s">
        <v>40</v>
      </c>
      <c r="E26" t="s">
        <v>29</v>
      </c>
      <c r="F26">
        <v>6.32</v>
      </c>
      <c r="G26">
        <v>15.8</v>
      </c>
      <c r="H26">
        <v>19</v>
      </c>
      <c r="I26" t="s">
        <v>25</v>
      </c>
      <c r="J26">
        <v>139</v>
      </c>
      <c r="K26">
        <v>4</v>
      </c>
      <c r="L26">
        <v>0</v>
      </c>
      <c r="M26">
        <v>142</v>
      </c>
      <c r="N26">
        <v>0</v>
      </c>
      <c r="O26">
        <v>142</v>
      </c>
      <c r="P26">
        <v>0</v>
      </c>
      <c r="Q26">
        <v>142</v>
      </c>
      <c r="R26">
        <v>0</v>
      </c>
      <c r="S26">
        <v>142</v>
      </c>
      <c r="T26">
        <v>142</v>
      </c>
    </row>
    <row r="27" spans="1:20">
      <c r="A27" t="s">
        <v>39</v>
      </c>
      <c r="B27" t="s">
        <v>3</v>
      </c>
      <c r="C27" t="s">
        <v>4</v>
      </c>
      <c r="D27" t="s">
        <v>40</v>
      </c>
      <c r="E27" t="s">
        <v>33</v>
      </c>
      <c r="F27">
        <v>5.33</v>
      </c>
      <c r="G27">
        <v>13.32</v>
      </c>
      <c r="H27">
        <v>19</v>
      </c>
      <c r="I27" t="s">
        <v>25</v>
      </c>
      <c r="J27">
        <v>267</v>
      </c>
      <c r="K27">
        <v>10</v>
      </c>
      <c r="L27">
        <v>0</v>
      </c>
      <c r="M27">
        <v>276</v>
      </c>
      <c r="N27">
        <v>0</v>
      </c>
      <c r="O27">
        <v>276</v>
      </c>
      <c r="P27">
        <v>0</v>
      </c>
      <c r="Q27">
        <v>276</v>
      </c>
      <c r="R27">
        <v>0</v>
      </c>
      <c r="S27">
        <v>276</v>
      </c>
      <c r="T27">
        <v>276</v>
      </c>
    </row>
    <row r="28" spans="1:20">
      <c r="A28" t="s">
        <v>39</v>
      </c>
      <c r="B28" t="s">
        <v>3</v>
      </c>
      <c r="C28" t="s">
        <v>4</v>
      </c>
      <c r="D28" t="s">
        <v>40</v>
      </c>
      <c r="E28" t="s">
        <v>31</v>
      </c>
      <c r="F28">
        <v>1.69</v>
      </c>
      <c r="G28">
        <v>4.2300000000000004</v>
      </c>
      <c r="H28">
        <v>19</v>
      </c>
      <c r="I28" t="s">
        <v>25</v>
      </c>
      <c r="J28">
        <v>8</v>
      </c>
      <c r="K28">
        <v>0</v>
      </c>
      <c r="L28">
        <v>0</v>
      </c>
      <c r="M28">
        <v>8</v>
      </c>
      <c r="N28">
        <v>0</v>
      </c>
      <c r="O28">
        <v>8</v>
      </c>
      <c r="P28">
        <v>0</v>
      </c>
      <c r="Q28">
        <v>8</v>
      </c>
      <c r="R28">
        <v>0</v>
      </c>
      <c r="S28">
        <v>8</v>
      </c>
      <c r="T28">
        <v>8</v>
      </c>
    </row>
    <row r="29" spans="1:20">
      <c r="A29" t="s">
        <v>39</v>
      </c>
      <c r="B29" t="s">
        <v>3</v>
      </c>
      <c r="C29" t="s">
        <v>4</v>
      </c>
      <c r="D29" t="s">
        <v>40</v>
      </c>
      <c r="E29" t="s">
        <v>26</v>
      </c>
      <c r="F29">
        <v>10.65</v>
      </c>
      <c r="G29">
        <v>26.62</v>
      </c>
      <c r="H29">
        <v>19</v>
      </c>
      <c r="I29" t="s">
        <v>25</v>
      </c>
      <c r="J29">
        <v>294</v>
      </c>
      <c r="K29">
        <v>11</v>
      </c>
      <c r="L29">
        <v>165</v>
      </c>
      <c r="M29">
        <v>470</v>
      </c>
      <c r="N29">
        <v>0</v>
      </c>
      <c r="O29">
        <v>470</v>
      </c>
      <c r="P29">
        <v>0</v>
      </c>
      <c r="Q29">
        <v>470</v>
      </c>
      <c r="R29">
        <v>0</v>
      </c>
      <c r="S29">
        <v>470</v>
      </c>
      <c r="T29">
        <v>470</v>
      </c>
    </row>
    <row r="30" spans="1:20">
      <c r="A30" t="s">
        <v>39</v>
      </c>
      <c r="B30" t="s">
        <v>3</v>
      </c>
      <c r="C30" t="s">
        <v>4</v>
      </c>
      <c r="D30" t="s">
        <v>40</v>
      </c>
      <c r="E30" t="s">
        <v>27</v>
      </c>
      <c r="F30">
        <v>9.0500000000000007</v>
      </c>
      <c r="G30">
        <v>22.63</v>
      </c>
      <c r="H30">
        <v>19</v>
      </c>
      <c r="I30" t="s">
        <v>25</v>
      </c>
      <c r="J30">
        <v>307</v>
      </c>
      <c r="K30">
        <v>10</v>
      </c>
      <c r="L30">
        <v>165</v>
      </c>
      <c r="M30">
        <v>482</v>
      </c>
      <c r="N30">
        <v>0</v>
      </c>
      <c r="O30">
        <v>482</v>
      </c>
      <c r="P30">
        <v>0</v>
      </c>
      <c r="Q30">
        <v>482</v>
      </c>
      <c r="R30">
        <v>0</v>
      </c>
      <c r="S30">
        <v>482</v>
      </c>
      <c r="T30">
        <v>482</v>
      </c>
    </row>
    <row r="31" spans="1:20">
      <c r="A31" t="s">
        <v>39</v>
      </c>
      <c r="B31" t="s">
        <v>3</v>
      </c>
      <c r="C31" t="s">
        <v>4</v>
      </c>
      <c r="D31" t="s">
        <v>40</v>
      </c>
      <c r="E31" t="s">
        <v>28</v>
      </c>
      <c r="F31">
        <v>3.73</v>
      </c>
      <c r="G31">
        <v>9.33</v>
      </c>
      <c r="H31">
        <v>22</v>
      </c>
      <c r="I31" t="s">
        <v>25</v>
      </c>
      <c r="J31">
        <v>85</v>
      </c>
      <c r="K31">
        <v>2</v>
      </c>
      <c r="L31">
        <v>0</v>
      </c>
      <c r="M31">
        <v>87</v>
      </c>
      <c r="N31">
        <v>0</v>
      </c>
      <c r="O31">
        <v>87</v>
      </c>
      <c r="P31">
        <v>0</v>
      </c>
      <c r="Q31">
        <v>87</v>
      </c>
      <c r="R31">
        <v>0</v>
      </c>
      <c r="S31">
        <v>87</v>
      </c>
      <c r="T31">
        <v>87</v>
      </c>
    </row>
    <row r="32" spans="1:20">
      <c r="A32" t="s">
        <v>39</v>
      </c>
      <c r="B32" t="s">
        <v>3</v>
      </c>
      <c r="C32" t="s">
        <v>4</v>
      </c>
      <c r="D32" t="s">
        <v>41</v>
      </c>
      <c r="E32" t="s">
        <v>24</v>
      </c>
      <c r="F32">
        <v>24.9</v>
      </c>
      <c r="G32">
        <v>62.25</v>
      </c>
      <c r="H32">
        <v>19</v>
      </c>
      <c r="I32" t="s">
        <v>25</v>
      </c>
      <c r="J32">
        <v>466</v>
      </c>
      <c r="K32">
        <v>23</v>
      </c>
      <c r="L32">
        <v>227</v>
      </c>
      <c r="M32">
        <v>716</v>
      </c>
      <c r="N32">
        <v>0</v>
      </c>
      <c r="O32">
        <v>716</v>
      </c>
      <c r="P32">
        <v>0</v>
      </c>
      <c r="Q32">
        <v>716</v>
      </c>
      <c r="R32">
        <v>0</v>
      </c>
      <c r="S32">
        <v>716</v>
      </c>
      <c r="T32">
        <v>716</v>
      </c>
    </row>
    <row r="33" spans="1:20">
      <c r="A33" t="s">
        <v>39</v>
      </c>
      <c r="B33" t="s">
        <v>3</v>
      </c>
      <c r="C33" t="s">
        <v>4</v>
      </c>
      <c r="D33" t="s">
        <v>41</v>
      </c>
      <c r="E33" t="s">
        <v>33</v>
      </c>
      <c r="F33">
        <v>5.25</v>
      </c>
      <c r="G33">
        <v>13.13</v>
      </c>
      <c r="H33">
        <v>19</v>
      </c>
      <c r="I33" t="s">
        <v>25</v>
      </c>
      <c r="J33">
        <v>214</v>
      </c>
      <c r="K33">
        <v>10</v>
      </c>
      <c r="L33">
        <v>0</v>
      </c>
      <c r="M33">
        <v>224</v>
      </c>
      <c r="N33">
        <v>0</v>
      </c>
      <c r="O33">
        <v>224</v>
      </c>
      <c r="P33">
        <v>0</v>
      </c>
      <c r="Q33">
        <v>224</v>
      </c>
      <c r="R33">
        <v>0</v>
      </c>
      <c r="S33">
        <v>224</v>
      </c>
      <c r="T33">
        <v>224</v>
      </c>
    </row>
    <row r="34" spans="1:20">
      <c r="A34" t="s">
        <v>39</v>
      </c>
      <c r="B34" t="s">
        <v>3</v>
      </c>
      <c r="C34" t="s">
        <v>4</v>
      </c>
      <c r="D34" t="s">
        <v>41</v>
      </c>
      <c r="E34" t="s">
        <v>29</v>
      </c>
      <c r="F34">
        <v>6.22</v>
      </c>
      <c r="G34">
        <v>15.55</v>
      </c>
      <c r="H34">
        <v>19</v>
      </c>
      <c r="I34" t="s">
        <v>25</v>
      </c>
      <c r="J34">
        <v>106</v>
      </c>
      <c r="K34">
        <v>4</v>
      </c>
      <c r="L34">
        <v>0</v>
      </c>
      <c r="M34">
        <v>110</v>
      </c>
      <c r="N34">
        <v>0</v>
      </c>
      <c r="O34">
        <v>110</v>
      </c>
      <c r="P34">
        <v>0</v>
      </c>
      <c r="Q34">
        <v>110</v>
      </c>
      <c r="R34">
        <v>0</v>
      </c>
      <c r="S34">
        <v>110</v>
      </c>
      <c r="T34">
        <v>110</v>
      </c>
    </row>
    <row r="35" spans="1:20">
      <c r="A35" t="s">
        <v>39</v>
      </c>
      <c r="B35" t="s">
        <v>3</v>
      </c>
      <c r="C35" t="s">
        <v>4</v>
      </c>
      <c r="D35" t="s">
        <v>41</v>
      </c>
      <c r="E35" t="s">
        <v>31</v>
      </c>
      <c r="F35">
        <v>1.02</v>
      </c>
      <c r="G35">
        <v>2.5499999999999998</v>
      </c>
      <c r="H35">
        <v>19</v>
      </c>
      <c r="I35" t="s">
        <v>25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>
      <c r="A36" t="s">
        <v>39</v>
      </c>
      <c r="B36" t="s">
        <v>3</v>
      </c>
      <c r="C36" t="s">
        <v>4</v>
      </c>
      <c r="D36" t="s">
        <v>41</v>
      </c>
      <c r="E36" t="s">
        <v>26</v>
      </c>
      <c r="F36">
        <v>10.84</v>
      </c>
      <c r="G36">
        <v>27.1</v>
      </c>
      <c r="H36">
        <v>19</v>
      </c>
      <c r="I36" t="s">
        <v>25</v>
      </c>
      <c r="J36">
        <v>287</v>
      </c>
      <c r="K36">
        <v>16</v>
      </c>
      <c r="L36">
        <v>165</v>
      </c>
      <c r="M36">
        <v>468</v>
      </c>
      <c r="N36">
        <v>0</v>
      </c>
      <c r="O36">
        <v>468</v>
      </c>
      <c r="P36">
        <v>0</v>
      </c>
      <c r="Q36">
        <v>468</v>
      </c>
      <c r="R36">
        <v>0</v>
      </c>
      <c r="S36">
        <v>468</v>
      </c>
      <c r="T36">
        <v>468</v>
      </c>
    </row>
    <row r="37" spans="1:20">
      <c r="A37" t="s">
        <v>39</v>
      </c>
      <c r="B37" t="s">
        <v>3</v>
      </c>
      <c r="C37" t="s">
        <v>4</v>
      </c>
      <c r="D37" t="s">
        <v>41</v>
      </c>
      <c r="E37" t="s">
        <v>27</v>
      </c>
      <c r="F37">
        <v>9.34</v>
      </c>
      <c r="G37">
        <v>23.35</v>
      </c>
      <c r="H37">
        <v>19</v>
      </c>
      <c r="I37" t="s">
        <v>25</v>
      </c>
      <c r="J37">
        <v>271</v>
      </c>
      <c r="K37">
        <v>10</v>
      </c>
      <c r="L37">
        <v>165</v>
      </c>
      <c r="M37">
        <v>447</v>
      </c>
      <c r="N37">
        <v>0</v>
      </c>
      <c r="O37">
        <v>447</v>
      </c>
      <c r="P37">
        <v>0</v>
      </c>
      <c r="Q37">
        <v>447</v>
      </c>
      <c r="R37">
        <v>0</v>
      </c>
      <c r="S37">
        <v>447</v>
      </c>
      <c r="T37">
        <v>447</v>
      </c>
    </row>
    <row r="38" spans="1:20">
      <c r="A38" t="s">
        <v>39</v>
      </c>
      <c r="B38" t="s">
        <v>3</v>
      </c>
      <c r="C38" t="s">
        <v>4</v>
      </c>
      <c r="D38" t="s">
        <v>41</v>
      </c>
      <c r="E38" t="s">
        <v>28</v>
      </c>
      <c r="F38">
        <v>3.5</v>
      </c>
      <c r="G38">
        <v>8.75</v>
      </c>
      <c r="H38">
        <v>22</v>
      </c>
      <c r="I38" t="s">
        <v>25</v>
      </c>
      <c r="J38">
        <v>95</v>
      </c>
      <c r="K38">
        <v>3</v>
      </c>
      <c r="L38">
        <v>0</v>
      </c>
      <c r="M38">
        <v>98</v>
      </c>
      <c r="N38">
        <v>0</v>
      </c>
      <c r="O38">
        <v>98</v>
      </c>
      <c r="P38">
        <v>0</v>
      </c>
      <c r="Q38">
        <v>98</v>
      </c>
      <c r="R38">
        <v>0</v>
      </c>
      <c r="S38">
        <v>98</v>
      </c>
      <c r="T38">
        <v>98</v>
      </c>
    </row>
    <row r="39" spans="1:20">
      <c r="A39" t="s">
        <v>39</v>
      </c>
      <c r="B39" t="s">
        <v>3</v>
      </c>
      <c r="C39" t="s">
        <v>4</v>
      </c>
      <c r="D39" t="s">
        <v>42</v>
      </c>
      <c r="E39" t="s">
        <v>35</v>
      </c>
      <c r="F39">
        <v>18.37</v>
      </c>
      <c r="G39">
        <v>45.93</v>
      </c>
      <c r="H39">
        <v>19</v>
      </c>
      <c r="I39" t="s">
        <v>25</v>
      </c>
      <c r="J39">
        <v>356</v>
      </c>
      <c r="K39">
        <v>27</v>
      </c>
      <c r="L39">
        <v>138</v>
      </c>
      <c r="M39">
        <v>521</v>
      </c>
      <c r="N39">
        <v>0</v>
      </c>
      <c r="O39">
        <v>521</v>
      </c>
      <c r="P39">
        <v>0</v>
      </c>
      <c r="Q39">
        <v>521</v>
      </c>
      <c r="R39">
        <v>0</v>
      </c>
      <c r="S39">
        <v>521</v>
      </c>
      <c r="T39">
        <v>521</v>
      </c>
    </row>
    <row r="40" spans="1:20">
      <c r="A40" t="s">
        <v>39</v>
      </c>
      <c r="B40" t="s">
        <v>3</v>
      </c>
      <c r="C40" t="s">
        <v>4</v>
      </c>
      <c r="D40" t="s">
        <v>42</v>
      </c>
      <c r="E40" t="s">
        <v>29</v>
      </c>
      <c r="F40">
        <v>4.2</v>
      </c>
      <c r="G40">
        <v>10.5</v>
      </c>
      <c r="H40">
        <v>19</v>
      </c>
      <c r="I40" t="s">
        <v>25</v>
      </c>
      <c r="J40">
        <v>94</v>
      </c>
      <c r="K40">
        <v>7</v>
      </c>
      <c r="L40">
        <v>0</v>
      </c>
      <c r="M40">
        <v>100</v>
      </c>
      <c r="N40">
        <v>0</v>
      </c>
      <c r="O40">
        <v>100</v>
      </c>
      <c r="P40">
        <v>0</v>
      </c>
      <c r="Q40">
        <v>100</v>
      </c>
      <c r="R40">
        <v>0</v>
      </c>
      <c r="S40">
        <v>100</v>
      </c>
      <c r="T40">
        <v>100</v>
      </c>
    </row>
    <row r="41" spans="1:20">
      <c r="A41" t="s">
        <v>39</v>
      </c>
      <c r="B41" t="s">
        <v>3</v>
      </c>
      <c r="C41" t="s">
        <v>4</v>
      </c>
      <c r="D41" t="s">
        <v>42</v>
      </c>
      <c r="E41" t="s">
        <v>36</v>
      </c>
      <c r="F41">
        <v>3.17</v>
      </c>
      <c r="G41">
        <v>7.93</v>
      </c>
      <c r="H41">
        <v>19</v>
      </c>
      <c r="I41" t="s">
        <v>25</v>
      </c>
      <c r="J41">
        <v>161</v>
      </c>
      <c r="K41">
        <v>10</v>
      </c>
      <c r="L41">
        <v>0</v>
      </c>
      <c r="M41">
        <v>170</v>
      </c>
      <c r="N41">
        <v>0</v>
      </c>
      <c r="O41">
        <v>170</v>
      </c>
      <c r="P41">
        <v>0</v>
      </c>
      <c r="Q41">
        <v>170</v>
      </c>
      <c r="R41">
        <v>0</v>
      </c>
      <c r="S41">
        <v>170</v>
      </c>
      <c r="T41">
        <v>170</v>
      </c>
    </row>
    <row r="42" spans="1:20">
      <c r="A42" t="s">
        <v>39</v>
      </c>
      <c r="B42" t="s">
        <v>3</v>
      </c>
      <c r="C42" t="s">
        <v>4</v>
      </c>
      <c r="D42" t="s">
        <v>42</v>
      </c>
      <c r="E42" t="s">
        <v>37</v>
      </c>
      <c r="F42">
        <v>1.52</v>
      </c>
      <c r="G42">
        <v>3.8</v>
      </c>
      <c r="H42">
        <v>19</v>
      </c>
      <c r="I42" t="s">
        <v>25</v>
      </c>
      <c r="J42">
        <v>6</v>
      </c>
      <c r="K42">
        <v>1</v>
      </c>
      <c r="L42">
        <v>0</v>
      </c>
      <c r="M42">
        <v>7</v>
      </c>
      <c r="N42">
        <v>0</v>
      </c>
      <c r="O42">
        <v>7</v>
      </c>
      <c r="P42">
        <v>0</v>
      </c>
      <c r="Q42">
        <v>7</v>
      </c>
      <c r="R42">
        <v>0</v>
      </c>
      <c r="S42">
        <v>7</v>
      </c>
      <c r="T42">
        <v>7</v>
      </c>
    </row>
    <row r="43" spans="1:20">
      <c r="A43" t="s">
        <v>39</v>
      </c>
      <c r="B43" t="s">
        <v>3</v>
      </c>
      <c r="C43" t="s">
        <v>4</v>
      </c>
      <c r="D43" t="s">
        <v>42</v>
      </c>
      <c r="E43" t="s">
        <v>31</v>
      </c>
      <c r="F43">
        <v>1.26</v>
      </c>
      <c r="G43">
        <v>3.15</v>
      </c>
      <c r="H43">
        <v>19</v>
      </c>
      <c r="I43" t="s">
        <v>25</v>
      </c>
      <c r="J43">
        <v>23</v>
      </c>
      <c r="K43">
        <v>1</v>
      </c>
      <c r="L43">
        <v>0</v>
      </c>
      <c r="M43">
        <v>24</v>
      </c>
      <c r="N43">
        <v>0</v>
      </c>
      <c r="O43">
        <v>24</v>
      </c>
      <c r="P43">
        <v>0</v>
      </c>
      <c r="Q43">
        <v>24</v>
      </c>
      <c r="R43">
        <v>0</v>
      </c>
      <c r="S43">
        <v>24</v>
      </c>
      <c r="T43">
        <v>24</v>
      </c>
    </row>
    <row r="44" spans="1:20">
      <c r="A44" t="s">
        <v>39</v>
      </c>
      <c r="B44" t="s">
        <v>3</v>
      </c>
      <c r="C44" t="s">
        <v>4</v>
      </c>
      <c r="D44" t="s">
        <v>42</v>
      </c>
      <c r="E44" t="s">
        <v>28</v>
      </c>
      <c r="F44">
        <v>3.98</v>
      </c>
      <c r="G44">
        <v>9.9499999999999993</v>
      </c>
      <c r="H44">
        <v>22</v>
      </c>
      <c r="I44" t="s">
        <v>25</v>
      </c>
      <c r="J44">
        <v>89</v>
      </c>
      <c r="K44">
        <v>5</v>
      </c>
      <c r="L44">
        <v>0</v>
      </c>
      <c r="M44">
        <v>94</v>
      </c>
      <c r="N44">
        <v>0</v>
      </c>
      <c r="O44">
        <v>94</v>
      </c>
      <c r="P44">
        <v>0</v>
      </c>
      <c r="Q44">
        <v>94</v>
      </c>
      <c r="R44">
        <v>0</v>
      </c>
      <c r="S44">
        <v>94</v>
      </c>
      <c r="T44">
        <v>94</v>
      </c>
    </row>
    <row r="45" spans="1:20">
      <c r="A45" t="s">
        <v>39</v>
      </c>
      <c r="B45" t="s">
        <v>3</v>
      </c>
      <c r="C45" t="s">
        <v>4</v>
      </c>
      <c r="D45" t="s">
        <v>42</v>
      </c>
      <c r="E45" t="s">
        <v>38</v>
      </c>
      <c r="F45">
        <v>10.52</v>
      </c>
      <c r="G45">
        <v>26.3</v>
      </c>
      <c r="H45">
        <v>19</v>
      </c>
      <c r="I45" t="s">
        <v>25</v>
      </c>
      <c r="J45">
        <v>270</v>
      </c>
      <c r="K45">
        <v>18</v>
      </c>
      <c r="L45">
        <v>285</v>
      </c>
      <c r="M45">
        <v>573</v>
      </c>
      <c r="N45">
        <v>0</v>
      </c>
      <c r="O45">
        <v>573</v>
      </c>
      <c r="P45">
        <v>0</v>
      </c>
      <c r="Q45">
        <v>573</v>
      </c>
      <c r="R45">
        <v>0</v>
      </c>
      <c r="S45">
        <v>573</v>
      </c>
      <c r="T45">
        <v>573</v>
      </c>
    </row>
    <row r="46" spans="1:20">
      <c r="A46" t="s">
        <v>43</v>
      </c>
      <c r="B46" t="s">
        <v>3</v>
      </c>
      <c r="C46" t="s">
        <v>4</v>
      </c>
      <c r="D46" t="s">
        <v>44</v>
      </c>
      <c r="E46" t="s">
        <v>35</v>
      </c>
      <c r="F46">
        <v>16.079999999999998</v>
      </c>
      <c r="G46">
        <v>40.200000000000003</v>
      </c>
      <c r="H46">
        <v>19</v>
      </c>
      <c r="I46" t="s">
        <v>25</v>
      </c>
      <c r="J46">
        <v>424</v>
      </c>
      <c r="K46">
        <v>14</v>
      </c>
      <c r="L46">
        <v>122</v>
      </c>
      <c r="M46">
        <v>561</v>
      </c>
      <c r="N46">
        <v>0</v>
      </c>
      <c r="O46">
        <v>561</v>
      </c>
      <c r="P46">
        <v>0</v>
      </c>
      <c r="Q46">
        <v>561</v>
      </c>
      <c r="R46">
        <v>0</v>
      </c>
      <c r="S46">
        <v>561</v>
      </c>
      <c r="T46">
        <v>561</v>
      </c>
    </row>
    <row r="47" spans="1:20">
      <c r="A47" t="s">
        <v>43</v>
      </c>
      <c r="B47" t="s">
        <v>3</v>
      </c>
      <c r="C47" t="s">
        <v>4</v>
      </c>
      <c r="D47" t="s">
        <v>44</v>
      </c>
      <c r="E47" t="s">
        <v>45</v>
      </c>
      <c r="F47">
        <v>4.33</v>
      </c>
      <c r="G47">
        <v>10.82</v>
      </c>
      <c r="H47">
        <v>19</v>
      </c>
      <c r="I47" t="s">
        <v>25</v>
      </c>
      <c r="J47">
        <v>214</v>
      </c>
      <c r="K47">
        <v>7</v>
      </c>
      <c r="L47">
        <v>0</v>
      </c>
      <c r="M47">
        <v>221</v>
      </c>
      <c r="N47">
        <v>0</v>
      </c>
      <c r="O47">
        <v>221</v>
      </c>
      <c r="P47">
        <v>0</v>
      </c>
      <c r="Q47">
        <v>221</v>
      </c>
      <c r="R47">
        <v>0</v>
      </c>
      <c r="S47">
        <v>221</v>
      </c>
      <c r="T47">
        <v>221</v>
      </c>
    </row>
    <row r="48" spans="1:20">
      <c r="A48" t="s">
        <v>43</v>
      </c>
      <c r="B48" t="s">
        <v>3</v>
      </c>
      <c r="C48" t="s">
        <v>4</v>
      </c>
      <c r="D48" t="s">
        <v>44</v>
      </c>
      <c r="E48" t="s">
        <v>29</v>
      </c>
      <c r="F48">
        <v>4.84</v>
      </c>
      <c r="G48">
        <v>12.1</v>
      </c>
      <c r="H48">
        <v>19</v>
      </c>
      <c r="I48" t="s">
        <v>25</v>
      </c>
      <c r="J48">
        <v>157</v>
      </c>
      <c r="K48">
        <v>5</v>
      </c>
      <c r="L48">
        <v>0</v>
      </c>
      <c r="M48">
        <v>162</v>
      </c>
      <c r="N48">
        <v>0</v>
      </c>
      <c r="O48">
        <v>162</v>
      </c>
      <c r="P48">
        <v>0</v>
      </c>
      <c r="Q48">
        <v>162</v>
      </c>
      <c r="R48">
        <v>0</v>
      </c>
      <c r="S48">
        <v>162</v>
      </c>
      <c r="T48">
        <v>162</v>
      </c>
    </row>
    <row r="49" spans="1:20">
      <c r="A49" t="s">
        <v>43</v>
      </c>
      <c r="B49" t="s">
        <v>3</v>
      </c>
      <c r="C49" t="s">
        <v>4</v>
      </c>
      <c r="D49" t="s">
        <v>44</v>
      </c>
      <c r="E49" t="s">
        <v>31</v>
      </c>
      <c r="F49">
        <v>1.58</v>
      </c>
      <c r="G49">
        <v>3.95</v>
      </c>
      <c r="H49">
        <v>19</v>
      </c>
      <c r="I49" t="s">
        <v>25</v>
      </c>
      <c r="J49">
        <v>39</v>
      </c>
      <c r="K49">
        <v>1</v>
      </c>
      <c r="L49">
        <v>0</v>
      </c>
      <c r="M49">
        <v>40</v>
      </c>
      <c r="N49">
        <v>0</v>
      </c>
      <c r="O49">
        <v>40</v>
      </c>
      <c r="P49">
        <v>0</v>
      </c>
      <c r="Q49">
        <v>40</v>
      </c>
      <c r="R49">
        <v>0</v>
      </c>
      <c r="S49">
        <v>40</v>
      </c>
      <c r="T49">
        <v>40</v>
      </c>
    </row>
    <row r="50" spans="1:20">
      <c r="A50" t="s">
        <v>43</v>
      </c>
      <c r="B50" t="s">
        <v>3</v>
      </c>
      <c r="C50" t="s">
        <v>4</v>
      </c>
      <c r="D50" t="s">
        <v>44</v>
      </c>
      <c r="E50" t="s">
        <v>28</v>
      </c>
      <c r="F50">
        <v>3.46</v>
      </c>
      <c r="G50">
        <v>8.65</v>
      </c>
      <c r="H50">
        <v>22</v>
      </c>
      <c r="I50" t="s">
        <v>25</v>
      </c>
      <c r="J50">
        <v>21</v>
      </c>
      <c r="K50">
        <v>0</v>
      </c>
      <c r="L50">
        <v>0</v>
      </c>
      <c r="M50">
        <v>21</v>
      </c>
      <c r="N50">
        <v>0</v>
      </c>
      <c r="O50">
        <v>21</v>
      </c>
      <c r="P50">
        <v>0</v>
      </c>
      <c r="Q50">
        <v>21</v>
      </c>
      <c r="R50">
        <v>0</v>
      </c>
      <c r="S50">
        <v>21</v>
      </c>
      <c r="T50">
        <v>21</v>
      </c>
    </row>
    <row r="51" spans="1:20">
      <c r="A51" t="s">
        <v>43</v>
      </c>
      <c r="B51" t="s">
        <v>3</v>
      </c>
      <c r="C51" t="s">
        <v>4</v>
      </c>
      <c r="D51" t="s">
        <v>44</v>
      </c>
      <c r="E51" t="s">
        <v>26</v>
      </c>
      <c r="F51">
        <v>10.43</v>
      </c>
      <c r="G51">
        <v>26.08</v>
      </c>
      <c r="H51">
        <v>19</v>
      </c>
      <c r="I51" t="s">
        <v>25</v>
      </c>
      <c r="J51">
        <v>189</v>
      </c>
      <c r="K51">
        <v>5</v>
      </c>
      <c r="L51">
        <v>253</v>
      </c>
      <c r="M51">
        <v>447</v>
      </c>
      <c r="N51">
        <v>0</v>
      </c>
      <c r="O51">
        <v>447</v>
      </c>
      <c r="P51">
        <v>0</v>
      </c>
      <c r="Q51">
        <v>447</v>
      </c>
      <c r="R51">
        <v>0</v>
      </c>
      <c r="S51">
        <v>447</v>
      </c>
      <c r="T51">
        <v>447</v>
      </c>
    </row>
    <row r="52" spans="1:20">
      <c r="A52" t="s">
        <v>43</v>
      </c>
      <c r="B52" t="s">
        <v>3</v>
      </c>
      <c r="C52" t="s">
        <v>4</v>
      </c>
      <c r="D52" t="s">
        <v>46</v>
      </c>
      <c r="E52" t="s">
        <v>24</v>
      </c>
      <c r="F52">
        <v>25.04</v>
      </c>
      <c r="G52">
        <v>62.6</v>
      </c>
      <c r="H52">
        <v>19</v>
      </c>
      <c r="I52" t="s">
        <v>25</v>
      </c>
      <c r="J52">
        <v>472</v>
      </c>
      <c r="K52">
        <v>14</v>
      </c>
      <c r="L52">
        <v>227</v>
      </c>
      <c r="M52">
        <v>713</v>
      </c>
      <c r="N52">
        <v>0</v>
      </c>
      <c r="O52">
        <v>713</v>
      </c>
      <c r="P52">
        <v>0</v>
      </c>
      <c r="Q52">
        <v>713</v>
      </c>
      <c r="R52">
        <v>0</v>
      </c>
      <c r="S52">
        <v>713</v>
      </c>
      <c r="T52">
        <v>713</v>
      </c>
    </row>
    <row r="53" spans="1:20">
      <c r="A53" t="s">
        <v>43</v>
      </c>
      <c r="B53" t="s">
        <v>3</v>
      </c>
      <c r="C53" t="s">
        <v>4</v>
      </c>
      <c r="D53" t="s">
        <v>46</v>
      </c>
      <c r="E53" t="s">
        <v>26</v>
      </c>
      <c r="F53">
        <v>10.84</v>
      </c>
      <c r="G53">
        <v>27.1</v>
      </c>
      <c r="H53">
        <v>19</v>
      </c>
      <c r="I53" t="s">
        <v>25</v>
      </c>
      <c r="J53">
        <v>341</v>
      </c>
      <c r="K53">
        <v>16</v>
      </c>
      <c r="L53">
        <v>165</v>
      </c>
      <c r="M53">
        <v>522</v>
      </c>
      <c r="N53">
        <v>0</v>
      </c>
      <c r="O53">
        <v>522</v>
      </c>
      <c r="P53">
        <v>0</v>
      </c>
      <c r="Q53">
        <v>522</v>
      </c>
      <c r="R53">
        <v>0</v>
      </c>
      <c r="S53">
        <v>522</v>
      </c>
      <c r="T53">
        <v>522</v>
      </c>
    </row>
    <row r="54" spans="1:20">
      <c r="A54" t="s">
        <v>43</v>
      </c>
      <c r="B54" t="s">
        <v>3</v>
      </c>
      <c r="C54" t="s">
        <v>4</v>
      </c>
      <c r="D54" t="s">
        <v>46</v>
      </c>
      <c r="E54" t="s">
        <v>27</v>
      </c>
      <c r="F54">
        <v>9.34</v>
      </c>
      <c r="G54">
        <v>23.35</v>
      </c>
      <c r="H54">
        <v>19</v>
      </c>
      <c r="I54" t="s">
        <v>25</v>
      </c>
      <c r="J54">
        <v>296</v>
      </c>
      <c r="K54">
        <v>10</v>
      </c>
      <c r="L54">
        <v>165</v>
      </c>
      <c r="M54">
        <v>471</v>
      </c>
      <c r="N54">
        <v>0</v>
      </c>
      <c r="O54">
        <v>471</v>
      </c>
      <c r="P54">
        <v>0</v>
      </c>
      <c r="Q54">
        <v>471</v>
      </c>
      <c r="R54">
        <v>0</v>
      </c>
      <c r="S54">
        <v>471</v>
      </c>
      <c r="T54">
        <v>471</v>
      </c>
    </row>
    <row r="55" spans="1:20">
      <c r="A55" t="s">
        <v>43</v>
      </c>
      <c r="B55" t="s">
        <v>3</v>
      </c>
      <c r="C55" t="s">
        <v>4</v>
      </c>
      <c r="D55" t="s">
        <v>46</v>
      </c>
      <c r="E55" t="s">
        <v>28</v>
      </c>
      <c r="F55">
        <v>3.45</v>
      </c>
      <c r="G55">
        <v>8.6300000000000008</v>
      </c>
      <c r="H55">
        <v>22</v>
      </c>
      <c r="I55" t="s">
        <v>25</v>
      </c>
      <c r="J55">
        <v>57</v>
      </c>
      <c r="K55">
        <v>2</v>
      </c>
      <c r="L55">
        <v>0</v>
      </c>
      <c r="M55">
        <v>59</v>
      </c>
      <c r="N55">
        <v>0</v>
      </c>
      <c r="O55">
        <v>59</v>
      </c>
      <c r="P55">
        <v>0</v>
      </c>
      <c r="Q55">
        <v>59</v>
      </c>
      <c r="R55">
        <v>0</v>
      </c>
      <c r="S55">
        <v>59</v>
      </c>
      <c r="T55">
        <v>59</v>
      </c>
    </row>
    <row r="56" spans="1:20">
      <c r="A56" t="s">
        <v>43</v>
      </c>
      <c r="B56" t="s">
        <v>3</v>
      </c>
      <c r="C56" t="s">
        <v>4</v>
      </c>
      <c r="D56" t="s">
        <v>46</v>
      </c>
      <c r="E56" t="s">
        <v>29</v>
      </c>
      <c r="F56">
        <v>6.4</v>
      </c>
      <c r="G56">
        <v>16</v>
      </c>
      <c r="H56">
        <v>19</v>
      </c>
      <c r="I56" t="s">
        <v>25</v>
      </c>
      <c r="J56">
        <v>134</v>
      </c>
      <c r="K56">
        <v>4</v>
      </c>
      <c r="L56">
        <v>0</v>
      </c>
      <c r="M56">
        <v>138</v>
      </c>
      <c r="N56">
        <v>0</v>
      </c>
      <c r="O56">
        <v>138</v>
      </c>
      <c r="P56">
        <v>0</v>
      </c>
      <c r="Q56">
        <v>138</v>
      </c>
      <c r="R56">
        <v>0</v>
      </c>
      <c r="S56">
        <v>138</v>
      </c>
      <c r="T56">
        <v>138</v>
      </c>
    </row>
    <row r="57" spans="1:20">
      <c r="A57" t="s">
        <v>43</v>
      </c>
      <c r="B57" t="s">
        <v>3</v>
      </c>
      <c r="C57" t="s">
        <v>4</v>
      </c>
      <c r="D57" t="s">
        <v>46</v>
      </c>
      <c r="E57" t="s">
        <v>33</v>
      </c>
      <c r="F57">
        <v>4.8600000000000003</v>
      </c>
      <c r="G57">
        <v>12.15</v>
      </c>
      <c r="H57">
        <v>19</v>
      </c>
      <c r="I57" t="s">
        <v>25</v>
      </c>
      <c r="J57">
        <v>193</v>
      </c>
      <c r="K57">
        <v>7</v>
      </c>
      <c r="L57">
        <v>0</v>
      </c>
      <c r="M57">
        <v>200</v>
      </c>
      <c r="N57">
        <v>0</v>
      </c>
      <c r="O57">
        <v>200</v>
      </c>
      <c r="P57">
        <v>0</v>
      </c>
      <c r="Q57">
        <v>200</v>
      </c>
      <c r="R57">
        <v>0</v>
      </c>
      <c r="S57">
        <v>200</v>
      </c>
      <c r="T57">
        <v>200</v>
      </c>
    </row>
    <row r="58" spans="1:20">
      <c r="A58" t="s">
        <v>43</v>
      </c>
      <c r="B58" t="s">
        <v>3</v>
      </c>
      <c r="C58" t="s">
        <v>4</v>
      </c>
      <c r="D58" t="s">
        <v>46</v>
      </c>
      <c r="E58" t="s">
        <v>31</v>
      </c>
      <c r="F58">
        <v>1.97</v>
      </c>
      <c r="G58">
        <v>4.93</v>
      </c>
      <c r="H58">
        <v>19</v>
      </c>
      <c r="I58" t="s">
        <v>25</v>
      </c>
      <c r="J58">
        <v>11</v>
      </c>
      <c r="K58">
        <v>0</v>
      </c>
      <c r="L58">
        <v>0</v>
      </c>
      <c r="M58">
        <v>11</v>
      </c>
      <c r="N58">
        <v>0</v>
      </c>
      <c r="O58">
        <v>11</v>
      </c>
      <c r="P58">
        <v>0</v>
      </c>
      <c r="Q58">
        <v>11</v>
      </c>
      <c r="R58">
        <v>0</v>
      </c>
      <c r="S58">
        <v>11</v>
      </c>
      <c r="T58">
        <v>11</v>
      </c>
    </row>
    <row r="59" spans="1:20">
      <c r="A59" t="s">
        <v>43</v>
      </c>
      <c r="B59" t="s">
        <v>3</v>
      </c>
      <c r="C59" t="s">
        <v>4</v>
      </c>
      <c r="D59" t="s">
        <v>47</v>
      </c>
      <c r="E59" t="s">
        <v>35</v>
      </c>
      <c r="F59">
        <v>16.079999999999998</v>
      </c>
      <c r="G59">
        <v>40.200000000000003</v>
      </c>
      <c r="H59">
        <v>19</v>
      </c>
      <c r="I59" t="s">
        <v>25</v>
      </c>
      <c r="J59">
        <v>360</v>
      </c>
      <c r="K59">
        <v>24</v>
      </c>
      <c r="L59">
        <v>122</v>
      </c>
      <c r="M59">
        <v>507</v>
      </c>
      <c r="N59">
        <v>0</v>
      </c>
      <c r="O59">
        <v>507</v>
      </c>
      <c r="P59">
        <v>0</v>
      </c>
      <c r="Q59">
        <v>507</v>
      </c>
      <c r="R59">
        <v>0</v>
      </c>
      <c r="S59">
        <v>507</v>
      </c>
      <c r="T59">
        <v>507</v>
      </c>
    </row>
    <row r="60" spans="1:20">
      <c r="A60" t="s">
        <v>43</v>
      </c>
      <c r="B60" t="s">
        <v>3</v>
      </c>
      <c r="C60" t="s">
        <v>4</v>
      </c>
      <c r="D60" t="s">
        <v>47</v>
      </c>
      <c r="E60" t="s">
        <v>45</v>
      </c>
      <c r="F60">
        <v>4.33</v>
      </c>
      <c r="G60">
        <v>10.82</v>
      </c>
      <c r="H60">
        <v>19</v>
      </c>
      <c r="I60" t="s">
        <v>25</v>
      </c>
      <c r="J60">
        <v>176</v>
      </c>
      <c r="K60">
        <v>10</v>
      </c>
      <c r="L60">
        <v>0</v>
      </c>
      <c r="M60">
        <v>187</v>
      </c>
      <c r="N60">
        <v>0</v>
      </c>
      <c r="O60">
        <v>187</v>
      </c>
      <c r="P60">
        <v>0</v>
      </c>
      <c r="Q60">
        <v>187</v>
      </c>
      <c r="R60">
        <v>0</v>
      </c>
      <c r="S60">
        <v>187</v>
      </c>
      <c r="T60">
        <v>187</v>
      </c>
    </row>
    <row r="61" spans="1:20">
      <c r="A61" t="s">
        <v>43</v>
      </c>
      <c r="B61" t="s">
        <v>3</v>
      </c>
      <c r="C61" t="s">
        <v>4</v>
      </c>
      <c r="D61" t="s">
        <v>47</v>
      </c>
      <c r="E61" t="s">
        <v>29</v>
      </c>
      <c r="F61">
        <v>4.84</v>
      </c>
      <c r="G61">
        <v>12.1</v>
      </c>
      <c r="H61">
        <v>19</v>
      </c>
      <c r="I61" t="s">
        <v>25</v>
      </c>
      <c r="J61">
        <v>150</v>
      </c>
      <c r="K61">
        <v>11</v>
      </c>
      <c r="L61">
        <v>0</v>
      </c>
      <c r="M61">
        <v>161</v>
      </c>
      <c r="N61">
        <v>0</v>
      </c>
      <c r="O61">
        <v>161</v>
      </c>
      <c r="P61">
        <v>0</v>
      </c>
      <c r="Q61">
        <v>161</v>
      </c>
      <c r="R61">
        <v>0</v>
      </c>
      <c r="S61">
        <v>161</v>
      </c>
      <c r="T61">
        <v>161</v>
      </c>
    </row>
    <row r="62" spans="1:20">
      <c r="A62" t="s">
        <v>43</v>
      </c>
      <c r="B62" t="s">
        <v>3</v>
      </c>
      <c r="C62" t="s">
        <v>4</v>
      </c>
      <c r="D62" t="s">
        <v>47</v>
      </c>
      <c r="E62" t="s">
        <v>31</v>
      </c>
      <c r="F62">
        <v>1.58</v>
      </c>
      <c r="G62">
        <v>3.95</v>
      </c>
      <c r="H62">
        <v>19</v>
      </c>
      <c r="I62" t="s">
        <v>25</v>
      </c>
      <c r="J62">
        <v>30</v>
      </c>
      <c r="K62">
        <v>1</v>
      </c>
      <c r="L62">
        <v>0</v>
      </c>
      <c r="M62">
        <v>31</v>
      </c>
      <c r="N62">
        <v>0</v>
      </c>
      <c r="O62">
        <v>31</v>
      </c>
      <c r="P62">
        <v>0</v>
      </c>
      <c r="Q62">
        <v>31</v>
      </c>
      <c r="R62">
        <v>0</v>
      </c>
      <c r="S62">
        <v>31</v>
      </c>
      <c r="T62">
        <v>31</v>
      </c>
    </row>
    <row r="63" spans="1:20">
      <c r="A63" t="s">
        <v>43</v>
      </c>
      <c r="B63" t="s">
        <v>3</v>
      </c>
      <c r="C63" t="s">
        <v>4</v>
      </c>
      <c r="D63" t="s">
        <v>47</v>
      </c>
      <c r="E63" t="s">
        <v>28</v>
      </c>
      <c r="F63">
        <v>3.46</v>
      </c>
      <c r="G63">
        <v>8.65</v>
      </c>
      <c r="H63">
        <v>22</v>
      </c>
      <c r="I63" t="s">
        <v>25</v>
      </c>
      <c r="J63">
        <v>26</v>
      </c>
      <c r="K63">
        <v>1</v>
      </c>
      <c r="L63">
        <v>0</v>
      </c>
      <c r="M63">
        <v>27</v>
      </c>
      <c r="N63">
        <v>0</v>
      </c>
      <c r="O63">
        <v>27</v>
      </c>
      <c r="P63">
        <v>0</v>
      </c>
      <c r="Q63">
        <v>27</v>
      </c>
      <c r="R63">
        <v>0</v>
      </c>
      <c r="S63">
        <v>27</v>
      </c>
      <c r="T63">
        <v>27</v>
      </c>
    </row>
    <row r="64" spans="1:20">
      <c r="A64" t="s">
        <v>43</v>
      </c>
      <c r="B64" t="s">
        <v>3</v>
      </c>
      <c r="C64" t="s">
        <v>4</v>
      </c>
      <c r="D64" t="s">
        <v>47</v>
      </c>
      <c r="E64" t="s">
        <v>26</v>
      </c>
      <c r="F64">
        <v>10.43</v>
      </c>
      <c r="G64">
        <v>26.08</v>
      </c>
      <c r="H64">
        <v>19</v>
      </c>
      <c r="I64" t="s">
        <v>25</v>
      </c>
      <c r="J64">
        <v>183</v>
      </c>
      <c r="K64">
        <v>12</v>
      </c>
      <c r="L64">
        <v>253</v>
      </c>
      <c r="M64">
        <v>448</v>
      </c>
      <c r="N64">
        <v>0</v>
      </c>
      <c r="O64">
        <v>448</v>
      </c>
      <c r="P64">
        <v>0</v>
      </c>
      <c r="Q64">
        <v>448</v>
      </c>
      <c r="R64">
        <v>0</v>
      </c>
      <c r="S64">
        <v>448</v>
      </c>
      <c r="T64">
        <v>448</v>
      </c>
    </row>
    <row r="65" spans="1:20">
      <c r="A65" t="s">
        <v>43</v>
      </c>
      <c r="B65" t="s">
        <v>3</v>
      </c>
      <c r="C65" t="s">
        <v>4</v>
      </c>
      <c r="D65" t="s">
        <v>48</v>
      </c>
      <c r="E65" t="s">
        <v>35</v>
      </c>
      <c r="F65">
        <v>20.45</v>
      </c>
      <c r="G65">
        <v>51.13</v>
      </c>
      <c r="H65">
        <v>19</v>
      </c>
      <c r="I65" t="s">
        <v>25</v>
      </c>
      <c r="J65">
        <v>305</v>
      </c>
      <c r="K65">
        <v>22</v>
      </c>
      <c r="L65">
        <v>138</v>
      </c>
      <c r="M65">
        <v>465</v>
      </c>
      <c r="N65">
        <v>0</v>
      </c>
      <c r="O65">
        <v>465</v>
      </c>
      <c r="P65">
        <v>0</v>
      </c>
      <c r="Q65">
        <v>465</v>
      </c>
      <c r="R65">
        <v>0</v>
      </c>
      <c r="S65">
        <v>465</v>
      </c>
      <c r="T65">
        <v>465</v>
      </c>
    </row>
    <row r="66" spans="1:20">
      <c r="A66" t="s">
        <v>43</v>
      </c>
      <c r="B66" t="s">
        <v>3</v>
      </c>
      <c r="C66" t="s">
        <v>4</v>
      </c>
      <c r="D66" t="s">
        <v>48</v>
      </c>
      <c r="E66" t="s">
        <v>29</v>
      </c>
      <c r="F66">
        <v>6.09</v>
      </c>
      <c r="G66">
        <v>15.22</v>
      </c>
      <c r="H66">
        <v>19</v>
      </c>
      <c r="I66" t="s">
        <v>25</v>
      </c>
      <c r="J66">
        <v>164</v>
      </c>
      <c r="K66">
        <v>13</v>
      </c>
      <c r="L66">
        <v>0</v>
      </c>
      <c r="M66">
        <v>178</v>
      </c>
      <c r="N66">
        <v>0</v>
      </c>
      <c r="O66">
        <v>178</v>
      </c>
      <c r="P66">
        <v>0</v>
      </c>
      <c r="Q66">
        <v>178</v>
      </c>
      <c r="R66">
        <v>0</v>
      </c>
      <c r="S66">
        <v>178</v>
      </c>
      <c r="T66">
        <v>178</v>
      </c>
    </row>
    <row r="67" spans="1:20">
      <c r="A67" t="s">
        <v>43</v>
      </c>
      <c r="B67" t="s">
        <v>3</v>
      </c>
      <c r="C67" t="s">
        <v>4</v>
      </c>
      <c r="D67" t="s">
        <v>48</v>
      </c>
      <c r="E67" t="s">
        <v>49</v>
      </c>
      <c r="F67">
        <v>2.29</v>
      </c>
      <c r="G67">
        <v>5.72</v>
      </c>
      <c r="H67">
        <v>19</v>
      </c>
      <c r="I67" t="s">
        <v>25</v>
      </c>
      <c r="J67">
        <v>135</v>
      </c>
      <c r="K67">
        <v>7</v>
      </c>
      <c r="L67">
        <v>0</v>
      </c>
      <c r="M67">
        <v>142</v>
      </c>
      <c r="N67">
        <v>0</v>
      </c>
      <c r="O67">
        <v>142</v>
      </c>
      <c r="P67">
        <v>0</v>
      </c>
      <c r="Q67">
        <v>142</v>
      </c>
      <c r="R67">
        <v>0</v>
      </c>
      <c r="S67">
        <v>142</v>
      </c>
      <c r="T67">
        <v>142</v>
      </c>
    </row>
    <row r="68" spans="1:20">
      <c r="A68" t="s">
        <v>43</v>
      </c>
      <c r="B68" t="s">
        <v>3</v>
      </c>
      <c r="C68" t="s">
        <v>4</v>
      </c>
      <c r="D68" t="s">
        <v>48</v>
      </c>
      <c r="E68" t="s">
        <v>31</v>
      </c>
      <c r="F68">
        <v>1.35</v>
      </c>
      <c r="G68">
        <v>3.38</v>
      </c>
      <c r="H68">
        <v>19</v>
      </c>
      <c r="I68" t="s">
        <v>25</v>
      </c>
      <c r="J68">
        <v>31</v>
      </c>
      <c r="K68">
        <v>2</v>
      </c>
      <c r="L68">
        <v>0</v>
      </c>
      <c r="M68">
        <v>33</v>
      </c>
      <c r="N68">
        <v>0</v>
      </c>
      <c r="O68">
        <v>33</v>
      </c>
      <c r="P68">
        <v>0</v>
      </c>
      <c r="Q68">
        <v>33</v>
      </c>
      <c r="R68">
        <v>0</v>
      </c>
      <c r="S68">
        <v>33</v>
      </c>
      <c r="T68">
        <v>33</v>
      </c>
    </row>
    <row r="69" spans="1:20">
      <c r="A69" t="s">
        <v>43</v>
      </c>
      <c r="B69" t="s">
        <v>3</v>
      </c>
      <c r="C69" t="s">
        <v>4</v>
      </c>
      <c r="D69" t="s">
        <v>48</v>
      </c>
      <c r="E69" t="s">
        <v>28</v>
      </c>
      <c r="F69">
        <v>4.47</v>
      </c>
      <c r="G69">
        <v>11.17</v>
      </c>
      <c r="H69">
        <v>22</v>
      </c>
      <c r="I69" t="s">
        <v>25</v>
      </c>
      <c r="J69">
        <v>104</v>
      </c>
      <c r="K69">
        <v>8</v>
      </c>
      <c r="L69">
        <v>0</v>
      </c>
      <c r="M69">
        <v>112</v>
      </c>
      <c r="N69">
        <v>0</v>
      </c>
      <c r="O69">
        <v>112</v>
      </c>
      <c r="P69">
        <v>0</v>
      </c>
      <c r="Q69">
        <v>112</v>
      </c>
      <c r="R69">
        <v>0</v>
      </c>
      <c r="S69">
        <v>112</v>
      </c>
      <c r="T69">
        <v>112</v>
      </c>
    </row>
    <row r="70" spans="1:20">
      <c r="A70" t="s">
        <v>43</v>
      </c>
      <c r="B70" t="s">
        <v>3</v>
      </c>
      <c r="C70" t="s">
        <v>4</v>
      </c>
      <c r="D70" t="s">
        <v>48</v>
      </c>
      <c r="E70" t="s">
        <v>38</v>
      </c>
      <c r="F70">
        <v>10.84</v>
      </c>
      <c r="G70">
        <v>27.1</v>
      </c>
      <c r="H70">
        <v>19</v>
      </c>
      <c r="I70" t="s">
        <v>25</v>
      </c>
      <c r="J70">
        <v>277</v>
      </c>
      <c r="K70">
        <v>19</v>
      </c>
      <c r="L70">
        <v>285</v>
      </c>
      <c r="M70">
        <v>580</v>
      </c>
      <c r="N70">
        <v>0</v>
      </c>
      <c r="O70">
        <v>580</v>
      </c>
      <c r="P70">
        <v>0</v>
      </c>
      <c r="Q70">
        <v>580</v>
      </c>
      <c r="R70">
        <v>0</v>
      </c>
      <c r="S70">
        <v>580</v>
      </c>
      <c r="T70">
        <v>580</v>
      </c>
    </row>
    <row r="71" spans="1:20">
      <c r="A71" t="s">
        <v>43</v>
      </c>
      <c r="B71" t="s">
        <v>3</v>
      </c>
      <c r="C71" t="s">
        <v>4</v>
      </c>
      <c r="D71" t="s">
        <v>48</v>
      </c>
      <c r="E71" t="s">
        <v>30</v>
      </c>
      <c r="F71">
        <v>1.35</v>
      </c>
      <c r="G71">
        <v>3.38</v>
      </c>
      <c r="H71">
        <v>19</v>
      </c>
      <c r="I71" t="s">
        <v>25</v>
      </c>
      <c r="J71">
        <v>6</v>
      </c>
      <c r="K71">
        <v>0</v>
      </c>
      <c r="L71">
        <v>0</v>
      </c>
      <c r="M71">
        <v>6</v>
      </c>
      <c r="N71">
        <v>0</v>
      </c>
      <c r="O71">
        <v>6</v>
      </c>
      <c r="P71">
        <v>0</v>
      </c>
      <c r="Q71">
        <v>6</v>
      </c>
      <c r="R71">
        <v>0</v>
      </c>
      <c r="S71">
        <v>6</v>
      </c>
      <c r="T71">
        <v>6</v>
      </c>
    </row>
    <row r="72" spans="1:20">
      <c r="A72" t="s">
        <v>50</v>
      </c>
      <c r="B72" t="s">
        <v>3</v>
      </c>
      <c r="C72" t="s">
        <v>4</v>
      </c>
      <c r="D72" t="s">
        <v>51</v>
      </c>
      <c r="E72" t="s">
        <v>35</v>
      </c>
      <c r="F72">
        <v>17.61</v>
      </c>
      <c r="G72">
        <v>44.03</v>
      </c>
      <c r="H72">
        <v>19</v>
      </c>
      <c r="I72" t="s">
        <v>25</v>
      </c>
      <c r="J72">
        <v>482</v>
      </c>
      <c r="K72">
        <v>22</v>
      </c>
      <c r="L72">
        <v>138</v>
      </c>
      <c r="M72">
        <v>642</v>
      </c>
      <c r="N72">
        <v>0</v>
      </c>
      <c r="O72">
        <v>642</v>
      </c>
      <c r="P72">
        <v>0</v>
      </c>
      <c r="Q72">
        <v>642</v>
      </c>
      <c r="R72">
        <v>0</v>
      </c>
      <c r="S72">
        <v>642</v>
      </c>
      <c r="T72">
        <v>642</v>
      </c>
    </row>
    <row r="73" spans="1:20">
      <c r="A73" t="s">
        <v>50</v>
      </c>
      <c r="B73" t="s">
        <v>3</v>
      </c>
      <c r="C73" t="s">
        <v>4</v>
      </c>
      <c r="D73" t="s">
        <v>51</v>
      </c>
      <c r="E73" t="s">
        <v>52</v>
      </c>
      <c r="F73">
        <v>2.92</v>
      </c>
      <c r="G73">
        <v>7.3</v>
      </c>
      <c r="H73">
        <v>19</v>
      </c>
      <c r="I73" t="s">
        <v>25</v>
      </c>
      <c r="J73">
        <v>117</v>
      </c>
      <c r="K73">
        <v>2</v>
      </c>
      <c r="L73">
        <v>0</v>
      </c>
      <c r="M73">
        <v>119</v>
      </c>
      <c r="N73">
        <v>0</v>
      </c>
      <c r="O73">
        <v>119</v>
      </c>
      <c r="P73">
        <v>0</v>
      </c>
      <c r="Q73">
        <v>119</v>
      </c>
      <c r="R73">
        <v>0</v>
      </c>
      <c r="S73">
        <v>119</v>
      </c>
      <c r="T73">
        <v>119</v>
      </c>
    </row>
    <row r="74" spans="1:20">
      <c r="A74" t="s">
        <v>50</v>
      </c>
      <c r="B74" t="s">
        <v>3</v>
      </c>
      <c r="C74" t="s">
        <v>4</v>
      </c>
      <c r="D74" t="s">
        <v>51</v>
      </c>
      <c r="E74" t="s">
        <v>53</v>
      </c>
      <c r="F74">
        <v>5.09</v>
      </c>
      <c r="G74">
        <v>12.72</v>
      </c>
      <c r="H74">
        <v>19</v>
      </c>
      <c r="I74" t="s">
        <v>25</v>
      </c>
      <c r="J74">
        <v>147</v>
      </c>
      <c r="K74">
        <v>6</v>
      </c>
      <c r="L74">
        <v>0</v>
      </c>
      <c r="M74">
        <v>153</v>
      </c>
      <c r="N74">
        <v>0</v>
      </c>
      <c r="O74">
        <v>153</v>
      </c>
      <c r="P74">
        <v>0</v>
      </c>
      <c r="Q74">
        <v>153</v>
      </c>
      <c r="R74">
        <v>0</v>
      </c>
      <c r="S74">
        <v>153</v>
      </c>
      <c r="T74">
        <v>153</v>
      </c>
    </row>
    <row r="75" spans="1:20">
      <c r="A75" t="s">
        <v>50</v>
      </c>
      <c r="B75" t="s">
        <v>3</v>
      </c>
      <c r="C75" t="s">
        <v>4</v>
      </c>
      <c r="D75" t="s">
        <v>51</v>
      </c>
      <c r="E75" t="s">
        <v>31</v>
      </c>
      <c r="F75">
        <v>1.48</v>
      </c>
      <c r="G75">
        <v>3.7</v>
      </c>
      <c r="H75">
        <v>19</v>
      </c>
      <c r="I75" t="s">
        <v>25</v>
      </c>
      <c r="J75">
        <v>27</v>
      </c>
      <c r="K75">
        <v>1</v>
      </c>
      <c r="L75">
        <v>0</v>
      </c>
      <c r="M75">
        <v>27</v>
      </c>
      <c r="N75">
        <v>0</v>
      </c>
      <c r="O75">
        <v>27</v>
      </c>
      <c r="P75">
        <v>0</v>
      </c>
      <c r="Q75">
        <v>27</v>
      </c>
      <c r="R75">
        <v>0</v>
      </c>
      <c r="S75">
        <v>27</v>
      </c>
      <c r="T75">
        <v>27</v>
      </c>
    </row>
    <row r="76" spans="1:20">
      <c r="A76" t="s">
        <v>50</v>
      </c>
      <c r="B76" t="s">
        <v>3</v>
      </c>
      <c r="C76" t="s">
        <v>4</v>
      </c>
      <c r="D76" t="s">
        <v>51</v>
      </c>
      <c r="E76" t="s">
        <v>26</v>
      </c>
      <c r="F76">
        <v>11.13</v>
      </c>
      <c r="G76">
        <v>27.83</v>
      </c>
      <c r="H76">
        <v>19</v>
      </c>
      <c r="I76" t="s">
        <v>25</v>
      </c>
      <c r="J76">
        <v>183</v>
      </c>
      <c r="K76">
        <v>5</v>
      </c>
      <c r="L76">
        <v>285</v>
      </c>
      <c r="M76">
        <v>473</v>
      </c>
      <c r="N76">
        <v>0</v>
      </c>
      <c r="O76">
        <v>473</v>
      </c>
      <c r="P76">
        <v>0</v>
      </c>
      <c r="Q76">
        <v>473</v>
      </c>
      <c r="R76">
        <v>0</v>
      </c>
      <c r="S76">
        <v>473</v>
      </c>
      <c r="T76">
        <v>473</v>
      </c>
    </row>
    <row r="77" spans="1:20">
      <c r="A77" t="s">
        <v>50</v>
      </c>
      <c r="B77" t="s">
        <v>3</v>
      </c>
      <c r="C77" t="s">
        <v>4</v>
      </c>
      <c r="D77" t="s">
        <v>51</v>
      </c>
      <c r="E77" t="s">
        <v>28</v>
      </c>
      <c r="F77">
        <v>2.8</v>
      </c>
      <c r="G77">
        <v>7</v>
      </c>
      <c r="H77">
        <v>22</v>
      </c>
      <c r="I77" t="s">
        <v>25</v>
      </c>
      <c r="J77">
        <v>116</v>
      </c>
      <c r="K77">
        <v>3</v>
      </c>
      <c r="L77">
        <v>0</v>
      </c>
      <c r="M77">
        <v>119</v>
      </c>
      <c r="N77">
        <v>0</v>
      </c>
      <c r="O77">
        <v>119</v>
      </c>
      <c r="P77">
        <v>0</v>
      </c>
      <c r="Q77">
        <v>119</v>
      </c>
      <c r="R77">
        <v>0</v>
      </c>
      <c r="S77">
        <v>119</v>
      </c>
      <c r="T77">
        <v>119</v>
      </c>
    </row>
    <row r="78" spans="1:20">
      <c r="A78" t="s">
        <v>50</v>
      </c>
      <c r="B78" t="s">
        <v>3</v>
      </c>
      <c r="C78" t="s">
        <v>4</v>
      </c>
      <c r="D78" t="s">
        <v>51</v>
      </c>
      <c r="E78" t="s">
        <v>30</v>
      </c>
      <c r="F78">
        <v>2.23</v>
      </c>
      <c r="G78">
        <v>5.58</v>
      </c>
      <c r="H78">
        <v>19</v>
      </c>
      <c r="I78" t="s">
        <v>25</v>
      </c>
      <c r="J78">
        <v>12</v>
      </c>
      <c r="K78">
        <v>0</v>
      </c>
      <c r="L78">
        <v>0</v>
      </c>
      <c r="M78">
        <v>12</v>
      </c>
      <c r="N78">
        <v>0</v>
      </c>
      <c r="O78">
        <v>12</v>
      </c>
      <c r="P78">
        <v>0</v>
      </c>
      <c r="Q78">
        <v>12</v>
      </c>
      <c r="R78">
        <v>0</v>
      </c>
      <c r="S78">
        <v>12</v>
      </c>
      <c r="T78">
        <v>12</v>
      </c>
    </row>
    <row r="79" spans="1:20">
      <c r="A79" t="s">
        <v>50</v>
      </c>
      <c r="B79" t="s">
        <v>3</v>
      </c>
      <c r="C79" t="s">
        <v>4</v>
      </c>
      <c r="D79" t="s">
        <v>54</v>
      </c>
      <c r="E79" t="s">
        <v>35</v>
      </c>
      <c r="F79">
        <v>22.03</v>
      </c>
      <c r="G79">
        <v>55.08</v>
      </c>
      <c r="H79">
        <v>19</v>
      </c>
      <c r="I79" t="s">
        <v>25</v>
      </c>
      <c r="J79">
        <v>386</v>
      </c>
      <c r="K79">
        <v>9</v>
      </c>
      <c r="L79">
        <v>187</v>
      </c>
      <c r="M79">
        <v>582</v>
      </c>
      <c r="N79">
        <v>0</v>
      </c>
      <c r="O79">
        <v>582</v>
      </c>
      <c r="P79">
        <v>0</v>
      </c>
      <c r="Q79">
        <v>582</v>
      </c>
      <c r="R79">
        <v>0</v>
      </c>
      <c r="S79">
        <v>582</v>
      </c>
      <c r="T79">
        <v>582</v>
      </c>
    </row>
    <row r="80" spans="1:20">
      <c r="A80" t="s">
        <v>50</v>
      </c>
      <c r="B80" t="s">
        <v>3</v>
      </c>
      <c r="C80" t="s">
        <v>4</v>
      </c>
      <c r="D80" t="s">
        <v>54</v>
      </c>
      <c r="E80" t="s">
        <v>29</v>
      </c>
      <c r="F80">
        <v>12.04</v>
      </c>
      <c r="G80">
        <v>30.1</v>
      </c>
      <c r="H80">
        <v>19</v>
      </c>
      <c r="I80" t="s">
        <v>25</v>
      </c>
      <c r="J80">
        <v>247</v>
      </c>
      <c r="K80">
        <v>10</v>
      </c>
      <c r="L80">
        <v>0</v>
      </c>
      <c r="M80">
        <v>258</v>
      </c>
      <c r="N80">
        <v>0</v>
      </c>
      <c r="O80">
        <v>258</v>
      </c>
      <c r="P80">
        <v>0</v>
      </c>
      <c r="Q80">
        <v>258</v>
      </c>
      <c r="R80">
        <v>0</v>
      </c>
      <c r="S80">
        <v>258</v>
      </c>
      <c r="T80">
        <v>258</v>
      </c>
    </row>
    <row r="81" spans="1:20">
      <c r="A81" t="s">
        <v>50</v>
      </c>
      <c r="B81" t="s">
        <v>3</v>
      </c>
      <c r="C81" t="s">
        <v>4</v>
      </c>
      <c r="D81" t="s">
        <v>54</v>
      </c>
      <c r="E81" t="s">
        <v>30</v>
      </c>
      <c r="F81">
        <v>3.45</v>
      </c>
      <c r="G81">
        <v>8.6300000000000008</v>
      </c>
      <c r="H81">
        <v>19</v>
      </c>
      <c r="I81" t="s">
        <v>25</v>
      </c>
      <c r="J81">
        <v>99</v>
      </c>
      <c r="K81">
        <v>3</v>
      </c>
      <c r="L81">
        <v>0</v>
      </c>
      <c r="M81">
        <v>102</v>
      </c>
      <c r="N81">
        <v>0</v>
      </c>
      <c r="O81">
        <v>102</v>
      </c>
      <c r="P81">
        <v>0</v>
      </c>
      <c r="Q81">
        <v>102</v>
      </c>
      <c r="R81">
        <v>0</v>
      </c>
      <c r="S81">
        <v>102</v>
      </c>
      <c r="T81">
        <v>102</v>
      </c>
    </row>
    <row r="82" spans="1:20">
      <c r="A82" t="s">
        <v>50</v>
      </c>
      <c r="B82" t="s">
        <v>3</v>
      </c>
      <c r="C82" t="s">
        <v>4</v>
      </c>
      <c r="D82" t="s">
        <v>54</v>
      </c>
      <c r="E82" t="s">
        <v>31</v>
      </c>
      <c r="F82">
        <v>1.89</v>
      </c>
      <c r="G82">
        <v>4.72</v>
      </c>
      <c r="H82">
        <v>19</v>
      </c>
      <c r="I82" t="s">
        <v>25</v>
      </c>
      <c r="J82">
        <v>31</v>
      </c>
      <c r="K82">
        <v>1</v>
      </c>
      <c r="L82">
        <v>0</v>
      </c>
      <c r="M82">
        <v>32</v>
      </c>
      <c r="N82">
        <v>0</v>
      </c>
      <c r="O82">
        <v>32</v>
      </c>
      <c r="P82">
        <v>0</v>
      </c>
      <c r="Q82">
        <v>32</v>
      </c>
      <c r="R82">
        <v>0</v>
      </c>
      <c r="S82">
        <v>32</v>
      </c>
      <c r="T82">
        <v>32</v>
      </c>
    </row>
    <row r="83" spans="1:20">
      <c r="A83" t="s">
        <v>50</v>
      </c>
      <c r="B83" t="s">
        <v>3</v>
      </c>
      <c r="C83" t="s">
        <v>4</v>
      </c>
      <c r="D83" t="s">
        <v>54</v>
      </c>
      <c r="E83" t="s">
        <v>55</v>
      </c>
      <c r="F83">
        <v>6.51</v>
      </c>
      <c r="G83">
        <v>16.28</v>
      </c>
      <c r="H83">
        <v>19</v>
      </c>
      <c r="I83" t="s">
        <v>25</v>
      </c>
      <c r="J83">
        <v>202</v>
      </c>
      <c r="K83">
        <v>8</v>
      </c>
      <c r="L83">
        <v>0</v>
      </c>
      <c r="M83">
        <v>210</v>
      </c>
      <c r="N83">
        <v>0</v>
      </c>
      <c r="O83">
        <v>210</v>
      </c>
      <c r="P83">
        <v>0</v>
      </c>
      <c r="Q83">
        <v>210</v>
      </c>
      <c r="R83">
        <v>0</v>
      </c>
      <c r="S83">
        <v>210</v>
      </c>
      <c r="T83">
        <v>210</v>
      </c>
    </row>
    <row r="84" spans="1:20">
      <c r="A84" t="s">
        <v>50</v>
      </c>
      <c r="B84" t="s">
        <v>3</v>
      </c>
      <c r="C84" t="s">
        <v>4</v>
      </c>
      <c r="D84" t="s">
        <v>54</v>
      </c>
      <c r="E84" t="s">
        <v>56</v>
      </c>
      <c r="F84">
        <v>3.32</v>
      </c>
      <c r="G84">
        <v>8.3000000000000007</v>
      </c>
      <c r="H84">
        <v>19</v>
      </c>
      <c r="I84" t="s">
        <v>25</v>
      </c>
      <c r="J84">
        <v>76</v>
      </c>
      <c r="K84">
        <v>5</v>
      </c>
      <c r="L84">
        <v>0</v>
      </c>
      <c r="M84">
        <v>81</v>
      </c>
      <c r="N84">
        <v>0</v>
      </c>
      <c r="O84">
        <v>81</v>
      </c>
      <c r="P84">
        <v>0</v>
      </c>
      <c r="Q84">
        <v>81</v>
      </c>
      <c r="R84">
        <v>0</v>
      </c>
      <c r="S84">
        <v>81</v>
      </c>
      <c r="T84">
        <v>81</v>
      </c>
    </row>
    <row r="85" spans="1:20">
      <c r="A85" t="s">
        <v>50</v>
      </c>
      <c r="B85" t="s">
        <v>3</v>
      </c>
      <c r="C85" t="s">
        <v>4</v>
      </c>
      <c r="D85" t="s">
        <v>54</v>
      </c>
      <c r="E85" t="s">
        <v>57</v>
      </c>
      <c r="F85">
        <v>1.66</v>
      </c>
      <c r="G85">
        <v>4.1500000000000004</v>
      </c>
      <c r="H85">
        <v>19</v>
      </c>
      <c r="I85" t="s">
        <v>25</v>
      </c>
      <c r="J85">
        <v>7</v>
      </c>
      <c r="K85">
        <v>1</v>
      </c>
      <c r="L85">
        <v>0</v>
      </c>
      <c r="M85">
        <v>7</v>
      </c>
      <c r="N85">
        <v>0</v>
      </c>
      <c r="O85">
        <v>7</v>
      </c>
      <c r="P85">
        <v>0</v>
      </c>
      <c r="Q85">
        <v>7</v>
      </c>
      <c r="R85">
        <v>0</v>
      </c>
      <c r="S85">
        <v>7</v>
      </c>
      <c r="T85">
        <v>7</v>
      </c>
    </row>
    <row r="86" spans="1:20">
      <c r="A86" t="s">
        <v>50</v>
      </c>
      <c r="B86" t="s">
        <v>3</v>
      </c>
      <c r="C86" t="s">
        <v>4</v>
      </c>
      <c r="D86" t="s">
        <v>54</v>
      </c>
      <c r="E86" t="s">
        <v>26</v>
      </c>
      <c r="F86">
        <v>11.09</v>
      </c>
      <c r="G86">
        <v>27.73</v>
      </c>
      <c r="H86">
        <v>19</v>
      </c>
      <c r="I86" t="s">
        <v>25</v>
      </c>
      <c r="J86">
        <v>281</v>
      </c>
      <c r="K86">
        <v>19</v>
      </c>
      <c r="L86">
        <v>187</v>
      </c>
      <c r="M86">
        <v>487</v>
      </c>
      <c r="N86">
        <v>0</v>
      </c>
      <c r="O86">
        <v>487</v>
      </c>
      <c r="P86">
        <v>0</v>
      </c>
      <c r="Q86">
        <v>487</v>
      </c>
      <c r="R86">
        <v>0</v>
      </c>
      <c r="S86">
        <v>487</v>
      </c>
      <c r="T86">
        <v>487</v>
      </c>
    </row>
    <row r="87" spans="1:20">
      <c r="A87" t="s">
        <v>50</v>
      </c>
      <c r="B87" t="s">
        <v>3</v>
      </c>
      <c r="C87" t="s">
        <v>4</v>
      </c>
      <c r="D87" t="s">
        <v>54</v>
      </c>
      <c r="E87" t="s">
        <v>27</v>
      </c>
      <c r="F87">
        <v>11.74</v>
      </c>
      <c r="G87">
        <v>29.35</v>
      </c>
      <c r="H87">
        <v>19</v>
      </c>
      <c r="I87" t="s">
        <v>25</v>
      </c>
      <c r="J87">
        <v>183</v>
      </c>
      <c r="K87">
        <v>14</v>
      </c>
      <c r="L87">
        <v>187</v>
      </c>
      <c r="M87">
        <v>384</v>
      </c>
      <c r="N87">
        <v>0</v>
      </c>
      <c r="O87">
        <v>384</v>
      </c>
      <c r="P87">
        <v>0</v>
      </c>
      <c r="Q87">
        <v>384</v>
      </c>
      <c r="R87">
        <v>0</v>
      </c>
      <c r="S87">
        <v>384</v>
      </c>
      <c r="T87">
        <v>384</v>
      </c>
    </row>
    <row r="88" spans="1:20">
      <c r="A88" t="s">
        <v>50</v>
      </c>
      <c r="B88" t="s">
        <v>3</v>
      </c>
      <c r="C88" t="s">
        <v>4</v>
      </c>
      <c r="D88" t="s">
        <v>54</v>
      </c>
      <c r="E88" t="s">
        <v>58</v>
      </c>
      <c r="F88">
        <v>8.8699999999999992</v>
      </c>
      <c r="G88">
        <v>22.17</v>
      </c>
      <c r="H88">
        <v>19</v>
      </c>
      <c r="I88" t="s">
        <v>25</v>
      </c>
      <c r="J88">
        <v>160</v>
      </c>
      <c r="K88">
        <v>11</v>
      </c>
      <c r="L88">
        <v>187</v>
      </c>
      <c r="M88">
        <v>358</v>
      </c>
      <c r="N88">
        <v>0</v>
      </c>
      <c r="O88">
        <v>358</v>
      </c>
      <c r="P88">
        <v>0</v>
      </c>
      <c r="Q88">
        <v>358</v>
      </c>
      <c r="R88">
        <v>0</v>
      </c>
      <c r="S88">
        <v>358</v>
      </c>
      <c r="T88">
        <v>358</v>
      </c>
    </row>
    <row r="89" spans="1:20">
      <c r="A89" t="s">
        <v>50</v>
      </c>
      <c r="B89" t="s">
        <v>3</v>
      </c>
      <c r="C89" t="s">
        <v>4</v>
      </c>
      <c r="D89" t="s">
        <v>54</v>
      </c>
      <c r="E89" t="s">
        <v>28</v>
      </c>
      <c r="F89">
        <v>5.14</v>
      </c>
      <c r="G89">
        <v>12.85</v>
      </c>
      <c r="H89">
        <v>22</v>
      </c>
      <c r="I89" t="s">
        <v>25</v>
      </c>
      <c r="J89">
        <v>181</v>
      </c>
      <c r="K89">
        <v>14</v>
      </c>
      <c r="L89">
        <v>0</v>
      </c>
      <c r="M89">
        <v>194</v>
      </c>
      <c r="N89">
        <v>0</v>
      </c>
      <c r="O89">
        <v>194</v>
      </c>
      <c r="P89">
        <v>0</v>
      </c>
      <c r="Q89">
        <v>194</v>
      </c>
      <c r="R89">
        <v>0</v>
      </c>
      <c r="S89">
        <v>194</v>
      </c>
      <c r="T89">
        <v>194</v>
      </c>
    </row>
    <row r="90" spans="1:20">
      <c r="A90" t="s">
        <v>50</v>
      </c>
      <c r="B90" t="s">
        <v>3</v>
      </c>
      <c r="C90" t="s">
        <v>4</v>
      </c>
      <c r="D90" t="s">
        <v>59</v>
      </c>
      <c r="E90" t="s">
        <v>35</v>
      </c>
      <c r="F90">
        <v>17.61</v>
      </c>
      <c r="G90">
        <v>44.03</v>
      </c>
      <c r="H90">
        <v>19</v>
      </c>
      <c r="I90" t="s">
        <v>25</v>
      </c>
      <c r="J90">
        <v>383</v>
      </c>
      <c r="K90">
        <v>26</v>
      </c>
      <c r="L90">
        <v>138</v>
      </c>
      <c r="M90">
        <v>547</v>
      </c>
      <c r="N90">
        <v>0</v>
      </c>
      <c r="O90">
        <v>547</v>
      </c>
      <c r="P90">
        <v>0</v>
      </c>
      <c r="Q90">
        <v>547</v>
      </c>
      <c r="R90">
        <v>0</v>
      </c>
      <c r="S90">
        <v>547</v>
      </c>
      <c r="T90">
        <v>547</v>
      </c>
    </row>
    <row r="91" spans="1:20">
      <c r="A91" t="s">
        <v>50</v>
      </c>
      <c r="B91" t="s">
        <v>3</v>
      </c>
      <c r="C91" t="s">
        <v>4</v>
      </c>
      <c r="D91" t="s">
        <v>59</v>
      </c>
      <c r="E91" t="s">
        <v>26</v>
      </c>
      <c r="F91">
        <v>11.13</v>
      </c>
      <c r="G91">
        <v>27.83</v>
      </c>
      <c r="H91">
        <v>19</v>
      </c>
      <c r="I91" t="s">
        <v>25</v>
      </c>
      <c r="J91">
        <v>178</v>
      </c>
      <c r="K91">
        <v>13</v>
      </c>
      <c r="L91">
        <v>285</v>
      </c>
      <c r="M91">
        <v>475</v>
      </c>
      <c r="N91">
        <v>0</v>
      </c>
      <c r="O91">
        <v>475</v>
      </c>
      <c r="P91">
        <v>0</v>
      </c>
      <c r="Q91">
        <v>475</v>
      </c>
      <c r="R91">
        <v>0</v>
      </c>
      <c r="S91">
        <v>475</v>
      </c>
      <c r="T91">
        <v>475</v>
      </c>
    </row>
    <row r="92" spans="1:20">
      <c r="A92" t="s">
        <v>50</v>
      </c>
      <c r="B92" t="s">
        <v>3</v>
      </c>
      <c r="C92" t="s">
        <v>4</v>
      </c>
      <c r="D92" t="s">
        <v>59</v>
      </c>
      <c r="E92" t="s">
        <v>29</v>
      </c>
      <c r="F92">
        <v>5.09</v>
      </c>
      <c r="G92">
        <v>12.72</v>
      </c>
      <c r="H92">
        <v>19</v>
      </c>
      <c r="I92" t="s">
        <v>25</v>
      </c>
      <c r="J92">
        <v>139</v>
      </c>
      <c r="K92">
        <v>9</v>
      </c>
      <c r="L92">
        <v>0</v>
      </c>
      <c r="M92">
        <v>148</v>
      </c>
      <c r="N92">
        <v>0</v>
      </c>
      <c r="O92">
        <v>148</v>
      </c>
      <c r="P92">
        <v>0</v>
      </c>
      <c r="Q92">
        <v>148</v>
      </c>
      <c r="R92">
        <v>0</v>
      </c>
      <c r="S92">
        <v>148</v>
      </c>
      <c r="T92">
        <v>148</v>
      </c>
    </row>
    <row r="93" spans="1:20">
      <c r="A93" t="s">
        <v>50</v>
      </c>
      <c r="B93" t="s">
        <v>3</v>
      </c>
      <c r="C93" t="s">
        <v>4</v>
      </c>
      <c r="D93" t="s">
        <v>59</v>
      </c>
      <c r="E93" t="s">
        <v>52</v>
      </c>
      <c r="F93">
        <v>2.92</v>
      </c>
      <c r="G93">
        <v>7.3</v>
      </c>
      <c r="H93">
        <v>19</v>
      </c>
      <c r="I93" t="s">
        <v>25</v>
      </c>
      <c r="J93">
        <v>104</v>
      </c>
      <c r="K93">
        <v>4</v>
      </c>
      <c r="L93">
        <v>0</v>
      </c>
      <c r="M93">
        <v>108</v>
      </c>
      <c r="N93">
        <v>0</v>
      </c>
      <c r="O93">
        <v>108</v>
      </c>
      <c r="P93">
        <v>0</v>
      </c>
      <c r="Q93">
        <v>108</v>
      </c>
      <c r="R93">
        <v>0</v>
      </c>
      <c r="S93">
        <v>108</v>
      </c>
      <c r="T93">
        <v>108</v>
      </c>
    </row>
    <row r="94" spans="1:20">
      <c r="A94" t="s">
        <v>50</v>
      </c>
      <c r="B94" t="s">
        <v>3</v>
      </c>
      <c r="C94" t="s">
        <v>4</v>
      </c>
      <c r="D94" t="s">
        <v>59</v>
      </c>
      <c r="E94" t="s">
        <v>31</v>
      </c>
      <c r="F94">
        <v>1.48</v>
      </c>
      <c r="G94">
        <v>3.7</v>
      </c>
      <c r="H94">
        <v>19</v>
      </c>
      <c r="I94" t="s">
        <v>25</v>
      </c>
      <c r="J94">
        <v>21</v>
      </c>
      <c r="K94">
        <v>1</v>
      </c>
      <c r="L94">
        <v>0</v>
      </c>
      <c r="M94">
        <v>22</v>
      </c>
      <c r="N94">
        <v>0</v>
      </c>
      <c r="O94">
        <v>22</v>
      </c>
      <c r="P94">
        <v>0</v>
      </c>
      <c r="Q94">
        <v>22</v>
      </c>
      <c r="R94">
        <v>0</v>
      </c>
      <c r="S94">
        <v>22</v>
      </c>
      <c r="T94">
        <v>22</v>
      </c>
    </row>
    <row r="95" spans="1:20">
      <c r="A95" t="s">
        <v>50</v>
      </c>
      <c r="B95" t="s">
        <v>3</v>
      </c>
      <c r="C95" t="s">
        <v>4</v>
      </c>
      <c r="D95" t="s">
        <v>59</v>
      </c>
      <c r="E95" t="s">
        <v>28</v>
      </c>
      <c r="F95">
        <v>2.8</v>
      </c>
      <c r="G95">
        <v>7</v>
      </c>
      <c r="H95">
        <v>22</v>
      </c>
      <c r="I95" t="s">
        <v>25</v>
      </c>
      <c r="J95">
        <v>88</v>
      </c>
      <c r="K95">
        <v>4</v>
      </c>
      <c r="L95">
        <v>0</v>
      </c>
      <c r="M95">
        <v>92</v>
      </c>
      <c r="N95">
        <v>0</v>
      </c>
      <c r="O95">
        <v>92</v>
      </c>
      <c r="P95">
        <v>0</v>
      </c>
      <c r="Q95">
        <v>92</v>
      </c>
      <c r="R95">
        <v>0</v>
      </c>
      <c r="S95">
        <v>92</v>
      </c>
      <c r="T95">
        <v>92</v>
      </c>
    </row>
    <row r="96" spans="1:20">
      <c r="A96" t="s">
        <v>50</v>
      </c>
      <c r="B96" t="s">
        <v>3</v>
      </c>
      <c r="C96" t="s">
        <v>4</v>
      </c>
      <c r="D96" t="s">
        <v>59</v>
      </c>
      <c r="E96" t="s">
        <v>30</v>
      </c>
      <c r="F96">
        <v>2.23</v>
      </c>
      <c r="G96">
        <v>5.58</v>
      </c>
      <c r="H96">
        <v>19</v>
      </c>
      <c r="I96" t="s">
        <v>25</v>
      </c>
      <c r="J96">
        <v>23</v>
      </c>
      <c r="K96">
        <v>1</v>
      </c>
      <c r="L96">
        <v>0</v>
      </c>
      <c r="M96">
        <v>24</v>
      </c>
      <c r="N96">
        <v>0</v>
      </c>
      <c r="O96">
        <v>24</v>
      </c>
      <c r="P96">
        <v>0</v>
      </c>
      <c r="Q96">
        <v>24</v>
      </c>
      <c r="R96">
        <v>0</v>
      </c>
      <c r="S96">
        <v>24</v>
      </c>
      <c r="T96">
        <v>24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96"/>
  <sheetViews>
    <sheetView tabSelected="1" workbookViewId="0">
      <selection activeCell="K62" sqref="K62"/>
    </sheetView>
  </sheetViews>
  <sheetFormatPr baseColWidth="10" defaultRowHeight="15"/>
  <cols>
    <col min="1" max="1" width="17.28515625" style="1" bestFit="1" customWidth="1"/>
    <col min="2" max="2" width="23.85546875" style="1" bestFit="1" customWidth="1"/>
    <col min="3" max="3" width="36.42578125" bestFit="1" customWidth="1"/>
    <col min="4" max="4" width="11.85546875" bestFit="1" customWidth="1"/>
    <col min="5" max="5" width="12.28515625" bestFit="1" customWidth="1"/>
    <col min="6" max="6" width="16.5703125" bestFit="1" customWidth="1"/>
    <col min="7" max="7" width="22.5703125" bestFit="1" customWidth="1"/>
  </cols>
  <sheetData>
    <row r="1" spans="1:16" s="1" customFormat="1">
      <c r="A1" s="13" t="s">
        <v>4</v>
      </c>
      <c r="B1" s="12" t="s">
        <v>5</v>
      </c>
      <c r="C1" s="11" t="s">
        <v>6</v>
      </c>
      <c r="D1" s="11" t="s">
        <v>78</v>
      </c>
      <c r="E1" s="11" t="s">
        <v>77</v>
      </c>
      <c r="F1" s="11" t="s">
        <v>9</v>
      </c>
      <c r="G1" s="11" t="s">
        <v>76</v>
      </c>
      <c r="H1" s="10" t="s">
        <v>75</v>
      </c>
      <c r="I1" s="7" t="s">
        <v>74</v>
      </c>
      <c r="J1" s="7" t="s">
        <v>73</v>
      </c>
      <c r="K1" s="7"/>
      <c r="L1" s="7" t="s">
        <v>72</v>
      </c>
      <c r="M1" s="7"/>
      <c r="N1" s="7" t="s">
        <v>71</v>
      </c>
      <c r="O1" s="7" t="s">
        <v>70</v>
      </c>
      <c r="P1" s="7" t="s">
        <v>69</v>
      </c>
    </row>
    <row r="2" spans="1:16" s="1" customFormat="1">
      <c r="A2" s="9"/>
      <c r="B2" s="6"/>
      <c r="C2" s="8"/>
      <c r="D2" s="8" t="s">
        <v>68</v>
      </c>
      <c r="E2" s="8" t="s">
        <v>67</v>
      </c>
      <c r="F2" s="8" t="s">
        <v>66</v>
      </c>
      <c r="G2" s="8" t="s">
        <v>65</v>
      </c>
      <c r="H2" s="7">
        <v>1.2</v>
      </c>
      <c r="I2" s="7"/>
      <c r="J2" s="7" t="s">
        <v>64</v>
      </c>
      <c r="K2" s="7" t="s">
        <v>63</v>
      </c>
      <c r="L2" s="7" t="s">
        <v>62</v>
      </c>
      <c r="M2" s="7" t="s">
        <v>61</v>
      </c>
      <c r="N2" s="7"/>
      <c r="O2" s="7"/>
      <c r="P2" s="7"/>
    </row>
    <row r="3" spans="1:16" ht="30" customHeight="1">
      <c r="A3" s="6" t="s">
        <v>3</v>
      </c>
      <c r="B3" s="6" t="s">
        <v>23</v>
      </c>
      <c r="C3" s="3" t="s">
        <v>24</v>
      </c>
      <c r="D3" s="3">
        <v>25.88</v>
      </c>
      <c r="E3" s="3">
        <v>64.7</v>
      </c>
      <c r="F3" s="3">
        <v>19</v>
      </c>
      <c r="G3" s="3">
        <v>963</v>
      </c>
      <c r="H3" s="5">
        <f t="shared" ref="H3:H34" si="0">$H$2*G3</f>
        <v>1155.5999999999999</v>
      </c>
      <c r="I3" s="5">
        <f>(H3+H5+H4)/J3</f>
        <v>674.99999999999989</v>
      </c>
      <c r="J3" s="3">
        <f>ROUNDUP(D3/20,0)</f>
        <v>2</v>
      </c>
      <c r="K3" s="3" t="s">
        <v>83</v>
      </c>
      <c r="L3" s="3">
        <v>671</v>
      </c>
      <c r="M3" s="3">
        <f t="shared" ref="M3:M37" si="1">J3*L3</f>
        <v>1342</v>
      </c>
      <c r="N3" s="4">
        <f t="shared" ref="N3:N34" si="2">H3/D3</f>
        <v>44.652241112828435</v>
      </c>
      <c r="O3" s="4">
        <f t="shared" ref="O3:O34" si="3">H3/E3</f>
        <v>17.860896445131374</v>
      </c>
      <c r="P3" s="3">
        <f>SUM(H3:H9)</f>
        <v>2744.3999999999996</v>
      </c>
    </row>
    <row r="4" spans="1:16">
      <c r="A4" s="6" t="s">
        <v>3</v>
      </c>
      <c r="B4" s="6" t="s">
        <v>23</v>
      </c>
      <c r="C4" s="3" t="s">
        <v>30</v>
      </c>
      <c r="D4" s="3">
        <v>3.5</v>
      </c>
      <c r="E4" s="3">
        <v>8.75</v>
      </c>
      <c r="F4" s="3">
        <v>19</v>
      </c>
      <c r="G4" s="3">
        <v>154</v>
      </c>
      <c r="H4" s="5">
        <f t="shared" si="0"/>
        <v>184.79999999999998</v>
      </c>
      <c r="I4" s="5"/>
      <c r="J4" s="3"/>
      <c r="K4" s="3"/>
      <c r="L4" s="3"/>
      <c r="M4" s="3">
        <f>J4*L4</f>
        <v>0</v>
      </c>
      <c r="N4" s="4">
        <f t="shared" si="2"/>
        <v>52.8</v>
      </c>
      <c r="O4" s="4">
        <f t="shared" si="3"/>
        <v>21.119999999999997</v>
      </c>
      <c r="P4" s="3"/>
    </row>
    <row r="5" spans="1:16">
      <c r="A5" s="6" t="s">
        <v>3</v>
      </c>
      <c r="B5" s="6" t="s">
        <v>23</v>
      </c>
      <c r="C5" s="3" t="s">
        <v>31</v>
      </c>
      <c r="D5" s="3">
        <v>1.72</v>
      </c>
      <c r="E5" s="3">
        <v>4.3</v>
      </c>
      <c r="F5" s="3">
        <v>19</v>
      </c>
      <c r="G5" s="3">
        <v>8</v>
      </c>
      <c r="H5" s="5">
        <f t="shared" si="0"/>
        <v>9.6</v>
      </c>
      <c r="I5" s="5"/>
      <c r="J5" s="3"/>
      <c r="K5" s="3"/>
      <c r="L5" s="3"/>
      <c r="M5" s="3">
        <f>J5*L5</f>
        <v>0</v>
      </c>
      <c r="N5" s="4">
        <f t="shared" si="2"/>
        <v>5.5813953488372094</v>
      </c>
      <c r="O5" s="4">
        <f t="shared" si="3"/>
        <v>2.2325581395348837</v>
      </c>
      <c r="P5" s="3"/>
    </row>
    <row r="6" spans="1:16">
      <c r="A6" s="6" t="s">
        <v>3</v>
      </c>
      <c r="B6" s="6" t="s">
        <v>23</v>
      </c>
      <c r="C6" s="3" t="s">
        <v>29</v>
      </c>
      <c r="D6" s="3">
        <v>6.27</v>
      </c>
      <c r="E6" s="3">
        <v>15.67</v>
      </c>
      <c r="F6" s="3">
        <v>19</v>
      </c>
      <c r="G6" s="3">
        <v>147</v>
      </c>
      <c r="H6" s="5">
        <f t="shared" si="0"/>
        <v>176.4</v>
      </c>
      <c r="I6" s="5">
        <f>H6/J6</f>
        <v>176.4</v>
      </c>
      <c r="J6" s="3">
        <v>1</v>
      </c>
      <c r="K6" s="3" t="s">
        <v>87</v>
      </c>
      <c r="L6" s="3">
        <v>239</v>
      </c>
      <c r="M6" s="3">
        <f t="shared" si="1"/>
        <v>239</v>
      </c>
      <c r="N6" s="4">
        <f t="shared" si="2"/>
        <v>28.133971291866033</v>
      </c>
      <c r="O6" s="4">
        <f t="shared" si="3"/>
        <v>11.257179323548181</v>
      </c>
      <c r="P6" s="3"/>
    </row>
    <row r="7" spans="1:16">
      <c r="A7" s="6" t="s">
        <v>3</v>
      </c>
      <c r="B7" s="6" t="s">
        <v>23</v>
      </c>
      <c r="C7" s="3" t="s">
        <v>26</v>
      </c>
      <c r="D7" s="3">
        <v>10.66</v>
      </c>
      <c r="E7" s="3">
        <v>26.65</v>
      </c>
      <c r="F7" s="3">
        <v>19</v>
      </c>
      <c r="G7" s="3">
        <v>465</v>
      </c>
      <c r="H7" s="5">
        <f t="shared" si="0"/>
        <v>558</v>
      </c>
      <c r="I7" s="5">
        <f>H7/J7</f>
        <v>558</v>
      </c>
      <c r="J7" s="3">
        <f>ROUNDUP(D7/20,0)</f>
        <v>1</v>
      </c>
      <c r="K7" s="3" t="s">
        <v>79</v>
      </c>
      <c r="L7" s="3">
        <v>582</v>
      </c>
      <c r="M7" s="3">
        <f t="shared" si="1"/>
        <v>582</v>
      </c>
      <c r="N7" s="4">
        <f t="shared" si="2"/>
        <v>52.345215759849907</v>
      </c>
      <c r="O7" s="4">
        <f t="shared" si="3"/>
        <v>20.938086303939965</v>
      </c>
      <c r="P7" s="3"/>
    </row>
    <row r="8" spans="1:16">
      <c r="A8" s="6" t="s">
        <v>3</v>
      </c>
      <c r="B8" s="6" t="s">
        <v>23</v>
      </c>
      <c r="C8" s="3" t="s">
        <v>27</v>
      </c>
      <c r="D8" s="3">
        <v>8.98</v>
      </c>
      <c r="E8" s="3">
        <v>22.45</v>
      </c>
      <c r="F8" s="3">
        <v>19</v>
      </c>
      <c r="G8" s="3">
        <v>460</v>
      </c>
      <c r="H8" s="5">
        <f t="shared" si="0"/>
        <v>552</v>
      </c>
      <c r="I8" s="5">
        <f>H8/J8</f>
        <v>552</v>
      </c>
      <c r="J8" s="3">
        <f>ROUNDUP(D8/20,0)</f>
        <v>1</v>
      </c>
      <c r="K8" s="3" t="s">
        <v>80</v>
      </c>
      <c r="L8" s="3">
        <v>517</v>
      </c>
      <c r="M8" s="3">
        <f t="shared" si="1"/>
        <v>517</v>
      </c>
      <c r="N8" s="4">
        <f t="shared" si="2"/>
        <v>61.469933184855229</v>
      </c>
      <c r="O8" s="4">
        <f t="shared" si="3"/>
        <v>24.587973273942094</v>
      </c>
      <c r="P8" s="3"/>
    </row>
    <row r="9" spans="1:16">
      <c r="A9" s="6" t="s">
        <v>3</v>
      </c>
      <c r="B9" s="6" t="s">
        <v>23</v>
      </c>
      <c r="C9" s="3" t="s">
        <v>28</v>
      </c>
      <c r="D9" s="3">
        <v>3.51</v>
      </c>
      <c r="E9" s="3">
        <v>8.77</v>
      </c>
      <c r="F9" s="3">
        <v>22</v>
      </c>
      <c r="G9" s="3">
        <v>90</v>
      </c>
      <c r="H9" s="5">
        <f t="shared" si="0"/>
        <v>108</v>
      </c>
      <c r="I9" s="5">
        <f>H9/J9</f>
        <v>108</v>
      </c>
      <c r="J9" s="3">
        <f>ROUNDUP(D9/20,0)</f>
        <v>1</v>
      </c>
      <c r="K9" t="s">
        <v>88</v>
      </c>
      <c r="L9" s="14">
        <v>363</v>
      </c>
      <c r="M9" s="3">
        <f t="shared" si="1"/>
        <v>363</v>
      </c>
      <c r="N9" s="4">
        <f t="shared" si="2"/>
        <v>30.76923076923077</v>
      </c>
      <c r="O9" s="4">
        <f t="shared" si="3"/>
        <v>12.314709236031927</v>
      </c>
      <c r="P9" s="3"/>
    </row>
    <row r="10" spans="1:16" ht="30" customHeight="1">
      <c r="A10" s="6" t="s">
        <v>3</v>
      </c>
      <c r="B10" s="6" t="s">
        <v>32</v>
      </c>
      <c r="C10" s="3" t="s">
        <v>24</v>
      </c>
      <c r="D10" s="3">
        <v>24.88</v>
      </c>
      <c r="E10" s="3">
        <v>62.2</v>
      </c>
      <c r="F10" s="3">
        <v>19</v>
      </c>
      <c r="G10" s="3">
        <v>716</v>
      </c>
      <c r="H10" s="5">
        <f t="shared" si="0"/>
        <v>859.19999999999993</v>
      </c>
      <c r="I10" s="5">
        <f>(H10+H11+H12)/J10</f>
        <v>564</v>
      </c>
      <c r="J10" s="3">
        <f>ROUNDUP(D10/20,0)</f>
        <v>2</v>
      </c>
      <c r="K10" s="3" t="s">
        <v>79</v>
      </c>
      <c r="L10" s="3">
        <v>582</v>
      </c>
      <c r="M10" s="3">
        <f t="shared" si="1"/>
        <v>1164</v>
      </c>
      <c r="N10" s="4">
        <f t="shared" si="2"/>
        <v>34.533762057877809</v>
      </c>
      <c r="O10" s="4">
        <f t="shared" si="3"/>
        <v>13.813504823151124</v>
      </c>
      <c r="P10" s="3">
        <f>SUM(H10:H16)</f>
        <v>2475.6</v>
      </c>
    </row>
    <row r="11" spans="1:16">
      <c r="A11" s="6" t="s">
        <v>3</v>
      </c>
      <c r="B11" s="6" t="s">
        <v>32</v>
      </c>
      <c r="C11" s="3" t="s">
        <v>33</v>
      </c>
      <c r="D11" s="3">
        <v>4.5999999999999996</v>
      </c>
      <c r="E11" s="3">
        <v>11.5</v>
      </c>
      <c r="F11" s="3">
        <v>19</v>
      </c>
      <c r="G11" s="3">
        <v>224</v>
      </c>
      <c r="H11" s="5">
        <f t="shared" si="0"/>
        <v>268.8</v>
      </c>
      <c r="I11" s="5"/>
      <c r="J11" s="3"/>
      <c r="K11" s="3"/>
      <c r="L11" s="3"/>
      <c r="M11" s="3">
        <f t="shared" si="1"/>
        <v>0</v>
      </c>
      <c r="N11" s="4">
        <f t="shared" si="2"/>
        <v>58.434782608695656</v>
      </c>
      <c r="O11" s="4">
        <f t="shared" si="3"/>
        <v>23.373913043478261</v>
      </c>
      <c r="P11" s="3"/>
    </row>
    <row r="12" spans="1:16">
      <c r="A12" s="6" t="s">
        <v>3</v>
      </c>
      <c r="B12" s="6" t="s">
        <v>32</v>
      </c>
      <c r="C12" s="3" t="s">
        <v>31</v>
      </c>
      <c r="D12" s="3">
        <v>1.77</v>
      </c>
      <c r="E12" s="3">
        <v>4.42</v>
      </c>
      <c r="F12" s="3">
        <v>19</v>
      </c>
      <c r="G12" s="3">
        <v>0</v>
      </c>
      <c r="H12" s="5">
        <f t="shared" si="0"/>
        <v>0</v>
      </c>
      <c r="I12" s="5"/>
      <c r="J12" s="3"/>
      <c r="K12" s="3"/>
      <c r="L12" s="3"/>
      <c r="M12" s="3">
        <f t="shared" ref="M12" si="4">J12*L12</f>
        <v>0</v>
      </c>
      <c r="N12" s="4">
        <f t="shared" si="2"/>
        <v>0</v>
      </c>
      <c r="O12" s="4">
        <f t="shared" si="3"/>
        <v>0</v>
      </c>
      <c r="P12" s="3"/>
    </row>
    <row r="13" spans="1:16">
      <c r="A13" s="6" t="s">
        <v>3</v>
      </c>
      <c r="B13" s="6" t="s">
        <v>32</v>
      </c>
      <c r="C13" s="3" t="s">
        <v>29</v>
      </c>
      <c r="D13" s="3">
        <v>6.4</v>
      </c>
      <c r="E13" s="3">
        <v>16</v>
      </c>
      <c r="F13" s="3">
        <v>19</v>
      </c>
      <c r="G13" s="3">
        <v>110</v>
      </c>
      <c r="H13" s="5">
        <f t="shared" si="0"/>
        <v>132</v>
      </c>
      <c r="I13" s="5">
        <f>H13/J13</f>
        <v>132</v>
      </c>
      <c r="J13" s="3">
        <v>1</v>
      </c>
      <c r="K13" s="3" t="s">
        <v>87</v>
      </c>
      <c r="L13" s="3">
        <v>239</v>
      </c>
      <c r="M13" s="3">
        <f t="shared" si="1"/>
        <v>239</v>
      </c>
      <c r="N13" s="4">
        <f t="shared" si="2"/>
        <v>20.625</v>
      </c>
      <c r="O13" s="4">
        <f t="shared" si="3"/>
        <v>8.25</v>
      </c>
      <c r="P13" s="3"/>
    </row>
    <row r="14" spans="1:16">
      <c r="A14" s="6" t="s">
        <v>3</v>
      </c>
      <c r="B14" s="6" t="s">
        <v>32</v>
      </c>
      <c r="C14" s="3" t="s">
        <v>26</v>
      </c>
      <c r="D14" s="3">
        <v>10.85</v>
      </c>
      <c r="E14" s="3">
        <v>27.13</v>
      </c>
      <c r="F14" s="3">
        <v>19</v>
      </c>
      <c r="G14" s="3">
        <v>468</v>
      </c>
      <c r="H14" s="5">
        <f t="shared" si="0"/>
        <v>561.6</v>
      </c>
      <c r="I14" s="5">
        <f>H14/J14</f>
        <v>561.6</v>
      </c>
      <c r="J14" s="3">
        <f>ROUNDUP(D14/20,0)</f>
        <v>1</v>
      </c>
      <c r="K14" s="3" t="s">
        <v>79</v>
      </c>
      <c r="L14" s="3">
        <v>582</v>
      </c>
      <c r="M14" s="3">
        <f t="shared" si="1"/>
        <v>582</v>
      </c>
      <c r="N14" s="4">
        <f t="shared" si="2"/>
        <v>51.760368663594477</v>
      </c>
      <c r="O14" s="4">
        <f t="shared" si="3"/>
        <v>20.700331736085516</v>
      </c>
      <c r="P14" s="3"/>
    </row>
    <row r="15" spans="1:16">
      <c r="A15" s="6" t="s">
        <v>3</v>
      </c>
      <c r="B15" s="6" t="s">
        <v>32</v>
      </c>
      <c r="C15" s="3" t="s">
        <v>27</v>
      </c>
      <c r="D15" s="3">
        <v>9.35</v>
      </c>
      <c r="E15" s="3">
        <v>23.38</v>
      </c>
      <c r="F15" s="3">
        <v>19</v>
      </c>
      <c r="G15" s="3">
        <v>447</v>
      </c>
      <c r="H15" s="5">
        <f t="shared" si="0"/>
        <v>536.4</v>
      </c>
      <c r="I15" s="5">
        <f>H15/J15</f>
        <v>536.4</v>
      </c>
      <c r="J15" s="3">
        <f>ROUNDUP(D15/20,0)</f>
        <v>1</v>
      </c>
      <c r="K15" s="3" t="s">
        <v>79</v>
      </c>
      <c r="L15" s="3">
        <v>582</v>
      </c>
      <c r="M15" s="3">
        <f t="shared" si="1"/>
        <v>582</v>
      </c>
      <c r="N15" s="4">
        <f t="shared" si="2"/>
        <v>57.36898395721925</v>
      </c>
      <c r="O15" s="4">
        <f t="shared" si="3"/>
        <v>22.942686056458513</v>
      </c>
      <c r="P15" s="3"/>
    </row>
    <row r="16" spans="1:16">
      <c r="A16" s="6" t="s">
        <v>3</v>
      </c>
      <c r="B16" s="6" t="s">
        <v>32</v>
      </c>
      <c r="C16" s="3" t="s">
        <v>28</v>
      </c>
      <c r="D16" s="3">
        <v>3.5</v>
      </c>
      <c r="E16" s="3">
        <v>8.75</v>
      </c>
      <c r="F16" s="3">
        <v>22</v>
      </c>
      <c r="G16" s="3">
        <v>98</v>
      </c>
      <c r="H16" s="5">
        <f t="shared" si="0"/>
        <v>117.6</v>
      </c>
      <c r="I16" s="5">
        <f>H16/J16</f>
        <v>117.6</v>
      </c>
      <c r="J16" s="3">
        <f>ROUNDUP(D16/20,0)</f>
        <v>1</v>
      </c>
      <c r="K16" t="s">
        <v>88</v>
      </c>
      <c r="L16" s="14">
        <v>363</v>
      </c>
      <c r="M16" s="3">
        <f t="shared" si="1"/>
        <v>363</v>
      </c>
      <c r="N16" s="4">
        <f t="shared" si="2"/>
        <v>33.6</v>
      </c>
      <c r="O16" s="4">
        <f t="shared" si="3"/>
        <v>13.44</v>
      </c>
      <c r="P16" s="3"/>
    </row>
    <row r="17" spans="1:16" ht="30" customHeight="1">
      <c r="A17" s="6" t="s">
        <v>3</v>
      </c>
      <c r="B17" s="6" t="s">
        <v>34</v>
      </c>
      <c r="C17" s="3" t="s">
        <v>35</v>
      </c>
      <c r="D17" s="3">
        <v>18.37</v>
      </c>
      <c r="E17" s="3">
        <v>45.93</v>
      </c>
      <c r="F17" s="3">
        <v>19</v>
      </c>
      <c r="G17" s="3">
        <v>542</v>
      </c>
      <c r="H17" s="5">
        <f t="shared" si="0"/>
        <v>650.4</v>
      </c>
      <c r="I17" s="5">
        <f>(H17+H18+H19+H20+H21)/J17</f>
        <v>1016.4</v>
      </c>
      <c r="J17" s="3">
        <f>ROUNDUP(D17/20,0)</f>
        <v>1</v>
      </c>
      <c r="K17" s="3" t="s">
        <v>82</v>
      </c>
      <c r="L17" s="3">
        <v>1061</v>
      </c>
      <c r="M17" s="3">
        <f t="shared" si="1"/>
        <v>1061</v>
      </c>
      <c r="N17" s="4">
        <f t="shared" si="2"/>
        <v>35.405552531301034</v>
      </c>
      <c r="O17" s="4">
        <f t="shared" si="3"/>
        <v>14.160679294578706</v>
      </c>
      <c r="P17" s="3">
        <f>SUM(H17:H23)</f>
        <v>1816.8000000000002</v>
      </c>
    </row>
    <row r="18" spans="1:16">
      <c r="A18" s="6" t="s">
        <v>3</v>
      </c>
      <c r="B18" s="6" t="s">
        <v>34</v>
      </c>
      <c r="C18" s="3" t="s">
        <v>36</v>
      </c>
      <c r="D18" s="3">
        <v>3.94</v>
      </c>
      <c r="E18" s="3">
        <v>9.85</v>
      </c>
      <c r="F18" s="3">
        <v>19</v>
      </c>
      <c r="G18" s="3">
        <v>173</v>
      </c>
      <c r="H18" s="5">
        <f t="shared" si="0"/>
        <v>207.6</v>
      </c>
      <c r="I18" s="5"/>
      <c r="J18" s="3"/>
      <c r="K18" s="3"/>
      <c r="L18" s="3"/>
      <c r="M18" s="3">
        <f t="shared" si="1"/>
        <v>0</v>
      </c>
      <c r="N18" s="4">
        <f t="shared" si="2"/>
        <v>52.690355329949234</v>
      </c>
      <c r="O18" s="4">
        <f t="shared" si="3"/>
        <v>21.076142131979697</v>
      </c>
      <c r="P18" s="3"/>
    </row>
    <row r="19" spans="1:16">
      <c r="A19" s="6" t="s">
        <v>3</v>
      </c>
      <c r="B19" s="6" t="s">
        <v>34</v>
      </c>
      <c r="C19" s="3" t="s">
        <v>37</v>
      </c>
      <c r="D19" s="3">
        <v>1.5</v>
      </c>
      <c r="E19" s="3">
        <v>3.75</v>
      </c>
      <c r="F19" s="3">
        <v>19</v>
      </c>
      <c r="G19" s="3">
        <v>7</v>
      </c>
      <c r="H19" s="5">
        <f t="shared" si="0"/>
        <v>8.4</v>
      </c>
      <c r="I19" s="5"/>
      <c r="J19" s="3"/>
      <c r="K19" s="3"/>
      <c r="L19" s="3"/>
      <c r="M19" s="3">
        <f t="shared" si="1"/>
        <v>0</v>
      </c>
      <c r="N19" s="4">
        <f t="shared" si="2"/>
        <v>5.6000000000000005</v>
      </c>
      <c r="O19" s="4">
        <f t="shared" si="3"/>
        <v>2.2400000000000002</v>
      </c>
      <c r="P19" s="3"/>
    </row>
    <row r="20" spans="1:16">
      <c r="A20" s="6" t="s">
        <v>3</v>
      </c>
      <c r="B20" s="6" t="s">
        <v>34</v>
      </c>
      <c r="C20" s="3" t="s">
        <v>31</v>
      </c>
      <c r="D20" s="3">
        <v>1.28</v>
      </c>
      <c r="E20" s="3">
        <v>3.2</v>
      </c>
      <c r="F20" s="3">
        <v>19</v>
      </c>
      <c r="G20" s="3">
        <v>25</v>
      </c>
      <c r="H20" s="5">
        <f t="shared" si="0"/>
        <v>30</v>
      </c>
      <c r="I20" s="5"/>
      <c r="J20" s="3"/>
      <c r="K20" s="3"/>
      <c r="L20" s="3"/>
      <c r="M20" s="3">
        <f t="shared" si="1"/>
        <v>0</v>
      </c>
      <c r="N20" s="4">
        <f t="shared" si="2"/>
        <v>23.4375</v>
      </c>
      <c r="O20" s="4">
        <f t="shared" si="3"/>
        <v>9.375</v>
      </c>
      <c r="P20" s="3"/>
    </row>
    <row r="21" spans="1:16">
      <c r="A21" s="6" t="s">
        <v>3</v>
      </c>
      <c r="B21" s="6" t="s">
        <v>34</v>
      </c>
      <c r="C21" s="3" t="s">
        <v>29</v>
      </c>
      <c r="D21" s="3">
        <v>4.2</v>
      </c>
      <c r="E21" s="3">
        <v>10.5</v>
      </c>
      <c r="F21" s="3">
        <v>19</v>
      </c>
      <c r="G21" s="3">
        <v>100</v>
      </c>
      <c r="H21" s="5">
        <f t="shared" si="0"/>
        <v>120</v>
      </c>
      <c r="I21" s="5"/>
      <c r="J21" s="3"/>
      <c r="K21" s="3"/>
      <c r="L21" s="3"/>
      <c r="M21" s="3">
        <f t="shared" ref="M21" si="5">J21*L21</f>
        <v>0</v>
      </c>
      <c r="N21" s="4">
        <f t="shared" si="2"/>
        <v>28.571428571428569</v>
      </c>
      <c r="O21" s="4">
        <f t="shared" si="3"/>
        <v>11.428571428571429</v>
      </c>
      <c r="P21" s="3"/>
    </row>
    <row r="22" spans="1:16">
      <c r="A22" s="6" t="s">
        <v>3</v>
      </c>
      <c r="B22" s="6" t="s">
        <v>34</v>
      </c>
      <c r="C22" s="3" t="s">
        <v>28</v>
      </c>
      <c r="D22" s="3">
        <v>3.97</v>
      </c>
      <c r="E22" s="3">
        <v>9.93</v>
      </c>
      <c r="F22" s="3">
        <v>22</v>
      </c>
      <c r="G22" s="3">
        <v>94</v>
      </c>
      <c r="H22" s="5">
        <f t="shared" si="0"/>
        <v>112.8</v>
      </c>
      <c r="I22" s="5">
        <f>H22/J22</f>
        <v>112.8</v>
      </c>
      <c r="J22" s="3">
        <f>ROUNDUP(D22/20,0)</f>
        <v>1</v>
      </c>
      <c r="K22" t="s">
        <v>88</v>
      </c>
      <c r="L22" s="14">
        <v>363</v>
      </c>
      <c r="M22" s="3">
        <f t="shared" si="1"/>
        <v>363</v>
      </c>
      <c r="N22" s="4">
        <f t="shared" si="2"/>
        <v>28.413098236775816</v>
      </c>
      <c r="O22" s="4">
        <f t="shared" si="3"/>
        <v>11.359516616314199</v>
      </c>
      <c r="P22" s="3"/>
    </row>
    <row r="23" spans="1:16">
      <c r="A23" s="6" t="s">
        <v>3</v>
      </c>
      <c r="B23" s="6" t="s">
        <v>34</v>
      </c>
      <c r="C23" s="3" t="s">
        <v>38</v>
      </c>
      <c r="D23" s="3">
        <v>10.52</v>
      </c>
      <c r="E23" s="3">
        <v>26.3</v>
      </c>
      <c r="F23" s="3">
        <v>19</v>
      </c>
      <c r="G23" s="3">
        <v>573</v>
      </c>
      <c r="H23" s="5">
        <f t="shared" si="0"/>
        <v>687.6</v>
      </c>
      <c r="I23" s="5">
        <f>H23/J23</f>
        <v>687.6</v>
      </c>
      <c r="J23" s="3">
        <f>ROUNDUP(D23/20,0)</f>
        <v>1</v>
      </c>
      <c r="K23" s="3" t="s">
        <v>83</v>
      </c>
      <c r="L23" s="3">
        <v>671</v>
      </c>
      <c r="M23" s="3">
        <f t="shared" si="1"/>
        <v>671</v>
      </c>
      <c r="N23" s="4">
        <f t="shared" si="2"/>
        <v>65.361216730038024</v>
      </c>
      <c r="O23" s="4">
        <f t="shared" si="3"/>
        <v>26.14448669201521</v>
      </c>
      <c r="P23" s="3"/>
    </row>
    <row r="24" spans="1:16" ht="30" customHeight="1">
      <c r="A24" s="6" t="s">
        <v>3</v>
      </c>
      <c r="B24" s="6" t="s">
        <v>40</v>
      </c>
      <c r="C24" s="3" t="s">
        <v>24</v>
      </c>
      <c r="D24" s="3">
        <v>24.6</v>
      </c>
      <c r="E24" s="3">
        <v>61.5</v>
      </c>
      <c r="F24" s="3">
        <v>19</v>
      </c>
      <c r="G24" s="3">
        <v>817</v>
      </c>
      <c r="H24" s="5">
        <f t="shared" si="0"/>
        <v>980.4</v>
      </c>
      <c r="I24" s="5">
        <f>(H24+H25+H26)/J24</f>
        <v>660.59999999999991</v>
      </c>
      <c r="J24" s="3">
        <f>ROUNDUP(D24/20,0)</f>
        <v>2</v>
      </c>
      <c r="K24" s="3" t="s">
        <v>83</v>
      </c>
      <c r="L24" s="3">
        <v>671</v>
      </c>
      <c r="M24" s="3">
        <f t="shared" si="1"/>
        <v>1342</v>
      </c>
      <c r="N24" s="4">
        <f t="shared" si="2"/>
        <v>39.853658536585364</v>
      </c>
      <c r="O24" s="4">
        <f t="shared" si="3"/>
        <v>15.941463414634146</v>
      </c>
      <c r="P24" s="3">
        <f>SUM(H24:H30)</f>
        <v>2738.4</v>
      </c>
    </row>
    <row r="25" spans="1:16">
      <c r="A25" s="6" t="s">
        <v>3</v>
      </c>
      <c r="B25" s="6" t="s">
        <v>40</v>
      </c>
      <c r="C25" s="3" t="s">
        <v>33</v>
      </c>
      <c r="D25" s="3">
        <v>5.33</v>
      </c>
      <c r="E25" s="3">
        <v>13.32</v>
      </c>
      <c r="F25" s="3">
        <v>19</v>
      </c>
      <c r="G25" s="3">
        <v>276</v>
      </c>
      <c r="H25" s="5">
        <f t="shared" si="0"/>
        <v>331.2</v>
      </c>
      <c r="I25" s="5"/>
      <c r="J25" s="3"/>
      <c r="K25" s="3"/>
      <c r="L25" s="3"/>
      <c r="M25" s="3">
        <f t="shared" si="1"/>
        <v>0</v>
      </c>
      <c r="N25" s="4">
        <f t="shared" si="2"/>
        <v>62.138836772983112</v>
      </c>
      <c r="O25" s="4">
        <f t="shared" si="3"/>
        <v>24.864864864864863</v>
      </c>
      <c r="P25" s="3"/>
    </row>
    <row r="26" spans="1:16">
      <c r="A26" s="6" t="s">
        <v>3</v>
      </c>
      <c r="B26" s="6" t="s">
        <v>40</v>
      </c>
      <c r="C26" s="3" t="s">
        <v>31</v>
      </c>
      <c r="D26" s="3">
        <v>1.69</v>
      </c>
      <c r="E26" s="3">
        <v>4.2300000000000004</v>
      </c>
      <c r="F26" s="3">
        <v>19</v>
      </c>
      <c r="G26" s="3">
        <v>8</v>
      </c>
      <c r="H26" s="5">
        <f t="shared" si="0"/>
        <v>9.6</v>
      </c>
      <c r="I26" s="5"/>
      <c r="J26" s="3"/>
      <c r="K26" s="3"/>
      <c r="L26" s="3"/>
      <c r="M26" s="3">
        <f t="shared" si="1"/>
        <v>0</v>
      </c>
      <c r="N26" s="4">
        <f t="shared" si="2"/>
        <v>5.6804733727810648</v>
      </c>
      <c r="O26" s="4">
        <f t="shared" si="3"/>
        <v>2.2695035460992905</v>
      </c>
      <c r="P26" s="3"/>
    </row>
    <row r="27" spans="1:16">
      <c r="A27" s="6" t="s">
        <v>3</v>
      </c>
      <c r="B27" s="6" t="s">
        <v>40</v>
      </c>
      <c r="C27" s="3" t="s">
        <v>29</v>
      </c>
      <c r="D27" s="3">
        <v>6.32</v>
      </c>
      <c r="E27" s="3">
        <v>15.8</v>
      </c>
      <c r="F27" s="3">
        <v>19</v>
      </c>
      <c r="G27" s="3">
        <v>142</v>
      </c>
      <c r="H27" s="5">
        <f t="shared" si="0"/>
        <v>170.4</v>
      </c>
      <c r="I27" s="5">
        <f>H27/J27</f>
        <v>170.4</v>
      </c>
      <c r="J27" s="3">
        <v>1</v>
      </c>
      <c r="K27" s="3" t="s">
        <v>87</v>
      </c>
      <c r="L27" s="3">
        <v>239</v>
      </c>
      <c r="M27" s="3">
        <f>J27*L27</f>
        <v>239</v>
      </c>
      <c r="N27" s="4">
        <f t="shared" si="2"/>
        <v>26.962025316455694</v>
      </c>
      <c r="O27" s="4">
        <f t="shared" si="3"/>
        <v>10.784810126582279</v>
      </c>
      <c r="P27" s="3"/>
    </row>
    <row r="28" spans="1:16">
      <c r="A28" s="6" t="s">
        <v>3</v>
      </c>
      <c r="B28" s="6" t="s">
        <v>40</v>
      </c>
      <c r="C28" s="3" t="s">
        <v>26</v>
      </c>
      <c r="D28" s="3">
        <v>10.65</v>
      </c>
      <c r="E28" s="3">
        <v>26.62</v>
      </c>
      <c r="F28" s="3">
        <v>19</v>
      </c>
      <c r="G28" s="3">
        <v>470</v>
      </c>
      <c r="H28" s="5">
        <f t="shared" si="0"/>
        <v>564</v>
      </c>
      <c r="I28" s="5">
        <f>H28/J28</f>
        <v>564</v>
      </c>
      <c r="J28" s="3">
        <f>ROUNDUP(D28/20,0)</f>
        <v>1</v>
      </c>
      <c r="K28" s="3" t="s">
        <v>79</v>
      </c>
      <c r="L28" s="3">
        <v>582</v>
      </c>
      <c r="M28" s="3">
        <f t="shared" si="1"/>
        <v>582</v>
      </c>
      <c r="N28" s="4">
        <f t="shared" si="2"/>
        <v>52.95774647887324</v>
      </c>
      <c r="O28" s="4">
        <f t="shared" si="3"/>
        <v>21.187077385424491</v>
      </c>
      <c r="P28" s="3"/>
    </row>
    <row r="29" spans="1:16">
      <c r="A29" s="6" t="s">
        <v>3</v>
      </c>
      <c r="B29" s="6" t="s">
        <v>40</v>
      </c>
      <c r="C29" s="3" t="s">
        <v>27</v>
      </c>
      <c r="D29" s="3">
        <v>9.0500000000000007</v>
      </c>
      <c r="E29" s="3">
        <v>22.63</v>
      </c>
      <c r="F29" s="3">
        <v>19</v>
      </c>
      <c r="G29" s="3">
        <v>482</v>
      </c>
      <c r="H29" s="5">
        <f t="shared" si="0"/>
        <v>578.4</v>
      </c>
      <c r="I29" s="5">
        <f>H29/J29</f>
        <v>578.4</v>
      </c>
      <c r="J29" s="3">
        <f>ROUNDUP(D29/20,0)</f>
        <v>1</v>
      </c>
      <c r="K29" s="3" t="s">
        <v>79</v>
      </c>
      <c r="L29" s="3">
        <v>582</v>
      </c>
      <c r="M29" s="3">
        <f t="shared" si="1"/>
        <v>582</v>
      </c>
      <c r="N29" s="4">
        <f t="shared" si="2"/>
        <v>63.911602209944746</v>
      </c>
      <c r="O29" s="4">
        <f t="shared" si="3"/>
        <v>25.558992487847991</v>
      </c>
      <c r="P29" s="3"/>
    </row>
    <row r="30" spans="1:16">
      <c r="A30" s="6" t="s">
        <v>3</v>
      </c>
      <c r="B30" s="6" t="s">
        <v>40</v>
      </c>
      <c r="C30" s="3" t="s">
        <v>28</v>
      </c>
      <c r="D30" s="3">
        <v>3.73</v>
      </c>
      <c r="E30" s="3">
        <v>9.33</v>
      </c>
      <c r="F30" s="3">
        <v>22</v>
      </c>
      <c r="G30" s="3">
        <v>87</v>
      </c>
      <c r="H30" s="5">
        <f t="shared" si="0"/>
        <v>104.39999999999999</v>
      </c>
      <c r="I30" s="5">
        <f>H30/J30</f>
        <v>104.39999999999999</v>
      </c>
      <c r="J30" s="3">
        <f>ROUNDUP(D30/20,0)</f>
        <v>1</v>
      </c>
      <c r="K30" t="s">
        <v>88</v>
      </c>
      <c r="L30" s="14">
        <v>363</v>
      </c>
      <c r="M30" s="3">
        <f t="shared" si="1"/>
        <v>363</v>
      </c>
      <c r="N30" s="4">
        <f t="shared" si="2"/>
        <v>27.989276139410187</v>
      </c>
      <c r="O30" s="4">
        <f t="shared" si="3"/>
        <v>11.189710610932474</v>
      </c>
      <c r="P30" s="3"/>
    </row>
    <row r="31" spans="1:16" ht="30" customHeight="1">
      <c r="A31" s="6" t="s">
        <v>3</v>
      </c>
      <c r="B31" s="6" t="s">
        <v>41</v>
      </c>
      <c r="C31" s="3" t="s">
        <v>24</v>
      </c>
      <c r="D31" s="3">
        <v>24.9</v>
      </c>
      <c r="E31" s="3">
        <v>62.25</v>
      </c>
      <c r="F31" s="3">
        <v>19</v>
      </c>
      <c r="G31" s="3">
        <v>716</v>
      </c>
      <c r="H31" s="5">
        <f t="shared" si="0"/>
        <v>859.19999999999993</v>
      </c>
      <c r="I31" s="5">
        <f>(H31+H32+H33+H33)/J31</f>
        <v>564</v>
      </c>
      <c r="J31" s="3">
        <f>ROUNDUP(D31/20,0)</f>
        <v>2</v>
      </c>
      <c r="K31" s="3" t="s">
        <v>79</v>
      </c>
      <c r="L31" s="3">
        <v>582</v>
      </c>
      <c r="M31" s="3">
        <f t="shared" si="1"/>
        <v>1164</v>
      </c>
      <c r="N31" s="4">
        <f t="shared" si="2"/>
        <v>34.506024096385545</v>
      </c>
      <c r="O31" s="4">
        <f t="shared" si="3"/>
        <v>13.802409638554217</v>
      </c>
      <c r="P31" s="3">
        <f>SUM(H31:H37)</f>
        <v>2475.6</v>
      </c>
    </row>
    <row r="32" spans="1:16">
      <c r="A32" s="6" t="s">
        <v>3</v>
      </c>
      <c r="B32" s="6" t="s">
        <v>41</v>
      </c>
      <c r="C32" s="3" t="s">
        <v>33</v>
      </c>
      <c r="D32" s="3">
        <v>5.25</v>
      </c>
      <c r="E32" s="3">
        <v>13.13</v>
      </c>
      <c r="F32" s="3">
        <v>19</v>
      </c>
      <c r="G32" s="3">
        <v>224</v>
      </c>
      <c r="H32" s="5">
        <f t="shared" si="0"/>
        <v>268.8</v>
      </c>
      <c r="I32" s="5"/>
      <c r="J32" s="3"/>
      <c r="K32" s="3"/>
      <c r="L32" s="3"/>
      <c r="M32" s="3">
        <f t="shared" si="1"/>
        <v>0</v>
      </c>
      <c r="N32" s="4">
        <f t="shared" si="2"/>
        <v>51.2</v>
      </c>
      <c r="O32" s="4">
        <f t="shared" si="3"/>
        <v>20.472201066260471</v>
      </c>
      <c r="P32" s="3"/>
    </row>
    <row r="33" spans="1:16">
      <c r="A33" s="6" t="s">
        <v>3</v>
      </c>
      <c r="B33" s="6" t="s">
        <v>41</v>
      </c>
      <c r="C33" s="3" t="s">
        <v>31</v>
      </c>
      <c r="D33" s="3">
        <v>1.02</v>
      </c>
      <c r="E33" s="3">
        <v>2.5499999999999998</v>
      </c>
      <c r="F33" s="3">
        <v>19</v>
      </c>
      <c r="G33" s="3">
        <v>0</v>
      </c>
      <c r="H33" s="5">
        <f t="shared" si="0"/>
        <v>0</v>
      </c>
      <c r="I33" s="5"/>
      <c r="J33" s="3"/>
      <c r="K33" s="3"/>
      <c r="L33" s="3"/>
      <c r="M33" s="3">
        <f t="shared" si="1"/>
        <v>0</v>
      </c>
      <c r="N33" s="4">
        <f t="shared" si="2"/>
        <v>0</v>
      </c>
      <c r="O33" s="4">
        <f t="shared" si="3"/>
        <v>0</v>
      </c>
      <c r="P33" s="3"/>
    </row>
    <row r="34" spans="1:16">
      <c r="A34" s="6" t="s">
        <v>3</v>
      </c>
      <c r="B34" s="6" t="s">
        <v>41</v>
      </c>
      <c r="C34" s="3" t="s">
        <v>29</v>
      </c>
      <c r="D34" s="3">
        <v>6.22</v>
      </c>
      <c r="E34" s="3">
        <v>15.55</v>
      </c>
      <c r="F34" s="3">
        <v>19</v>
      </c>
      <c r="G34" s="3">
        <v>110</v>
      </c>
      <c r="H34" s="5">
        <f t="shared" si="0"/>
        <v>132</v>
      </c>
      <c r="I34" s="5">
        <f>H34/J34</f>
        <v>132</v>
      </c>
      <c r="J34" s="3">
        <f>ROUNDUP(D34/20,0)</f>
        <v>1</v>
      </c>
      <c r="K34" s="3" t="s">
        <v>87</v>
      </c>
      <c r="L34" s="3">
        <v>239</v>
      </c>
      <c r="M34" s="3">
        <f>J34*L34</f>
        <v>239</v>
      </c>
      <c r="N34" s="4">
        <f t="shared" si="2"/>
        <v>21.221864951768488</v>
      </c>
      <c r="O34" s="4">
        <f t="shared" si="3"/>
        <v>8.4887459807073959</v>
      </c>
      <c r="P34" s="3"/>
    </row>
    <row r="35" spans="1:16">
      <c r="A35" s="6" t="s">
        <v>3</v>
      </c>
      <c r="B35" s="6" t="s">
        <v>41</v>
      </c>
      <c r="C35" s="3" t="s">
        <v>26</v>
      </c>
      <c r="D35" s="3">
        <v>10.84</v>
      </c>
      <c r="E35" s="3">
        <v>27.1</v>
      </c>
      <c r="F35" s="3">
        <v>19</v>
      </c>
      <c r="G35" s="3">
        <v>468</v>
      </c>
      <c r="H35" s="5">
        <f t="shared" ref="H35:H66" si="6">$H$2*G35</f>
        <v>561.6</v>
      </c>
      <c r="I35" s="5">
        <f>H35/J35</f>
        <v>561.6</v>
      </c>
      <c r="J35" s="3">
        <f>ROUNDUP(D35/20,0)</f>
        <v>1</v>
      </c>
      <c r="K35" s="3" t="s">
        <v>79</v>
      </c>
      <c r="L35" s="3">
        <v>582</v>
      </c>
      <c r="M35" s="3">
        <f t="shared" si="1"/>
        <v>582</v>
      </c>
      <c r="N35" s="4">
        <f t="shared" ref="N35:N66" si="7">H35/D35</f>
        <v>51.808118081180815</v>
      </c>
      <c r="O35" s="4">
        <f t="shared" ref="O35:O66" si="8">H35/E35</f>
        <v>20.723247232472325</v>
      </c>
      <c r="P35" s="3"/>
    </row>
    <row r="36" spans="1:16">
      <c r="A36" s="6" t="s">
        <v>3</v>
      </c>
      <c r="B36" s="6" t="s">
        <v>41</v>
      </c>
      <c r="C36" s="3" t="s">
        <v>27</v>
      </c>
      <c r="D36" s="3">
        <v>9.34</v>
      </c>
      <c r="E36" s="3">
        <v>23.35</v>
      </c>
      <c r="F36" s="3">
        <v>19</v>
      </c>
      <c r="G36" s="3">
        <v>447</v>
      </c>
      <c r="H36" s="5">
        <f t="shared" si="6"/>
        <v>536.4</v>
      </c>
      <c r="I36" s="5">
        <f>H36/J36</f>
        <v>536.4</v>
      </c>
      <c r="J36" s="3">
        <f>ROUNDUP(D36/20,0)</f>
        <v>1</v>
      </c>
      <c r="K36" s="3" t="s">
        <v>79</v>
      </c>
      <c r="L36" s="3">
        <v>582</v>
      </c>
      <c r="M36" s="3">
        <f t="shared" si="1"/>
        <v>582</v>
      </c>
      <c r="N36" s="4">
        <f t="shared" si="7"/>
        <v>57.430406852248396</v>
      </c>
      <c r="O36" s="4">
        <f t="shared" si="8"/>
        <v>22.972162740899357</v>
      </c>
      <c r="P36" s="3"/>
    </row>
    <row r="37" spans="1:16">
      <c r="A37" s="6" t="s">
        <v>3</v>
      </c>
      <c r="B37" s="6" t="s">
        <v>41</v>
      </c>
      <c r="C37" s="3" t="s">
        <v>28</v>
      </c>
      <c r="D37" s="3">
        <v>3.5</v>
      </c>
      <c r="E37" s="3">
        <v>8.75</v>
      </c>
      <c r="F37" s="3">
        <v>22</v>
      </c>
      <c r="G37" s="3">
        <v>98</v>
      </c>
      <c r="H37" s="5">
        <f t="shared" si="6"/>
        <v>117.6</v>
      </c>
      <c r="I37" s="5">
        <f>H37/J37</f>
        <v>117.6</v>
      </c>
      <c r="J37" s="3">
        <f>ROUNDUP(D37/20,0)</f>
        <v>1</v>
      </c>
      <c r="K37" t="s">
        <v>88</v>
      </c>
      <c r="L37" s="14">
        <v>363</v>
      </c>
      <c r="M37" s="3">
        <f t="shared" si="1"/>
        <v>363</v>
      </c>
      <c r="N37" s="4">
        <f t="shared" si="7"/>
        <v>33.6</v>
      </c>
      <c r="O37" s="4">
        <f t="shared" si="8"/>
        <v>13.44</v>
      </c>
      <c r="P37" s="3"/>
    </row>
    <row r="38" spans="1:16" ht="30" customHeight="1">
      <c r="A38" s="6" t="s">
        <v>3</v>
      </c>
      <c r="B38" s="6" t="s">
        <v>42</v>
      </c>
      <c r="C38" s="3" t="s">
        <v>35</v>
      </c>
      <c r="D38" s="3">
        <v>18.37</v>
      </c>
      <c r="E38" s="3">
        <v>45.93</v>
      </c>
      <c r="F38" s="3">
        <v>19</v>
      </c>
      <c r="G38" s="3">
        <v>521</v>
      </c>
      <c r="H38" s="5">
        <f t="shared" si="6"/>
        <v>625.19999999999993</v>
      </c>
      <c r="I38" s="5">
        <f>(H38+H42+H39+H40+H41)/J38</f>
        <v>986.39999999999986</v>
      </c>
      <c r="J38" s="3">
        <f>ROUNDUP(D38/20,0)</f>
        <v>1</v>
      </c>
      <c r="K38" s="3" t="s">
        <v>82</v>
      </c>
      <c r="L38" s="3">
        <v>1061</v>
      </c>
      <c r="M38" s="3">
        <f t="shared" ref="M38:M74" si="9">J38*L38</f>
        <v>1061</v>
      </c>
      <c r="N38" s="4">
        <f t="shared" si="7"/>
        <v>34.03375068045726</v>
      </c>
      <c r="O38" s="4">
        <f t="shared" si="8"/>
        <v>13.612018288700195</v>
      </c>
      <c r="P38" s="3">
        <f>SUM(H38:H44)</f>
        <v>1786.7999999999997</v>
      </c>
    </row>
    <row r="39" spans="1:16">
      <c r="A39" s="6" t="s">
        <v>3</v>
      </c>
      <c r="B39" s="6" t="s">
        <v>42</v>
      </c>
      <c r="C39" s="3" t="s">
        <v>36</v>
      </c>
      <c r="D39" s="3">
        <v>3.17</v>
      </c>
      <c r="E39" s="3">
        <v>7.93</v>
      </c>
      <c r="F39" s="3">
        <v>19</v>
      </c>
      <c r="G39" s="3">
        <v>170</v>
      </c>
      <c r="H39" s="5">
        <f t="shared" si="6"/>
        <v>204</v>
      </c>
      <c r="I39" s="5"/>
      <c r="J39" s="3"/>
      <c r="K39" s="3"/>
      <c r="L39" s="3"/>
      <c r="M39" s="3">
        <f t="shared" si="9"/>
        <v>0</v>
      </c>
      <c r="N39" s="4">
        <f t="shared" si="7"/>
        <v>64.353312302839115</v>
      </c>
      <c r="O39" s="4">
        <f t="shared" si="8"/>
        <v>25.725094577553595</v>
      </c>
      <c r="P39" s="3"/>
    </row>
    <row r="40" spans="1:16">
      <c r="A40" s="6" t="s">
        <v>3</v>
      </c>
      <c r="B40" s="6" t="s">
        <v>42</v>
      </c>
      <c r="C40" s="3" t="s">
        <v>37</v>
      </c>
      <c r="D40" s="3">
        <v>1.52</v>
      </c>
      <c r="E40" s="3">
        <v>3.8</v>
      </c>
      <c r="F40" s="3">
        <v>19</v>
      </c>
      <c r="G40" s="3">
        <v>7</v>
      </c>
      <c r="H40" s="5">
        <f t="shared" si="6"/>
        <v>8.4</v>
      </c>
      <c r="I40" s="5"/>
      <c r="J40" s="3"/>
      <c r="K40" s="3"/>
      <c r="L40" s="3"/>
      <c r="M40" s="3">
        <f t="shared" si="9"/>
        <v>0</v>
      </c>
      <c r="N40" s="4">
        <f t="shared" si="7"/>
        <v>5.5263157894736841</v>
      </c>
      <c r="O40" s="4">
        <f t="shared" si="8"/>
        <v>2.2105263157894739</v>
      </c>
      <c r="P40" s="3"/>
    </row>
    <row r="41" spans="1:16">
      <c r="A41" s="6" t="s">
        <v>3</v>
      </c>
      <c r="B41" s="6" t="s">
        <v>42</v>
      </c>
      <c r="C41" s="3" t="s">
        <v>31</v>
      </c>
      <c r="D41" s="3">
        <v>1.26</v>
      </c>
      <c r="E41" s="3">
        <v>3.15</v>
      </c>
      <c r="F41" s="3">
        <v>19</v>
      </c>
      <c r="G41" s="3">
        <v>24</v>
      </c>
      <c r="H41" s="5">
        <f t="shared" si="6"/>
        <v>28.799999999999997</v>
      </c>
      <c r="I41" s="5"/>
      <c r="J41" s="3"/>
      <c r="K41" s="3"/>
      <c r="L41" s="3"/>
      <c r="M41" s="3">
        <f t="shared" si="9"/>
        <v>0</v>
      </c>
      <c r="N41" s="4">
        <f t="shared" si="7"/>
        <v>22.857142857142854</v>
      </c>
      <c r="O41" s="4">
        <f t="shared" si="8"/>
        <v>9.1428571428571423</v>
      </c>
      <c r="P41" s="3"/>
    </row>
    <row r="42" spans="1:16">
      <c r="A42" s="6" t="s">
        <v>3</v>
      </c>
      <c r="B42" s="6" t="s">
        <v>42</v>
      </c>
      <c r="C42" s="3" t="s">
        <v>29</v>
      </c>
      <c r="D42" s="3">
        <v>4.2</v>
      </c>
      <c r="E42" s="3">
        <v>10.5</v>
      </c>
      <c r="F42" s="3">
        <v>19</v>
      </c>
      <c r="G42" s="3">
        <v>100</v>
      </c>
      <c r="H42" s="5">
        <f t="shared" si="6"/>
        <v>120</v>
      </c>
      <c r="I42" s="5"/>
      <c r="J42" s="3"/>
      <c r="K42" s="3"/>
      <c r="L42" s="3"/>
      <c r="M42" s="3">
        <f t="shared" si="9"/>
        <v>0</v>
      </c>
      <c r="N42" s="4">
        <f t="shared" si="7"/>
        <v>28.571428571428569</v>
      </c>
      <c r="O42" s="4">
        <f t="shared" si="8"/>
        <v>11.428571428571429</v>
      </c>
      <c r="P42" s="3"/>
    </row>
    <row r="43" spans="1:16">
      <c r="A43" s="6" t="s">
        <v>3</v>
      </c>
      <c r="B43" s="6" t="s">
        <v>42</v>
      </c>
      <c r="C43" s="3" t="s">
        <v>28</v>
      </c>
      <c r="D43" s="3">
        <v>3.98</v>
      </c>
      <c r="E43" s="3">
        <v>9.9499999999999993</v>
      </c>
      <c r="F43" s="3">
        <v>22</v>
      </c>
      <c r="G43" s="3">
        <v>94</v>
      </c>
      <c r="H43" s="5">
        <f t="shared" si="6"/>
        <v>112.8</v>
      </c>
      <c r="I43" s="5">
        <f>H43/J43</f>
        <v>112.8</v>
      </c>
      <c r="J43" s="3">
        <f>ROUNDUP(D43/20,0)</f>
        <v>1</v>
      </c>
      <c r="K43" t="s">
        <v>88</v>
      </c>
      <c r="L43" s="14">
        <v>363</v>
      </c>
      <c r="M43" s="3">
        <f t="shared" si="9"/>
        <v>363</v>
      </c>
      <c r="N43" s="4">
        <f t="shared" si="7"/>
        <v>28.341708542713569</v>
      </c>
      <c r="O43" s="4">
        <f t="shared" si="8"/>
        <v>11.336683417085428</v>
      </c>
      <c r="P43" s="3"/>
    </row>
    <row r="44" spans="1:16">
      <c r="A44" s="6" t="s">
        <v>3</v>
      </c>
      <c r="B44" s="6" t="s">
        <v>42</v>
      </c>
      <c r="C44" s="3" t="s">
        <v>38</v>
      </c>
      <c r="D44" s="3">
        <v>10.52</v>
      </c>
      <c r="E44" s="3">
        <v>26.3</v>
      </c>
      <c r="F44" s="3">
        <v>19</v>
      </c>
      <c r="G44" s="3">
        <v>573</v>
      </c>
      <c r="H44" s="5">
        <f t="shared" si="6"/>
        <v>687.6</v>
      </c>
      <c r="I44" s="5">
        <f>H44/J44</f>
        <v>687.6</v>
      </c>
      <c r="J44" s="3">
        <f>ROUNDUP(D44/20,0)</f>
        <v>1</v>
      </c>
      <c r="K44" s="3" t="s">
        <v>83</v>
      </c>
      <c r="L44" s="3">
        <v>671</v>
      </c>
      <c r="M44" s="3">
        <f t="shared" si="9"/>
        <v>671</v>
      </c>
      <c r="N44" s="4">
        <f t="shared" si="7"/>
        <v>65.361216730038024</v>
      </c>
      <c r="O44" s="4">
        <f t="shared" si="8"/>
        <v>26.14448669201521</v>
      </c>
      <c r="P44" s="3"/>
    </row>
    <row r="45" spans="1:16" ht="30" customHeight="1">
      <c r="A45" s="6" t="s">
        <v>3</v>
      </c>
      <c r="B45" s="6" t="s">
        <v>44</v>
      </c>
      <c r="C45" s="3" t="s">
        <v>35</v>
      </c>
      <c r="D45" s="3">
        <v>16.079999999999998</v>
      </c>
      <c r="E45" s="3">
        <v>40.200000000000003</v>
      </c>
      <c r="F45" s="3">
        <v>19</v>
      </c>
      <c r="G45" s="3">
        <v>561</v>
      </c>
      <c r="H45" s="5">
        <f t="shared" si="6"/>
        <v>673.19999999999993</v>
      </c>
      <c r="I45" s="5">
        <f>(H45+H46+H47+H48)/J45</f>
        <v>1180.8</v>
      </c>
      <c r="J45" s="3">
        <f>ROUNDUP(D45/20,0)</f>
        <v>1</v>
      </c>
      <c r="K45" s="3" t="s">
        <v>84</v>
      </c>
      <c r="L45" s="3">
        <v>1194</v>
      </c>
      <c r="M45" s="3">
        <f t="shared" si="9"/>
        <v>1194</v>
      </c>
      <c r="N45" s="4">
        <f t="shared" si="7"/>
        <v>41.865671641791046</v>
      </c>
      <c r="O45" s="4">
        <f t="shared" si="8"/>
        <v>16.746268656716413</v>
      </c>
      <c r="P45" s="3">
        <f>SUM(H45:H50)</f>
        <v>1742.4</v>
      </c>
    </row>
    <row r="46" spans="1:16">
      <c r="A46" s="6" t="s">
        <v>3</v>
      </c>
      <c r="B46" s="6" t="s">
        <v>44</v>
      </c>
      <c r="C46" s="3" t="s">
        <v>45</v>
      </c>
      <c r="D46" s="3">
        <v>4.33</v>
      </c>
      <c r="E46" s="3">
        <v>10.82</v>
      </c>
      <c r="F46" s="3">
        <v>19</v>
      </c>
      <c r="G46" s="3">
        <v>221</v>
      </c>
      <c r="H46" s="5">
        <f t="shared" si="6"/>
        <v>265.2</v>
      </c>
      <c r="I46" s="5"/>
      <c r="J46" s="3"/>
      <c r="K46" s="3"/>
      <c r="L46" s="3"/>
      <c r="M46" s="3">
        <f t="shared" si="9"/>
        <v>0</v>
      </c>
      <c r="N46" s="4">
        <f t="shared" si="7"/>
        <v>61.24711316397228</v>
      </c>
      <c r="O46" s="4">
        <f t="shared" si="8"/>
        <v>24.510166358595193</v>
      </c>
      <c r="P46" s="3"/>
    </row>
    <row r="47" spans="1:16">
      <c r="A47" s="6" t="s">
        <v>3</v>
      </c>
      <c r="B47" s="6" t="s">
        <v>44</v>
      </c>
      <c r="C47" s="3" t="s">
        <v>29</v>
      </c>
      <c r="D47" s="3">
        <v>4.84</v>
      </c>
      <c r="E47" s="3">
        <v>12.1</v>
      </c>
      <c r="F47" s="3">
        <v>19</v>
      </c>
      <c r="G47" s="3">
        <v>162</v>
      </c>
      <c r="H47" s="5">
        <f t="shared" si="6"/>
        <v>194.4</v>
      </c>
      <c r="I47" s="5"/>
      <c r="J47" s="3"/>
      <c r="K47" s="3"/>
      <c r="L47" s="3"/>
      <c r="M47" s="3">
        <f t="shared" si="9"/>
        <v>0</v>
      </c>
      <c r="N47" s="4">
        <f t="shared" si="7"/>
        <v>40.165289256198349</v>
      </c>
      <c r="O47" s="4">
        <f t="shared" si="8"/>
        <v>16.06611570247934</v>
      </c>
      <c r="P47" s="3"/>
    </row>
    <row r="48" spans="1:16">
      <c r="A48" s="6" t="s">
        <v>3</v>
      </c>
      <c r="B48" s="6" t="s">
        <v>44</v>
      </c>
      <c r="C48" s="3" t="s">
        <v>31</v>
      </c>
      <c r="D48" s="3">
        <v>1.58</v>
      </c>
      <c r="E48" s="3">
        <v>3.95</v>
      </c>
      <c r="F48" s="3">
        <v>19</v>
      </c>
      <c r="G48" s="3">
        <v>40</v>
      </c>
      <c r="H48" s="5">
        <f t="shared" si="6"/>
        <v>48</v>
      </c>
      <c r="I48" s="5"/>
      <c r="J48" s="3"/>
      <c r="K48" s="3"/>
      <c r="L48" s="3"/>
      <c r="M48" s="3">
        <f t="shared" si="9"/>
        <v>0</v>
      </c>
      <c r="N48" s="4">
        <f t="shared" si="7"/>
        <v>30.379746835443036</v>
      </c>
      <c r="O48" s="4">
        <f t="shared" si="8"/>
        <v>12.151898734177214</v>
      </c>
      <c r="P48" s="3"/>
    </row>
    <row r="49" spans="1:16">
      <c r="A49" s="6" t="s">
        <v>3</v>
      </c>
      <c r="B49" s="6" t="s">
        <v>44</v>
      </c>
      <c r="C49" s="3" t="s">
        <v>28</v>
      </c>
      <c r="D49" s="3">
        <v>3.46</v>
      </c>
      <c r="E49" s="3">
        <v>8.65</v>
      </c>
      <c r="F49" s="3">
        <v>22</v>
      </c>
      <c r="G49" s="3">
        <v>21</v>
      </c>
      <c r="H49" s="5">
        <f t="shared" si="6"/>
        <v>25.2</v>
      </c>
      <c r="I49" s="5">
        <f>H49/J49</f>
        <v>25.2</v>
      </c>
      <c r="J49" s="3">
        <f>ROUNDUP(D49/20,0)</f>
        <v>1</v>
      </c>
      <c r="K49" t="s">
        <v>88</v>
      </c>
      <c r="L49" s="14">
        <v>363</v>
      </c>
      <c r="M49" s="3">
        <f t="shared" si="9"/>
        <v>363</v>
      </c>
      <c r="N49" s="4">
        <f t="shared" si="7"/>
        <v>7.2832369942196529</v>
      </c>
      <c r="O49" s="4">
        <f t="shared" si="8"/>
        <v>2.9132947976878611</v>
      </c>
      <c r="P49" s="3"/>
    </row>
    <row r="50" spans="1:16">
      <c r="A50" s="6" t="s">
        <v>3</v>
      </c>
      <c r="B50" s="6" t="s">
        <v>44</v>
      </c>
      <c r="C50" s="3" t="s">
        <v>26</v>
      </c>
      <c r="D50" s="3">
        <v>10.43</v>
      </c>
      <c r="E50" s="3">
        <v>26.08</v>
      </c>
      <c r="F50" s="3">
        <v>19</v>
      </c>
      <c r="G50" s="3">
        <v>447</v>
      </c>
      <c r="H50" s="5">
        <f t="shared" si="6"/>
        <v>536.4</v>
      </c>
      <c r="I50" s="5">
        <f>H50/J50</f>
        <v>536.4</v>
      </c>
      <c r="J50" s="3">
        <f>ROUNDUP(D50/20,0)</f>
        <v>1</v>
      </c>
      <c r="K50" s="3" t="s">
        <v>79</v>
      </c>
      <c r="L50" s="3">
        <v>582</v>
      </c>
      <c r="M50" s="3">
        <f t="shared" si="9"/>
        <v>582</v>
      </c>
      <c r="N50" s="4">
        <f t="shared" si="7"/>
        <v>51.428571428571431</v>
      </c>
      <c r="O50" s="4">
        <f t="shared" si="8"/>
        <v>20.567484662576689</v>
      </c>
      <c r="P50" s="3"/>
    </row>
    <row r="51" spans="1:16" ht="30" customHeight="1">
      <c r="A51" s="6" t="s">
        <v>3</v>
      </c>
      <c r="B51" s="6" t="s">
        <v>46</v>
      </c>
      <c r="C51" s="3" t="s">
        <v>24</v>
      </c>
      <c r="D51" s="3">
        <v>25.04</v>
      </c>
      <c r="E51" s="3">
        <v>62.6</v>
      </c>
      <c r="F51" s="3">
        <v>19</v>
      </c>
      <c r="G51" s="3">
        <v>713</v>
      </c>
      <c r="H51" s="5">
        <f t="shared" si="6"/>
        <v>855.6</v>
      </c>
      <c r="I51" s="5">
        <f>(H51+H52+H53)/J51</f>
        <v>554.4</v>
      </c>
      <c r="J51" s="3">
        <f>ROUNDUP(D51/20,0)</f>
        <v>2</v>
      </c>
      <c r="K51" s="3" t="s">
        <v>79</v>
      </c>
      <c r="L51" s="3">
        <v>582</v>
      </c>
      <c r="M51" s="3">
        <f t="shared" si="9"/>
        <v>1164</v>
      </c>
      <c r="N51" s="4">
        <f t="shared" si="7"/>
        <v>34.16932907348243</v>
      </c>
      <c r="O51" s="4">
        <f t="shared" si="8"/>
        <v>13.667731629392971</v>
      </c>
      <c r="P51" s="3">
        <f>SUM(H51:H57)</f>
        <v>2536.7999999999997</v>
      </c>
    </row>
    <row r="52" spans="1:16">
      <c r="A52" s="6" t="s">
        <v>3</v>
      </c>
      <c r="B52" s="6" t="s">
        <v>46</v>
      </c>
      <c r="C52" s="3" t="s">
        <v>33</v>
      </c>
      <c r="D52" s="3">
        <v>4.8600000000000003</v>
      </c>
      <c r="E52" s="3">
        <v>12.15</v>
      </c>
      <c r="F52" s="3">
        <v>19</v>
      </c>
      <c r="G52" s="3">
        <v>200</v>
      </c>
      <c r="H52" s="5">
        <f t="shared" si="6"/>
        <v>240</v>
      </c>
      <c r="I52" s="5"/>
      <c r="J52" s="3"/>
      <c r="K52" s="3"/>
      <c r="L52" s="3"/>
      <c r="M52" s="3">
        <f t="shared" si="9"/>
        <v>0</v>
      </c>
      <c r="N52" s="4">
        <f t="shared" si="7"/>
        <v>49.382716049382715</v>
      </c>
      <c r="O52" s="4">
        <f t="shared" si="8"/>
        <v>19.753086419753085</v>
      </c>
      <c r="P52" s="3"/>
    </row>
    <row r="53" spans="1:16">
      <c r="A53" s="6" t="s">
        <v>3</v>
      </c>
      <c r="B53" s="6" t="s">
        <v>46</v>
      </c>
      <c r="C53" s="3" t="s">
        <v>31</v>
      </c>
      <c r="D53" s="3">
        <v>1.97</v>
      </c>
      <c r="E53" s="3">
        <v>4.93</v>
      </c>
      <c r="F53" s="3">
        <v>19</v>
      </c>
      <c r="G53" s="3">
        <v>11</v>
      </c>
      <c r="H53" s="5">
        <f t="shared" si="6"/>
        <v>13.2</v>
      </c>
      <c r="I53" s="5"/>
      <c r="J53" s="3"/>
      <c r="K53" s="3"/>
      <c r="L53" s="3"/>
      <c r="M53" s="3">
        <f t="shared" si="9"/>
        <v>0</v>
      </c>
      <c r="N53" s="4">
        <f t="shared" si="7"/>
        <v>6.7005076142131976</v>
      </c>
      <c r="O53" s="4">
        <f t="shared" si="8"/>
        <v>2.6774847870182557</v>
      </c>
      <c r="P53" s="3"/>
    </row>
    <row r="54" spans="1:16">
      <c r="A54" s="6" t="s">
        <v>3</v>
      </c>
      <c r="B54" s="6" t="s">
        <v>46</v>
      </c>
      <c r="C54" s="3" t="s">
        <v>29</v>
      </c>
      <c r="D54" s="3">
        <v>6.4</v>
      </c>
      <c r="E54" s="3">
        <v>16</v>
      </c>
      <c r="F54" s="3">
        <v>19</v>
      </c>
      <c r="G54" s="3">
        <v>138</v>
      </c>
      <c r="H54" s="5">
        <f t="shared" si="6"/>
        <v>165.6</v>
      </c>
      <c r="I54" s="5">
        <f>H54/J54</f>
        <v>165.6</v>
      </c>
      <c r="J54" s="3">
        <f>ROUNDUP(D54/20,0)</f>
        <v>1</v>
      </c>
      <c r="K54" s="3" t="s">
        <v>87</v>
      </c>
      <c r="L54" s="3">
        <v>239</v>
      </c>
      <c r="M54" s="3">
        <f t="shared" si="9"/>
        <v>239</v>
      </c>
      <c r="N54" s="4">
        <f t="shared" si="7"/>
        <v>25.874999999999996</v>
      </c>
      <c r="O54" s="4">
        <f t="shared" si="8"/>
        <v>10.35</v>
      </c>
      <c r="P54" s="3"/>
    </row>
    <row r="55" spans="1:16">
      <c r="A55" s="6" t="s">
        <v>3</v>
      </c>
      <c r="B55" s="6" t="s">
        <v>46</v>
      </c>
      <c r="C55" s="3" t="s">
        <v>26</v>
      </c>
      <c r="D55" s="3">
        <v>10.84</v>
      </c>
      <c r="E55" s="3">
        <v>27.1</v>
      </c>
      <c r="F55" s="3">
        <v>19</v>
      </c>
      <c r="G55" s="3">
        <v>522</v>
      </c>
      <c r="H55" s="5">
        <f t="shared" si="6"/>
        <v>626.4</v>
      </c>
      <c r="I55" s="5">
        <f>H55/J55</f>
        <v>626.4</v>
      </c>
      <c r="J55" s="3">
        <f>ROUNDUP(D55/20,0)</f>
        <v>1</v>
      </c>
      <c r="K55" s="3" t="s">
        <v>81</v>
      </c>
      <c r="L55" s="3">
        <v>647</v>
      </c>
      <c r="M55" s="3">
        <f t="shared" si="9"/>
        <v>647</v>
      </c>
      <c r="N55" s="4">
        <f t="shared" si="7"/>
        <v>57.785977859778598</v>
      </c>
      <c r="O55" s="4">
        <f t="shared" si="8"/>
        <v>23.114391143911437</v>
      </c>
      <c r="P55" s="3"/>
    </row>
    <row r="56" spans="1:16">
      <c r="A56" s="6" t="s">
        <v>3</v>
      </c>
      <c r="B56" s="6" t="s">
        <v>46</v>
      </c>
      <c r="C56" s="3" t="s">
        <v>27</v>
      </c>
      <c r="D56" s="3">
        <v>9.34</v>
      </c>
      <c r="E56" s="3">
        <v>23.35</v>
      </c>
      <c r="F56" s="3">
        <v>19</v>
      </c>
      <c r="G56" s="3">
        <v>471</v>
      </c>
      <c r="H56" s="5">
        <f t="shared" si="6"/>
        <v>565.19999999999993</v>
      </c>
      <c r="I56" s="5">
        <f>H56/J56</f>
        <v>565.19999999999993</v>
      </c>
      <c r="J56" s="3">
        <f>ROUNDUP(D56/20,0)</f>
        <v>1</v>
      </c>
      <c r="K56" s="3" t="s">
        <v>79</v>
      </c>
      <c r="L56" s="3">
        <v>582</v>
      </c>
      <c r="M56" s="3">
        <f t="shared" si="9"/>
        <v>582</v>
      </c>
      <c r="N56" s="4">
        <f t="shared" si="7"/>
        <v>60.513918629550318</v>
      </c>
      <c r="O56" s="4">
        <f t="shared" si="8"/>
        <v>24.205567451820123</v>
      </c>
      <c r="P56" s="3"/>
    </row>
    <row r="57" spans="1:16">
      <c r="A57" s="6" t="s">
        <v>3</v>
      </c>
      <c r="B57" s="6" t="s">
        <v>46</v>
      </c>
      <c r="C57" s="3" t="s">
        <v>28</v>
      </c>
      <c r="D57" s="3">
        <v>3.45</v>
      </c>
      <c r="E57" s="3">
        <v>8.6300000000000008</v>
      </c>
      <c r="F57" s="3">
        <v>22</v>
      </c>
      <c r="G57" s="3">
        <v>59</v>
      </c>
      <c r="H57" s="5">
        <f t="shared" si="6"/>
        <v>70.8</v>
      </c>
      <c r="I57" s="5">
        <f>H57/J57</f>
        <v>70.8</v>
      </c>
      <c r="J57" s="3">
        <f>ROUNDUP(D57/20,0)</f>
        <v>1</v>
      </c>
      <c r="K57" t="s">
        <v>88</v>
      </c>
      <c r="L57" s="14">
        <v>363</v>
      </c>
      <c r="M57" s="3">
        <f t="shared" si="9"/>
        <v>363</v>
      </c>
      <c r="N57" s="4">
        <f t="shared" si="7"/>
        <v>20.521739130434781</v>
      </c>
      <c r="O57" s="4">
        <f t="shared" si="8"/>
        <v>8.2039397450753171</v>
      </c>
      <c r="P57" s="3"/>
    </row>
    <row r="58" spans="1:16" ht="30" customHeight="1">
      <c r="A58" s="6" t="s">
        <v>3</v>
      </c>
      <c r="B58" s="6" t="s">
        <v>47</v>
      </c>
      <c r="C58" s="3" t="s">
        <v>35</v>
      </c>
      <c r="D58" s="3">
        <v>16.079999999999998</v>
      </c>
      <c r="E58" s="3">
        <v>40.200000000000003</v>
      </c>
      <c r="F58" s="3">
        <v>19</v>
      </c>
      <c r="G58" s="3">
        <v>507</v>
      </c>
      <c r="H58" s="5">
        <f t="shared" si="6"/>
        <v>608.4</v>
      </c>
      <c r="I58" s="5">
        <f>(H58+H59+H60+H61)/J58</f>
        <v>1063.2</v>
      </c>
      <c r="J58" s="3">
        <f>ROUNDUP(D58/20,0)</f>
        <v>1</v>
      </c>
      <c r="K58" s="3" t="s">
        <v>82</v>
      </c>
      <c r="L58" s="3">
        <v>1061</v>
      </c>
      <c r="M58" s="3">
        <f t="shared" si="9"/>
        <v>1061</v>
      </c>
      <c r="N58" s="4">
        <f t="shared" si="7"/>
        <v>37.835820895522389</v>
      </c>
      <c r="O58" s="4">
        <f t="shared" si="8"/>
        <v>15.134328358208954</v>
      </c>
      <c r="P58" s="3">
        <f>SUM(H58:H63)</f>
        <v>1633.2000000000003</v>
      </c>
    </row>
    <row r="59" spans="1:16">
      <c r="A59" s="6" t="s">
        <v>3</v>
      </c>
      <c r="B59" s="6" t="s">
        <v>47</v>
      </c>
      <c r="C59" s="3" t="s">
        <v>45</v>
      </c>
      <c r="D59" s="3">
        <v>4.33</v>
      </c>
      <c r="E59" s="3">
        <v>10.82</v>
      </c>
      <c r="F59" s="3">
        <v>19</v>
      </c>
      <c r="G59" s="3">
        <v>187</v>
      </c>
      <c r="H59" s="5">
        <f t="shared" si="6"/>
        <v>224.4</v>
      </c>
      <c r="I59" s="5"/>
      <c r="J59" s="3"/>
      <c r="K59" s="3"/>
      <c r="L59" s="3"/>
      <c r="M59" s="3">
        <f t="shared" si="9"/>
        <v>0</v>
      </c>
      <c r="N59" s="4">
        <f t="shared" si="7"/>
        <v>51.824480369515015</v>
      </c>
      <c r="O59" s="4">
        <f t="shared" si="8"/>
        <v>20.739371534195932</v>
      </c>
      <c r="P59" s="3"/>
    </row>
    <row r="60" spans="1:16">
      <c r="A60" s="6" t="s">
        <v>3</v>
      </c>
      <c r="B60" s="6" t="s">
        <v>47</v>
      </c>
      <c r="C60" s="3" t="s">
        <v>29</v>
      </c>
      <c r="D60" s="3">
        <v>4.84</v>
      </c>
      <c r="E60" s="3">
        <v>12.1</v>
      </c>
      <c r="F60" s="3">
        <v>19</v>
      </c>
      <c r="G60" s="3">
        <v>161</v>
      </c>
      <c r="H60" s="5">
        <f t="shared" si="6"/>
        <v>193.2</v>
      </c>
      <c r="I60" s="5"/>
      <c r="J60" s="3"/>
      <c r="K60" s="3"/>
      <c r="L60" s="3"/>
      <c r="M60" s="3">
        <f t="shared" si="9"/>
        <v>0</v>
      </c>
      <c r="N60" s="4">
        <f t="shared" si="7"/>
        <v>39.917355371900825</v>
      </c>
      <c r="O60" s="4">
        <f t="shared" si="8"/>
        <v>15.96694214876033</v>
      </c>
      <c r="P60" s="3"/>
    </row>
    <row r="61" spans="1:16">
      <c r="A61" s="6" t="s">
        <v>3</v>
      </c>
      <c r="B61" s="6" t="s">
        <v>47</v>
      </c>
      <c r="C61" s="3" t="s">
        <v>31</v>
      </c>
      <c r="D61" s="3">
        <v>1.58</v>
      </c>
      <c r="E61" s="3">
        <v>3.95</v>
      </c>
      <c r="F61" s="3">
        <v>19</v>
      </c>
      <c r="G61" s="3">
        <v>31</v>
      </c>
      <c r="H61" s="5">
        <f t="shared" si="6"/>
        <v>37.199999999999996</v>
      </c>
      <c r="I61" s="5"/>
      <c r="J61" s="3"/>
      <c r="K61" s="3"/>
      <c r="L61" s="3"/>
      <c r="M61" s="3">
        <f t="shared" si="9"/>
        <v>0</v>
      </c>
      <c r="N61" s="4">
        <f t="shared" si="7"/>
        <v>23.544303797468352</v>
      </c>
      <c r="O61" s="4">
        <f t="shared" si="8"/>
        <v>9.4177215189873404</v>
      </c>
      <c r="P61" s="3"/>
    </row>
    <row r="62" spans="1:16">
      <c r="A62" s="6" t="s">
        <v>3</v>
      </c>
      <c r="B62" s="6" t="s">
        <v>47</v>
      </c>
      <c r="C62" s="3" t="s">
        <v>28</v>
      </c>
      <c r="D62" s="3">
        <v>3.46</v>
      </c>
      <c r="E62" s="3">
        <v>8.65</v>
      </c>
      <c r="F62" s="3">
        <v>22</v>
      </c>
      <c r="G62" s="3">
        <v>27</v>
      </c>
      <c r="H62" s="5">
        <f t="shared" si="6"/>
        <v>32.4</v>
      </c>
      <c r="I62" s="5">
        <f>H62/J62</f>
        <v>32.4</v>
      </c>
      <c r="J62" s="3">
        <f>ROUNDUP(D62/20,0)</f>
        <v>1</v>
      </c>
      <c r="K62" t="s">
        <v>88</v>
      </c>
      <c r="L62" s="14">
        <v>363</v>
      </c>
      <c r="M62" s="3">
        <f t="shared" si="9"/>
        <v>363</v>
      </c>
      <c r="N62" s="4">
        <f t="shared" si="7"/>
        <v>9.3641618497109818</v>
      </c>
      <c r="O62" s="4">
        <f t="shared" si="8"/>
        <v>3.7456647398843925</v>
      </c>
      <c r="P62" s="3"/>
    </row>
    <row r="63" spans="1:16">
      <c r="A63" s="6" t="s">
        <v>3</v>
      </c>
      <c r="B63" s="6" t="s">
        <v>47</v>
      </c>
      <c r="C63" s="3" t="s">
        <v>26</v>
      </c>
      <c r="D63" s="3">
        <v>10.43</v>
      </c>
      <c r="E63" s="3">
        <v>26.08</v>
      </c>
      <c r="F63" s="3">
        <v>19</v>
      </c>
      <c r="G63" s="3">
        <v>448</v>
      </c>
      <c r="H63" s="5">
        <f t="shared" si="6"/>
        <v>537.6</v>
      </c>
      <c r="I63" s="5">
        <f>H63/J63</f>
        <v>537.6</v>
      </c>
      <c r="J63" s="3">
        <f>ROUNDUP(D63/20,0)</f>
        <v>1</v>
      </c>
      <c r="K63" s="3" t="s">
        <v>79</v>
      </c>
      <c r="L63" s="3">
        <v>582</v>
      </c>
      <c r="M63" s="3">
        <f t="shared" si="9"/>
        <v>582</v>
      </c>
      <c r="N63" s="4">
        <f t="shared" si="7"/>
        <v>51.543624161073829</v>
      </c>
      <c r="O63" s="4">
        <f t="shared" si="8"/>
        <v>20.613496932515339</v>
      </c>
      <c r="P63" s="3"/>
    </row>
    <row r="64" spans="1:16" ht="30" customHeight="1">
      <c r="A64" s="6" t="s">
        <v>3</v>
      </c>
      <c r="B64" s="6" t="s">
        <v>48</v>
      </c>
      <c r="C64" s="3" t="s">
        <v>35</v>
      </c>
      <c r="D64" s="3">
        <v>20.45</v>
      </c>
      <c r="E64" s="3">
        <v>51.13</v>
      </c>
      <c r="F64" s="3">
        <v>19</v>
      </c>
      <c r="G64" s="3">
        <v>465</v>
      </c>
      <c r="H64" s="5">
        <f t="shared" si="6"/>
        <v>558</v>
      </c>
      <c r="I64" s="5">
        <f>(H64+H65+H66+H67+H68)/J64</f>
        <v>988.80000000000007</v>
      </c>
      <c r="J64" s="3">
        <v>1</v>
      </c>
      <c r="K64" s="3" t="s">
        <v>82</v>
      </c>
      <c r="L64" s="3">
        <v>1061</v>
      </c>
      <c r="M64" s="3">
        <f t="shared" si="9"/>
        <v>1061</v>
      </c>
      <c r="N64" s="4">
        <f t="shared" si="7"/>
        <v>27.286063569682153</v>
      </c>
      <c r="O64" s="4">
        <f t="shared" si="8"/>
        <v>10.913358106786621</v>
      </c>
      <c r="P64" s="3">
        <f>SUM(H64:H70)</f>
        <v>1819.2</v>
      </c>
    </row>
    <row r="65" spans="1:16">
      <c r="A65" s="6" t="s">
        <v>3</v>
      </c>
      <c r="B65" s="6" t="s">
        <v>48</v>
      </c>
      <c r="C65" s="3" t="s">
        <v>29</v>
      </c>
      <c r="D65" s="3">
        <v>6.09</v>
      </c>
      <c r="E65" s="3">
        <v>15.22</v>
      </c>
      <c r="F65" s="3">
        <v>19</v>
      </c>
      <c r="G65" s="3">
        <v>178</v>
      </c>
      <c r="H65" s="5">
        <f t="shared" si="6"/>
        <v>213.6</v>
      </c>
      <c r="I65" s="5"/>
      <c r="J65" s="3"/>
      <c r="K65" s="3"/>
      <c r="L65" s="3"/>
      <c r="M65" s="3">
        <f t="shared" si="9"/>
        <v>0</v>
      </c>
      <c r="N65" s="4">
        <f t="shared" si="7"/>
        <v>35.073891625615765</v>
      </c>
      <c r="O65" s="4">
        <f t="shared" si="8"/>
        <v>14.034165571616294</v>
      </c>
      <c r="P65" s="3"/>
    </row>
    <row r="66" spans="1:16">
      <c r="A66" s="6" t="s">
        <v>3</v>
      </c>
      <c r="B66" s="6" t="s">
        <v>48</v>
      </c>
      <c r="C66" s="3" t="s">
        <v>30</v>
      </c>
      <c r="D66" s="3">
        <v>1.35</v>
      </c>
      <c r="E66" s="3">
        <v>3.38</v>
      </c>
      <c r="F66" s="3">
        <v>19</v>
      </c>
      <c r="G66" s="3">
        <v>6</v>
      </c>
      <c r="H66" s="5">
        <f t="shared" si="6"/>
        <v>7.1999999999999993</v>
      </c>
      <c r="I66" s="5"/>
      <c r="J66" s="3"/>
      <c r="K66" s="3"/>
      <c r="L66" s="3"/>
      <c r="M66" s="3">
        <f t="shared" si="9"/>
        <v>0</v>
      </c>
      <c r="N66" s="4">
        <f t="shared" si="7"/>
        <v>5.3333333333333321</v>
      </c>
      <c r="O66" s="4">
        <f t="shared" si="8"/>
        <v>2.1301775147928992</v>
      </c>
      <c r="P66" s="3"/>
    </row>
    <row r="67" spans="1:16">
      <c r="A67" s="6" t="s">
        <v>3</v>
      </c>
      <c r="B67" s="6" t="s">
        <v>48</v>
      </c>
      <c r="C67" s="3" t="s">
        <v>49</v>
      </c>
      <c r="D67" s="3">
        <v>2.29</v>
      </c>
      <c r="E67" s="3">
        <v>5.72</v>
      </c>
      <c r="F67" s="3">
        <v>19</v>
      </c>
      <c r="G67" s="3">
        <v>142</v>
      </c>
      <c r="H67" s="5">
        <f t="shared" ref="H67:H95" si="10">$H$2*G67</f>
        <v>170.4</v>
      </c>
      <c r="I67" s="5"/>
      <c r="J67" s="3"/>
      <c r="K67" s="3"/>
      <c r="L67" s="3"/>
      <c r="M67" s="3">
        <f t="shared" si="9"/>
        <v>0</v>
      </c>
      <c r="N67" s="4">
        <f t="shared" ref="N67:N95" si="11">H67/D67</f>
        <v>74.410480349344979</v>
      </c>
      <c r="O67" s="4">
        <f t="shared" ref="O67:O95" si="12">H67/E67</f>
        <v>29.790209790209794</v>
      </c>
      <c r="P67" s="3"/>
    </row>
    <row r="68" spans="1:16">
      <c r="A68" s="6" t="s">
        <v>3</v>
      </c>
      <c r="B68" s="6" t="s">
        <v>48</v>
      </c>
      <c r="C68" s="3" t="s">
        <v>31</v>
      </c>
      <c r="D68" s="3">
        <v>1.35</v>
      </c>
      <c r="E68" s="3">
        <v>3.38</v>
      </c>
      <c r="F68" s="3">
        <v>19</v>
      </c>
      <c r="G68" s="3">
        <v>33</v>
      </c>
      <c r="H68" s="5">
        <f t="shared" si="10"/>
        <v>39.6</v>
      </c>
      <c r="I68" s="5"/>
      <c r="J68" s="3"/>
      <c r="K68" s="3"/>
      <c r="L68" s="3"/>
      <c r="M68" s="3">
        <f t="shared" si="9"/>
        <v>0</v>
      </c>
      <c r="N68" s="4">
        <f t="shared" si="11"/>
        <v>29.333333333333332</v>
      </c>
      <c r="O68" s="4">
        <f t="shared" si="12"/>
        <v>11.715976331360947</v>
      </c>
      <c r="P68" s="3"/>
    </row>
    <row r="69" spans="1:16">
      <c r="A69" s="6" t="s">
        <v>3</v>
      </c>
      <c r="B69" s="6" t="s">
        <v>48</v>
      </c>
      <c r="C69" s="3" t="s">
        <v>28</v>
      </c>
      <c r="D69" s="3">
        <v>4.47</v>
      </c>
      <c r="E69" s="3">
        <v>11.17</v>
      </c>
      <c r="F69" s="3">
        <v>22</v>
      </c>
      <c r="G69" s="3">
        <v>112</v>
      </c>
      <c r="H69" s="5">
        <f t="shared" si="10"/>
        <v>134.4</v>
      </c>
      <c r="I69" s="5">
        <f>H69/J69</f>
        <v>134.4</v>
      </c>
      <c r="J69" s="3">
        <f>ROUNDUP(D69/20,0)</f>
        <v>1</v>
      </c>
      <c r="K69" t="s">
        <v>88</v>
      </c>
      <c r="L69" s="14">
        <v>363</v>
      </c>
      <c r="M69" s="3">
        <f t="shared" si="9"/>
        <v>363</v>
      </c>
      <c r="N69" s="4">
        <f t="shared" si="11"/>
        <v>30.067114093959734</v>
      </c>
      <c r="O69" s="4">
        <f t="shared" si="12"/>
        <v>12.032229185317815</v>
      </c>
      <c r="P69" s="3"/>
    </row>
    <row r="70" spans="1:16">
      <c r="A70" s="6" t="s">
        <v>3</v>
      </c>
      <c r="B70" s="6" t="s">
        <v>48</v>
      </c>
      <c r="C70" s="3" t="s">
        <v>38</v>
      </c>
      <c r="D70" s="3">
        <v>10.84</v>
      </c>
      <c r="E70" s="3">
        <v>27.1</v>
      </c>
      <c r="F70" s="3">
        <v>19</v>
      </c>
      <c r="G70" s="3">
        <v>580</v>
      </c>
      <c r="H70" s="5">
        <f t="shared" si="10"/>
        <v>696</v>
      </c>
      <c r="I70" s="5">
        <f>H70/J70</f>
        <v>696</v>
      </c>
      <c r="J70" s="3">
        <f>ROUNDUP(D70/20,0)</f>
        <v>1</v>
      </c>
      <c r="K70" s="3" t="s">
        <v>83</v>
      </c>
      <c r="L70" s="3">
        <v>671</v>
      </c>
      <c r="M70" s="3">
        <f t="shared" si="9"/>
        <v>671</v>
      </c>
      <c r="N70" s="4">
        <f t="shared" si="11"/>
        <v>64.20664206642067</v>
      </c>
      <c r="O70" s="4">
        <f t="shared" si="12"/>
        <v>25.682656826568266</v>
      </c>
      <c r="P70" s="3"/>
    </row>
    <row r="71" spans="1:16" ht="30" customHeight="1">
      <c r="A71" s="6" t="s">
        <v>3</v>
      </c>
      <c r="B71" s="6" t="s">
        <v>51</v>
      </c>
      <c r="C71" s="3" t="s">
        <v>35</v>
      </c>
      <c r="D71" s="3">
        <v>17.61</v>
      </c>
      <c r="E71" s="3">
        <v>44.03</v>
      </c>
      <c r="F71" s="3">
        <v>19</v>
      </c>
      <c r="G71" s="3">
        <v>642</v>
      </c>
      <c r="H71" s="5">
        <f t="shared" si="10"/>
        <v>770.4</v>
      </c>
      <c r="I71" s="5">
        <f>(H71+H72+H73+H74+H75)/J71</f>
        <v>1143.5999999999999</v>
      </c>
      <c r="J71" s="3">
        <f>ROUNDUP(D71/20,0)</f>
        <v>1</v>
      </c>
      <c r="K71" s="3" t="s">
        <v>84</v>
      </c>
      <c r="L71" s="3">
        <v>1194</v>
      </c>
      <c r="M71" s="3">
        <f t="shared" si="9"/>
        <v>1194</v>
      </c>
      <c r="N71" s="4">
        <f t="shared" si="11"/>
        <v>43.747870528109026</v>
      </c>
      <c r="O71" s="4">
        <f t="shared" si="12"/>
        <v>17.49716102657279</v>
      </c>
      <c r="P71" s="3">
        <f>SUM(H71:H77)</f>
        <v>1853.9999999999998</v>
      </c>
    </row>
    <row r="72" spans="1:16">
      <c r="A72" s="6" t="s">
        <v>3</v>
      </c>
      <c r="B72" s="6" t="s">
        <v>51</v>
      </c>
      <c r="C72" s="3" t="s">
        <v>52</v>
      </c>
      <c r="D72" s="3">
        <v>2.92</v>
      </c>
      <c r="E72" s="3">
        <v>7.3</v>
      </c>
      <c r="F72" s="3">
        <v>19</v>
      </c>
      <c r="G72" s="3">
        <v>119</v>
      </c>
      <c r="H72" s="5">
        <f t="shared" si="10"/>
        <v>142.79999999999998</v>
      </c>
      <c r="I72" s="5"/>
      <c r="J72" s="3"/>
      <c r="K72" s="3"/>
      <c r="L72" s="3"/>
      <c r="M72" s="3">
        <f t="shared" si="9"/>
        <v>0</v>
      </c>
      <c r="N72" s="4">
        <f t="shared" si="11"/>
        <v>48.904109589041092</v>
      </c>
      <c r="O72" s="4">
        <f t="shared" si="12"/>
        <v>19.561643835616437</v>
      </c>
      <c r="P72" s="3"/>
    </row>
    <row r="73" spans="1:16">
      <c r="A73" s="6" t="s">
        <v>3</v>
      </c>
      <c r="B73" s="6" t="s">
        <v>51</v>
      </c>
      <c r="C73" s="3" t="s">
        <v>30</v>
      </c>
      <c r="D73" s="3">
        <v>2.23</v>
      </c>
      <c r="E73" s="3">
        <v>5.58</v>
      </c>
      <c r="F73" s="3">
        <v>19</v>
      </c>
      <c r="G73" s="3">
        <v>12</v>
      </c>
      <c r="H73" s="5">
        <f t="shared" si="10"/>
        <v>14.399999999999999</v>
      </c>
      <c r="I73" s="5"/>
      <c r="J73" s="3"/>
      <c r="K73" s="3"/>
      <c r="L73" s="3"/>
      <c r="M73" s="3">
        <f t="shared" si="9"/>
        <v>0</v>
      </c>
      <c r="N73" s="4">
        <f t="shared" si="11"/>
        <v>6.4573991031390126</v>
      </c>
      <c r="O73" s="4">
        <f t="shared" si="12"/>
        <v>2.5806451612903225</v>
      </c>
      <c r="P73" s="3"/>
    </row>
    <row r="74" spans="1:16">
      <c r="A74" s="6" t="s">
        <v>3</v>
      </c>
      <c r="B74" s="6" t="s">
        <v>51</v>
      </c>
      <c r="C74" s="3" t="s">
        <v>29</v>
      </c>
      <c r="D74" s="3">
        <v>5.09</v>
      </c>
      <c r="E74" s="3">
        <v>12.72</v>
      </c>
      <c r="F74" s="3">
        <v>19</v>
      </c>
      <c r="G74" s="3">
        <v>153</v>
      </c>
      <c r="H74" s="5">
        <f t="shared" si="10"/>
        <v>183.6</v>
      </c>
      <c r="I74" s="5"/>
      <c r="J74" s="3"/>
      <c r="K74" s="3"/>
      <c r="L74" s="3"/>
      <c r="M74" s="3">
        <f t="shared" si="9"/>
        <v>0</v>
      </c>
      <c r="N74" s="4">
        <f t="shared" si="11"/>
        <v>36.07072691552063</v>
      </c>
      <c r="O74" s="4">
        <f t="shared" si="12"/>
        <v>14.433962264150942</v>
      </c>
      <c r="P74" s="3"/>
    </row>
    <row r="75" spans="1:16">
      <c r="A75" s="6" t="s">
        <v>3</v>
      </c>
      <c r="B75" s="6" t="s">
        <v>51</v>
      </c>
      <c r="C75" s="3" t="s">
        <v>31</v>
      </c>
      <c r="D75" s="3">
        <v>1.48</v>
      </c>
      <c r="E75" s="3">
        <v>3.7</v>
      </c>
      <c r="F75" s="3">
        <v>19</v>
      </c>
      <c r="G75" s="3">
        <v>27</v>
      </c>
      <c r="H75" s="5">
        <f t="shared" si="10"/>
        <v>32.4</v>
      </c>
      <c r="I75" s="5"/>
      <c r="J75" s="3"/>
      <c r="K75" s="3"/>
      <c r="L75" s="3"/>
      <c r="M75" s="3"/>
      <c r="N75" s="4">
        <f t="shared" si="11"/>
        <v>21.891891891891891</v>
      </c>
      <c r="O75" s="4">
        <f t="shared" si="12"/>
        <v>8.7567567567567561</v>
      </c>
      <c r="P75" s="3"/>
    </row>
    <row r="76" spans="1:16">
      <c r="A76" s="6" t="s">
        <v>3</v>
      </c>
      <c r="B76" s="6" t="s">
        <v>51</v>
      </c>
      <c r="C76" s="3" t="s">
        <v>26</v>
      </c>
      <c r="D76" s="3">
        <v>11.13</v>
      </c>
      <c r="E76" s="3">
        <v>27.83</v>
      </c>
      <c r="F76" s="3">
        <v>19</v>
      </c>
      <c r="G76" s="3">
        <v>473</v>
      </c>
      <c r="H76" s="5">
        <f t="shared" si="10"/>
        <v>567.6</v>
      </c>
      <c r="I76" s="5">
        <f>H76/J76</f>
        <v>567.6</v>
      </c>
      <c r="J76" s="3">
        <f>ROUNDUP(D76/20,0)</f>
        <v>1</v>
      </c>
      <c r="K76" s="3" t="s">
        <v>79</v>
      </c>
      <c r="L76" s="3">
        <v>582</v>
      </c>
      <c r="M76" s="3">
        <f t="shared" ref="M76:M95" si="13">J76*L76</f>
        <v>582</v>
      </c>
      <c r="N76" s="4">
        <f t="shared" si="11"/>
        <v>50.997304582210241</v>
      </c>
      <c r="O76" s="4">
        <f t="shared" si="12"/>
        <v>20.39525691699605</v>
      </c>
      <c r="P76" s="3"/>
    </row>
    <row r="77" spans="1:16">
      <c r="A77" s="6" t="s">
        <v>3</v>
      </c>
      <c r="B77" s="6" t="s">
        <v>51</v>
      </c>
      <c r="C77" s="3" t="s">
        <v>28</v>
      </c>
      <c r="D77" s="3">
        <v>2.8</v>
      </c>
      <c r="E77" s="3">
        <v>7</v>
      </c>
      <c r="F77" s="3">
        <v>22</v>
      </c>
      <c r="G77" s="3">
        <v>119</v>
      </c>
      <c r="H77" s="5">
        <f t="shared" si="10"/>
        <v>142.79999999999998</v>
      </c>
      <c r="I77" s="5">
        <f>H77/J77</f>
        <v>142.79999999999998</v>
      </c>
      <c r="J77" s="3">
        <f>ROUNDUP(D77/20,0)</f>
        <v>1</v>
      </c>
      <c r="K77" t="s">
        <v>88</v>
      </c>
      <c r="L77" s="14">
        <v>363</v>
      </c>
      <c r="M77" s="3">
        <f t="shared" si="13"/>
        <v>363</v>
      </c>
      <c r="N77" s="4">
        <f t="shared" si="11"/>
        <v>51</v>
      </c>
      <c r="O77" s="4">
        <f t="shared" si="12"/>
        <v>20.399999999999999</v>
      </c>
      <c r="P77" s="3"/>
    </row>
    <row r="78" spans="1:16" ht="30" customHeight="1">
      <c r="A78" s="6" t="s">
        <v>3</v>
      </c>
      <c r="B78" s="6" t="s">
        <v>54</v>
      </c>
      <c r="C78" s="3" t="s">
        <v>35</v>
      </c>
      <c r="D78" s="3">
        <v>22.03</v>
      </c>
      <c r="E78" s="3">
        <v>55.08</v>
      </c>
      <c r="F78" s="3">
        <v>19</v>
      </c>
      <c r="G78" s="3">
        <v>582</v>
      </c>
      <c r="H78" s="5">
        <f t="shared" si="10"/>
        <v>698.4</v>
      </c>
      <c r="I78" s="5">
        <f>(H78+H81+H82+H83+H84)/J78</f>
        <v>547.20000000000005</v>
      </c>
      <c r="J78" s="3">
        <f>ROUNDUP(D78/20,0)</f>
        <v>2</v>
      </c>
      <c r="K78" s="3" t="s">
        <v>85</v>
      </c>
      <c r="L78" s="3">
        <v>597</v>
      </c>
      <c r="M78" s="3">
        <f t="shared" si="13"/>
        <v>1194</v>
      </c>
      <c r="N78" s="4">
        <f t="shared" si="11"/>
        <v>31.702224239673171</v>
      </c>
      <c r="O78" s="4">
        <f t="shared" si="12"/>
        <v>12.679738562091503</v>
      </c>
      <c r="P78" s="3">
        <f>SUM(H78:H88)</f>
        <v>3234.0000000000005</v>
      </c>
    </row>
    <row r="79" spans="1:16">
      <c r="A79" s="6" t="s">
        <v>3</v>
      </c>
      <c r="B79" s="6" t="s">
        <v>54</v>
      </c>
      <c r="C79" s="3" t="s">
        <v>29</v>
      </c>
      <c r="D79" s="3">
        <v>12.04</v>
      </c>
      <c r="E79" s="3">
        <v>30.1</v>
      </c>
      <c r="F79" s="3">
        <v>19</v>
      </c>
      <c r="G79" s="3">
        <v>258</v>
      </c>
      <c r="H79" s="5">
        <f t="shared" si="10"/>
        <v>309.59999999999997</v>
      </c>
      <c r="I79" s="5">
        <f>H79+H80</f>
        <v>431.99999999999994</v>
      </c>
      <c r="J79" s="3">
        <v>1</v>
      </c>
      <c r="K79" s="3" t="s">
        <v>85</v>
      </c>
      <c r="L79" s="3">
        <v>433</v>
      </c>
      <c r="M79" s="3">
        <f t="shared" si="13"/>
        <v>433</v>
      </c>
      <c r="N79" s="4">
        <f t="shared" si="11"/>
        <v>25.714285714285712</v>
      </c>
      <c r="O79" s="4">
        <f t="shared" si="12"/>
        <v>10.285714285714285</v>
      </c>
      <c r="P79" s="3"/>
    </row>
    <row r="80" spans="1:16">
      <c r="A80" s="6" t="s">
        <v>3</v>
      </c>
      <c r="B80" s="6" t="s">
        <v>54</v>
      </c>
      <c r="C80" s="3" t="s">
        <v>30</v>
      </c>
      <c r="D80" s="3">
        <v>3.45</v>
      </c>
      <c r="E80" s="3">
        <v>8.6300000000000008</v>
      </c>
      <c r="F80" s="3">
        <v>19</v>
      </c>
      <c r="G80" s="3">
        <v>102</v>
      </c>
      <c r="H80" s="5">
        <f t="shared" si="10"/>
        <v>122.39999999999999</v>
      </c>
      <c r="I80" s="5"/>
      <c r="J80" s="3"/>
      <c r="K80" s="3"/>
      <c r="L80" s="3"/>
      <c r="M80" s="3">
        <f t="shared" si="13"/>
        <v>0</v>
      </c>
      <c r="N80" s="4">
        <f t="shared" si="11"/>
        <v>35.478260869565212</v>
      </c>
      <c r="O80" s="4">
        <f t="shared" si="12"/>
        <v>14.183082271147159</v>
      </c>
      <c r="P80" s="3"/>
    </row>
    <row r="81" spans="1:16">
      <c r="A81" s="6" t="s">
        <v>3</v>
      </c>
      <c r="B81" s="6" t="s">
        <v>54</v>
      </c>
      <c r="C81" s="3" t="s">
        <v>31</v>
      </c>
      <c r="D81" s="3">
        <v>1.89</v>
      </c>
      <c r="E81" s="3">
        <v>4.72</v>
      </c>
      <c r="F81" s="3">
        <v>19</v>
      </c>
      <c r="G81" s="3">
        <v>32</v>
      </c>
      <c r="H81" s="5">
        <f t="shared" si="10"/>
        <v>38.4</v>
      </c>
      <c r="I81" s="5"/>
      <c r="J81" s="3"/>
      <c r="K81" s="3"/>
      <c r="L81" s="3"/>
      <c r="M81" s="3">
        <f t="shared" si="13"/>
        <v>0</v>
      </c>
      <c r="N81" s="4">
        <f t="shared" si="11"/>
        <v>20.317460317460316</v>
      </c>
      <c r="O81" s="4">
        <f t="shared" si="12"/>
        <v>8.1355932203389827</v>
      </c>
      <c r="P81" s="3"/>
    </row>
    <row r="82" spans="1:16">
      <c r="A82" s="6" t="s">
        <v>3</v>
      </c>
      <c r="B82" s="6" t="s">
        <v>54</v>
      </c>
      <c r="C82" s="3" t="s">
        <v>55</v>
      </c>
      <c r="D82" s="3">
        <v>6.51</v>
      </c>
      <c r="E82" s="3">
        <v>16.28</v>
      </c>
      <c r="F82" s="3">
        <v>19</v>
      </c>
      <c r="G82" s="3">
        <v>210</v>
      </c>
      <c r="H82" s="5">
        <f t="shared" si="10"/>
        <v>252</v>
      </c>
      <c r="I82" s="5"/>
      <c r="J82" s="3"/>
      <c r="K82" s="3"/>
      <c r="L82" s="3"/>
      <c r="M82" s="3">
        <f t="shared" si="13"/>
        <v>0</v>
      </c>
      <c r="N82" s="4">
        <f t="shared" si="11"/>
        <v>38.70967741935484</v>
      </c>
      <c r="O82" s="4">
        <f t="shared" si="12"/>
        <v>15.479115479115478</v>
      </c>
      <c r="P82" s="3"/>
    </row>
    <row r="83" spans="1:16">
      <c r="A83" s="6" t="s">
        <v>3</v>
      </c>
      <c r="B83" s="6" t="s">
        <v>54</v>
      </c>
      <c r="C83" s="3" t="s">
        <v>56</v>
      </c>
      <c r="D83" s="3">
        <v>3.32</v>
      </c>
      <c r="E83" s="3">
        <v>8.3000000000000007</v>
      </c>
      <c r="F83" s="3">
        <v>19</v>
      </c>
      <c r="G83" s="3">
        <v>81</v>
      </c>
      <c r="H83" s="5">
        <f t="shared" si="10"/>
        <v>97.2</v>
      </c>
      <c r="I83" s="5"/>
      <c r="J83" s="3"/>
      <c r="K83" s="3"/>
      <c r="L83" s="3"/>
      <c r="M83" s="3">
        <f t="shared" si="13"/>
        <v>0</v>
      </c>
      <c r="N83" s="4">
        <f t="shared" si="11"/>
        <v>29.277108433734941</v>
      </c>
      <c r="O83" s="4">
        <f t="shared" si="12"/>
        <v>11.710843373493976</v>
      </c>
      <c r="P83" s="3"/>
    </row>
    <row r="84" spans="1:16">
      <c r="A84" s="6" t="s">
        <v>3</v>
      </c>
      <c r="B84" s="6" t="s">
        <v>54</v>
      </c>
      <c r="C84" s="3" t="s">
        <v>57</v>
      </c>
      <c r="D84" s="3">
        <v>1.66</v>
      </c>
      <c r="E84" s="3">
        <v>4.1500000000000004</v>
      </c>
      <c r="F84" s="3">
        <v>19</v>
      </c>
      <c r="G84" s="3">
        <v>7</v>
      </c>
      <c r="H84" s="5">
        <f t="shared" si="10"/>
        <v>8.4</v>
      </c>
      <c r="I84" s="5"/>
      <c r="J84" s="3"/>
      <c r="K84" s="3"/>
      <c r="L84" s="3"/>
      <c r="M84" s="3">
        <f t="shared" si="13"/>
        <v>0</v>
      </c>
      <c r="N84" s="4">
        <f t="shared" si="11"/>
        <v>5.0602409638554224</v>
      </c>
      <c r="O84" s="4">
        <f t="shared" si="12"/>
        <v>2.0240963855421685</v>
      </c>
      <c r="P84" s="3"/>
    </row>
    <row r="85" spans="1:16">
      <c r="A85" s="6" t="s">
        <v>3</v>
      </c>
      <c r="B85" s="6" t="s">
        <v>54</v>
      </c>
      <c r="C85" s="3" t="s">
        <v>26</v>
      </c>
      <c r="D85" s="3">
        <v>11.09</v>
      </c>
      <c r="E85" s="3">
        <v>27.73</v>
      </c>
      <c r="F85" s="3">
        <v>19</v>
      </c>
      <c r="G85" s="3">
        <v>487</v>
      </c>
      <c r="H85" s="5">
        <f t="shared" si="10"/>
        <v>584.4</v>
      </c>
      <c r="I85" s="5">
        <f>H85/J85</f>
        <v>584.4</v>
      </c>
      <c r="J85" s="3">
        <f>ROUNDUP(D85/20,0)</f>
        <v>1</v>
      </c>
      <c r="K85" s="3" t="s">
        <v>85</v>
      </c>
      <c r="L85" s="3">
        <v>697</v>
      </c>
      <c r="M85" s="3">
        <f t="shared" si="13"/>
        <v>697</v>
      </c>
      <c r="N85" s="4">
        <f t="shared" si="11"/>
        <v>52.696122633002702</v>
      </c>
      <c r="O85" s="4">
        <f t="shared" si="12"/>
        <v>21.074648395239812</v>
      </c>
      <c r="P85" s="3"/>
    </row>
    <row r="86" spans="1:16">
      <c r="A86" s="6" t="s">
        <v>3</v>
      </c>
      <c r="B86" s="6" t="s">
        <v>54</v>
      </c>
      <c r="C86" s="3" t="s">
        <v>27</v>
      </c>
      <c r="D86" s="3">
        <v>11.74</v>
      </c>
      <c r="E86" s="3">
        <v>29.35</v>
      </c>
      <c r="F86" s="3">
        <v>19</v>
      </c>
      <c r="G86" s="3">
        <v>384</v>
      </c>
      <c r="H86" s="5">
        <f t="shared" si="10"/>
        <v>460.79999999999995</v>
      </c>
      <c r="I86" s="5">
        <f>H86/J86</f>
        <v>460.79999999999995</v>
      </c>
      <c r="J86" s="3">
        <f>ROUNDUP(D86/20,0)</f>
        <v>1</v>
      </c>
      <c r="K86" s="3" t="s">
        <v>86</v>
      </c>
      <c r="L86" s="3">
        <v>453</v>
      </c>
      <c r="M86" s="3">
        <f t="shared" si="13"/>
        <v>453</v>
      </c>
      <c r="N86" s="4">
        <f t="shared" si="11"/>
        <v>39.250425894378189</v>
      </c>
      <c r="O86" s="4">
        <f t="shared" si="12"/>
        <v>15.700170357751276</v>
      </c>
      <c r="P86" s="3"/>
    </row>
    <row r="87" spans="1:16">
      <c r="A87" s="6" t="s">
        <v>3</v>
      </c>
      <c r="B87" s="6" t="s">
        <v>54</v>
      </c>
      <c r="C87" s="3" t="s">
        <v>58</v>
      </c>
      <c r="D87" s="3">
        <v>8.8699999999999992</v>
      </c>
      <c r="E87" s="3">
        <v>22.17</v>
      </c>
      <c r="F87" s="3">
        <v>19</v>
      </c>
      <c r="G87" s="3">
        <v>358</v>
      </c>
      <c r="H87" s="5">
        <f t="shared" si="10"/>
        <v>429.59999999999997</v>
      </c>
      <c r="I87" s="5">
        <f>H87/J87</f>
        <v>429.59999999999997</v>
      </c>
      <c r="J87" s="3">
        <f>ROUNDUP(D87/20,0)</f>
        <v>1</v>
      </c>
      <c r="K87" s="3" t="s">
        <v>86</v>
      </c>
      <c r="L87" s="3">
        <v>453</v>
      </c>
      <c r="M87" s="3">
        <f t="shared" si="13"/>
        <v>453</v>
      </c>
      <c r="N87" s="4">
        <f t="shared" si="11"/>
        <v>48.432919954904172</v>
      </c>
      <c r="O87" s="4">
        <f t="shared" si="12"/>
        <v>19.377537212449251</v>
      </c>
      <c r="P87" s="3"/>
    </row>
    <row r="88" spans="1:16">
      <c r="A88" s="6" t="s">
        <v>3</v>
      </c>
      <c r="B88" s="6" t="s">
        <v>54</v>
      </c>
      <c r="C88" s="3" t="s">
        <v>28</v>
      </c>
      <c r="D88" s="3">
        <v>5.14</v>
      </c>
      <c r="E88" s="3">
        <v>12.85</v>
      </c>
      <c r="F88" s="3">
        <v>22</v>
      </c>
      <c r="G88" s="3">
        <v>194</v>
      </c>
      <c r="H88" s="5">
        <f t="shared" si="10"/>
        <v>232.79999999999998</v>
      </c>
      <c r="I88" s="5">
        <f>H88/J88</f>
        <v>232.79999999999998</v>
      </c>
      <c r="J88" s="3">
        <f>ROUNDUP(D88/20,0)</f>
        <v>1</v>
      </c>
      <c r="K88" t="s">
        <v>88</v>
      </c>
      <c r="L88" s="14">
        <v>363</v>
      </c>
      <c r="M88" s="3">
        <f t="shared" si="13"/>
        <v>363</v>
      </c>
      <c r="N88" s="4">
        <f t="shared" si="11"/>
        <v>45.291828793774322</v>
      </c>
      <c r="O88" s="4">
        <f t="shared" si="12"/>
        <v>18.116731517509727</v>
      </c>
      <c r="P88" s="3"/>
    </row>
    <row r="89" spans="1:16" ht="30" customHeight="1">
      <c r="A89" s="6" t="s">
        <v>3</v>
      </c>
      <c r="B89" s="6" t="s">
        <v>59</v>
      </c>
      <c r="C89" s="3" t="s">
        <v>35</v>
      </c>
      <c r="D89" s="3">
        <v>17.61</v>
      </c>
      <c r="E89" s="3">
        <v>44.03</v>
      </c>
      <c r="F89" s="3">
        <v>19</v>
      </c>
      <c r="G89" s="3">
        <v>547</v>
      </c>
      <c r="H89" s="5">
        <f t="shared" si="10"/>
        <v>656.4</v>
      </c>
      <c r="I89" s="5">
        <f>(H89+H90+H91+H92+H93)/J89</f>
        <v>1018.8</v>
      </c>
      <c r="J89" s="3">
        <f>ROUNDUP(D89/20,0)</f>
        <v>1</v>
      </c>
      <c r="K89" s="3" t="s">
        <v>82</v>
      </c>
      <c r="L89" s="3">
        <v>1061</v>
      </c>
      <c r="M89" s="3">
        <f t="shared" si="13"/>
        <v>1061</v>
      </c>
      <c r="N89" s="4">
        <f t="shared" si="11"/>
        <v>37.274275979557068</v>
      </c>
      <c r="O89" s="4">
        <f t="shared" si="12"/>
        <v>14.908017260958436</v>
      </c>
      <c r="P89" s="3">
        <f>SUM(H89:H95)</f>
        <v>1699.2</v>
      </c>
    </row>
    <row r="90" spans="1:16">
      <c r="A90" s="6" t="s">
        <v>3</v>
      </c>
      <c r="B90" s="6" t="s">
        <v>59</v>
      </c>
      <c r="C90" s="3" t="s">
        <v>52</v>
      </c>
      <c r="D90" s="3">
        <v>2.92</v>
      </c>
      <c r="E90" s="3">
        <v>7.3</v>
      </c>
      <c r="F90" s="3">
        <v>19</v>
      </c>
      <c r="G90" s="3">
        <v>108</v>
      </c>
      <c r="H90" s="5">
        <f t="shared" si="10"/>
        <v>129.6</v>
      </c>
      <c r="I90" s="5"/>
      <c r="J90" s="3"/>
      <c r="K90" s="3"/>
      <c r="L90" s="3"/>
      <c r="M90" s="3">
        <f t="shared" si="13"/>
        <v>0</v>
      </c>
      <c r="N90" s="4">
        <f t="shared" si="11"/>
        <v>44.383561643835613</v>
      </c>
      <c r="O90" s="4">
        <f t="shared" si="12"/>
        <v>17.753424657534246</v>
      </c>
      <c r="P90" s="3"/>
    </row>
    <row r="91" spans="1:16">
      <c r="A91" s="6" t="s">
        <v>3</v>
      </c>
      <c r="B91" s="6" t="s">
        <v>59</v>
      </c>
      <c r="C91" s="3" t="s">
        <v>31</v>
      </c>
      <c r="D91" s="3">
        <v>1.48</v>
      </c>
      <c r="E91" s="3">
        <v>3.7</v>
      </c>
      <c r="F91" s="3">
        <v>19</v>
      </c>
      <c r="G91" s="3">
        <v>22</v>
      </c>
      <c r="H91" s="5">
        <f t="shared" si="10"/>
        <v>26.4</v>
      </c>
      <c r="I91" s="5"/>
      <c r="J91" s="3"/>
      <c r="K91" s="3"/>
      <c r="L91" s="3"/>
      <c r="M91" s="3">
        <f t="shared" si="13"/>
        <v>0</v>
      </c>
      <c r="N91" s="4">
        <f t="shared" si="11"/>
        <v>17.837837837837839</v>
      </c>
      <c r="O91" s="4">
        <f t="shared" si="12"/>
        <v>7.1351351351351342</v>
      </c>
      <c r="P91" s="3"/>
    </row>
    <row r="92" spans="1:16">
      <c r="A92" s="6" t="s">
        <v>3</v>
      </c>
      <c r="B92" s="6" t="s">
        <v>59</v>
      </c>
      <c r="C92" s="3" t="s">
        <v>29</v>
      </c>
      <c r="D92" s="3">
        <v>5.09</v>
      </c>
      <c r="E92" s="3">
        <v>12.72</v>
      </c>
      <c r="F92" s="3">
        <v>19</v>
      </c>
      <c r="G92" s="3">
        <v>148</v>
      </c>
      <c r="H92" s="5">
        <f t="shared" si="10"/>
        <v>177.6</v>
      </c>
      <c r="I92" s="5"/>
      <c r="J92" s="3"/>
      <c r="K92" s="3"/>
      <c r="L92" s="3"/>
      <c r="M92" s="3">
        <f t="shared" si="13"/>
        <v>0</v>
      </c>
      <c r="N92" s="4">
        <f t="shared" si="11"/>
        <v>34.891944990176817</v>
      </c>
      <c r="O92" s="4">
        <f t="shared" si="12"/>
        <v>13.962264150943396</v>
      </c>
      <c r="P92" s="3"/>
    </row>
    <row r="93" spans="1:16">
      <c r="A93" s="6" t="s">
        <v>3</v>
      </c>
      <c r="B93" s="6" t="s">
        <v>59</v>
      </c>
      <c r="C93" s="3" t="s">
        <v>30</v>
      </c>
      <c r="D93" s="3">
        <v>2.23</v>
      </c>
      <c r="E93" s="3">
        <v>5.58</v>
      </c>
      <c r="F93" s="3">
        <v>19</v>
      </c>
      <c r="G93" s="3">
        <v>24</v>
      </c>
      <c r="H93" s="5">
        <f t="shared" si="10"/>
        <v>28.799999999999997</v>
      </c>
      <c r="I93" s="5"/>
      <c r="J93" s="3"/>
      <c r="K93" s="3"/>
      <c r="L93" s="3"/>
      <c r="M93" s="3">
        <f t="shared" si="13"/>
        <v>0</v>
      </c>
      <c r="N93" s="4">
        <f t="shared" si="11"/>
        <v>12.914798206278025</v>
      </c>
      <c r="O93" s="4">
        <f t="shared" si="12"/>
        <v>5.161290322580645</v>
      </c>
      <c r="P93" s="3"/>
    </row>
    <row r="94" spans="1:16">
      <c r="A94" s="6" t="s">
        <v>3</v>
      </c>
      <c r="B94" s="6" t="s">
        <v>59</v>
      </c>
      <c r="C94" s="3" t="s">
        <v>26</v>
      </c>
      <c r="D94" s="3">
        <v>11.13</v>
      </c>
      <c r="E94" s="3">
        <v>27.83</v>
      </c>
      <c r="F94" s="3">
        <v>19</v>
      </c>
      <c r="G94" s="3">
        <v>475</v>
      </c>
      <c r="H94" s="5">
        <f t="shared" si="10"/>
        <v>570</v>
      </c>
      <c r="I94" s="5">
        <f>H94/J94</f>
        <v>570</v>
      </c>
      <c r="J94" s="3">
        <f>ROUNDUP(D94/20,0)</f>
        <v>1</v>
      </c>
      <c r="K94" s="3" t="s">
        <v>79</v>
      </c>
      <c r="L94" s="3">
        <v>582</v>
      </c>
      <c r="M94" s="3">
        <f t="shared" si="13"/>
        <v>582</v>
      </c>
      <c r="N94" s="4">
        <f t="shared" si="11"/>
        <v>51.212938005390832</v>
      </c>
      <c r="O94" s="4">
        <f t="shared" si="12"/>
        <v>20.481494789795185</v>
      </c>
      <c r="P94" s="3"/>
    </row>
    <row r="95" spans="1:16">
      <c r="A95" s="6" t="s">
        <v>3</v>
      </c>
      <c r="B95" s="6" t="s">
        <v>59</v>
      </c>
      <c r="C95" s="3" t="s">
        <v>28</v>
      </c>
      <c r="D95" s="3">
        <v>2.8</v>
      </c>
      <c r="E95" s="3">
        <v>7</v>
      </c>
      <c r="F95" s="3">
        <v>22</v>
      </c>
      <c r="G95" s="3">
        <v>92</v>
      </c>
      <c r="H95" s="5">
        <f t="shared" si="10"/>
        <v>110.39999999999999</v>
      </c>
      <c r="I95" s="5">
        <f>H95/J95</f>
        <v>110.39999999999999</v>
      </c>
      <c r="J95" s="3">
        <f>ROUNDUP(D95/20,0)</f>
        <v>1</v>
      </c>
      <c r="K95" t="s">
        <v>88</v>
      </c>
      <c r="L95" s="14">
        <v>363</v>
      </c>
      <c r="M95" s="3">
        <f t="shared" si="13"/>
        <v>363</v>
      </c>
      <c r="N95" s="4">
        <f t="shared" si="11"/>
        <v>39.428571428571431</v>
      </c>
      <c r="O95" s="4">
        <f t="shared" si="12"/>
        <v>15.77142857142857</v>
      </c>
      <c r="P95" s="3"/>
    </row>
    <row r="96" spans="1:16">
      <c r="A96" s="1" t="s">
        <v>60</v>
      </c>
      <c r="C96" s="1"/>
      <c r="D96" s="1">
        <f>SUM(D$3:D95)</f>
        <v>695.54999999999973</v>
      </c>
      <c r="E96" s="1">
        <f>SUM(E$3:E95)</f>
        <v>1738.9399999999998</v>
      </c>
      <c r="F96" s="1"/>
      <c r="G96" s="1">
        <f>SUM(G$3:G95)</f>
        <v>23797</v>
      </c>
      <c r="H96" s="2">
        <f>SUM(H$3:H95)</f>
        <v>28556.400000000009</v>
      </c>
      <c r="M96">
        <f>SUM(M$3:M95)</f>
        <v>33174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deper2</vt:lpstr>
      <vt:lpstr>deper2_Bis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Perrenod</dc:creator>
  <cp:lastModifiedBy>Kevin Perrenod</cp:lastModifiedBy>
  <dcterms:created xsi:type="dcterms:W3CDTF">2015-07-07T13:58:56Z</dcterms:created>
  <dcterms:modified xsi:type="dcterms:W3CDTF">2016-03-08T14:46:14Z</dcterms:modified>
</cp:coreProperties>
</file>