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/>
  <bookViews>
    <workbookView showHorizontalScroll="0" showVerticalScroll="0" xWindow="150" yWindow="255" windowWidth="11820" windowHeight="9195" tabRatio="937" autoFilterDateGrouping="0"/>
  </bookViews>
  <sheets>
    <sheet name="BF" sheetId="53" r:id="rId1"/>
  </sheets>
  <externalReferences>
    <externalReference r:id="rId2"/>
  </externalReferences>
  <definedNames>
    <definedName name="_F1" hidden="1">#REF!</definedName>
    <definedName name="_xlnm._FilterDatabase" localSheetId="0" hidden="1">BF!$A$18:$I$72</definedName>
    <definedName name="_xlnm._FilterDatabase" hidden="1">#REF!</definedName>
    <definedName name="BASE">#REF!</definedName>
    <definedName name="benjamines">BF!$K$18:$S$28</definedName>
    <definedName name="benjamins">#REF!</definedName>
    <definedName name="cadets">#REF!</definedName>
    <definedName name="cadettes">#REF!</definedName>
    <definedName name="Catégories">#REF!</definedName>
    <definedName name="cola">OFFSET([1]Anniversaire!#REF!,,,COUNT([1]Anniversaire!#REF!))</definedName>
    <definedName name="colb">OFFSET([1]Anniversaire!#REF!,,,COUNT([1]Anniversaire!#REF!))</definedName>
    <definedName name="Départements">#REF!</definedName>
    <definedName name="_xlnm.Print_Titles" localSheetId="0">BF!$1:$2</definedName>
    <definedName name="JuniorF">#REF!</definedName>
    <definedName name="JuniorG">#REF!</definedName>
    <definedName name="Liste">#REF!</definedName>
    <definedName name="minimeG">#REF!</definedName>
    <definedName name="minimesF">#REF!</definedName>
    <definedName name="Poussins" hidden="1">#REF!</definedName>
    <definedName name="_xlnm.Print_Area" localSheetId="0">BF!$A$1:$I$98</definedName>
  </definedNames>
  <calcPr calcId="145621"/>
</workbook>
</file>

<file path=xl/calcChain.xml><?xml version="1.0" encoding="utf-8"?>
<calcChain xmlns="http://schemas.openxmlformats.org/spreadsheetml/2006/main">
  <c r="A17" i="53" l="1"/>
  <c r="A22" i="53"/>
  <c r="A23" i="53"/>
  <c r="A24" i="53"/>
  <c r="A25" i="53" s="1"/>
  <c r="A26" i="53" s="1"/>
  <c r="A27" i="53"/>
  <c r="A28" i="53"/>
  <c r="A29" i="53"/>
  <c r="A30" i="53"/>
  <c r="A31" i="53" s="1"/>
  <c r="A32" i="53" s="1"/>
  <c r="A33" i="53" s="1"/>
  <c r="A34" i="53" s="1"/>
  <c r="A35" i="53" s="1"/>
  <c r="A36" i="53" s="1"/>
  <c r="A37" i="53" s="1"/>
  <c r="A38" i="53" s="1"/>
  <c r="A39" i="53" s="1"/>
  <c r="A40" i="53" s="1"/>
  <c r="A41" i="53"/>
  <c r="A42" i="53"/>
  <c r="A43" i="53"/>
  <c r="A44" i="53"/>
  <c r="A45" i="53" s="1"/>
  <c r="A46" i="53" s="1"/>
  <c r="A47" i="53" s="1"/>
  <c r="A48" i="53" s="1"/>
  <c r="A49" i="53" s="1"/>
  <c r="A50" i="53" s="1"/>
  <c r="J98" i="53" l="1"/>
  <c r="J97" i="53"/>
  <c r="J96" i="53"/>
  <c r="J95" i="53"/>
  <c r="J94" i="53"/>
  <c r="J93" i="53"/>
  <c r="J92" i="53"/>
  <c r="J91" i="53"/>
  <c r="J90" i="53"/>
  <c r="J89" i="53"/>
  <c r="J88" i="53"/>
  <c r="J87" i="53"/>
  <c r="J86" i="53"/>
  <c r="J85" i="53"/>
  <c r="J84" i="53"/>
  <c r="J83" i="53"/>
  <c r="J82" i="53"/>
  <c r="J81" i="53"/>
  <c r="J80" i="53"/>
  <c r="J79" i="53"/>
  <c r="J78" i="53"/>
  <c r="J77" i="53"/>
  <c r="J76" i="53"/>
  <c r="J75" i="53"/>
  <c r="J74" i="53"/>
  <c r="J73" i="53"/>
  <c r="J72" i="53"/>
  <c r="J71" i="53"/>
  <c r="J70" i="53"/>
  <c r="J69" i="53"/>
  <c r="J68" i="53"/>
  <c r="J67" i="53"/>
  <c r="J66" i="53"/>
  <c r="J65" i="53"/>
  <c r="J64" i="53"/>
  <c r="J63" i="53"/>
  <c r="J62" i="53"/>
  <c r="J61" i="53"/>
  <c r="J60" i="53"/>
  <c r="J59" i="53"/>
  <c r="J58" i="53"/>
  <c r="J57" i="53"/>
  <c r="J56" i="53"/>
  <c r="J55" i="53"/>
  <c r="J54" i="53"/>
  <c r="J53" i="53"/>
  <c r="J52" i="53"/>
  <c r="J51" i="53"/>
  <c r="J50" i="53"/>
  <c r="J49" i="53"/>
  <c r="J48" i="53"/>
  <c r="J47" i="53"/>
  <c r="J46" i="53"/>
  <c r="J45" i="53"/>
  <c r="J44" i="53"/>
  <c r="J43" i="53"/>
  <c r="J42" i="53"/>
  <c r="J41" i="53"/>
  <c r="J40" i="53"/>
  <c r="J39" i="53"/>
  <c r="J38" i="53"/>
  <c r="J37" i="53"/>
  <c r="J36" i="53"/>
  <c r="J35" i="53"/>
  <c r="J34" i="53"/>
  <c r="J33" i="53"/>
  <c r="J32" i="53"/>
  <c r="J31" i="53"/>
  <c r="J30" i="53"/>
  <c r="J29" i="53"/>
  <c r="J28" i="53"/>
  <c r="J27" i="53"/>
  <c r="J26" i="53"/>
  <c r="J25" i="53"/>
  <c r="J24" i="53"/>
  <c r="J23" i="53"/>
  <c r="J22" i="53"/>
  <c r="J21" i="53"/>
  <c r="J20" i="53"/>
  <c r="A75" i="53"/>
  <c r="B75" i="53"/>
  <c r="C75" i="53"/>
  <c r="D75" i="53"/>
  <c r="H75" i="53"/>
  <c r="I75" i="53"/>
  <c r="A76" i="53"/>
  <c r="B76" i="53"/>
  <c r="C76" i="53"/>
  <c r="D76" i="53"/>
  <c r="H76" i="53"/>
  <c r="I76" i="53"/>
  <c r="A77" i="53"/>
  <c r="B77" i="53"/>
  <c r="C77" i="53"/>
  <c r="D77" i="53"/>
  <c r="H77" i="53"/>
  <c r="I77" i="53"/>
  <c r="A78" i="53"/>
  <c r="B78" i="53"/>
  <c r="C78" i="53"/>
  <c r="D78" i="53"/>
  <c r="H78" i="53"/>
  <c r="I78" i="53"/>
  <c r="A79" i="53"/>
  <c r="B79" i="53"/>
  <c r="C79" i="53"/>
  <c r="D79" i="53"/>
  <c r="H79" i="53"/>
  <c r="I79" i="53"/>
  <c r="A80" i="53"/>
  <c r="B80" i="53"/>
  <c r="C80" i="53"/>
  <c r="D80" i="53"/>
  <c r="H80" i="53"/>
  <c r="I80" i="53"/>
  <c r="A81" i="53"/>
  <c r="B81" i="53"/>
  <c r="C81" i="53"/>
  <c r="D81" i="53"/>
  <c r="H81" i="53"/>
  <c r="I81" i="53"/>
  <c r="A82" i="53"/>
  <c r="B82" i="53"/>
  <c r="C82" i="53"/>
  <c r="D82" i="53"/>
  <c r="H82" i="53"/>
  <c r="I82" i="53"/>
  <c r="A83" i="53"/>
  <c r="B83" i="53"/>
  <c r="C83" i="53"/>
  <c r="D83" i="53"/>
  <c r="H83" i="53"/>
  <c r="I83" i="53"/>
  <c r="A84" i="53"/>
  <c r="B84" i="53"/>
  <c r="C84" i="53"/>
  <c r="D84" i="53"/>
  <c r="H84" i="53"/>
  <c r="I84" i="53"/>
  <c r="A85" i="53"/>
  <c r="B85" i="53"/>
  <c r="C85" i="53"/>
  <c r="D85" i="53"/>
  <c r="H85" i="53"/>
  <c r="I85" i="53"/>
  <c r="A86" i="53"/>
  <c r="B86" i="53"/>
  <c r="C86" i="53"/>
  <c r="D86" i="53"/>
  <c r="H86" i="53"/>
  <c r="I86" i="53"/>
  <c r="A87" i="53"/>
  <c r="B87" i="53"/>
  <c r="C87" i="53"/>
  <c r="D87" i="53"/>
  <c r="H87" i="53"/>
  <c r="I87" i="53"/>
  <c r="A88" i="53"/>
  <c r="B88" i="53"/>
  <c r="C88" i="53"/>
  <c r="D88" i="53"/>
  <c r="H88" i="53"/>
  <c r="I88" i="53"/>
  <c r="A89" i="53"/>
  <c r="B89" i="53"/>
  <c r="C89" i="53"/>
  <c r="D89" i="53"/>
  <c r="H89" i="53"/>
  <c r="I89" i="53"/>
  <c r="A90" i="53"/>
  <c r="B90" i="53"/>
  <c r="C90" i="53"/>
  <c r="D90" i="53"/>
  <c r="H90" i="53"/>
  <c r="I90" i="53"/>
  <c r="A91" i="53"/>
  <c r="B91" i="53"/>
  <c r="C91" i="53"/>
  <c r="D91" i="53"/>
  <c r="H91" i="53"/>
  <c r="I91" i="53"/>
  <c r="A92" i="53"/>
  <c r="B92" i="53"/>
  <c r="C92" i="53"/>
  <c r="D92" i="53"/>
  <c r="H92" i="53"/>
  <c r="I92" i="53"/>
  <c r="A93" i="53"/>
  <c r="B93" i="53"/>
  <c r="C93" i="53"/>
  <c r="D93" i="53"/>
  <c r="H93" i="53"/>
  <c r="I93" i="53"/>
  <c r="A94" i="53"/>
  <c r="B94" i="53"/>
  <c r="C94" i="53"/>
  <c r="D94" i="53"/>
  <c r="H94" i="53"/>
  <c r="I94" i="53"/>
  <c r="A95" i="53"/>
  <c r="B95" i="53"/>
  <c r="C95" i="53"/>
  <c r="D95" i="53"/>
  <c r="H95" i="53"/>
  <c r="I95" i="53"/>
  <c r="A96" i="53"/>
  <c r="B96" i="53"/>
  <c r="C96" i="53"/>
  <c r="D96" i="53"/>
  <c r="H96" i="53"/>
  <c r="I96" i="53"/>
  <c r="A97" i="53"/>
  <c r="B97" i="53"/>
  <c r="C97" i="53"/>
  <c r="D97" i="53"/>
  <c r="H97" i="53"/>
  <c r="I97" i="53"/>
  <c r="AX1002" i="53" l="1"/>
  <c r="AX1000" i="53" l="1"/>
  <c r="AL46" i="53"/>
  <c r="D98" i="53"/>
  <c r="AK62" i="53"/>
  <c r="AM61" i="53"/>
  <c r="AH60" i="53"/>
  <c r="D74" i="53"/>
  <c r="D73" i="53"/>
  <c r="AH58" i="53" s="1"/>
  <c r="D72" i="53"/>
  <c r="AL57" i="53" s="1"/>
  <c r="D71" i="53"/>
  <c r="AN56" i="53" s="1"/>
  <c r="D70" i="53"/>
  <c r="D69" i="53"/>
  <c r="AK54" i="53" s="1"/>
  <c r="D68" i="53"/>
  <c r="D67" i="53"/>
  <c r="AN52" i="53" s="1"/>
  <c r="AN50" i="53"/>
  <c r="AM49" i="53"/>
  <c r="AG48" i="53"/>
  <c r="AG40" i="53"/>
  <c r="AJ35" i="53"/>
  <c r="A19" i="53"/>
  <c r="J19" i="53"/>
  <c r="H19" i="53"/>
  <c r="B67" i="53"/>
  <c r="C67" i="53"/>
  <c r="B68" i="53"/>
  <c r="C68" i="53"/>
  <c r="B69" i="53"/>
  <c r="C69" i="53"/>
  <c r="B70" i="53"/>
  <c r="C70" i="53"/>
  <c r="B71" i="53"/>
  <c r="C71" i="53"/>
  <c r="B72" i="53"/>
  <c r="C72" i="53"/>
  <c r="B73" i="53"/>
  <c r="C73" i="53"/>
  <c r="B74" i="53"/>
  <c r="C74" i="53"/>
  <c r="B98" i="53"/>
  <c r="C98" i="53"/>
  <c r="L5" i="53"/>
  <c r="L6" i="53"/>
  <c r="L7" i="53"/>
  <c r="L8" i="53"/>
  <c r="L9" i="53"/>
  <c r="L10" i="53"/>
  <c r="L11" i="53"/>
  <c r="L12" i="53"/>
  <c r="L13" i="53"/>
  <c r="L14" i="53"/>
  <c r="H98" i="53"/>
  <c r="H74" i="53"/>
  <c r="H73" i="53"/>
  <c r="H72" i="53"/>
  <c r="H71" i="53"/>
  <c r="H70" i="53"/>
  <c r="H69" i="53"/>
  <c r="H68" i="53"/>
  <c r="H67" i="53"/>
  <c r="H66" i="53"/>
  <c r="H65" i="53"/>
  <c r="H64" i="53"/>
  <c r="H63" i="53"/>
  <c r="A63" i="53"/>
  <c r="A64" i="53"/>
  <c r="A65" i="53"/>
  <c r="A66" i="53"/>
  <c r="A67" i="53"/>
  <c r="A68" i="53"/>
  <c r="A69" i="53"/>
  <c r="A70" i="53"/>
  <c r="A71" i="53"/>
  <c r="A72" i="53"/>
  <c r="A73" i="53"/>
  <c r="A74" i="53"/>
  <c r="A98" i="53"/>
  <c r="I63" i="53"/>
  <c r="I64" i="53"/>
  <c r="I65" i="53"/>
  <c r="I66" i="53"/>
  <c r="I67" i="53"/>
  <c r="I68" i="53"/>
  <c r="I69" i="53"/>
  <c r="I70" i="53"/>
  <c r="I71" i="53"/>
  <c r="I72" i="53"/>
  <c r="I73" i="53"/>
  <c r="I74" i="53"/>
  <c r="I98" i="53"/>
  <c r="E8" i="53" l="1"/>
  <c r="C3" i="53"/>
  <c r="B6" i="53"/>
  <c r="AJ39" i="53"/>
  <c r="AM31" i="53"/>
  <c r="AH24" i="53"/>
  <c r="AK43" i="53"/>
  <c r="AN41" i="53"/>
  <c r="AH23" i="53"/>
  <c r="AO36" i="53"/>
  <c r="AK27" i="53"/>
  <c r="AJ17" i="53"/>
  <c r="AJ18" i="53"/>
  <c r="AO12" i="53"/>
  <c r="E9" i="53"/>
  <c r="A20" i="53"/>
  <c r="AJ19" i="53"/>
  <c r="AN47" i="53"/>
  <c r="AF14" i="53"/>
  <c r="AF50" i="53"/>
  <c r="AF44" i="53"/>
  <c r="AO30" i="53"/>
  <c r="AJ30" i="53"/>
  <c r="AO32" i="53"/>
  <c r="AM32" i="53"/>
  <c r="AG32" i="53"/>
  <c r="AF32" i="53"/>
  <c r="AJ40" i="53"/>
  <c r="AN40" i="53"/>
  <c r="AM40" i="53"/>
  <c r="AH40" i="53"/>
  <c r="AK42" i="53"/>
  <c r="AO42" i="53"/>
  <c r="AG42" i="53"/>
  <c r="AM42" i="53"/>
  <c r="AL42" i="53"/>
  <c r="AM44" i="53"/>
  <c r="AL44" i="53"/>
  <c r="AO44" i="53"/>
  <c r="AM46" i="53"/>
  <c r="AI46" i="53"/>
  <c r="AJ46" i="53"/>
  <c r="AL48" i="53"/>
  <c r="AK48" i="53"/>
  <c r="AH48" i="53"/>
  <c r="AO50" i="53"/>
  <c r="AL50" i="53"/>
  <c r="AM50" i="53"/>
  <c r="AK52" i="53"/>
  <c r="AM52" i="53"/>
  <c r="AH54" i="53"/>
  <c r="AI54" i="53"/>
  <c r="AN54" i="53"/>
  <c r="AL58" i="53"/>
  <c r="AN58" i="53"/>
  <c r="AH32" i="53"/>
  <c r="AF40" i="53"/>
  <c r="AG30" i="53"/>
  <c r="AF48" i="53"/>
  <c r="AG50" i="53"/>
  <c r="AI52" i="53"/>
  <c r="AL54" i="53"/>
  <c r="AK40" i="53"/>
  <c r="AK44" i="53"/>
  <c r="AK46" i="53"/>
  <c r="AI44" i="53"/>
  <c r="AO40" i="53"/>
  <c r="AL40" i="53"/>
  <c r="AH62" i="53"/>
  <c r="AN61" i="53"/>
  <c r="AJ50" i="53"/>
  <c r="AN46" i="53"/>
  <c r="AO46" i="53"/>
  <c r="AJ48" i="53"/>
  <c r="AF56" i="53"/>
  <c r="AJ56" i="53"/>
  <c r="AM59" i="53"/>
  <c r="AI59" i="53"/>
  <c r="AJ61" i="53"/>
  <c r="AL63" i="53"/>
  <c r="AH51" i="53"/>
  <c r="AI51" i="53"/>
  <c r="AK35" i="53"/>
  <c r="AM35" i="53"/>
  <c r="AN35" i="53"/>
  <c r="AI35" i="53"/>
  <c r="AO35" i="53"/>
  <c r="AF45" i="53"/>
  <c r="AL45" i="53"/>
  <c r="AO45" i="53"/>
  <c r="AK45" i="53"/>
  <c r="AI45" i="53"/>
  <c r="AN45" i="53"/>
  <c r="AG49" i="53"/>
  <c r="AK49" i="53"/>
  <c r="AO49" i="53"/>
  <c r="AF49" i="53"/>
  <c r="AL51" i="53"/>
  <c r="AN51" i="53"/>
  <c r="AG51" i="53"/>
  <c r="AO51" i="53"/>
  <c r="AK51" i="53"/>
  <c r="AM51" i="53"/>
  <c r="AH53" i="53"/>
  <c r="AN53" i="53"/>
  <c r="AK53" i="53"/>
  <c r="AI53" i="53"/>
  <c r="AO55" i="53"/>
  <c r="AG55" i="53"/>
  <c r="AM55" i="53"/>
  <c r="AI55" i="53"/>
  <c r="AF55" i="53"/>
  <c r="AJ57" i="53"/>
  <c r="AG57" i="53"/>
  <c r="AO57" i="53"/>
  <c r="AI57" i="53"/>
  <c r="AN57" i="53"/>
  <c r="AH57" i="53"/>
  <c r="AF59" i="53"/>
  <c r="AH59" i="53"/>
  <c r="AG59" i="53"/>
  <c r="AO59" i="53"/>
  <c r="AK59" i="53"/>
  <c r="AL59" i="53"/>
  <c r="AL61" i="53"/>
  <c r="AG61" i="53"/>
  <c r="AI61" i="53"/>
  <c r="AK61" i="53"/>
  <c r="AH61" i="53"/>
  <c r="AF61" i="53"/>
  <c r="AO61" i="53"/>
  <c r="AG63" i="53"/>
  <c r="AH63" i="53"/>
  <c r="AF63" i="53"/>
  <c r="AK63" i="53"/>
  <c r="AJ63" i="53"/>
  <c r="AO63" i="53"/>
  <c r="AN63" i="53"/>
  <c r="AJ59" i="53"/>
  <c r="AI63" i="53"/>
  <c r="AG35" i="53"/>
  <c r="AN55" i="53"/>
  <c r="AN59" i="53"/>
  <c r="AM63" i="53"/>
  <c r="AJ55" i="53"/>
  <c r="AJ45" i="53"/>
  <c r="AM57" i="53"/>
  <c r="AG45" i="53"/>
  <c r="AJ53" i="53"/>
  <c r="AL52" i="53"/>
  <c r="AO52" i="53"/>
  <c r="AH49" i="53"/>
  <c r="AI49" i="53"/>
  <c r="AL49" i="53"/>
  <c r="AL53" i="53"/>
  <c r="AM45" i="53"/>
  <c r="AN49" i="53"/>
  <c r="AJ49" i="53"/>
  <c r="AF51" i="53"/>
  <c r="AJ51" i="53"/>
  <c r="AG53" i="53"/>
  <c r="AM53" i="53"/>
  <c r="AF53" i="53"/>
  <c r="AO53" i="53"/>
  <c r="AL55" i="53"/>
  <c r="AH55" i="53"/>
  <c r="AK55" i="53"/>
  <c r="AK57" i="53"/>
  <c r="AF57" i="53"/>
  <c r="AN30" i="53"/>
  <c r="AL30" i="53"/>
  <c r="AN32" i="53"/>
  <c r="AI42" i="53"/>
  <c r="AH42" i="53"/>
  <c r="AF42" i="53"/>
  <c r="AJ44" i="53"/>
  <c r="AG44" i="53"/>
  <c r="AN44" i="53"/>
  <c r="AH46" i="53"/>
  <c r="AF46" i="53"/>
  <c r="AN48" i="53"/>
  <c r="AI48" i="53"/>
  <c r="AO48" i="53"/>
  <c r="AJ52" i="53"/>
  <c r="AG52" i="53"/>
  <c r="AJ54" i="53"/>
  <c r="AF54" i="53"/>
  <c r="AM54" i="53"/>
  <c r="AG54" i="53"/>
  <c r="AI56" i="53"/>
  <c r="AO56" i="53"/>
  <c r="AK56" i="53"/>
  <c r="AM56" i="53"/>
  <c r="AO58" i="53"/>
  <c r="AF58" i="53"/>
  <c r="AK58" i="53"/>
  <c r="AG58" i="53"/>
  <c r="AK60" i="53"/>
  <c r="AG60" i="53"/>
  <c r="AL60" i="53"/>
  <c r="AO60" i="53"/>
  <c r="AF60" i="53"/>
  <c r="AN62" i="53"/>
  <c r="AL62" i="53"/>
  <c r="AF62" i="53"/>
  <c r="AO62" i="53"/>
  <c r="AG62" i="53"/>
  <c r="AK50" i="53"/>
  <c r="AH52" i="53"/>
  <c r="AK30" i="53"/>
  <c r="AM58" i="53"/>
  <c r="AM62" i="53"/>
  <c r="AI60" i="53"/>
  <c r="AH56" i="53"/>
  <c r="AO54" i="53"/>
  <c r="AF52" i="53"/>
  <c r="AM48" i="53"/>
  <c r="AN42" i="53"/>
  <c r="AH50" i="53"/>
  <c r="AI50" i="53"/>
  <c r="AL56" i="53"/>
  <c r="AG56" i="53"/>
  <c r="AM60" i="53"/>
  <c r="AJ60" i="53"/>
  <c r="AN60" i="53"/>
  <c r="AJ62" i="53"/>
  <c r="AI62" i="53"/>
  <c r="AI58" i="53"/>
  <c r="AJ58" i="53"/>
  <c r="C4" i="53" l="1"/>
  <c r="B7" i="53"/>
  <c r="AF29" i="53"/>
  <c r="AM38" i="53"/>
  <c r="AM33" i="53"/>
  <c r="AH39" i="53"/>
  <c r="AL38" i="53"/>
  <c r="AO37" i="53"/>
  <c r="AO38" i="53"/>
  <c r="AL37" i="53"/>
  <c r="AN38" i="53"/>
  <c r="AO33" i="53"/>
  <c r="AG31" i="53"/>
  <c r="AG37" i="53"/>
  <c r="AK38" i="53"/>
  <c r="AI31" i="53"/>
  <c r="AN31" i="53"/>
  <c r="AK33" i="53"/>
  <c r="AI33" i="53"/>
  <c r="AG33" i="53"/>
  <c r="AG38" i="53"/>
  <c r="AN33" i="53"/>
  <c r="AJ31" i="53"/>
  <c r="AO31" i="53"/>
  <c r="AH33" i="53"/>
  <c r="AG39" i="53"/>
  <c r="AL39" i="53"/>
  <c r="AM39" i="53"/>
  <c r="AN39" i="53"/>
  <c r="AO39" i="53"/>
  <c r="AK39" i="53"/>
  <c r="AL29" i="53"/>
  <c r="AO29" i="53"/>
  <c r="AI29" i="53"/>
  <c r="AG29" i="53"/>
  <c r="AN29" i="53"/>
  <c r="AG28" i="53"/>
  <c r="AI21" i="53"/>
  <c r="AI28" i="53"/>
  <c r="AG23" i="53"/>
  <c r="AK24" i="53"/>
  <c r="AM43" i="53"/>
  <c r="AN21" i="53"/>
  <c r="AK21" i="53"/>
  <c r="AF21" i="53"/>
  <c r="AO21" i="53"/>
  <c r="AO16" i="53"/>
  <c r="AI16" i="53"/>
  <c r="AK25" i="53"/>
  <c r="AG16" i="53"/>
  <c r="AG21" i="53"/>
  <c r="AF16" i="53"/>
  <c r="AG20" i="53"/>
  <c r="AF20" i="53"/>
  <c r="AN25" i="53"/>
  <c r="AG25" i="53"/>
  <c r="AJ28" i="53"/>
  <c r="AF28" i="53"/>
  <c r="AO28" i="53"/>
  <c r="AG43" i="53"/>
  <c r="AF43" i="53"/>
  <c r="AJ24" i="53"/>
  <c r="AI43" i="53"/>
  <c r="AO43" i="53"/>
  <c r="AN43" i="53"/>
  <c r="AM24" i="53"/>
  <c r="AG24" i="53"/>
  <c r="AN24" i="53"/>
  <c r="AH43" i="53"/>
  <c r="AL43" i="53"/>
  <c r="AJ25" i="53"/>
  <c r="AF41" i="53"/>
  <c r="AK20" i="53"/>
  <c r="AF25" i="53"/>
  <c r="AL25" i="53"/>
  <c r="AG36" i="53"/>
  <c r="AM36" i="53"/>
  <c r="AH36" i="53"/>
  <c r="AG41" i="53"/>
  <c r="AO41" i="53"/>
  <c r="AL41" i="53"/>
  <c r="AO20" i="53"/>
  <c r="AN36" i="53"/>
  <c r="AM41" i="53"/>
  <c r="AH41" i="53"/>
  <c r="AH20" i="53"/>
  <c r="AJ41" i="53"/>
  <c r="AI36" i="53"/>
  <c r="AN22" i="53"/>
  <c r="AO10" i="53"/>
  <c r="AH22" i="53"/>
  <c r="AK22" i="53"/>
  <c r="AF22" i="53"/>
  <c r="AI22" i="53"/>
  <c r="AI23" i="53"/>
  <c r="AN23" i="53"/>
  <c r="AK23" i="53"/>
  <c r="AG27" i="53"/>
  <c r="AM10" i="53"/>
  <c r="AF27" i="53"/>
  <c r="AH10" i="53"/>
  <c r="AJ27" i="53"/>
  <c r="AH27" i="53"/>
  <c r="AF10" i="53"/>
  <c r="AO27" i="53"/>
  <c r="AF15" i="53"/>
  <c r="AG15" i="53"/>
  <c r="AH18" i="53"/>
  <c r="AL17" i="53"/>
  <c r="AG8" i="53"/>
  <c r="AL8" i="53"/>
  <c r="AL15" i="53"/>
  <c r="AI15" i="53"/>
  <c r="AF11" i="53"/>
  <c r="AJ7" i="53"/>
  <c r="AM17" i="53"/>
  <c r="AI17" i="53"/>
  <c r="AO7" i="53"/>
  <c r="AM18" i="53"/>
  <c r="AO18" i="53"/>
  <c r="AG17" i="53"/>
  <c r="AG7" i="53"/>
  <c r="AG18" i="53"/>
  <c r="AN7" i="53"/>
  <c r="AH13" i="53"/>
  <c r="AO9" i="53"/>
  <c r="AH9" i="53"/>
  <c r="AK9" i="53"/>
  <c r="AJ11" i="53"/>
  <c r="AO11" i="53"/>
  <c r="AJ6" i="53"/>
  <c r="AG11" i="53"/>
  <c r="AO8" i="53"/>
  <c r="AH8" i="53"/>
  <c r="AI12" i="53"/>
  <c r="AF12" i="53"/>
  <c r="AM12" i="53"/>
  <c r="AG12" i="53"/>
  <c r="AH12" i="53"/>
  <c r="AO6" i="53"/>
  <c r="AO13" i="53"/>
  <c r="AI13" i="53"/>
  <c r="AG13" i="53"/>
  <c r="AL6" i="53"/>
  <c r="AF13" i="53"/>
  <c r="AM13" i="53"/>
  <c r="H28" i="53"/>
  <c r="H26" i="53"/>
  <c r="AO4" i="53"/>
  <c r="H23" i="53"/>
  <c r="H25" i="53"/>
  <c r="H20" i="53"/>
  <c r="AM4" i="53"/>
  <c r="H22" i="53"/>
  <c r="H27" i="53"/>
  <c r="AK4" i="53"/>
  <c r="AG4" i="53"/>
  <c r="H24" i="53"/>
  <c r="H21" i="53"/>
  <c r="AJ5" i="53"/>
  <c r="AG5" i="53"/>
  <c r="AO5" i="53"/>
  <c r="A21" i="53"/>
  <c r="AM19" i="53"/>
  <c r="AO26" i="53"/>
  <c r="AI19" i="53"/>
  <c r="AF47" i="53"/>
  <c r="Y28" i="53"/>
  <c r="Y27" i="53"/>
  <c r="AL14" i="53"/>
  <c r="H30" i="53"/>
  <c r="Y20" i="53"/>
  <c r="AH14" i="53"/>
  <c r="AG14" i="53"/>
  <c r="AO14" i="53"/>
  <c r="H33" i="53"/>
  <c r="AO19" i="53"/>
  <c r="H40" i="53"/>
  <c r="H29" i="53"/>
  <c r="AN34" i="53"/>
  <c r="AI14" i="53"/>
  <c r="H31" i="53"/>
  <c r="H32" i="53"/>
  <c r="Y23" i="53"/>
  <c r="Y21" i="53"/>
  <c r="Y24" i="53"/>
  <c r="AH34" i="53"/>
  <c r="AO34" i="53"/>
  <c r="AG19" i="53"/>
  <c r="H34" i="53"/>
  <c r="H35" i="53"/>
  <c r="Y19" i="53"/>
  <c r="AL19" i="53"/>
  <c r="AG34" i="53"/>
  <c r="H37" i="53"/>
  <c r="H36" i="53"/>
  <c r="H39" i="53"/>
  <c r="AM34" i="53"/>
  <c r="H54" i="53"/>
  <c r="H47" i="53"/>
  <c r="H38" i="53"/>
  <c r="H55" i="53"/>
  <c r="Y26" i="53"/>
  <c r="H45" i="53"/>
  <c r="H57" i="53"/>
  <c r="AI47" i="53"/>
  <c r="AJ47" i="53"/>
  <c r="AL47" i="53"/>
  <c r="AK47" i="53"/>
  <c r="AM47" i="53"/>
  <c r="AH47" i="53"/>
  <c r="AO47" i="53"/>
  <c r="Y25" i="53"/>
  <c r="Y22" i="53"/>
  <c r="AJ26" i="53"/>
  <c r="H44" i="53"/>
  <c r="H51" i="53"/>
  <c r="H50" i="53"/>
  <c r="H62" i="53"/>
  <c r="H53" i="53"/>
  <c r="AF26" i="53"/>
  <c r="AH26" i="53"/>
  <c r="H43" i="53"/>
  <c r="H49" i="53"/>
  <c r="H42" i="53"/>
  <c r="H48" i="53"/>
  <c r="H56" i="53"/>
  <c r="AG26" i="53"/>
  <c r="AK26" i="53"/>
  <c r="H59" i="53"/>
  <c r="H52" i="53"/>
  <c r="H58" i="53"/>
  <c r="H46" i="53"/>
  <c r="H60" i="53"/>
  <c r="H41" i="53"/>
  <c r="H61" i="53"/>
  <c r="AK6" i="53" l="1"/>
  <c r="AJ15" i="53" l="1"/>
  <c r="AJ13" i="53"/>
  <c r="AJ12" i="53"/>
  <c r="AL9" i="53"/>
  <c r="AK19" i="53" l="1"/>
  <c r="AK18" i="53"/>
  <c r="AK17" i="53"/>
  <c r="AL10" i="53" l="1"/>
  <c r="AL11" i="53" l="1"/>
  <c r="AK16" i="53" l="1"/>
  <c r="A51" i="53" l="1"/>
  <c r="A52" i="53" l="1"/>
  <c r="A53" i="53" l="1"/>
  <c r="A54" i="53" l="1"/>
  <c r="A55" i="53" l="1"/>
  <c r="A56" i="53" l="1"/>
  <c r="A57" i="53" l="1"/>
  <c r="A58" i="53" l="1"/>
  <c r="A59" i="53" l="1"/>
  <c r="A60" i="53" l="1"/>
  <c r="A61" i="53" l="1"/>
  <c r="A62" i="53" l="1"/>
  <c r="AJ4" i="53"/>
  <c r="I19" i="53" l="1"/>
  <c r="AN4" i="53" l="1"/>
  <c r="AH4" i="53"/>
  <c r="AF4" i="53"/>
  <c r="AL4" i="53"/>
  <c r="I20" i="53"/>
  <c r="AI4" i="53"/>
  <c r="AH5" i="53" l="1"/>
  <c r="AM5" i="53"/>
  <c r="AL5" i="53"/>
  <c r="AN5" i="53"/>
  <c r="AF5" i="53"/>
  <c r="AI5" i="53"/>
  <c r="AK5" i="53"/>
  <c r="I21" i="53"/>
  <c r="AH6" i="53" s="1"/>
  <c r="AM6" i="53" l="1"/>
  <c r="AF6" i="53"/>
  <c r="AG6" i="53"/>
  <c r="AI6" i="53"/>
  <c r="AN6" i="53"/>
  <c r="I22" i="53"/>
  <c r="AF7" i="53" l="1"/>
  <c r="AH7" i="53"/>
  <c r="AI7" i="53"/>
  <c r="AM7" i="53"/>
  <c r="AK7" i="53"/>
  <c r="I23" i="53"/>
  <c r="AL7" i="53"/>
  <c r="AM8" i="53" l="1"/>
  <c r="AF8" i="53"/>
  <c r="AI8" i="53"/>
  <c r="AJ8" i="53"/>
  <c r="AK8" i="53"/>
  <c r="I24" i="53"/>
  <c r="AN8" i="53"/>
  <c r="AM9" i="53" l="1"/>
  <c r="AF9" i="53"/>
  <c r="AJ9" i="53"/>
  <c r="AI9" i="53"/>
  <c r="AG9" i="53"/>
  <c r="AN9" i="53"/>
  <c r="I25" i="53"/>
  <c r="AK10" i="53" s="1"/>
  <c r="AJ10" i="53" l="1"/>
  <c r="AI10" i="53"/>
  <c r="AG10" i="53"/>
  <c r="I26" i="53"/>
  <c r="AK11" i="53" s="1"/>
  <c r="AN10" i="53"/>
  <c r="AM11" i="53" l="1"/>
  <c r="AI11" i="53"/>
  <c r="AN11" i="53"/>
  <c r="AH11" i="53"/>
  <c r="I27" i="53"/>
  <c r="AK12" i="53" s="1"/>
  <c r="AN12" i="53" l="1"/>
  <c r="I28" i="53"/>
  <c r="AK13" i="53" s="1"/>
  <c r="AL12" i="53"/>
  <c r="AL13" i="53" l="1"/>
  <c r="AN13" i="53"/>
  <c r="I29" i="53"/>
  <c r="AK14" i="53" l="1"/>
  <c r="AN14" i="53"/>
  <c r="AM14" i="53"/>
  <c r="I30" i="53"/>
  <c r="AO15" i="53" s="1"/>
  <c r="AJ14" i="53"/>
  <c r="AH15" i="53" l="1"/>
  <c r="AK15" i="53"/>
  <c r="AM15" i="53"/>
  <c r="AN15" i="53"/>
  <c r="I31" i="53"/>
  <c r="AN16" i="53" s="1"/>
  <c r="AL16" i="53" l="1"/>
  <c r="AH16" i="53"/>
  <c r="AM16" i="53"/>
  <c r="I32" i="53"/>
  <c r="AJ16" i="53"/>
  <c r="AN17" i="53" l="1"/>
  <c r="AO17" i="53"/>
  <c r="AF17" i="53"/>
  <c r="AH17" i="53"/>
  <c r="I33" i="53"/>
  <c r="AI18" i="53" l="1"/>
  <c r="AN18" i="53"/>
  <c r="AF18" i="53"/>
  <c r="I34" i="53"/>
  <c r="AL18" i="53"/>
  <c r="AH19" i="53" l="1"/>
  <c r="AN19" i="53"/>
  <c r="AF19" i="53"/>
  <c r="I35" i="53"/>
  <c r="AN20" i="53" l="1"/>
  <c r="AM20" i="53"/>
  <c r="AI20" i="53"/>
  <c r="AL20" i="53"/>
  <c r="I36" i="53"/>
  <c r="AJ20" i="53"/>
  <c r="AH21" i="53" l="1"/>
  <c r="AM21" i="53"/>
  <c r="AJ21" i="53"/>
  <c r="AL21" i="53"/>
  <c r="I37" i="53"/>
  <c r="AO22" i="53" s="1"/>
  <c r="AL22" i="53" l="1"/>
  <c r="AM22" i="53"/>
  <c r="AJ22" i="53"/>
  <c r="I38" i="53"/>
  <c r="AO23" i="53" s="1"/>
  <c r="AG22" i="53"/>
  <c r="AL23" i="53" l="1"/>
  <c r="AM23" i="53"/>
  <c r="AJ23" i="53"/>
  <c r="I39" i="53"/>
  <c r="AF23" i="53"/>
  <c r="AL24" i="53" l="1"/>
  <c r="AO24" i="53"/>
  <c r="AI24" i="53"/>
  <c r="I40" i="53"/>
  <c r="AO25" i="53" s="1"/>
  <c r="AF24" i="53"/>
  <c r="O14" i="53" l="1"/>
  <c r="N14" i="53"/>
  <c r="Q14" i="53"/>
  <c r="M14" i="53"/>
  <c r="P14" i="53"/>
  <c r="AH25" i="53"/>
  <c r="AM25" i="53"/>
  <c r="I41" i="53"/>
  <c r="AI25" i="53"/>
  <c r="AL26" i="53" l="1"/>
  <c r="AN26" i="53"/>
  <c r="R14" i="53"/>
  <c r="AI26" i="53"/>
  <c r="AM26" i="53"/>
  <c r="I42" i="53"/>
  <c r="AL27" i="53" l="1"/>
  <c r="AN27" i="53"/>
  <c r="AI27" i="53"/>
  <c r="I43" i="53"/>
  <c r="AN28" i="53" s="1"/>
  <c r="AM27" i="53"/>
  <c r="AL28" i="53" l="1"/>
  <c r="AH28" i="53"/>
  <c r="AK28" i="53"/>
  <c r="I44" i="53"/>
  <c r="AM29" i="53" s="1"/>
  <c r="AM28" i="53"/>
  <c r="AJ29" i="53" l="1"/>
  <c r="AH29" i="53"/>
  <c r="AK29" i="53"/>
  <c r="I45" i="53"/>
  <c r="AM30" i="53" s="1"/>
  <c r="AF30" i="53" l="1"/>
  <c r="AH30" i="53"/>
  <c r="I46" i="53"/>
  <c r="AH31" i="53" s="1"/>
  <c r="AI30" i="53"/>
  <c r="AF31" i="53" l="1"/>
  <c r="AK31" i="53"/>
  <c r="I47" i="53"/>
  <c r="AK32" i="53" s="1"/>
  <c r="AL31" i="53"/>
  <c r="AI32" i="53" l="1"/>
  <c r="AJ32" i="53"/>
  <c r="AL32" i="53"/>
  <c r="I48" i="53"/>
  <c r="AJ33" i="53" l="1"/>
  <c r="AL33" i="53"/>
  <c r="I49" i="53"/>
  <c r="AF33" i="53"/>
  <c r="AJ34" i="53" l="1"/>
  <c r="AL34" i="53"/>
  <c r="AK34" i="53"/>
  <c r="AF34" i="53"/>
  <c r="I50" i="53"/>
  <c r="AI34" i="53"/>
  <c r="AL35" i="53" l="1"/>
  <c r="AF35" i="53"/>
  <c r="I51" i="53"/>
  <c r="AL36" i="53" s="1"/>
  <c r="AH35" i="53"/>
  <c r="M11" i="53" l="1"/>
  <c r="Q11" i="53"/>
  <c r="O11" i="53"/>
  <c r="P11" i="53"/>
  <c r="N11" i="53"/>
  <c r="AJ36" i="53"/>
  <c r="AF36" i="53"/>
  <c r="AK36" i="53"/>
  <c r="I52" i="53"/>
  <c r="AN37" i="53" l="1"/>
  <c r="P13" i="53" s="1"/>
  <c r="AH37" i="53"/>
  <c r="AI37" i="53"/>
  <c r="AK37" i="53"/>
  <c r="R11" i="53"/>
  <c r="AF37" i="53"/>
  <c r="AJ37" i="53"/>
  <c r="I53" i="53"/>
  <c r="AI38" i="53" s="1"/>
  <c r="AM37" i="53"/>
  <c r="M13" i="53" l="1"/>
  <c r="N13" i="53"/>
  <c r="O13" i="53"/>
  <c r="Q13" i="53"/>
  <c r="AF38" i="53"/>
  <c r="AJ38" i="53"/>
  <c r="Q12" i="53"/>
  <c r="P12" i="53"/>
  <c r="O12" i="53"/>
  <c r="N12" i="53"/>
  <c r="M12" i="53"/>
  <c r="AH38" i="53"/>
  <c r="I54" i="53"/>
  <c r="AI39" i="53" s="1"/>
  <c r="R13" i="53" l="1"/>
  <c r="AF39" i="53"/>
  <c r="I55" i="53"/>
  <c r="R12" i="53"/>
  <c r="M5" i="53" l="1"/>
  <c r="O5" i="53"/>
  <c r="Q5" i="53"/>
  <c r="N5" i="53"/>
  <c r="P5" i="53"/>
  <c r="AI40" i="53"/>
  <c r="I56" i="53"/>
  <c r="AI41" i="53" s="1"/>
  <c r="I57" i="53" l="1"/>
  <c r="AK41" i="53"/>
  <c r="R5" i="53"/>
  <c r="N8" i="53"/>
  <c r="O8" i="53"/>
  <c r="M8" i="53"/>
  <c r="Q8" i="53"/>
  <c r="P8" i="53"/>
  <c r="R8" i="53" l="1"/>
  <c r="N10" i="53"/>
  <c r="Q10" i="53"/>
  <c r="P10" i="53"/>
  <c r="M10" i="53"/>
  <c r="O10" i="53"/>
  <c r="AJ42" i="53"/>
  <c r="I58" i="53"/>
  <c r="AJ43" i="53" l="1"/>
  <c r="P9" i="53" s="1"/>
  <c r="I59" i="53"/>
  <c r="R10" i="53"/>
  <c r="N9" i="53" l="1"/>
  <c r="Q9" i="53"/>
  <c r="M9" i="53"/>
  <c r="I60" i="53"/>
  <c r="AH44" i="53"/>
  <c r="O9" i="53"/>
  <c r="R9" i="53" l="1"/>
  <c r="AH45" i="53"/>
  <c r="I61" i="53"/>
  <c r="Q7" i="53" l="1"/>
  <c r="P7" i="53"/>
  <c r="O7" i="53"/>
  <c r="N7" i="53"/>
  <c r="M7" i="53"/>
  <c r="I62" i="53"/>
  <c r="AG46" i="53"/>
  <c r="AG47" i="53" l="1"/>
  <c r="M6" i="53" s="1"/>
  <c r="R7" i="53"/>
  <c r="N6" i="53" l="1"/>
  <c r="O6" i="53"/>
  <c r="Q6" i="53"/>
  <c r="P6" i="53"/>
  <c r="R6" i="53" l="1"/>
  <c r="K14" i="53" l="1"/>
  <c r="K6" i="53"/>
  <c r="K12" i="53"/>
  <c r="K11" i="53"/>
  <c r="K9" i="53"/>
  <c r="K10" i="53"/>
  <c r="K5" i="53"/>
  <c r="K13" i="53"/>
  <c r="R15" i="53"/>
  <c r="K7" i="53"/>
  <c r="K8" i="53"/>
  <c r="S14" i="53" l="1"/>
  <c r="S6" i="53"/>
  <c r="S9" i="53"/>
  <c r="S11" i="53"/>
  <c r="S8" i="53"/>
  <c r="S5" i="53"/>
  <c r="S12" i="53"/>
  <c r="S13" i="53"/>
  <c r="S7" i="53"/>
  <c r="S10" i="53"/>
</calcChain>
</file>

<file path=xl/comments1.xml><?xml version="1.0" encoding="utf-8"?>
<comments xmlns="http://schemas.openxmlformats.org/spreadsheetml/2006/main">
  <authors>
    <author>Boomscud</author>
    <author>POLOCHE</author>
    <author>MAMPRIN Jean Claude</author>
  </authors>
  <commentList>
    <comment ref="K17" authorId="0">
      <text>
        <r>
          <rPr>
            <sz val="12"/>
            <color indexed="81"/>
            <rFont val="Comic Sans MS"/>
            <family val="4"/>
          </rPr>
          <t>En cas d'ex-aequo
1/ C'est nombre de points du 5ème qui fera la différence
2/ Au cas ou ce choix n'est pas possible, prendre en compte le 4ème, ,,,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18" authorId="1">
      <text>
        <r>
          <rPr>
            <b/>
            <sz val="14"/>
            <color indexed="81"/>
            <rFont val="Tahoma"/>
            <family val="2"/>
          </rPr>
          <t xml:space="preserve">de </t>
        </r>
        <r>
          <rPr>
            <b/>
            <sz val="22"/>
            <color indexed="10"/>
            <rFont val="Tahoma"/>
            <family val="2"/>
          </rPr>
          <t>1100 à 1199</t>
        </r>
        <r>
          <rPr>
            <b/>
            <sz val="14"/>
            <color indexed="81"/>
            <rFont val="Tahoma"/>
            <family val="2"/>
          </rPr>
          <t xml:space="preserve"> pour cette catégorie</t>
        </r>
      </text>
    </comment>
    <comment ref="F18" authorId="2">
      <text>
        <r>
          <rPr>
            <b/>
            <sz val="16"/>
            <color indexed="81"/>
            <rFont val="Tahoma"/>
            <family val="2"/>
          </rPr>
          <t xml:space="preserve">Saisir </t>
        </r>
        <r>
          <rPr>
            <b/>
            <sz val="22"/>
            <color indexed="10"/>
            <rFont val="Tahoma"/>
            <family val="2"/>
          </rPr>
          <t>1230</t>
        </r>
        <r>
          <rPr>
            <b/>
            <sz val="16"/>
            <color indexed="81"/>
            <rFont val="Tahoma"/>
            <family val="2"/>
          </rPr>
          <t xml:space="preserve">
pour 12 Minutes 30 Secondes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8" authorId="2">
      <text>
        <r>
          <rPr>
            <b/>
            <sz val="12"/>
            <color indexed="10"/>
            <rFont val="Tahoma"/>
            <family val="2"/>
          </rPr>
          <t>Le nombre de points est calculé suivant la Règle FFA soit :</t>
        </r>
        <r>
          <rPr>
            <b/>
            <sz val="9"/>
            <color indexed="81"/>
            <rFont val="Tahoma"/>
            <family val="2"/>
          </rPr>
          <t xml:space="preserve">
Le premier aura : Nb concurrents classés +1 point
Le second aurau Nb concurrents classés -1 points
Le troisième aura Nb points du second - 1 points
Etc...</t>
        </r>
      </text>
    </comment>
  </commentList>
</comments>
</file>

<file path=xl/sharedStrings.xml><?xml version="1.0" encoding="utf-8"?>
<sst xmlns="http://schemas.openxmlformats.org/spreadsheetml/2006/main" count="192" uniqueCount="66">
  <si>
    <t>NOM</t>
  </si>
  <si>
    <t>PRENOM</t>
  </si>
  <si>
    <t>Dossard</t>
  </si>
  <si>
    <t>Points</t>
  </si>
  <si>
    <t>Département</t>
  </si>
  <si>
    <t>CLASSEMENT INDIVIDUEL BENJAMINES</t>
  </si>
  <si>
    <t>Performance</t>
  </si>
  <si>
    <t>Place</t>
  </si>
  <si>
    <t>o</t>
  </si>
  <si>
    <t>Points 2ème</t>
  </si>
  <si>
    <t>Points 1er</t>
  </si>
  <si>
    <t>Points 3 ème</t>
  </si>
  <si>
    <t>Points 4 ème</t>
  </si>
  <si>
    <t>Points 5 ème</t>
  </si>
  <si>
    <t>Total</t>
  </si>
  <si>
    <t>Class.</t>
  </si>
  <si>
    <t>CLASSEMENT PAR EQUIPES BENJAMINES</t>
  </si>
  <si>
    <t>Numéro coureur par département</t>
  </si>
  <si>
    <t/>
  </si>
  <si>
    <t>Dép</t>
  </si>
  <si>
    <t>Nb arrivée</t>
  </si>
  <si>
    <t>(51) Marne</t>
  </si>
  <si>
    <t>(08) Ardennes</t>
  </si>
  <si>
    <t>(10) Aube</t>
  </si>
  <si>
    <t>(52) Haute Marne</t>
  </si>
  <si>
    <t>(54) Meurthe et Moselle</t>
  </si>
  <si>
    <t>(55) Meuse</t>
  </si>
  <si>
    <t>(57) Moselle</t>
  </si>
  <si>
    <t>(67) Bas Rhin</t>
  </si>
  <si>
    <t>(68) Haut Rhin</t>
  </si>
  <si>
    <t>(88) Vosges</t>
  </si>
  <si>
    <t>Vitesse</t>
  </si>
  <si>
    <t>Ardennes (08)</t>
  </si>
  <si>
    <t>Aube (10)</t>
  </si>
  <si>
    <t>Meuse (55)</t>
  </si>
  <si>
    <t>Aline</t>
  </si>
  <si>
    <t>Pauline</t>
  </si>
  <si>
    <t>MACHIN</t>
  </si>
  <si>
    <t>TRUC</t>
  </si>
  <si>
    <t>CHOSE</t>
  </si>
  <si>
    <t>AUTRE</t>
  </si>
  <si>
    <t>Charline</t>
  </si>
  <si>
    <t>Frangine</t>
  </si>
  <si>
    <t>Léontin</t>
  </si>
  <si>
    <t>Somme (80)</t>
  </si>
  <si>
    <t>BIDULE</t>
  </si>
  <si>
    <t>Léa</t>
  </si>
  <si>
    <t>Julie</t>
  </si>
  <si>
    <t>Paulette</t>
  </si>
  <si>
    <t>Irma</t>
  </si>
  <si>
    <t>Brigitte</t>
  </si>
  <si>
    <t>Séverine</t>
  </si>
  <si>
    <t>Pascale</t>
  </si>
  <si>
    <t>Marcelle</t>
  </si>
  <si>
    <t>Arlette</t>
  </si>
  <si>
    <t>PARTIE</t>
  </si>
  <si>
    <t>GRAGE</t>
  </si>
  <si>
    <t>LIONNE</t>
  </si>
  <si>
    <t>MACHERE</t>
  </si>
  <si>
    <t>MONCHAIRE</t>
  </si>
  <si>
    <t>Pas DE Calais (62)</t>
  </si>
  <si>
    <t>Nord (59)</t>
  </si>
  <si>
    <t>Landes (40)</t>
  </si>
  <si>
    <t>Hauts de Seine (92)</t>
  </si>
  <si>
    <t>Rhône (69)</t>
  </si>
  <si>
    <t>Gironde (33)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</si>
</sst>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_(&quot;€&quot;* #,##0.00_);_(&quot;€&quot;* \(#,##0.00\);_(&quot;€&quot;* &quot;-&quot;??_);_(@_)"/>
    <numFmt numFmtId="165" formatCode="[&lt;100]#,0##;General"/>
    <numFmt numFmtId="166" formatCode="#,##0&quot; m&quot;"/>
    <numFmt numFmtId="167" formatCode="_-* #,##0.00\ [$€]_-;\-* #,##0.00\ [$€]_-;_-* &quot;-&quot;??\ [$€]_-;_-@_-"/>
    <numFmt numFmtId="168" formatCode="[&lt;9999]##&quot;M &quot;##&quot;S &quot;;[&gt;9999]##00&quot;H &quot;##&quot;M &quot;##&quot;S &quot;;General"/>
    <numFmt numFmtId="169" formatCode="_-* #,##0.00\ &quot;F&quot;_-;\-* #,##0.00\ &quot;F&quot;_-;_-* &quot;-&quot;??\ &quot;F&quot;_-;_-@_-"/>
    <numFmt numFmtId="170" formatCode="#,##0.00&quot; Km h&quot;"/>
    <numFmt numFmtId="171" formatCode="[&lt;9999]##&quot; M &quot;##&quot; S &quot;;[&gt;9999]##0&quot; H &quot;##&quot; M &quot;##&quot; S &quot;;General"/>
  </numFmts>
  <fonts count="56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20"/>
      <name val="Comic Sans MS"/>
      <family val="4"/>
    </font>
    <font>
      <sz val="10"/>
      <name val="Comic Sans MS"/>
      <family val="4"/>
    </font>
    <font>
      <sz val="18"/>
      <name val="Comic Sans MS"/>
      <family val="4"/>
    </font>
    <font>
      <sz val="8"/>
      <name val="Comic Sans MS"/>
      <family val="4"/>
    </font>
    <font>
      <sz val="12"/>
      <name val="Comic Sans MS"/>
      <family val="4"/>
    </font>
    <font>
      <sz val="10"/>
      <name val="Arial"/>
      <family val="2"/>
    </font>
    <font>
      <sz val="12"/>
      <name val="Arial"/>
      <family val="2"/>
    </font>
    <font>
      <sz val="16"/>
      <name val="Comic Sans MS"/>
      <family val="4"/>
    </font>
    <font>
      <sz val="8"/>
      <color indexed="81"/>
      <name val="Tahoma"/>
      <family val="2"/>
    </font>
    <font>
      <sz val="12"/>
      <color indexed="81"/>
      <name val="Comic Sans MS"/>
      <family val="4"/>
    </font>
    <font>
      <b/>
      <sz val="16"/>
      <color indexed="81"/>
      <name val="Tahoma"/>
      <family val="2"/>
    </font>
    <font>
      <sz val="10"/>
      <color indexed="10"/>
      <name val="Arial"/>
      <family val="2"/>
    </font>
    <font>
      <sz val="10"/>
      <color indexed="9"/>
      <name val="Arial"/>
      <family val="2"/>
    </font>
    <font>
      <sz val="10"/>
      <name val="Arial"/>
      <family val="2"/>
    </font>
    <font>
      <sz val="9"/>
      <color indexed="81"/>
      <name val="Tahoma"/>
      <family val="2"/>
    </font>
    <font>
      <b/>
      <sz val="14"/>
      <color indexed="81"/>
      <name val="Tahoma"/>
      <family val="2"/>
    </font>
    <font>
      <b/>
      <sz val="22"/>
      <color indexed="10"/>
      <name val="Tahoma"/>
      <family val="2"/>
    </font>
    <font>
      <sz val="6"/>
      <name val="Comic Sans MS"/>
      <family val="4"/>
    </font>
    <font>
      <sz val="10"/>
      <color indexed="9"/>
      <name val="Arial"/>
      <family val="2"/>
    </font>
    <font>
      <sz val="10"/>
      <color indexed="10"/>
      <name val="Arial"/>
      <family val="2"/>
    </font>
    <font>
      <b/>
      <sz val="10"/>
      <color indexed="52"/>
      <name val="Arial"/>
      <family val="2"/>
    </font>
    <font>
      <sz val="10"/>
      <color indexed="52"/>
      <name val="Arial"/>
      <family val="2"/>
    </font>
    <font>
      <sz val="10"/>
      <color indexed="62"/>
      <name val="Arial"/>
      <family val="2"/>
    </font>
    <font>
      <sz val="10"/>
      <color indexed="20"/>
      <name val="Arial"/>
      <family val="2"/>
    </font>
    <font>
      <sz val="10"/>
      <color indexed="60"/>
      <name val="Arial"/>
      <family val="2"/>
    </font>
    <font>
      <b/>
      <sz val="10"/>
      <color indexed="63"/>
      <name val="Arial"/>
      <family val="2"/>
    </font>
    <font>
      <i/>
      <sz val="10"/>
      <color indexed="23"/>
      <name val="Arial"/>
      <family val="2"/>
    </font>
    <font>
      <b/>
      <sz val="10"/>
      <color indexed="8"/>
      <name val="Arial"/>
      <family val="2"/>
    </font>
    <font>
      <sz val="10"/>
      <color indexed="17"/>
      <name val="Arial"/>
      <family val="2"/>
    </font>
    <font>
      <b/>
      <sz val="18"/>
      <color indexed="56"/>
      <name val="Cambria"/>
      <family val="2"/>
    </font>
    <font>
      <b/>
      <sz val="15"/>
      <color indexed="56"/>
      <name val="Arial"/>
      <family val="2"/>
    </font>
    <font>
      <b/>
      <sz val="13"/>
      <color indexed="56"/>
      <name val="Arial"/>
      <family val="2"/>
    </font>
    <font>
      <b/>
      <sz val="11"/>
      <color indexed="56"/>
      <name val="Arial"/>
      <family val="2"/>
    </font>
    <font>
      <b/>
      <sz val="10"/>
      <color indexed="9"/>
      <name val="Arial"/>
      <family val="2"/>
    </font>
    <font>
      <sz val="10"/>
      <name val="Arial"/>
      <family val="2"/>
    </font>
    <font>
      <sz val="14"/>
      <name val="Comic Sans MS"/>
      <family val="4"/>
    </font>
    <font>
      <b/>
      <sz val="9"/>
      <color indexed="81"/>
      <name val="Tahoma"/>
      <family val="2"/>
    </font>
    <font>
      <b/>
      <sz val="12"/>
      <color indexed="10"/>
      <name val="Tahoma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sz val="10"/>
      <color theme="0"/>
      <name val="Comic Sans MS"/>
      <family val="4"/>
    </font>
    <font>
      <sz val="8"/>
      <color theme="4" tint="0.39997558519241921"/>
      <name val="Comic Sans MS"/>
      <family val="4"/>
    </font>
    <font>
      <i/>
      <sz val="8"/>
      <name val="Arial"/>
      <family val="2"/>
    </font>
    <font>
      <sz val="11"/>
      <name val="Comic Sans MS"/>
      <family val="4"/>
    </font>
    <font>
      <sz val="48"/>
      <color rgb="FF00B050"/>
      <name val="Wingdings"/>
      <charset val="2"/>
    </font>
    <font>
      <sz val="10"/>
      <color theme="3" tint="0.79998168889431442"/>
      <name val="Comic Sans MS"/>
      <family val="4"/>
    </font>
    <font>
      <sz val="10"/>
      <name val="Arial"/>
      <family val="2"/>
    </font>
    <font>
      <sz val="9"/>
      <color rgb="FFFF0000"/>
      <name val="Comic Sans MS"/>
      <family val="4"/>
    </font>
    <font>
      <sz val="10"/>
      <color rgb="FFFF0000"/>
      <name val="Comic Sans MS"/>
      <family val="4"/>
    </font>
    <font>
      <sz val="8"/>
      <color rgb="FFFF0000"/>
      <name val="Comic Sans MS"/>
      <family val="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</fills>
  <borders count="3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09">
    <xf numFmtId="0" fontId="0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24" fillId="12" borderId="0" applyNumberFormat="0" applyBorder="0" applyAlignment="0" applyProtection="0"/>
    <xf numFmtId="0" fontId="18" fillId="12" borderId="0" applyNumberFormat="0" applyBorder="0" applyAlignment="0" applyProtection="0"/>
    <xf numFmtId="0" fontId="24" fillId="9" borderId="0" applyNumberFormat="0" applyBorder="0" applyAlignment="0" applyProtection="0"/>
    <xf numFmtId="0" fontId="18" fillId="9" borderId="0" applyNumberFormat="0" applyBorder="0" applyAlignment="0" applyProtection="0"/>
    <xf numFmtId="0" fontId="24" fillId="10" borderId="0" applyNumberFormat="0" applyBorder="0" applyAlignment="0" applyProtection="0"/>
    <xf numFmtId="0" fontId="18" fillId="10" borderId="0" applyNumberFormat="0" applyBorder="0" applyAlignment="0" applyProtection="0"/>
    <xf numFmtId="0" fontId="24" fillId="13" borderId="0" applyNumberFormat="0" applyBorder="0" applyAlignment="0" applyProtection="0"/>
    <xf numFmtId="0" fontId="18" fillId="13" borderId="0" applyNumberFormat="0" applyBorder="0" applyAlignment="0" applyProtection="0"/>
    <xf numFmtId="0" fontId="24" fillId="14" borderId="0" applyNumberFormat="0" applyBorder="0" applyAlignment="0" applyProtection="0"/>
    <xf numFmtId="0" fontId="18" fillId="14" borderId="0" applyNumberFormat="0" applyBorder="0" applyAlignment="0" applyProtection="0"/>
    <xf numFmtId="0" fontId="24" fillId="15" borderId="0" applyNumberFormat="0" applyBorder="0" applyAlignment="0" applyProtection="0"/>
    <xf numFmtId="0" fontId="18" fillId="15" borderId="0" applyNumberFormat="0" applyBorder="0" applyAlignment="0" applyProtection="0"/>
    <xf numFmtId="0" fontId="24" fillId="16" borderId="0" applyNumberFormat="0" applyBorder="0" applyAlignment="0" applyProtection="0"/>
    <xf numFmtId="0" fontId="18" fillId="16" borderId="0" applyNumberFormat="0" applyBorder="0" applyAlignment="0" applyProtection="0"/>
    <xf numFmtId="0" fontId="24" fillId="17" borderId="0" applyNumberFormat="0" applyBorder="0" applyAlignment="0" applyProtection="0"/>
    <xf numFmtId="0" fontId="18" fillId="17" borderId="0" applyNumberFormat="0" applyBorder="0" applyAlignment="0" applyProtection="0"/>
    <xf numFmtId="0" fontId="24" fillId="18" borderId="0" applyNumberFormat="0" applyBorder="0" applyAlignment="0" applyProtection="0"/>
    <xf numFmtId="0" fontId="18" fillId="18" borderId="0" applyNumberFormat="0" applyBorder="0" applyAlignment="0" applyProtection="0"/>
    <xf numFmtId="0" fontId="24" fillId="13" borderId="0" applyNumberFormat="0" applyBorder="0" applyAlignment="0" applyProtection="0"/>
    <xf numFmtId="0" fontId="18" fillId="13" borderId="0" applyNumberFormat="0" applyBorder="0" applyAlignment="0" applyProtection="0"/>
    <xf numFmtId="0" fontId="24" fillId="14" borderId="0" applyNumberFormat="0" applyBorder="0" applyAlignment="0" applyProtection="0"/>
    <xf numFmtId="0" fontId="18" fillId="14" borderId="0" applyNumberFormat="0" applyBorder="0" applyAlignment="0" applyProtection="0"/>
    <xf numFmtId="0" fontId="24" fillId="19" borderId="0" applyNumberFormat="0" applyBorder="0" applyAlignment="0" applyProtection="0"/>
    <xf numFmtId="0" fontId="18" fillId="19" borderId="0" applyNumberFormat="0" applyBorder="0" applyAlignment="0" applyProtection="0"/>
    <xf numFmtId="0" fontId="25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26" fillId="20" borderId="1" applyNumberFormat="0" applyAlignment="0" applyProtection="0"/>
    <xf numFmtId="0" fontId="27" fillId="0" borderId="2" applyNumberFormat="0" applyFill="0" applyAlignment="0" applyProtection="0"/>
    <xf numFmtId="0" fontId="11" fillId="21" borderId="3" applyNumberFormat="0" applyFont="0" applyAlignment="0" applyProtection="0"/>
    <xf numFmtId="0" fontId="28" fillId="7" borderId="1" applyNumberFormat="0" applyAlignment="0" applyProtection="0"/>
    <xf numFmtId="167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5" fillId="0" borderId="0" applyFont="0" applyFill="0" applyBorder="0" applyAlignment="0" applyProtection="0"/>
    <xf numFmtId="0" fontId="29" fillId="3" borderId="0" applyNumberFormat="0" applyBorder="0" applyAlignment="0" applyProtection="0"/>
    <xf numFmtId="0" fontId="44" fillId="0" borderId="0" applyNumberFormat="0" applyFill="0" applyBorder="0" applyAlignment="0" applyProtection="0">
      <alignment vertical="top"/>
      <protection locked="0"/>
    </xf>
    <xf numFmtId="169" fontId="11" fillId="0" borderId="0" applyFont="0" applyFill="0" applyBorder="0" applyAlignment="0" applyProtection="0"/>
    <xf numFmtId="0" fontId="30" fillId="22" borderId="0" applyNumberFormat="0" applyBorder="0" applyAlignment="0" applyProtection="0"/>
    <xf numFmtId="0" fontId="11" fillId="0" borderId="0"/>
    <xf numFmtId="0" fontId="40" fillId="0" borderId="0"/>
    <xf numFmtId="0" fontId="11" fillId="0" borderId="0"/>
    <xf numFmtId="0" fontId="45" fillId="0" borderId="0"/>
    <xf numFmtId="0" fontId="40" fillId="0" borderId="0"/>
    <xf numFmtId="0" fontId="11" fillId="0" borderId="0"/>
    <xf numFmtId="0" fontId="45" fillId="0" borderId="0"/>
    <xf numFmtId="0" fontId="11" fillId="0" borderId="0"/>
    <xf numFmtId="0" fontId="11" fillId="0" borderId="0"/>
    <xf numFmtId="0" fontId="34" fillId="4" borderId="0" applyNumberFormat="0" applyBorder="0" applyAlignment="0" applyProtection="0"/>
    <xf numFmtId="0" fontId="31" fillId="20" borderId="4" applyNumberFormat="0" applyAlignment="0" applyProtection="0"/>
    <xf numFmtId="0" fontId="32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6" fillId="0" borderId="5" applyNumberFormat="0" applyFill="0" applyAlignment="0" applyProtection="0"/>
    <xf numFmtId="0" fontId="37" fillId="0" borderId="6" applyNumberFormat="0" applyFill="0" applyAlignment="0" applyProtection="0"/>
    <xf numFmtId="0" fontId="38" fillId="0" borderId="7" applyNumberFormat="0" applyFill="0" applyAlignment="0" applyProtection="0"/>
    <xf numFmtId="0" fontId="38" fillId="0" borderId="0" applyNumberFormat="0" applyFill="0" applyBorder="0" applyAlignment="0" applyProtection="0"/>
    <xf numFmtId="0" fontId="33" fillId="0" borderId="8" applyNumberFormat="0" applyFill="0" applyAlignment="0" applyProtection="0"/>
    <xf numFmtId="0" fontId="39" fillId="23" borderId="9" applyNumberFormat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4" fillId="0" borderId="0"/>
    <xf numFmtId="0" fontId="3" fillId="0" borderId="0"/>
    <xf numFmtId="0" fontId="2" fillId="0" borderId="0"/>
    <xf numFmtId="0" fontId="11" fillId="0" borderId="0"/>
    <xf numFmtId="0" fontId="1" fillId="0" borderId="0"/>
    <xf numFmtId="0" fontId="52" fillId="0" borderId="0"/>
    <xf numFmtId="0" fontId="26" fillId="20" borderId="28" applyNumberFormat="0" applyAlignment="0" applyProtection="0"/>
    <xf numFmtId="0" fontId="18" fillId="12" borderId="0" applyNumberFormat="0" applyBorder="0" applyAlignment="0" applyProtection="0"/>
    <xf numFmtId="0" fontId="11" fillId="21" borderId="29" applyNumberFormat="0" applyFont="0" applyAlignment="0" applyProtection="0"/>
    <xf numFmtId="0" fontId="18" fillId="9" borderId="0" applyNumberFormat="0" applyBorder="0" applyAlignment="0" applyProtection="0"/>
    <xf numFmtId="0" fontId="28" fillId="7" borderId="28" applyNumberFormat="0" applyAlignment="0" applyProtection="0"/>
    <xf numFmtId="0" fontId="18" fillId="10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18" fillId="18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9" borderId="0" applyNumberFormat="0" applyBorder="0" applyAlignment="0" applyProtection="0"/>
    <xf numFmtId="0" fontId="17" fillId="0" borderId="0" applyNumberFormat="0" applyFill="0" applyBorder="0" applyAlignment="0" applyProtection="0"/>
    <xf numFmtId="0" fontId="31" fillId="20" borderId="30" applyNumberFormat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11" fillId="0" borderId="0"/>
    <xf numFmtId="0" fontId="11" fillId="0" borderId="0"/>
    <xf numFmtId="0" fontId="52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1" fillId="0" borderId="0"/>
    <xf numFmtId="0" fontId="33" fillId="0" borderId="31" applyNumberFormat="0" applyFill="0" applyAlignment="0" applyProtection="0"/>
    <xf numFmtId="0" fontId="11" fillId="0" borderId="0"/>
  </cellStyleXfs>
  <cellXfs count="65">
    <xf numFmtId="0" fontId="0" fillId="0" borderId="0" xfId="0"/>
    <xf numFmtId="165" fontId="10" fillId="0" borderId="11" xfId="0" applyNumberFormat="1" applyFont="1" applyFill="1" applyBorder="1" applyAlignment="1" applyProtection="1">
      <alignment horizontal="center"/>
      <protection locked="0"/>
    </xf>
    <xf numFmtId="165" fontId="10" fillId="0" borderId="12" xfId="0" applyNumberFormat="1" applyFont="1" applyFill="1" applyBorder="1" applyAlignment="1" applyProtection="1">
      <alignment horizontal="center"/>
      <protection locked="0"/>
    </xf>
    <xf numFmtId="0" fontId="6" fillId="0" borderId="0" xfId="0" applyFont="1" applyAlignment="1" applyProtection="1">
      <alignment horizontal="centerContinuous"/>
    </xf>
    <xf numFmtId="0" fontId="7" fillId="0" borderId="0" xfId="0" applyFont="1" applyProtection="1"/>
    <xf numFmtId="0" fontId="9" fillId="0" borderId="0" xfId="0" applyFont="1" applyProtection="1"/>
    <xf numFmtId="0" fontId="8" fillId="0" borderId="0" xfId="0" applyFont="1" applyAlignment="1" applyProtection="1">
      <alignment horizontal="centerContinuous"/>
    </xf>
    <xf numFmtId="0" fontId="7" fillId="0" borderId="0" xfId="0" applyFont="1" applyAlignment="1" applyProtection="1">
      <alignment horizontal="centerContinuous"/>
    </xf>
    <xf numFmtId="0" fontId="7" fillId="0" borderId="0" xfId="0" applyFont="1" applyAlignment="1" applyProtection="1">
      <alignment horizontal="center"/>
    </xf>
    <xf numFmtId="0" fontId="9" fillId="0" borderId="13" xfId="0" applyFont="1" applyBorder="1" applyAlignment="1" applyProtection="1">
      <alignment horizontal="center"/>
    </xf>
    <xf numFmtId="0" fontId="9" fillId="0" borderId="14" xfId="0" applyFont="1" applyBorder="1" applyAlignment="1" applyProtection="1">
      <alignment horizontal="center"/>
    </xf>
    <xf numFmtId="0" fontId="10" fillId="0" borderId="15" xfId="0" applyFont="1" applyFill="1" applyBorder="1" applyAlignment="1" applyProtection="1">
      <alignment horizontal="center"/>
    </xf>
    <xf numFmtId="0" fontId="0" fillId="0" borderId="0" xfId="0" applyProtection="1"/>
    <xf numFmtId="0" fontId="9" fillId="0" borderId="10" xfId="0" applyFont="1" applyBorder="1" applyAlignment="1" applyProtection="1">
      <alignment horizontal="center"/>
    </xf>
    <xf numFmtId="0" fontId="7" fillId="0" borderId="0" xfId="0" applyFont="1" applyBorder="1" applyProtection="1"/>
    <xf numFmtId="0" fontId="10" fillId="0" borderId="16" xfId="0" applyFont="1" applyFill="1" applyBorder="1" applyAlignment="1" applyProtection="1">
      <alignment horizontal="center"/>
    </xf>
    <xf numFmtId="0" fontId="13" fillId="0" borderId="0" xfId="0" applyFont="1" applyAlignment="1" applyProtection="1">
      <alignment horizontal="centerContinuous"/>
    </xf>
    <xf numFmtId="0" fontId="9" fillId="0" borderId="0" xfId="0" applyFont="1" applyAlignment="1" applyProtection="1">
      <alignment horizontal="centerContinuous"/>
    </xf>
    <xf numFmtId="0" fontId="9" fillId="24" borderId="17" xfId="0" applyFont="1" applyFill="1" applyBorder="1" applyAlignment="1" applyProtection="1">
      <alignment horizontal="center" vertical="center"/>
    </xf>
    <xf numFmtId="0" fontId="7" fillId="24" borderId="18" xfId="0" applyFont="1" applyFill="1" applyBorder="1" applyAlignment="1" applyProtection="1">
      <alignment horizontal="center" vertical="center"/>
    </xf>
    <xf numFmtId="0" fontId="6" fillId="0" borderId="0" xfId="0" applyFont="1" applyAlignment="1" applyProtection="1">
      <alignment horizontal="centerContinuous"/>
      <protection locked="0"/>
    </xf>
    <xf numFmtId="0" fontId="7" fillId="24" borderId="10" xfId="0" applyFont="1" applyFill="1" applyBorder="1" applyAlignment="1" applyProtection="1">
      <alignment horizontal="center"/>
    </xf>
    <xf numFmtId="0" fontId="7" fillId="0" borderId="10" xfId="0" applyFont="1" applyBorder="1" applyAlignment="1" applyProtection="1">
      <alignment horizontal="center"/>
    </xf>
    <xf numFmtId="0" fontId="9" fillId="24" borderId="10" xfId="0" applyFont="1" applyFill="1" applyBorder="1" applyAlignment="1" applyProtection="1">
      <alignment horizontal="center" wrapText="1"/>
    </xf>
    <xf numFmtId="0" fontId="23" fillId="0" borderId="10" xfId="0" applyFont="1" applyBorder="1" applyAlignment="1" applyProtection="1">
      <alignment horizontal="center" vertical="center"/>
    </xf>
    <xf numFmtId="0" fontId="10" fillId="0" borderId="22" xfId="0" applyFont="1" applyFill="1" applyBorder="1" applyAlignment="1" applyProtection="1">
      <alignment horizontal="center"/>
    </xf>
    <xf numFmtId="165" fontId="10" fillId="0" borderId="19" xfId="0" applyNumberFormat="1" applyFont="1" applyFill="1" applyBorder="1" applyAlignment="1" applyProtection="1">
      <alignment horizontal="center"/>
      <protection locked="0"/>
    </xf>
    <xf numFmtId="0" fontId="47" fillId="0" borderId="0" xfId="0" applyFont="1" applyAlignment="1" applyProtection="1">
      <alignment horizontal="left" vertical="center"/>
    </xf>
    <xf numFmtId="168" fontId="10" fillId="0" borderId="11" xfId="0" applyNumberFormat="1" applyFont="1" applyFill="1" applyBorder="1" applyAlignment="1" applyProtection="1">
      <alignment horizontal="right" indent="1"/>
      <protection locked="0"/>
    </xf>
    <xf numFmtId="168" fontId="10" fillId="0" borderId="12" xfId="0" applyNumberFormat="1" applyFont="1" applyFill="1" applyBorder="1" applyAlignment="1" applyProtection="1">
      <alignment horizontal="right" indent="1"/>
      <protection locked="0"/>
    </xf>
    <xf numFmtId="0" fontId="10" fillId="0" borderId="19" xfId="0" applyFont="1" applyFill="1" applyBorder="1" applyAlignment="1" applyProtection="1">
      <alignment horizontal="left" indent="1"/>
    </xf>
    <xf numFmtId="0" fontId="10" fillId="0" borderId="11" xfId="0" applyFont="1" applyFill="1" applyBorder="1" applyAlignment="1" applyProtection="1">
      <alignment horizontal="left" indent="1"/>
    </xf>
    <xf numFmtId="0" fontId="10" fillId="0" borderId="12" xfId="0" applyFont="1" applyFill="1" applyBorder="1" applyAlignment="1" applyProtection="1">
      <alignment horizontal="left" indent="1"/>
    </xf>
    <xf numFmtId="0" fontId="7" fillId="24" borderId="21" xfId="0" applyFont="1" applyFill="1" applyBorder="1" applyAlignment="1" applyProtection="1">
      <alignment horizontal="center" vertical="center" wrapText="1"/>
    </xf>
    <xf numFmtId="0" fontId="10" fillId="0" borderId="27" xfId="0" applyFont="1" applyFill="1" applyBorder="1" applyAlignment="1" applyProtection="1">
      <alignment horizontal="center"/>
    </xf>
    <xf numFmtId="0" fontId="10" fillId="0" borderId="0" xfId="0" applyFont="1" applyFill="1" applyBorder="1" applyAlignment="1" applyProtection="1">
      <alignment horizontal="center"/>
    </xf>
    <xf numFmtId="0" fontId="7" fillId="24" borderId="26" xfId="0" applyFont="1" applyFill="1" applyBorder="1" applyAlignment="1" applyProtection="1">
      <alignment horizontal="center" vertical="center"/>
    </xf>
    <xf numFmtId="0" fontId="10" fillId="0" borderId="23" xfId="0" applyFont="1" applyFill="1" applyBorder="1" applyAlignment="1" applyProtection="1">
      <alignment horizontal="center"/>
    </xf>
    <xf numFmtId="168" fontId="49" fillId="0" borderId="11" xfId="0" applyNumberFormat="1" applyFont="1" applyFill="1" applyBorder="1" applyAlignment="1" applyProtection="1">
      <alignment horizontal="right" indent="1"/>
      <protection locked="0"/>
    </xf>
    <xf numFmtId="170" fontId="9" fillId="0" borderId="19" xfId="0" applyNumberFormat="1" applyFont="1" applyFill="1" applyBorder="1" applyAlignment="1" applyProtection="1">
      <alignment horizontal="center"/>
      <protection hidden="1"/>
    </xf>
    <xf numFmtId="170" fontId="9" fillId="0" borderId="11" xfId="0" applyNumberFormat="1" applyFont="1" applyFill="1" applyBorder="1" applyAlignment="1" applyProtection="1">
      <alignment horizontal="center"/>
      <protection hidden="1"/>
    </xf>
    <xf numFmtId="170" fontId="9" fillId="0" borderId="12" xfId="0" applyNumberFormat="1" applyFont="1" applyFill="1" applyBorder="1" applyAlignment="1" applyProtection="1">
      <alignment horizontal="center"/>
      <protection hidden="1"/>
    </xf>
    <xf numFmtId="0" fontId="9" fillId="0" borderId="24" xfId="0" applyFont="1" applyFill="1" applyBorder="1" applyAlignment="1" applyProtection="1">
      <alignment horizontal="center"/>
    </xf>
    <xf numFmtId="0" fontId="9" fillId="0" borderId="25" xfId="0" applyFont="1" applyFill="1" applyBorder="1" applyAlignment="1" applyProtection="1">
      <alignment horizontal="center"/>
    </xf>
    <xf numFmtId="0" fontId="9" fillId="0" borderId="20" xfId="0" applyFont="1" applyFill="1" applyBorder="1" applyAlignment="1" applyProtection="1">
      <alignment horizontal="center"/>
    </xf>
    <xf numFmtId="0" fontId="9" fillId="0" borderId="10" xfId="0" applyFont="1" applyFill="1" applyBorder="1" applyAlignment="1" applyProtection="1">
      <alignment horizontal="center"/>
    </xf>
    <xf numFmtId="0" fontId="9" fillId="0" borderId="10" xfId="0" applyFont="1" applyFill="1" applyBorder="1" applyAlignment="1" applyProtection="1">
      <alignment horizontal="center" wrapText="1"/>
    </xf>
    <xf numFmtId="0" fontId="9" fillId="0" borderId="10" xfId="0" applyFont="1" applyBorder="1" applyAlignment="1" applyProtection="1">
      <alignment horizontal="center"/>
      <protection locked="0"/>
    </xf>
    <xf numFmtId="0" fontId="11" fillId="0" borderId="0" xfId="0" applyFont="1" applyAlignment="1" applyProtection="1">
      <alignment horizontal="left" vertical="center"/>
    </xf>
    <xf numFmtId="0" fontId="46" fillId="0" borderId="0" xfId="0" applyFont="1" applyAlignment="1" applyProtection="1">
      <alignment horizontal="center" vertical="center"/>
    </xf>
    <xf numFmtId="0" fontId="51" fillId="0" borderId="0" xfId="0" applyFont="1" applyAlignment="1" applyProtection="1">
      <alignment horizontal="centerContinuous" vertical="center"/>
    </xf>
    <xf numFmtId="171" fontId="12" fillId="0" borderId="19" xfId="52" applyNumberFormat="1" applyFont="1" applyBorder="1" applyAlignment="1" applyProtection="1">
      <alignment horizontal="center" vertical="center"/>
      <protection locked="0"/>
    </xf>
    <xf numFmtId="171" fontId="12" fillId="0" borderId="11" xfId="52" applyNumberFormat="1" applyFont="1" applyBorder="1" applyAlignment="1" applyProtection="1">
      <alignment horizontal="center" vertical="center"/>
      <protection locked="0"/>
    </xf>
    <xf numFmtId="171" fontId="12" fillId="0" borderId="12" xfId="52" applyNumberFormat="1" applyFont="1" applyBorder="1" applyAlignment="1" applyProtection="1">
      <alignment horizontal="center" vertical="center"/>
      <protection locked="0"/>
    </xf>
    <xf numFmtId="0" fontId="53" fillId="0" borderId="10" xfId="0" applyFont="1" applyFill="1" applyBorder="1" applyAlignment="1" applyProtection="1">
      <alignment horizontal="center" wrapText="1"/>
    </xf>
    <xf numFmtId="0" fontId="54" fillId="0" borderId="10" xfId="0" applyFont="1" applyFill="1" applyBorder="1" applyAlignment="1" applyProtection="1">
      <alignment horizontal="center"/>
    </xf>
    <xf numFmtId="0" fontId="55" fillId="0" borderId="10" xfId="0" applyFont="1" applyFill="1" applyBorder="1" applyAlignment="1" applyProtection="1">
      <alignment horizontal="center"/>
    </xf>
    <xf numFmtId="0" fontId="55" fillId="0" borderId="10" xfId="0" applyFont="1" applyFill="1" applyBorder="1" applyProtection="1"/>
    <xf numFmtId="0" fontId="9" fillId="0" borderId="23" xfId="0" applyFont="1" applyBorder="1" applyAlignment="1" applyProtection="1">
      <alignment horizontal="center"/>
    </xf>
    <xf numFmtId="0" fontId="7" fillId="0" borderId="0" xfId="0" applyFont="1" applyAlignment="1" applyProtection="1">
      <alignment horizontal="left"/>
    </xf>
    <xf numFmtId="0" fontId="41" fillId="0" borderId="0" xfId="0" applyFont="1" applyAlignment="1" applyProtection="1">
      <alignment horizontal="center"/>
    </xf>
    <xf numFmtId="0" fontId="7" fillId="0" borderId="0" xfId="0" applyFont="1" applyAlignment="1" applyProtection="1">
      <alignment horizontal="center"/>
    </xf>
    <xf numFmtId="166" fontId="50" fillId="0" borderId="0" xfId="0" applyNumberFormat="1" applyFont="1" applyAlignment="1" applyProtection="1">
      <alignment horizontal="center" vertical="center"/>
    </xf>
    <xf numFmtId="0" fontId="48" fillId="0" borderId="0" xfId="0" applyFont="1" applyBorder="1" applyAlignment="1" applyProtection="1">
      <alignment horizontal="center"/>
    </xf>
    <xf numFmtId="0" fontId="41" fillId="0" borderId="0" xfId="0" applyFont="1" applyAlignment="1" applyProtection="1">
      <alignment horizontal="left"/>
    </xf>
  </cellXfs>
  <cellStyles count="109">
    <cellStyle name="20 % - Accent1 2" xfId="1"/>
    <cellStyle name="20 % - Accent2 2" xfId="2"/>
    <cellStyle name="20 % - Accent3 2" xfId="3"/>
    <cellStyle name="20 % - Accent4 2" xfId="4"/>
    <cellStyle name="20 % - Accent5 2" xfId="5"/>
    <cellStyle name="20 % - Accent6 2" xfId="6"/>
    <cellStyle name="40 % - Accent1 2" xfId="7"/>
    <cellStyle name="40 % - Accent2 2" xfId="8"/>
    <cellStyle name="40 % - Accent3 2" xfId="9"/>
    <cellStyle name="40 % - Accent4 2" xfId="10"/>
    <cellStyle name="40 % - Accent5 2" xfId="11"/>
    <cellStyle name="40 % - Accent6 2" xfId="12"/>
    <cellStyle name="60 % - Accent1 2" xfId="13"/>
    <cellStyle name="60 % - Accent1 2 2" xfId="80"/>
    <cellStyle name="60 % - Accent1 3" xfId="14"/>
    <cellStyle name="60 % - Accent2 2" xfId="15"/>
    <cellStyle name="60 % - Accent2 2 2" xfId="82"/>
    <cellStyle name="60 % - Accent2 3" xfId="16"/>
    <cellStyle name="60 % - Accent3 2" xfId="17"/>
    <cellStyle name="60 % - Accent3 2 2" xfId="84"/>
    <cellStyle name="60 % - Accent3 3" xfId="18"/>
    <cellStyle name="60 % - Accent4 2" xfId="19"/>
    <cellStyle name="60 % - Accent4 2 2" xfId="85"/>
    <cellStyle name="60 % - Accent4 3" xfId="20"/>
    <cellStyle name="60 % - Accent5 2" xfId="21"/>
    <cellStyle name="60 % - Accent5 2 2" xfId="86"/>
    <cellStyle name="60 % - Accent5 3" xfId="22"/>
    <cellStyle name="60 % - Accent6 2" xfId="23"/>
    <cellStyle name="60 % - Accent6 2 2" xfId="87"/>
    <cellStyle name="60 % - Accent6 3" xfId="24"/>
    <cellStyle name="Accent1 2" xfId="25"/>
    <cellStyle name="Accent1 2 2" xfId="88"/>
    <cellStyle name="Accent1 3" xfId="26"/>
    <cellStyle name="Accent2 2" xfId="27"/>
    <cellStyle name="Accent2 2 2" xfId="89"/>
    <cellStyle name="Accent2 3" xfId="28"/>
    <cellStyle name="Accent3 2" xfId="29"/>
    <cellStyle name="Accent3 2 2" xfId="90"/>
    <cellStyle name="Accent3 3" xfId="30"/>
    <cellStyle name="Accent4 2" xfId="31"/>
    <cellStyle name="Accent4 2 2" xfId="91"/>
    <cellStyle name="Accent4 3" xfId="32"/>
    <cellStyle name="Accent5 2" xfId="33"/>
    <cellStyle name="Accent5 2 2" xfId="92"/>
    <cellStyle name="Accent5 3" xfId="34"/>
    <cellStyle name="Accent6 2" xfId="35"/>
    <cellStyle name="Accent6 2 2" xfId="93"/>
    <cellStyle name="Accent6 3" xfId="36"/>
    <cellStyle name="Avertissement 2" xfId="37"/>
    <cellStyle name="Avertissement 2 2" xfId="94"/>
    <cellStyle name="Avertissement 3" xfId="38"/>
    <cellStyle name="Calcul 2" xfId="39"/>
    <cellStyle name="Calcul 2 2" xfId="79"/>
    <cellStyle name="Cellule liée 2" xfId="40"/>
    <cellStyle name="Commentaire 2" xfId="41"/>
    <cellStyle name="Commentaire 2 2" xfId="81"/>
    <cellStyle name="Entrée 2" xfId="42"/>
    <cellStyle name="Entrée 2 2" xfId="83"/>
    <cellStyle name="Euro" xfId="43"/>
    <cellStyle name="Euro 2" xfId="44"/>
    <cellStyle name="Euro 2 2" xfId="72"/>
    <cellStyle name="Euro 3" xfId="45"/>
    <cellStyle name="Euro 3 2" xfId="96"/>
    <cellStyle name="Euro 4" xfId="46"/>
    <cellStyle name="Euro 4 2" xfId="97"/>
    <cellStyle name="Euro 5" xfId="47"/>
    <cellStyle name="Euro 5 2" xfId="98"/>
    <cellStyle name="Euro 6" xfId="71"/>
    <cellStyle name="Insatisfaisant 2" xfId="48"/>
    <cellStyle name="Lien hypertexte 2" xfId="49"/>
    <cellStyle name="Monétaire 2" xfId="50"/>
    <cellStyle name="Neutre 2" xfId="51"/>
    <cellStyle name="Normal" xfId="0" builtinId="0"/>
    <cellStyle name="Normal 10" xfId="101"/>
    <cellStyle name="Normal 10 2" xfId="108"/>
    <cellStyle name="Normal 10 3" xfId="105"/>
    <cellStyle name="Normal 2" xfId="52"/>
    <cellStyle name="Normal 2 2" xfId="53"/>
    <cellStyle name="Normal 2 2 2" xfId="54"/>
    <cellStyle name="Normal 2 3" xfId="55"/>
    <cellStyle name="Normal 2 3 2" xfId="99"/>
    <cellStyle name="Normal 3" xfId="56"/>
    <cellStyle name="Normal 3 2" xfId="57"/>
    <cellStyle name="Normal 3 3" xfId="58"/>
    <cellStyle name="Normal 3 3 2" xfId="100"/>
    <cellStyle name="Normal 4" xfId="59"/>
    <cellStyle name="Normal 4 2" xfId="73"/>
    <cellStyle name="Normal 4 2 2" xfId="102"/>
    <cellStyle name="Normal 4 3" xfId="74"/>
    <cellStyle name="Normal 4 3 2" xfId="103"/>
    <cellStyle name="Normal 5" xfId="75"/>
    <cellStyle name="Normal 5 2" xfId="104"/>
    <cellStyle name="Normal 6" xfId="60"/>
    <cellStyle name="Normal 7" xfId="76"/>
    <cellStyle name="Normal 8" xfId="78"/>
    <cellStyle name="Normal 8 2" xfId="106"/>
    <cellStyle name="Normal 9" xfId="77"/>
    <cellStyle name="Satisfaisant 2" xfId="61"/>
    <cellStyle name="Sortie 2" xfId="62"/>
    <cellStyle name="Sortie 2 2" xfId="95"/>
    <cellStyle name="Texte explicatif 2" xfId="63"/>
    <cellStyle name="Titre 2" xfId="64"/>
    <cellStyle name="Titre 1 2" xfId="65"/>
    <cellStyle name="Titre 2 2" xfId="66"/>
    <cellStyle name="Titre 3 2" xfId="67"/>
    <cellStyle name="Titre 4 2" xfId="68"/>
    <cellStyle name="Total 2" xfId="69"/>
    <cellStyle name="Total 2 2" xfId="107"/>
    <cellStyle name="Vérification 2" xfId="70"/>
  </cellStyles>
  <dxfs count="11">
    <dxf>
      <font>
        <condense val="0"/>
        <extend val="0"/>
        <color indexed="10"/>
      </font>
      <fill>
        <patternFill>
          <bgColor indexed="13"/>
        </patternFill>
      </fill>
    </dxf>
    <dxf>
      <font>
        <condense val="0"/>
        <extend val="0"/>
        <color auto="1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>
          <bgColor indexed="13"/>
        </patternFill>
      </fill>
    </dxf>
    <dxf>
      <font>
        <condense val="0"/>
        <extend val="0"/>
        <color auto="1"/>
      </font>
      <fill>
        <patternFill patternType="none">
          <bgColor indexed="65"/>
        </patternFill>
      </fill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 patternType="none">
          <bgColor indexed="65"/>
        </patternFill>
      </fill>
    </dxf>
    <dxf>
      <font>
        <condense val="0"/>
        <extend val="0"/>
        <color auto="1"/>
      </font>
      <fill>
        <patternFill patternType="none">
          <bgColor indexed="65"/>
        </patternFill>
      </fill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3"/>
      </font>
    </dxf>
    <dxf>
      <font>
        <condense val="0"/>
        <extend val="0"/>
        <color indexed="11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6.gif"/><Relationship Id="rId3" Type="http://schemas.openxmlformats.org/officeDocument/2006/relationships/hyperlink" Target="#BF!A1"/><Relationship Id="rId7" Type="http://schemas.openxmlformats.org/officeDocument/2006/relationships/image" Target="../media/image5.gif"/><Relationship Id="rId2" Type="http://schemas.openxmlformats.org/officeDocument/2006/relationships/image" Target="../media/image1.png"/><Relationship Id="rId1" Type="http://schemas.openxmlformats.org/officeDocument/2006/relationships/hyperlink" Target="#Pupitre!A1"/><Relationship Id="rId6" Type="http://schemas.openxmlformats.org/officeDocument/2006/relationships/image" Target="../media/image4.gif"/><Relationship Id="rId5" Type="http://schemas.openxmlformats.org/officeDocument/2006/relationships/image" Target="../media/image3.png"/><Relationship Id="rId4" Type="http://schemas.openxmlformats.org/officeDocument/2006/relationships/image" Target="../media/image2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28575</xdr:colOff>
      <xdr:row>17</xdr:row>
      <xdr:rowOff>19050</xdr:rowOff>
    </xdr:from>
    <xdr:to>
      <xdr:col>10</xdr:col>
      <xdr:colOff>390525</xdr:colOff>
      <xdr:row>17</xdr:row>
      <xdr:rowOff>228600</xdr:rowOff>
    </xdr:to>
    <xdr:sp macro="[0]!triej18r28" textlink="">
      <xdr:nvSpPr>
        <xdr:cNvPr id="509227" name="Rectangle 279">
          <a:extLst>
            <a:ext uri="{FF2B5EF4-FFF2-40B4-BE49-F238E27FC236}">
              <a16:creationId xmlns="" xmlns:a16="http://schemas.microsoft.com/office/drawing/2014/main" id="{00000000-0008-0000-0600-00002BC50700}"/>
            </a:ext>
          </a:extLst>
        </xdr:cNvPr>
        <xdr:cNvSpPr>
          <a:spLocks noChangeArrowheads="1"/>
        </xdr:cNvSpPr>
      </xdr:nvSpPr>
      <xdr:spPr bwMode="auto">
        <a:xfrm>
          <a:off x="22993350" y="4371975"/>
          <a:ext cx="3619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42862</xdr:colOff>
      <xdr:row>17</xdr:row>
      <xdr:rowOff>33337</xdr:rowOff>
    </xdr:from>
    <xdr:to>
      <xdr:col>10</xdr:col>
      <xdr:colOff>404812</xdr:colOff>
      <xdr:row>18</xdr:row>
      <xdr:rowOff>4762</xdr:rowOff>
    </xdr:to>
    <xdr:sp macro="[0]!trieK18S28" textlink="">
      <xdr:nvSpPr>
        <xdr:cNvPr id="509228" name="Rectangle 280">
          <a:extLst>
            <a:ext uri="{FF2B5EF4-FFF2-40B4-BE49-F238E27FC236}">
              <a16:creationId xmlns="" xmlns:a16="http://schemas.microsoft.com/office/drawing/2014/main" id="{00000000-0008-0000-0600-00002CC50700}"/>
            </a:ext>
          </a:extLst>
        </xdr:cNvPr>
        <xdr:cNvSpPr>
          <a:spLocks noChangeArrowheads="1"/>
        </xdr:cNvSpPr>
      </xdr:nvSpPr>
      <xdr:spPr bwMode="auto">
        <a:xfrm>
          <a:off x="22871112" y="4383087"/>
          <a:ext cx="3619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990</xdr:row>
      <xdr:rowOff>0</xdr:rowOff>
    </xdr:from>
    <xdr:to>
      <xdr:col>49</xdr:col>
      <xdr:colOff>133350</xdr:colOff>
      <xdr:row>993</xdr:row>
      <xdr:rowOff>123825</xdr:rowOff>
    </xdr:to>
    <xdr:pic>
      <xdr:nvPicPr>
        <xdr:cNvPr id="509230" name="Picture 288" descr="clipart_objets_227">
          <a:hlinkClick xmlns:r="http://schemas.openxmlformats.org/officeDocument/2006/relationships" r:id="rId1" tooltip="Retour vers le tableau de bord"/>
          <a:extLst>
            <a:ext uri="{FF2B5EF4-FFF2-40B4-BE49-F238E27FC236}">
              <a16:creationId xmlns="" xmlns:a16="http://schemas.microsoft.com/office/drawing/2014/main" id="{00000000-0008-0000-0600-00002EC5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81525" y="193138425"/>
          <a:ext cx="7048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13</xdr:col>
      <xdr:colOff>174625</xdr:colOff>
      <xdr:row>0</xdr:row>
      <xdr:rowOff>47625</xdr:rowOff>
    </xdr:from>
    <xdr:to>
      <xdr:col>13</xdr:col>
      <xdr:colOff>539750</xdr:colOff>
      <xdr:row>1</xdr:row>
      <xdr:rowOff>125412</xdr:rowOff>
    </xdr:to>
    <xdr:pic>
      <xdr:nvPicPr>
        <xdr:cNvPr id="5" name="Image 4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26050875" y="47625"/>
          <a:ext cx="365125" cy="466725"/>
        </a:xfrm>
        <a:prstGeom prst="rect">
          <a:avLst/>
        </a:prstGeom>
      </xdr:spPr>
    </xdr:pic>
    <xdr:clientData/>
  </xdr:twoCellAnchor>
  <xdr:twoCellAnchor>
    <xdr:from>
      <xdr:col>1</xdr:col>
      <xdr:colOff>912856</xdr:colOff>
      <xdr:row>5</xdr:row>
      <xdr:rowOff>31741</xdr:rowOff>
    </xdr:from>
    <xdr:to>
      <xdr:col>5</xdr:col>
      <xdr:colOff>786044</xdr:colOff>
      <xdr:row>15</xdr:row>
      <xdr:rowOff>170491</xdr:rowOff>
    </xdr:to>
    <xdr:grpSp>
      <xdr:nvGrpSpPr>
        <xdr:cNvPr id="17" name="Groupe 16"/>
        <xdr:cNvGrpSpPr/>
      </xdr:nvGrpSpPr>
      <xdr:grpSpPr>
        <a:xfrm>
          <a:off x="1444669" y="1523991"/>
          <a:ext cx="6120000" cy="2520000"/>
          <a:chOff x="918194" y="2162734"/>
          <a:chExt cx="5692717" cy="3380016"/>
        </a:xfrm>
        <a:solidFill>
          <a:schemeClr val="bg2">
            <a:alpha val="0"/>
          </a:schemeClr>
        </a:solidFill>
      </xdr:grpSpPr>
      <xdr:pic>
        <xdr:nvPicPr>
          <xdr:cNvPr id="18" name="Image 17"/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18194" y="2162734"/>
            <a:ext cx="5692717" cy="3366695"/>
          </a:xfrm>
          <a:prstGeom prst="rect">
            <a:avLst/>
          </a:prstGeom>
          <a:grpFill/>
        </xdr:spPr>
      </xdr:pic>
      <xdr:pic>
        <xdr:nvPicPr>
          <xdr:cNvPr id="20" name="Image 19"/>
          <xdr:cNvPicPr>
            <a:picLocks noChangeAspect="1"/>
          </xdr:cNvPicPr>
        </xdr:nvPicPr>
        <xdr:blipFill>
          <a:blip xmlns:r="http://schemas.openxmlformats.org/officeDocument/2006/relationships" r:embed="rId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480425" y="2701171"/>
            <a:ext cx="2270415" cy="2622775"/>
          </a:xfrm>
          <a:prstGeom prst="rect">
            <a:avLst/>
          </a:prstGeom>
          <a:grpFill/>
        </xdr:spPr>
      </xdr:pic>
      <xdr:pic>
        <xdr:nvPicPr>
          <xdr:cNvPr id="21" name="Image 20"/>
          <xdr:cNvPicPr>
            <a:picLocks noChangeAspect="1"/>
          </xdr:cNvPicPr>
        </xdr:nvPicPr>
        <xdr:blipFill>
          <a:blip xmlns:r="http://schemas.openxmlformats.org/officeDocument/2006/relationships" r:embed="rId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18395" y="3761109"/>
            <a:ext cx="1716831" cy="1781641"/>
          </a:xfrm>
          <a:prstGeom prst="rect">
            <a:avLst/>
          </a:prstGeom>
          <a:grpFill/>
        </xdr:spPr>
      </xdr:pic>
      <xdr:pic>
        <xdr:nvPicPr>
          <xdr:cNvPr id="22" name="Image 21"/>
          <xdr:cNvPicPr>
            <a:picLocks noChangeAspect="1"/>
          </xdr:cNvPicPr>
        </xdr:nvPicPr>
        <xdr:blipFill>
          <a:blip xmlns:r="http://schemas.openxmlformats.org/officeDocument/2006/relationships" r:embed="rId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969784" y="4282850"/>
            <a:ext cx="1173307" cy="1218135"/>
          </a:xfrm>
          <a:prstGeom prst="rect">
            <a:avLst/>
          </a:prstGeom>
          <a:grpFill/>
        </xdr:spPr>
      </xdr:pic>
    </xdr:grpSp>
    <xdr:clientData/>
  </xdr:twoCellAnchor>
  <xdr:twoCellAnchor>
    <xdr:from>
      <xdr:col>6</xdr:col>
      <xdr:colOff>158750</xdr:colOff>
      <xdr:row>17</xdr:row>
      <xdr:rowOff>158749</xdr:rowOff>
    </xdr:from>
    <xdr:to>
      <xdr:col>6</xdr:col>
      <xdr:colOff>547688</xdr:colOff>
      <xdr:row>17</xdr:row>
      <xdr:rowOff>301624</xdr:rowOff>
    </xdr:to>
    <xdr:sp macro="[0]!VitesseKMH" textlink="">
      <xdr:nvSpPr>
        <xdr:cNvPr id="23" name="Ellipse 22"/>
        <xdr:cNvSpPr/>
      </xdr:nvSpPr>
      <xdr:spPr bwMode="auto">
        <a:xfrm>
          <a:off x="8169275" y="4511674"/>
          <a:ext cx="388938" cy="76200"/>
        </a:xfrm>
        <a:prstGeom prst="ellipse">
          <a:avLst/>
        </a:prstGeom>
        <a:solidFill>
          <a:schemeClr val="accent1">
            <a:lumMod val="60000"/>
            <a:lumOff val="40000"/>
            <a:alpha val="10000"/>
          </a:schemeClr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PORT/Sport2019/CROSS2019/CROSSMEUSE2019/CrossMeuse201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niversaire"/>
      <sheetName val="Données"/>
      <sheetName val="Dossards"/>
      <sheetName val="LISTE"/>
      <sheetName val="BF"/>
      <sheetName val="BG"/>
      <sheetName val="MF"/>
      <sheetName val="MG"/>
      <sheetName val="CF"/>
      <sheetName val="CG"/>
      <sheetName val="JF"/>
      <sheetName val="JG"/>
      <sheetName val="SF"/>
      <sheetName val="SG"/>
      <sheetName val="Vét1F"/>
      <sheetName val="Vét2F"/>
      <sheetName val="Vét3F"/>
      <sheetName val="Vét1G"/>
      <sheetName val="Vét2G"/>
      <sheetName val="Vét3G"/>
      <sheetName val="RESULTATS"/>
      <sheetName val="Tickets"/>
      <sheetName val="GlobalEquipe"/>
      <sheetName val="TDB"/>
      <sheetName val="Feuil1"/>
      <sheetName val="Compilation"/>
      <sheetName val="CrossMeuse2019"/>
    </sheetNames>
    <sheetDataSet>
      <sheetData sheetId="0"/>
      <sheetData sheetId="1"/>
      <sheetData sheetId="2"/>
      <sheetData sheetId="3">
        <row r="3">
          <cell r="A3">
            <v>1100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indexed="41"/>
  </sheetPr>
  <dimension ref="A1:AX1002"/>
  <sheetViews>
    <sheetView showGridLines="0" showRowColHeaders="0" tabSelected="1" zoomScale="120" zoomScaleNormal="120" workbookViewId="0">
      <selection activeCell="J47" sqref="J47"/>
    </sheetView>
  </sheetViews>
  <sheetFormatPr baseColWidth="10" defaultColWidth="6.7109375" defaultRowHeight="15" x14ac:dyDescent="0.3"/>
  <cols>
    <col min="1" max="1" width="8" style="8" customWidth="1"/>
    <col min="2" max="2" width="30.7109375" style="8" customWidth="1"/>
    <col min="3" max="3" width="25.7109375" style="8" customWidth="1"/>
    <col min="4" max="4" width="28.7109375" style="8" customWidth="1"/>
    <col min="5" max="5" width="8.5703125" style="8" customWidth="1"/>
    <col min="6" max="6" width="18.42578125" style="8" customWidth="1"/>
    <col min="7" max="7" width="10.7109375" style="8" customWidth="1"/>
    <col min="8" max="8" width="8.85546875" style="8" hidden="1" customWidth="1"/>
    <col min="9" max="9" width="8.85546875" style="8" customWidth="1"/>
    <col min="10" max="10" width="200.7109375" style="4" customWidth="1"/>
    <col min="11" max="11" width="6.140625" style="5" customWidth="1"/>
    <col min="12" max="12" width="24.7109375" style="5" customWidth="1"/>
    <col min="13" max="18" width="14.7109375" style="5" customWidth="1"/>
    <col min="19" max="19" width="7.28515625" style="5" customWidth="1"/>
    <col min="20" max="21" width="7.42578125" style="5" customWidth="1"/>
    <col min="22" max="28" width="10.42578125" style="4" customWidth="1"/>
    <col min="29" max="59" width="4.28515625" style="4" customWidth="1"/>
    <col min="60" max="66" width="6.28515625" style="4" customWidth="1"/>
    <col min="67" max="16384" width="6.7109375" style="4"/>
  </cols>
  <sheetData>
    <row r="1" spans="1:41" ht="30.75" customHeight="1" x14ac:dyDescent="0.6">
      <c r="A1" s="20" t="s">
        <v>5</v>
      </c>
      <c r="B1" s="3"/>
      <c r="C1" s="3"/>
      <c r="D1" s="3"/>
      <c r="E1" s="3"/>
      <c r="F1" s="3"/>
      <c r="G1" s="3"/>
      <c r="H1" s="62"/>
      <c r="I1" s="62"/>
      <c r="J1" s="48"/>
    </row>
    <row r="2" spans="1:41" ht="16.5" customHeight="1" x14ac:dyDescent="0.5">
      <c r="A2" s="6"/>
      <c r="B2" s="7"/>
      <c r="D2" s="49"/>
      <c r="F2" s="63"/>
      <c r="G2" s="63"/>
      <c r="H2" s="63"/>
      <c r="I2" s="63"/>
      <c r="AF2" s="9" t="s">
        <v>8</v>
      </c>
      <c r="AG2" s="9">
        <v>1</v>
      </c>
      <c r="AH2" s="9">
        <v>2</v>
      </c>
      <c r="AI2" s="9">
        <v>3</v>
      </c>
      <c r="AJ2" s="9">
        <v>4</v>
      </c>
      <c r="AK2" s="9">
        <v>5</v>
      </c>
      <c r="AL2" s="9">
        <v>6</v>
      </c>
      <c r="AM2" s="9">
        <v>7</v>
      </c>
      <c r="AN2" s="9">
        <v>8</v>
      </c>
      <c r="AO2" s="9">
        <v>9</v>
      </c>
    </row>
    <row r="3" spans="1:41" ht="33" customHeight="1" x14ac:dyDescent="0.4">
      <c r="C3" s="60" t="str">
        <f>B19&amp;" "&amp;C19</f>
        <v>MACHIN Pauline</v>
      </c>
      <c r="D3" s="60"/>
      <c r="AF3" s="10" t="s">
        <v>22</v>
      </c>
      <c r="AG3" s="10" t="s">
        <v>23</v>
      </c>
      <c r="AH3" s="10" t="s">
        <v>21</v>
      </c>
      <c r="AI3" s="10" t="s">
        <v>24</v>
      </c>
      <c r="AJ3" s="10" t="s">
        <v>25</v>
      </c>
      <c r="AK3" s="10" t="s">
        <v>26</v>
      </c>
      <c r="AL3" s="10" t="s">
        <v>27</v>
      </c>
      <c r="AM3" s="10" t="s">
        <v>28</v>
      </c>
      <c r="AN3" s="10" t="s">
        <v>29</v>
      </c>
      <c r="AO3" s="10" t="s">
        <v>30</v>
      </c>
    </row>
    <row r="4" spans="1:41" ht="18.95" customHeight="1" x14ac:dyDescent="0.3">
      <c r="C4" s="61" t="str">
        <f>D19</f>
        <v>Ardennes (08)</v>
      </c>
      <c r="D4" s="61"/>
      <c r="K4" s="54" t="s">
        <v>15</v>
      </c>
      <c r="L4" s="54" t="s">
        <v>4</v>
      </c>
      <c r="M4" s="54" t="s">
        <v>10</v>
      </c>
      <c r="N4" s="54" t="s">
        <v>9</v>
      </c>
      <c r="O4" s="54" t="s">
        <v>11</v>
      </c>
      <c r="P4" s="54" t="s">
        <v>12</v>
      </c>
      <c r="Q4" s="54" t="s">
        <v>13</v>
      </c>
      <c r="R4" s="54" t="s">
        <v>14</v>
      </c>
      <c r="S4" s="54" t="s">
        <v>3</v>
      </c>
      <c r="T4" s="12"/>
      <c r="AF4" s="13" t="str">
        <f t="shared" ref="AF4:AF35" si="0">IF(D19=$AF$3,I19,"")</f>
        <v/>
      </c>
      <c r="AG4" s="13" t="str">
        <f t="shared" ref="AG4:AG35" si="1">IF(D19=$AG$3,$I19,"")</f>
        <v/>
      </c>
      <c r="AH4" s="13" t="str">
        <f t="shared" ref="AH4:AH35" si="2">IF($D19=$AH$3,$I19,"")</f>
        <v/>
      </c>
      <c r="AI4" s="13" t="str">
        <f t="shared" ref="AI4:AI35" si="3">IF($D19=$AI$3,$I19,"")</f>
        <v/>
      </c>
      <c r="AJ4" s="13" t="str">
        <f t="shared" ref="AJ4:AJ35" si="4">IF($D19=$AJ$3,$I19,"")</f>
        <v/>
      </c>
      <c r="AK4" s="13" t="str">
        <f t="shared" ref="AK4:AK35" si="5">IF($D19=$AK$3,$I19,"")</f>
        <v/>
      </c>
      <c r="AL4" s="13" t="str">
        <f t="shared" ref="AL4:AL35" si="6">IF($D19=$AL$3,$I19,"")</f>
        <v/>
      </c>
      <c r="AM4" s="13" t="str">
        <f t="shared" ref="AM4:AM35" si="7">IF($D19=$AM$3,$I19,"")</f>
        <v/>
      </c>
      <c r="AN4" s="13" t="str">
        <f t="shared" ref="AN4:AN35" si="8">IF($D19=$AN$3,$I19,"")</f>
        <v/>
      </c>
      <c r="AO4" s="13" t="str">
        <f t="shared" ref="AO4:AO35" si="9">IF($D19=$AO$3,$I19,"")</f>
        <v/>
      </c>
    </row>
    <row r="5" spans="1:41" ht="18.95" customHeight="1" x14ac:dyDescent="0.3">
      <c r="K5" s="55" t="str">
        <f>IF(ISERROR(RANK(R5,$R$5:$R$14)),"",RANK(R5,$R$5:$R$14))</f>
        <v/>
      </c>
      <c r="L5" s="56" t="str">
        <f>AF3</f>
        <v>(08) Ardennes</v>
      </c>
      <c r="M5" s="56" t="str">
        <f>IF(ISERROR(LARGE($AF$4:$AF$63,1)),"",LARGE($AF$4:$AF$63,1))</f>
        <v/>
      </c>
      <c r="N5" s="56" t="str">
        <f>IF(ISERROR(LARGE($AF$4:$AF$63,2)),"",LARGE($AF$4:$AF$63,2))</f>
        <v/>
      </c>
      <c r="O5" s="56" t="str">
        <f>IF(ISERROR(LARGE($AF$4:$AF$63,3)),"",LARGE($AF$4:$AF$63,3))</f>
        <v/>
      </c>
      <c r="P5" s="56" t="str">
        <f>IF(ISERROR(LARGE($AF$4:$AF$63,4)),"",LARGE($AF$4:$AF$63,4))</f>
        <v/>
      </c>
      <c r="Q5" s="56" t="str">
        <f>IF(ISERROR(LARGE($AF$4:$AF$63,5)),"",LARGE($AF$4:$AF$63,5))</f>
        <v/>
      </c>
      <c r="R5" s="56" t="str">
        <f>IF(SUM(M5:Q5)=0,"",SUM(M5:Q5))</f>
        <v/>
      </c>
      <c r="S5" s="56" t="str">
        <f>IF(R5="","",IF(K5=1,$R$15+1,$R$15-K5+1))</f>
        <v/>
      </c>
      <c r="T5" s="12"/>
      <c r="AF5" s="13" t="str">
        <f t="shared" si="0"/>
        <v/>
      </c>
      <c r="AG5" s="13" t="str">
        <f t="shared" si="1"/>
        <v/>
      </c>
      <c r="AH5" s="13" t="str">
        <f t="shared" si="2"/>
        <v/>
      </c>
      <c r="AI5" s="13" t="str">
        <f t="shared" si="3"/>
        <v/>
      </c>
      <c r="AJ5" s="13" t="str">
        <f t="shared" si="4"/>
        <v/>
      </c>
      <c r="AK5" s="13" t="str">
        <f t="shared" si="5"/>
        <v/>
      </c>
      <c r="AL5" s="13" t="str">
        <f t="shared" si="6"/>
        <v/>
      </c>
      <c r="AM5" s="13" t="str">
        <f t="shared" si="7"/>
        <v/>
      </c>
      <c r="AN5" s="13" t="str">
        <f t="shared" si="8"/>
        <v/>
      </c>
      <c r="AO5" s="13" t="str">
        <f t="shared" si="9"/>
        <v/>
      </c>
    </row>
    <row r="6" spans="1:41" ht="18.95" customHeight="1" x14ac:dyDescent="0.4">
      <c r="B6" s="64" t="str">
        <f>B20&amp;" "&amp;C20</f>
        <v>TRUC Charline</v>
      </c>
      <c r="C6" s="64"/>
      <c r="K6" s="55" t="str">
        <f t="shared" ref="K6:K14" si="10">IF(ISERROR(RANK(R6,$R$5:$R$14)),"",RANK(R6,$R$5:$R$14))</f>
        <v/>
      </c>
      <c r="L6" s="56" t="str">
        <f>AG3</f>
        <v>(10) Aube</v>
      </c>
      <c r="M6" s="56" t="str">
        <f>IF(ISERROR(LARGE($AG$4:$AG$63,1)),"",LARGE($AG$4:$AG$63,1))</f>
        <v/>
      </c>
      <c r="N6" s="56" t="str">
        <f>IF(ISERROR(LARGE($AG$4:$AG$63,2)),"",LARGE($AG$4:$AG$63,2))</f>
        <v/>
      </c>
      <c r="O6" s="56" t="str">
        <f>IF(ISERROR(LARGE($AG$4:$AG$63,3)),"",LARGE($AG$4:$AG$63,3))</f>
        <v/>
      </c>
      <c r="P6" s="56" t="str">
        <f>IF(ISERROR(LARGE($AG$4:$AG$63,4)),"",LARGE($AG$4:$AG$63,4))</f>
        <v/>
      </c>
      <c r="Q6" s="56" t="str">
        <f>IF(ISERROR(LARGE($AG$4:$AG$63,5)),"",LARGE($AG$4:$AG$63,5))</f>
        <v/>
      </c>
      <c r="R6" s="56" t="str">
        <f t="shared" ref="R6:R14" si="11">IF(SUM(M6:Q6)=0,"",SUM(M6:Q6))</f>
        <v/>
      </c>
      <c r="S6" s="56" t="str">
        <f t="shared" ref="S6:S14" si="12">IF(R6="","",IF(K6=1,$R$15+1,$R$15-K6+1))</f>
        <v/>
      </c>
      <c r="T6" s="12"/>
      <c r="AF6" s="13" t="str">
        <f t="shared" si="0"/>
        <v/>
      </c>
      <c r="AG6" s="13" t="str">
        <f t="shared" si="1"/>
        <v/>
      </c>
      <c r="AH6" s="13" t="str">
        <f t="shared" si="2"/>
        <v/>
      </c>
      <c r="AI6" s="13" t="str">
        <f t="shared" si="3"/>
        <v/>
      </c>
      <c r="AJ6" s="13" t="str">
        <f t="shared" si="4"/>
        <v/>
      </c>
      <c r="AK6" s="13" t="str">
        <f t="shared" si="5"/>
        <v/>
      </c>
      <c r="AL6" s="13" t="str">
        <f t="shared" si="6"/>
        <v/>
      </c>
      <c r="AM6" s="13" t="str">
        <f t="shared" si="7"/>
        <v/>
      </c>
      <c r="AN6" s="13" t="str">
        <f t="shared" si="8"/>
        <v/>
      </c>
      <c r="AO6" s="13" t="str">
        <f t="shared" si="9"/>
        <v/>
      </c>
    </row>
    <row r="7" spans="1:41" ht="18.95" customHeight="1" x14ac:dyDescent="0.4">
      <c r="B7" s="59" t="str">
        <f>D20</f>
        <v>Meuse (55)</v>
      </c>
      <c r="C7" s="59"/>
      <c r="E7" s="60"/>
      <c r="F7" s="60"/>
      <c r="G7" s="60"/>
      <c r="K7" s="55" t="str">
        <f t="shared" si="10"/>
        <v/>
      </c>
      <c r="L7" s="56" t="str">
        <f>AH3</f>
        <v>(51) Marne</v>
      </c>
      <c r="M7" s="56" t="str">
        <f>IF(ISERROR(LARGE($AH$4:$AH$63,1)),"",LARGE($AH$4:$AH$63,1))</f>
        <v/>
      </c>
      <c r="N7" s="56" t="str">
        <f>IF(ISERROR(LARGE($AH$4:$AH$63,2)),"",LARGE($AH$4:$AH$63,2))</f>
        <v/>
      </c>
      <c r="O7" s="56" t="str">
        <f>IF(ISERROR(LARGE($AH$4:$AH$63,3)),"",LARGE($AH$4:$AH$63,3))</f>
        <v/>
      </c>
      <c r="P7" s="56" t="str">
        <f>IF(ISERROR(LARGE($AH$4:$AH$63,4)),"",LARGE($AH$4:$AH$63,4))</f>
        <v/>
      </c>
      <c r="Q7" s="56" t="str">
        <f>IF(ISERROR(LARGE($AH$4:$AH$63,5)),"",LARGE($AH$4:$AH$63,5))</f>
        <v/>
      </c>
      <c r="R7" s="56" t="str">
        <f t="shared" si="11"/>
        <v/>
      </c>
      <c r="S7" s="56" t="str">
        <f t="shared" si="12"/>
        <v/>
      </c>
      <c r="T7" s="12"/>
      <c r="AF7" s="13" t="str">
        <f t="shared" si="0"/>
        <v/>
      </c>
      <c r="AG7" s="13" t="str">
        <f t="shared" si="1"/>
        <v/>
      </c>
      <c r="AH7" s="13" t="str">
        <f t="shared" si="2"/>
        <v/>
      </c>
      <c r="AI7" s="13" t="str">
        <f t="shared" si="3"/>
        <v/>
      </c>
      <c r="AJ7" s="13" t="str">
        <f t="shared" si="4"/>
        <v/>
      </c>
      <c r="AK7" s="13" t="str">
        <f t="shared" si="5"/>
        <v/>
      </c>
      <c r="AL7" s="13" t="str">
        <f t="shared" si="6"/>
        <v/>
      </c>
      <c r="AM7" s="13" t="str">
        <f t="shared" si="7"/>
        <v/>
      </c>
      <c r="AN7" s="13" t="str">
        <f t="shared" si="8"/>
        <v/>
      </c>
      <c r="AO7" s="13" t="str">
        <f t="shared" si="9"/>
        <v/>
      </c>
    </row>
    <row r="8" spans="1:41" ht="18.95" customHeight="1" x14ac:dyDescent="0.4">
      <c r="E8" s="60" t="str">
        <f>B21&amp;" "&amp;C21</f>
        <v>CHOSE Frangine</v>
      </c>
      <c r="F8" s="60"/>
      <c r="G8" s="60"/>
      <c r="K8" s="55" t="str">
        <f t="shared" si="10"/>
        <v/>
      </c>
      <c r="L8" s="56" t="str">
        <f>AI3</f>
        <v>(52) Haute Marne</v>
      </c>
      <c r="M8" s="56" t="str">
        <f>IF(ISERROR(LARGE(AI$4:AI$63,1)),"",LARGE(AI$4:AI$63,1))</f>
        <v/>
      </c>
      <c r="N8" s="56" t="str">
        <f>IF(ISERROR(LARGE(AI$4:AI$63,2)),"",LARGE(AI$4:AI$63,2))</f>
        <v/>
      </c>
      <c r="O8" s="56" t="str">
        <f>IF(ISERROR(LARGE(AI$4:AI$63,3)),"",LARGE(AI$4:AI$63,3))</f>
        <v/>
      </c>
      <c r="P8" s="56" t="str">
        <f>IF(ISERROR(LARGE(AI$4:AI$63,4)),"",LARGE(AI$4:AI$63,4))</f>
        <v/>
      </c>
      <c r="Q8" s="56" t="str">
        <f>IF(ISERROR(LARGE(AI$4:AI$63,5)),"",LARGE(AI$4:AI$63,5))</f>
        <v/>
      </c>
      <c r="R8" s="56" t="str">
        <f t="shared" si="11"/>
        <v/>
      </c>
      <c r="S8" s="56" t="str">
        <f t="shared" si="12"/>
        <v/>
      </c>
      <c r="T8" s="12"/>
      <c r="AF8" s="13" t="str">
        <f t="shared" si="0"/>
        <v/>
      </c>
      <c r="AG8" s="13" t="str">
        <f t="shared" si="1"/>
        <v/>
      </c>
      <c r="AH8" s="13" t="str">
        <f t="shared" si="2"/>
        <v/>
      </c>
      <c r="AI8" s="13" t="str">
        <f t="shared" si="3"/>
        <v/>
      </c>
      <c r="AJ8" s="13" t="str">
        <f t="shared" si="4"/>
        <v/>
      </c>
      <c r="AK8" s="13" t="str">
        <f t="shared" si="5"/>
        <v/>
      </c>
      <c r="AL8" s="13" t="str">
        <f t="shared" si="6"/>
        <v/>
      </c>
      <c r="AM8" s="13" t="str">
        <f t="shared" si="7"/>
        <v/>
      </c>
      <c r="AN8" s="13" t="str">
        <f t="shared" si="8"/>
        <v/>
      </c>
      <c r="AO8" s="13" t="str">
        <f t="shared" si="9"/>
        <v/>
      </c>
    </row>
    <row r="9" spans="1:41" ht="18.95" customHeight="1" x14ac:dyDescent="0.3">
      <c r="E9" s="61" t="str">
        <f>D21</f>
        <v>Aube (10)</v>
      </c>
      <c r="F9" s="61"/>
      <c r="G9" s="61"/>
      <c r="K9" s="55" t="str">
        <f t="shared" si="10"/>
        <v/>
      </c>
      <c r="L9" s="56" t="str">
        <f>AJ3</f>
        <v>(54) Meurthe et Moselle</v>
      </c>
      <c r="M9" s="56" t="str">
        <f>IF(ISERROR(LARGE(AJ$4:AJ$63,1)),"",LARGE(AJ$4:AJ$63,1))</f>
        <v/>
      </c>
      <c r="N9" s="56" t="str">
        <f>IF(ISERROR(LARGE(AJ$4:AJ$63,2)),"",LARGE(AJ$4:AJ$63,2))</f>
        <v/>
      </c>
      <c r="O9" s="56" t="str">
        <f>IF(ISERROR(LARGE(AJ$4:AJ$63,3)),"",LARGE(AJ$4:AJ$63,3))</f>
        <v/>
      </c>
      <c r="P9" s="56" t="str">
        <f>IF(ISERROR(LARGE(AJ$4:AJ$63,4)),"",LARGE(AJ$4:AJ$63,4))</f>
        <v/>
      </c>
      <c r="Q9" s="56" t="str">
        <f>IF(ISERROR(LARGE(AJ$4:AJ$63,5)),"",LARGE(AJ$4:AJ$63,5))</f>
        <v/>
      </c>
      <c r="R9" s="56" t="str">
        <f t="shared" si="11"/>
        <v/>
      </c>
      <c r="S9" s="56" t="str">
        <f t="shared" si="12"/>
        <v/>
      </c>
      <c r="T9" s="12"/>
      <c r="AF9" s="13" t="str">
        <f t="shared" si="0"/>
        <v/>
      </c>
      <c r="AG9" s="13" t="str">
        <f t="shared" si="1"/>
        <v/>
      </c>
      <c r="AH9" s="13" t="str">
        <f t="shared" si="2"/>
        <v/>
      </c>
      <c r="AI9" s="13" t="str">
        <f t="shared" si="3"/>
        <v/>
      </c>
      <c r="AJ9" s="13" t="str">
        <f t="shared" si="4"/>
        <v/>
      </c>
      <c r="AK9" s="13" t="str">
        <f t="shared" si="5"/>
        <v/>
      </c>
      <c r="AL9" s="13" t="str">
        <f t="shared" si="6"/>
        <v/>
      </c>
      <c r="AM9" s="13" t="str">
        <f t="shared" si="7"/>
        <v/>
      </c>
      <c r="AN9" s="13" t="str">
        <f t="shared" si="8"/>
        <v/>
      </c>
      <c r="AO9" s="13" t="str">
        <f t="shared" si="9"/>
        <v/>
      </c>
    </row>
    <row r="10" spans="1:41" ht="18.95" customHeight="1" x14ac:dyDescent="0.3">
      <c r="K10" s="55" t="str">
        <f t="shared" si="10"/>
        <v/>
      </c>
      <c r="L10" s="56" t="str">
        <f>AK3</f>
        <v>(55) Meuse</v>
      </c>
      <c r="M10" s="56" t="str">
        <f>IF(ISERROR(LARGE(AK$4:AK$63,1)),"",LARGE(AK$4:AK$63,1))</f>
        <v/>
      </c>
      <c r="N10" s="56" t="str">
        <f>IF(ISERROR(LARGE(AK$4:AK$63,2)),"",LARGE(AK$4:AK$63,2))</f>
        <v/>
      </c>
      <c r="O10" s="56" t="str">
        <f>IF(ISERROR(LARGE(AK$4:AK$63,3)),"",LARGE(AK$4:AK$63,3))</f>
        <v/>
      </c>
      <c r="P10" s="56" t="str">
        <f>IF(ISERROR(LARGE(AK$4:AK$63,4)),"",LARGE(AK$4:AK$63,4))</f>
        <v/>
      </c>
      <c r="Q10" s="56" t="str">
        <f>IF(ISERROR(LARGE(AK$4:AK$63,5)),"",LARGE(AK$4:AK$63,5))</f>
        <v/>
      </c>
      <c r="R10" s="56" t="str">
        <f t="shared" si="11"/>
        <v/>
      </c>
      <c r="S10" s="56" t="str">
        <f t="shared" si="12"/>
        <v/>
      </c>
      <c r="T10" s="12"/>
      <c r="AF10" s="13" t="str">
        <f t="shared" si="0"/>
        <v/>
      </c>
      <c r="AG10" s="13" t="str">
        <f t="shared" si="1"/>
        <v/>
      </c>
      <c r="AH10" s="13" t="str">
        <f t="shared" si="2"/>
        <v/>
      </c>
      <c r="AI10" s="13" t="str">
        <f t="shared" si="3"/>
        <v/>
      </c>
      <c r="AJ10" s="13" t="str">
        <f t="shared" si="4"/>
        <v/>
      </c>
      <c r="AK10" s="13" t="str">
        <f t="shared" si="5"/>
        <v/>
      </c>
      <c r="AL10" s="13" t="str">
        <f t="shared" si="6"/>
        <v/>
      </c>
      <c r="AM10" s="13" t="str">
        <f t="shared" si="7"/>
        <v/>
      </c>
      <c r="AN10" s="13" t="str">
        <f t="shared" si="8"/>
        <v/>
      </c>
      <c r="AO10" s="13" t="str">
        <f t="shared" si="9"/>
        <v/>
      </c>
    </row>
    <row r="11" spans="1:41" ht="18.95" customHeight="1" x14ac:dyDescent="0.3">
      <c r="K11" s="55" t="str">
        <f t="shared" si="10"/>
        <v/>
      </c>
      <c r="L11" s="56" t="str">
        <f>AL3</f>
        <v>(57) Moselle</v>
      </c>
      <c r="M11" s="56" t="str">
        <f>IF(ISERROR(LARGE(AL$4:AL$63,1)),"",LARGE(AL$4:AL$63,1))</f>
        <v/>
      </c>
      <c r="N11" s="56" t="str">
        <f>IF(ISERROR(LARGE(AL$4:AL$63,2)),"",LARGE(AL$4:AL$63,2))</f>
        <v/>
      </c>
      <c r="O11" s="56" t="str">
        <f>IF(ISERROR(LARGE(AL$4:AL$63,3)),"",LARGE(AL$4:AL$63,3))</f>
        <v/>
      </c>
      <c r="P11" s="56" t="str">
        <f>IF(ISERROR(LARGE(AL$4:AL$63,4)),"",LARGE(AL$4:AL$63,4))</f>
        <v/>
      </c>
      <c r="Q11" s="56" t="str">
        <f>IF(ISERROR(LARGE(AL$4:AL$63,5)),"",LARGE(AL$4:AL$63,5))</f>
        <v/>
      </c>
      <c r="R11" s="56" t="str">
        <f t="shared" si="11"/>
        <v/>
      </c>
      <c r="S11" s="56" t="str">
        <f t="shared" si="12"/>
        <v/>
      </c>
      <c r="T11" s="12"/>
      <c r="AF11" s="13" t="str">
        <f t="shared" si="0"/>
        <v/>
      </c>
      <c r="AG11" s="13" t="str">
        <f t="shared" si="1"/>
        <v/>
      </c>
      <c r="AH11" s="13" t="str">
        <f t="shared" si="2"/>
        <v/>
      </c>
      <c r="AI11" s="13" t="str">
        <f t="shared" si="3"/>
        <v/>
      </c>
      <c r="AJ11" s="13" t="str">
        <f t="shared" si="4"/>
        <v/>
      </c>
      <c r="AK11" s="13" t="str">
        <f t="shared" si="5"/>
        <v/>
      </c>
      <c r="AL11" s="13" t="str">
        <f t="shared" si="6"/>
        <v/>
      </c>
      <c r="AM11" s="13" t="str">
        <f t="shared" si="7"/>
        <v/>
      </c>
      <c r="AN11" s="13" t="str">
        <f t="shared" si="8"/>
        <v/>
      </c>
      <c r="AO11" s="13" t="str">
        <f t="shared" si="9"/>
        <v/>
      </c>
    </row>
    <row r="12" spans="1:41" ht="18.95" customHeight="1" x14ac:dyDescent="0.3">
      <c r="K12" s="55" t="str">
        <f t="shared" si="10"/>
        <v/>
      </c>
      <c r="L12" s="56" t="str">
        <f>AM3</f>
        <v>(67) Bas Rhin</v>
      </c>
      <c r="M12" s="56" t="str">
        <f>IF(ISERROR(LARGE(AM$4:AM$63,1)),"",LARGE(AM$4:AM$63,1))</f>
        <v/>
      </c>
      <c r="N12" s="56" t="str">
        <f>IF(ISERROR(LARGE(AM$4:AM$63,2)),"",LARGE(AM$4:AM$63,2))</f>
        <v/>
      </c>
      <c r="O12" s="56" t="str">
        <f>IF(ISERROR(LARGE(AM$4:AM$63,3)),"",LARGE(AM$4:AM$63,3))</f>
        <v/>
      </c>
      <c r="P12" s="56" t="str">
        <f>IF(ISERROR(LARGE(AM$4:AM$63,4)),"",LARGE(AM$4:AM$63,4))</f>
        <v/>
      </c>
      <c r="Q12" s="56" t="str">
        <f>IF(ISERROR(LARGE(AM$4:AM$63,5)),"",LARGE(AM$4:AM$63,5))</f>
        <v/>
      </c>
      <c r="R12" s="56" t="str">
        <f t="shared" si="11"/>
        <v/>
      </c>
      <c r="S12" s="56" t="str">
        <f t="shared" si="12"/>
        <v/>
      </c>
      <c r="T12" s="12"/>
      <c r="AF12" s="13" t="str">
        <f t="shared" si="0"/>
        <v/>
      </c>
      <c r="AG12" s="13" t="str">
        <f t="shared" si="1"/>
        <v/>
      </c>
      <c r="AH12" s="13" t="str">
        <f t="shared" si="2"/>
        <v/>
      </c>
      <c r="AI12" s="13" t="str">
        <f t="shared" si="3"/>
        <v/>
      </c>
      <c r="AJ12" s="13" t="str">
        <f t="shared" si="4"/>
        <v/>
      </c>
      <c r="AK12" s="13" t="str">
        <f t="shared" si="5"/>
        <v/>
      </c>
      <c r="AL12" s="13" t="str">
        <f t="shared" si="6"/>
        <v/>
      </c>
      <c r="AM12" s="13" t="str">
        <f t="shared" si="7"/>
        <v/>
      </c>
      <c r="AN12" s="13" t="str">
        <f t="shared" si="8"/>
        <v/>
      </c>
      <c r="AO12" s="13" t="str">
        <f t="shared" si="9"/>
        <v/>
      </c>
    </row>
    <row r="13" spans="1:41" ht="18.95" customHeight="1" x14ac:dyDescent="0.3">
      <c r="K13" s="55" t="str">
        <f t="shared" si="10"/>
        <v/>
      </c>
      <c r="L13" s="56" t="str">
        <f>AN3</f>
        <v>(68) Haut Rhin</v>
      </c>
      <c r="M13" s="56" t="str">
        <f>IF(ISERROR(LARGE(AN$4:AN$63,1)),"",LARGE(AN$4:AN$63,1))</f>
        <v/>
      </c>
      <c r="N13" s="56" t="str">
        <f>IF(ISERROR(LARGE(AN$4:AN$63,2)),"",LARGE(AN$4:AN$63,2))</f>
        <v/>
      </c>
      <c r="O13" s="56" t="str">
        <f>IF(ISERROR(LARGE(AN$4:AN$63,3)),"",LARGE(AN$4:AN$63,3))</f>
        <v/>
      </c>
      <c r="P13" s="56" t="str">
        <f>IF(ISERROR(LARGE(AN$4:AN$63,4)),"",LARGE(AN$4:AN$63,4))</f>
        <v/>
      </c>
      <c r="Q13" s="56" t="str">
        <f>IF(ISERROR(LARGE(AN$4:AN$63,5)),"",LARGE(AN$4:AN$63,5))</f>
        <v/>
      </c>
      <c r="R13" s="56" t="str">
        <f t="shared" si="11"/>
        <v/>
      </c>
      <c r="S13" s="56" t="str">
        <f t="shared" si="12"/>
        <v/>
      </c>
      <c r="T13" s="12"/>
      <c r="AF13" s="13" t="str">
        <f t="shared" si="0"/>
        <v/>
      </c>
      <c r="AG13" s="13" t="str">
        <f t="shared" si="1"/>
        <v/>
      </c>
      <c r="AH13" s="13" t="str">
        <f t="shared" si="2"/>
        <v/>
      </c>
      <c r="AI13" s="13" t="str">
        <f t="shared" si="3"/>
        <v/>
      </c>
      <c r="AJ13" s="13" t="str">
        <f t="shared" si="4"/>
        <v/>
      </c>
      <c r="AK13" s="13" t="str">
        <f t="shared" si="5"/>
        <v/>
      </c>
      <c r="AL13" s="13" t="str">
        <f t="shared" si="6"/>
        <v/>
      </c>
      <c r="AM13" s="13" t="str">
        <f t="shared" si="7"/>
        <v/>
      </c>
      <c r="AN13" s="13" t="str">
        <f t="shared" si="8"/>
        <v/>
      </c>
      <c r="AO13" s="13" t="str">
        <f t="shared" si="9"/>
        <v/>
      </c>
    </row>
    <row r="14" spans="1:41" ht="18.95" customHeight="1" x14ac:dyDescent="0.3">
      <c r="K14" s="55" t="str">
        <f t="shared" si="10"/>
        <v/>
      </c>
      <c r="L14" s="56" t="str">
        <f>AO3</f>
        <v>(88) Vosges</v>
      </c>
      <c r="M14" s="56" t="str">
        <f>IF(ISERROR(LARGE(AO$4:AO$63,1)),"",LARGE(AO$4:AO$63,1))</f>
        <v/>
      </c>
      <c r="N14" s="56" t="str">
        <f>IF(ISERROR(LARGE(AO$4:AO$63,2)),"",LARGE(AO$4:AO$63,2))</f>
        <v/>
      </c>
      <c r="O14" s="56" t="str">
        <f>IF(ISERROR(LARGE(AO$4:AO$63,3)),"",LARGE(AO$4:AO$63,3))</f>
        <v/>
      </c>
      <c r="P14" s="56" t="str">
        <f>IF(ISERROR(LARGE(AO$4:AO$63,4)),"",LARGE(AO$4:AO$63,4))</f>
        <v/>
      </c>
      <c r="Q14" s="56" t="str">
        <f>IF(ISERROR(LARGE(AO$4:AO$63,5)),"",LARGE(AO$4:AO$63,5))</f>
        <v/>
      </c>
      <c r="R14" s="56" t="str">
        <f t="shared" si="11"/>
        <v/>
      </c>
      <c r="S14" s="56" t="str">
        <f t="shared" si="12"/>
        <v/>
      </c>
      <c r="T14" s="12"/>
      <c r="AF14" s="13" t="str">
        <f t="shared" si="0"/>
        <v/>
      </c>
      <c r="AG14" s="13" t="str">
        <f t="shared" si="1"/>
        <v/>
      </c>
      <c r="AH14" s="13" t="str">
        <f t="shared" si="2"/>
        <v/>
      </c>
      <c r="AI14" s="13" t="str">
        <f t="shared" si="3"/>
        <v/>
      </c>
      <c r="AJ14" s="13" t="str">
        <f t="shared" si="4"/>
        <v/>
      </c>
      <c r="AK14" s="13" t="str">
        <f t="shared" si="5"/>
        <v/>
      </c>
      <c r="AL14" s="13" t="str">
        <f t="shared" si="6"/>
        <v/>
      </c>
      <c r="AM14" s="13" t="str">
        <f t="shared" si="7"/>
        <v/>
      </c>
      <c r="AN14" s="13" t="str">
        <f t="shared" si="8"/>
        <v/>
      </c>
      <c r="AO14" s="13" t="str">
        <f t="shared" si="9"/>
        <v/>
      </c>
    </row>
    <row r="15" spans="1:41" ht="18.95" customHeight="1" x14ac:dyDescent="0.3">
      <c r="K15" s="57"/>
      <c r="L15" s="57"/>
      <c r="M15" s="57"/>
      <c r="N15" s="57"/>
      <c r="O15" s="57"/>
      <c r="P15" s="57"/>
      <c r="Q15" s="57"/>
      <c r="R15" s="56">
        <f>COUNT(R5:R14)</f>
        <v>0</v>
      </c>
      <c r="S15" s="57"/>
      <c r="AF15" s="13" t="str">
        <f t="shared" si="0"/>
        <v/>
      </c>
      <c r="AG15" s="13" t="str">
        <f t="shared" si="1"/>
        <v/>
      </c>
      <c r="AH15" s="13" t="str">
        <f t="shared" si="2"/>
        <v/>
      </c>
      <c r="AI15" s="13" t="str">
        <f t="shared" si="3"/>
        <v/>
      </c>
      <c r="AJ15" s="13" t="str">
        <f t="shared" si="4"/>
        <v/>
      </c>
      <c r="AK15" s="13" t="str">
        <f t="shared" si="5"/>
        <v/>
      </c>
      <c r="AL15" s="13" t="str">
        <f t="shared" si="6"/>
        <v/>
      </c>
      <c r="AM15" s="13" t="str">
        <f t="shared" si="7"/>
        <v/>
      </c>
      <c r="AN15" s="13" t="str">
        <f t="shared" si="8"/>
        <v/>
      </c>
      <c r="AO15" s="13" t="str">
        <f t="shared" si="9"/>
        <v/>
      </c>
    </row>
    <row r="16" spans="1:41" ht="18.95" customHeight="1" x14ac:dyDescent="0.3">
      <c r="AF16" s="13" t="str">
        <f t="shared" si="0"/>
        <v/>
      </c>
      <c r="AG16" s="13" t="str">
        <f t="shared" si="1"/>
        <v/>
      </c>
      <c r="AH16" s="13" t="str">
        <f t="shared" si="2"/>
        <v/>
      </c>
      <c r="AI16" s="13" t="str">
        <f t="shared" si="3"/>
        <v/>
      </c>
      <c r="AJ16" s="13" t="str">
        <f t="shared" si="4"/>
        <v/>
      </c>
      <c r="AK16" s="13" t="str">
        <f t="shared" si="5"/>
        <v/>
      </c>
      <c r="AL16" s="13" t="str">
        <f t="shared" si="6"/>
        <v/>
      </c>
      <c r="AM16" s="13" t="str">
        <f t="shared" si="7"/>
        <v/>
      </c>
      <c r="AN16" s="13" t="str">
        <f t="shared" si="8"/>
        <v/>
      </c>
      <c r="AO16" s="13" t="str">
        <f t="shared" si="9"/>
        <v/>
      </c>
    </row>
    <row r="17" spans="1:41" ht="18.95" customHeight="1" thickBot="1" x14ac:dyDescent="0.5">
      <c r="A17" s="50">
        <f>LARGE(A19:A98,1)</f>
        <v>34</v>
      </c>
      <c r="C17" s="50"/>
      <c r="E17" s="27"/>
      <c r="F17" s="58"/>
      <c r="G17" s="58"/>
      <c r="H17" s="58"/>
      <c r="I17" s="58"/>
      <c r="K17" s="16" t="s">
        <v>16</v>
      </c>
      <c r="L17" s="17"/>
      <c r="M17" s="17"/>
      <c r="N17" s="17"/>
      <c r="O17" s="17"/>
      <c r="P17" s="17"/>
      <c r="Q17" s="17"/>
      <c r="R17" s="17"/>
      <c r="S17" s="17"/>
      <c r="AF17" s="13" t="str">
        <f t="shared" si="0"/>
        <v/>
      </c>
      <c r="AG17" s="13" t="str">
        <f t="shared" si="1"/>
        <v/>
      </c>
      <c r="AH17" s="13" t="str">
        <f t="shared" si="2"/>
        <v/>
      </c>
      <c r="AI17" s="13" t="str">
        <f t="shared" si="3"/>
        <v/>
      </c>
      <c r="AJ17" s="13" t="str">
        <f t="shared" si="4"/>
        <v/>
      </c>
      <c r="AK17" s="13" t="str">
        <f t="shared" si="5"/>
        <v/>
      </c>
      <c r="AL17" s="13" t="str">
        <f t="shared" si="6"/>
        <v/>
      </c>
      <c r="AM17" s="13" t="str">
        <f t="shared" si="7"/>
        <v/>
      </c>
      <c r="AN17" s="13" t="str">
        <f t="shared" si="8"/>
        <v/>
      </c>
      <c r="AO17" s="13" t="str">
        <f t="shared" si="9"/>
        <v/>
      </c>
    </row>
    <row r="18" spans="1:41" ht="18.95" customHeight="1" thickTop="1" thickBot="1" x14ac:dyDescent="0.35">
      <c r="A18" s="18" t="s">
        <v>7</v>
      </c>
      <c r="B18" s="19" t="s">
        <v>0</v>
      </c>
      <c r="C18" s="19" t="s">
        <v>1</v>
      </c>
      <c r="D18" s="19" t="s">
        <v>4</v>
      </c>
      <c r="E18" s="19" t="s">
        <v>2</v>
      </c>
      <c r="F18" s="19" t="s">
        <v>6</v>
      </c>
      <c r="G18" s="19" t="s">
        <v>31</v>
      </c>
      <c r="H18" s="33" t="s">
        <v>17</v>
      </c>
      <c r="I18" s="36" t="s">
        <v>3</v>
      </c>
      <c r="K18" s="23" t="s">
        <v>15</v>
      </c>
      <c r="L18" s="23" t="s">
        <v>4</v>
      </c>
      <c r="M18" s="23" t="s">
        <v>10</v>
      </c>
      <c r="N18" s="23" t="s">
        <v>9</v>
      </c>
      <c r="O18" s="23" t="s">
        <v>11</v>
      </c>
      <c r="P18" s="23" t="s">
        <v>12</v>
      </c>
      <c r="Q18" s="23" t="s">
        <v>13</v>
      </c>
      <c r="R18" s="23" t="s">
        <v>14</v>
      </c>
      <c r="S18" s="23" t="s">
        <v>3</v>
      </c>
      <c r="X18" s="21" t="s">
        <v>19</v>
      </c>
      <c r="Y18" s="21" t="s">
        <v>20</v>
      </c>
      <c r="AF18" s="13" t="str">
        <f t="shared" si="0"/>
        <v/>
      </c>
      <c r="AG18" s="13" t="str">
        <f t="shared" si="1"/>
        <v/>
      </c>
      <c r="AH18" s="13" t="str">
        <f t="shared" si="2"/>
        <v/>
      </c>
      <c r="AI18" s="13" t="str">
        <f t="shared" si="3"/>
        <v/>
      </c>
      <c r="AJ18" s="13" t="str">
        <f t="shared" si="4"/>
        <v/>
      </c>
      <c r="AK18" s="13" t="str">
        <f t="shared" si="5"/>
        <v/>
      </c>
      <c r="AL18" s="13" t="str">
        <f t="shared" si="6"/>
        <v/>
      </c>
      <c r="AM18" s="13" t="str">
        <f t="shared" si="7"/>
        <v/>
      </c>
      <c r="AN18" s="13" t="str">
        <f t="shared" si="8"/>
        <v/>
      </c>
      <c r="AO18" s="13" t="str">
        <f t="shared" si="9"/>
        <v/>
      </c>
    </row>
    <row r="19" spans="1:41" ht="18.95" customHeight="1" thickTop="1" x14ac:dyDescent="0.4">
      <c r="A19" s="25">
        <f>IF(E19="","",1)</f>
        <v>1</v>
      </c>
      <c r="B19" s="30" t="s">
        <v>37</v>
      </c>
      <c r="C19" s="30" t="s">
        <v>36</v>
      </c>
      <c r="D19" s="30" t="s">
        <v>32</v>
      </c>
      <c r="E19" s="26">
        <v>123</v>
      </c>
      <c r="F19" s="51"/>
      <c r="G19" s="39"/>
      <c r="H19" s="34">
        <f>IF(E19="","",1)</f>
        <v>1</v>
      </c>
      <c r="I19" s="42">
        <f>IF(E19="","",LARGE(A19:A98,1)+1)</f>
        <v>35</v>
      </c>
      <c r="J19" s="5" t="str">
        <f>IF(E19="","",IF(E19&lt;100,"Ce n'est pas une benjamine",IF(E19&gt;199,"Ce n'est pas une Benjamine","OK")))</f>
        <v>OK</v>
      </c>
      <c r="K19" s="47">
        <v>1</v>
      </c>
      <c r="L19" s="45" t="s">
        <v>21</v>
      </c>
      <c r="M19" s="46">
        <v>35</v>
      </c>
      <c r="N19" s="46">
        <v>33</v>
      </c>
      <c r="O19" s="46">
        <v>32</v>
      </c>
      <c r="P19" s="46">
        <v>31</v>
      </c>
      <c r="Q19" s="46">
        <v>1</v>
      </c>
      <c r="R19" s="46">
        <v>132</v>
      </c>
      <c r="S19" s="46">
        <v>8</v>
      </c>
      <c r="X19" s="24" t="s">
        <v>22</v>
      </c>
      <c r="Y19" s="22">
        <f t="shared" ref="Y19:Y28" si="13">COUNTIF($D$19:$D$98,X19)</f>
        <v>0</v>
      </c>
      <c r="AF19" s="13" t="str">
        <f t="shared" si="0"/>
        <v/>
      </c>
      <c r="AG19" s="13" t="str">
        <f t="shared" si="1"/>
        <v/>
      </c>
      <c r="AH19" s="13" t="str">
        <f t="shared" si="2"/>
        <v/>
      </c>
      <c r="AI19" s="13" t="str">
        <f t="shared" si="3"/>
        <v/>
      </c>
      <c r="AJ19" s="13" t="str">
        <f t="shared" si="4"/>
        <v/>
      </c>
      <c r="AK19" s="13" t="str">
        <f t="shared" si="5"/>
        <v/>
      </c>
      <c r="AL19" s="13" t="str">
        <f t="shared" si="6"/>
        <v/>
      </c>
      <c r="AM19" s="13" t="str">
        <f t="shared" si="7"/>
        <v/>
      </c>
      <c r="AN19" s="13" t="str">
        <f t="shared" si="8"/>
        <v/>
      </c>
      <c r="AO19" s="13" t="str">
        <f t="shared" si="9"/>
        <v/>
      </c>
    </row>
    <row r="20" spans="1:41" ht="18.95" customHeight="1" x14ac:dyDescent="0.4">
      <c r="A20" s="11">
        <f t="shared" ref="A20:A51" si="14">IF(E20="","",A19+1)</f>
        <v>2</v>
      </c>
      <c r="B20" s="31" t="s">
        <v>38</v>
      </c>
      <c r="C20" s="31" t="s">
        <v>41</v>
      </c>
      <c r="D20" s="31" t="s">
        <v>34</v>
      </c>
      <c r="E20" s="1">
        <v>136</v>
      </c>
      <c r="F20" s="52"/>
      <c r="G20" s="40"/>
      <c r="H20" s="35">
        <f>IF(E20="","",COUNTIF($D$19:D20,D20))</f>
        <v>1</v>
      </c>
      <c r="I20" s="43">
        <f>IF(E20="","",+I19-2)</f>
        <v>33</v>
      </c>
      <c r="J20" s="5" t="str">
        <f t="shared" ref="J20:J83" si="15">IF(E20="","",IF(E20&lt;100,"Ce n'est pas une benjamine",IF(E20&gt;199,"Ce n'est pas une Benjamine","OK")))</f>
        <v>OK</v>
      </c>
      <c r="K20" s="47">
        <v>2</v>
      </c>
      <c r="L20" s="45" t="s">
        <v>26</v>
      </c>
      <c r="M20" s="45">
        <v>28</v>
      </c>
      <c r="N20" s="45">
        <v>27</v>
      </c>
      <c r="O20" s="45">
        <v>26</v>
      </c>
      <c r="P20" s="45">
        <v>25</v>
      </c>
      <c r="Q20" s="45">
        <v>24</v>
      </c>
      <c r="R20" s="45">
        <v>130</v>
      </c>
      <c r="S20" s="45">
        <v>6</v>
      </c>
      <c r="X20" s="24" t="s">
        <v>23</v>
      </c>
      <c r="Y20" s="22">
        <f t="shared" si="13"/>
        <v>0</v>
      </c>
      <c r="AF20" s="13" t="str">
        <f t="shared" si="0"/>
        <v/>
      </c>
      <c r="AG20" s="13" t="str">
        <f t="shared" si="1"/>
        <v/>
      </c>
      <c r="AH20" s="13" t="str">
        <f t="shared" si="2"/>
        <v/>
      </c>
      <c r="AI20" s="13" t="str">
        <f t="shared" si="3"/>
        <v/>
      </c>
      <c r="AJ20" s="13" t="str">
        <f t="shared" si="4"/>
        <v/>
      </c>
      <c r="AK20" s="13" t="str">
        <f t="shared" si="5"/>
        <v/>
      </c>
      <c r="AL20" s="13" t="str">
        <f t="shared" si="6"/>
        <v/>
      </c>
      <c r="AM20" s="13" t="str">
        <f t="shared" si="7"/>
        <v/>
      </c>
      <c r="AN20" s="13" t="str">
        <f t="shared" si="8"/>
        <v/>
      </c>
      <c r="AO20" s="13" t="str">
        <f t="shared" si="9"/>
        <v/>
      </c>
    </row>
    <row r="21" spans="1:41" ht="18.95" customHeight="1" x14ac:dyDescent="0.4">
      <c r="A21" s="11">
        <f t="shared" si="14"/>
        <v>3</v>
      </c>
      <c r="B21" s="31" t="s">
        <v>39</v>
      </c>
      <c r="C21" s="31" t="s">
        <v>42</v>
      </c>
      <c r="D21" s="31" t="s">
        <v>33</v>
      </c>
      <c r="E21" s="1">
        <v>145</v>
      </c>
      <c r="F21" s="52"/>
      <c r="G21" s="40"/>
      <c r="H21" s="35">
        <f>IF(E21="","",COUNTIF($D$19:D21,D21))</f>
        <v>1</v>
      </c>
      <c r="I21" s="43">
        <f t="shared" ref="I21:I52" si="16">IF(E21="","",I20-1)</f>
        <v>32</v>
      </c>
      <c r="J21" s="5" t="str">
        <f t="shared" si="15"/>
        <v>OK</v>
      </c>
      <c r="K21" s="47">
        <v>3</v>
      </c>
      <c r="L21" s="45" t="s">
        <v>30</v>
      </c>
      <c r="M21" s="45">
        <v>23</v>
      </c>
      <c r="N21" s="45">
        <v>21</v>
      </c>
      <c r="O21" s="45">
        <v>16</v>
      </c>
      <c r="P21" s="45">
        <v>15</v>
      </c>
      <c r="Q21" s="45">
        <v>14</v>
      </c>
      <c r="R21" s="45">
        <v>89</v>
      </c>
      <c r="S21" s="45">
        <v>5</v>
      </c>
      <c r="X21" s="24" t="s">
        <v>21</v>
      </c>
      <c r="Y21" s="22">
        <f t="shared" si="13"/>
        <v>0</v>
      </c>
      <c r="AF21" s="13" t="str">
        <f t="shared" si="0"/>
        <v/>
      </c>
      <c r="AG21" s="13" t="str">
        <f t="shared" si="1"/>
        <v/>
      </c>
      <c r="AH21" s="13" t="str">
        <f t="shared" si="2"/>
        <v/>
      </c>
      <c r="AI21" s="13" t="str">
        <f t="shared" si="3"/>
        <v/>
      </c>
      <c r="AJ21" s="13" t="str">
        <f t="shared" si="4"/>
        <v/>
      </c>
      <c r="AK21" s="13" t="str">
        <f t="shared" si="5"/>
        <v/>
      </c>
      <c r="AL21" s="13" t="str">
        <f t="shared" si="6"/>
        <v/>
      </c>
      <c r="AM21" s="13" t="str">
        <f t="shared" si="7"/>
        <v/>
      </c>
      <c r="AN21" s="13" t="str">
        <f t="shared" si="8"/>
        <v/>
      </c>
      <c r="AO21" s="13" t="str">
        <f t="shared" si="9"/>
        <v/>
      </c>
    </row>
    <row r="22" spans="1:41" ht="18.95" customHeight="1" x14ac:dyDescent="0.4">
      <c r="A22" s="11">
        <f t="shared" si="14"/>
        <v>4</v>
      </c>
      <c r="B22" s="31" t="s">
        <v>40</v>
      </c>
      <c r="C22" s="31" t="s">
        <v>43</v>
      </c>
      <c r="D22" s="31" t="s">
        <v>44</v>
      </c>
      <c r="E22" s="1">
        <v>155</v>
      </c>
      <c r="F22" s="52"/>
      <c r="G22" s="40"/>
      <c r="H22" s="35">
        <f>IF(E22="","",COUNTIF($D$19:D22,D22))</f>
        <v>1</v>
      </c>
      <c r="I22" s="43">
        <f t="shared" si="16"/>
        <v>31</v>
      </c>
      <c r="J22" s="5" t="str">
        <f t="shared" si="15"/>
        <v>OK</v>
      </c>
      <c r="K22" s="47">
        <v>4</v>
      </c>
      <c r="L22" s="13" t="s">
        <v>29</v>
      </c>
      <c r="M22" s="13">
        <v>22</v>
      </c>
      <c r="N22" s="13">
        <v>20</v>
      </c>
      <c r="O22" s="13">
        <v>19</v>
      </c>
      <c r="P22" s="13">
        <v>12</v>
      </c>
      <c r="Q22" s="13">
        <v>11</v>
      </c>
      <c r="R22" s="13">
        <v>84</v>
      </c>
      <c r="S22" s="13">
        <v>4</v>
      </c>
      <c r="X22" s="24" t="s">
        <v>24</v>
      </c>
      <c r="Y22" s="22">
        <f t="shared" si="13"/>
        <v>0</v>
      </c>
      <c r="AF22" s="13" t="str">
        <f t="shared" si="0"/>
        <v/>
      </c>
      <c r="AG22" s="13" t="str">
        <f t="shared" si="1"/>
        <v/>
      </c>
      <c r="AH22" s="13" t="str">
        <f t="shared" si="2"/>
        <v/>
      </c>
      <c r="AI22" s="13" t="str">
        <f t="shared" si="3"/>
        <v/>
      </c>
      <c r="AJ22" s="13" t="str">
        <f t="shared" si="4"/>
        <v/>
      </c>
      <c r="AK22" s="13" t="str">
        <f t="shared" si="5"/>
        <v/>
      </c>
      <c r="AL22" s="13" t="str">
        <f t="shared" si="6"/>
        <v/>
      </c>
      <c r="AM22" s="13" t="str">
        <f t="shared" si="7"/>
        <v/>
      </c>
      <c r="AN22" s="13" t="str">
        <f t="shared" si="8"/>
        <v/>
      </c>
      <c r="AO22" s="13" t="str">
        <f t="shared" si="9"/>
        <v/>
      </c>
    </row>
    <row r="23" spans="1:41" ht="18.95" customHeight="1" x14ac:dyDescent="0.4">
      <c r="A23" s="11">
        <f t="shared" si="14"/>
        <v>5</v>
      </c>
      <c r="B23" s="31" t="s">
        <v>45</v>
      </c>
      <c r="C23" s="31" t="s">
        <v>46</v>
      </c>
      <c r="D23" s="31" t="s">
        <v>34</v>
      </c>
      <c r="E23" s="1">
        <v>165</v>
      </c>
      <c r="F23" s="52"/>
      <c r="G23" s="40"/>
      <c r="H23" s="35">
        <f>IF(E23="","",COUNTIF($D$19:D23,D23))</f>
        <v>2</v>
      </c>
      <c r="I23" s="43">
        <f t="shared" si="16"/>
        <v>30</v>
      </c>
      <c r="J23" s="5" t="str">
        <f t="shared" si="15"/>
        <v>OK</v>
      </c>
      <c r="K23" s="47">
        <v>5</v>
      </c>
      <c r="L23" s="13" t="s">
        <v>22</v>
      </c>
      <c r="M23" s="13">
        <v>30</v>
      </c>
      <c r="N23" s="13">
        <v>29</v>
      </c>
      <c r="O23" s="13" t="s">
        <v>18</v>
      </c>
      <c r="P23" s="13" t="s">
        <v>18</v>
      </c>
      <c r="Q23" s="13" t="s">
        <v>18</v>
      </c>
      <c r="R23" s="13">
        <v>59</v>
      </c>
      <c r="S23" s="13">
        <v>3</v>
      </c>
      <c r="X23" s="24" t="s">
        <v>25</v>
      </c>
      <c r="Y23" s="22">
        <f t="shared" si="13"/>
        <v>0</v>
      </c>
      <c r="AF23" s="13" t="str">
        <f t="shared" si="0"/>
        <v/>
      </c>
      <c r="AG23" s="13" t="str">
        <f t="shared" si="1"/>
        <v/>
      </c>
      <c r="AH23" s="13" t="str">
        <f t="shared" si="2"/>
        <v/>
      </c>
      <c r="AI23" s="13" t="str">
        <f t="shared" si="3"/>
        <v/>
      </c>
      <c r="AJ23" s="13" t="str">
        <f t="shared" si="4"/>
        <v/>
      </c>
      <c r="AK23" s="13" t="str">
        <f t="shared" si="5"/>
        <v/>
      </c>
      <c r="AL23" s="13" t="str">
        <f t="shared" si="6"/>
        <v/>
      </c>
      <c r="AM23" s="13" t="str">
        <f t="shared" si="7"/>
        <v/>
      </c>
      <c r="AN23" s="13" t="str">
        <f t="shared" si="8"/>
        <v/>
      </c>
      <c r="AO23" s="13" t="str">
        <f t="shared" si="9"/>
        <v/>
      </c>
    </row>
    <row r="24" spans="1:41" ht="18.95" customHeight="1" x14ac:dyDescent="0.4">
      <c r="A24" s="11">
        <f t="shared" si="14"/>
        <v>6</v>
      </c>
      <c r="B24" s="31" t="s">
        <v>55</v>
      </c>
      <c r="C24" s="31" t="s">
        <v>47</v>
      </c>
      <c r="D24" s="31" t="s">
        <v>60</v>
      </c>
      <c r="E24" s="1">
        <v>175</v>
      </c>
      <c r="F24" s="52"/>
      <c r="G24" s="40"/>
      <c r="H24" s="35">
        <f>IF(E24="","",COUNTIF($D$19:D24,D24))</f>
        <v>1</v>
      </c>
      <c r="I24" s="43">
        <f t="shared" si="16"/>
        <v>29</v>
      </c>
      <c r="J24" s="5" t="str">
        <f t="shared" si="15"/>
        <v>OK</v>
      </c>
      <c r="K24" s="47">
        <v>6</v>
      </c>
      <c r="L24" s="13" t="s">
        <v>28</v>
      </c>
      <c r="M24" s="13">
        <v>18</v>
      </c>
      <c r="N24" s="13">
        <v>17</v>
      </c>
      <c r="O24" s="13">
        <v>9</v>
      </c>
      <c r="P24" s="13">
        <v>8</v>
      </c>
      <c r="Q24" s="13" t="s">
        <v>18</v>
      </c>
      <c r="R24" s="13">
        <v>52</v>
      </c>
      <c r="S24" s="13">
        <v>2</v>
      </c>
      <c r="X24" s="24" t="s">
        <v>26</v>
      </c>
      <c r="Y24" s="22">
        <f t="shared" si="13"/>
        <v>0</v>
      </c>
      <c r="AF24" s="13" t="str">
        <f t="shared" si="0"/>
        <v/>
      </c>
      <c r="AG24" s="13" t="str">
        <f t="shared" si="1"/>
        <v/>
      </c>
      <c r="AH24" s="13" t="str">
        <f t="shared" si="2"/>
        <v/>
      </c>
      <c r="AI24" s="13" t="str">
        <f t="shared" si="3"/>
        <v/>
      </c>
      <c r="AJ24" s="13" t="str">
        <f t="shared" si="4"/>
        <v/>
      </c>
      <c r="AK24" s="13" t="str">
        <f t="shared" si="5"/>
        <v/>
      </c>
      <c r="AL24" s="13" t="str">
        <f t="shared" si="6"/>
        <v/>
      </c>
      <c r="AM24" s="13" t="str">
        <f t="shared" si="7"/>
        <v/>
      </c>
      <c r="AN24" s="13" t="str">
        <f t="shared" si="8"/>
        <v/>
      </c>
      <c r="AO24" s="13" t="str">
        <f t="shared" si="9"/>
        <v/>
      </c>
    </row>
    <row r="25" spans="1:41" ht="18.95" customHeight="1" x14ac:dyDescent="0.4">
      <c r="A25" s="11">
        <f t="shared" si="14"/>
        <v>7</v>
      </c>
      <c r="B25" s="31" t="s">
        <v>56</v>
      </c>
      <c r="C25" s="31" t="s">
        <v>48</v>
      </c>
      <c r="D25" s="31" t="s">
        <v>61</v>
      </c>
      <c r="E25" s="1">
        <v>185</v>
      </c>
      <c r="F25" s="52"/>
      <c r="G25" s="40"/>
      <c r="H25" s="35">
        <f>IF(E25="","",COUNTIF($D$19:D25,D25))</f>
        <v>1</v>
      </c>
      <c r="I25" s="43">
        <f t="shared" si="16"/>
        <v>28</v>
      </c>
      <c r="J25" s="5" t="str">
        <f t="shared" si="15"/>
        <v>OK</v>
      </c>
      <c r="K25" s="47">
        <v>7</v>
      </c>
      <c r="L25" s="46" t="s">
        <v>27</v>
      </c>
      <c r="M25" s="46">
        <v>7</v>
      </c>
      <c r="N25" s="46">
        <v>6</v>
      </c>
      <c r="O25" s="46">
        <v>5</v>
      </c>
      <c r="P25" s="46">
        <v>4</v>
      </c>
      <c r="Q25" s="46">
        <v>3</v>
      </c>
      <c r="R25" s="46">
        <v>25</v>
      </c>
      <c r="S25" s="46">
        <v>1</v>
      </c>
      <c r="X25" s="24" t="s">
        <v>27</v>
      </c>
      <c r="Y25" s="22">
        <f t="shared" si="13"/>
        <v>0</v>
      </c>
      <c r="AF25" s="13" t="str">
        <f t="shared" si="0"/>
        <v/>
      </c>
      <c r="AG25" s="13" t="str">
        <f t="shared" si="1"/>
        <v/>
      </c>
      <c r="AH25" s="13" t="str">
        <f t="shared" si="2"/>
        <v/>
      </c>
      <c r="AI25" s="13" t="str">
        <f t="shared" si="3"/>
        <v/>
      </c>
      <c r="AJ25" s="13" t="str">
        <f t="shared" si="4"/>
        <v/>
      </c>
      <c r="AK25" s="13" t="str">
        <f t="shared" si="5"/>
        <v/>
      </c>
      <c r="AL25" s="13" t="str">
        <f t="shared" si="6"/>
        <v/>
      </c>
      <c r="AM25" s="13" t="str">
        <f t="shared" si="7"/>
        <v/>
      </c>
      <c r="AN25" s="13" t="str">
        <f t="shared" si="8"/>
        <v/>
      </c>
      <c r="AO25" s="13" t="str">
        <f t="shared" si="9"/>
        <v/>
      </c>
    </row>
    <row r="26" spans="1:41" ht="18.95" customHeight="1" x14ac:dyDescent="0.4">
      <c r="A26" s="11">
        <f t="shared" si="14"/>
        <v>8</v>
      </c>
      <c r="B26" s="31" t="s">
        <v>57</v>
      </c>
      <c r="C26" s="31" t="s">
        <v>49</v>
      </c>
      <c r="D26" s="31" t="s">
        <v>62</v>
      </c>
      <c r="E26" s="1">
        <v>195</v>
      </c>
      <c r="F26" s="52"/>
      <c r="G26" s="40"/>
      <c r="H26" s="35">
        <f>IF(E26="","",COUNTIF($D$19:D26,D26))</f>
        <v>1</v>
      </c>
      <c r="I26" s="43">
        <f t="shared" si="16"/>
        <v>27</v>
      </c>
      <c r="J26" s="5" t="str">
        <f t="shared" si="15"/>
        <v>OK</v>
      </c>
      <c r="K26" s="47" t="s">
        <v>18</v>
      </c>
      <c r="L26" s="46" t="s">
        <v>23</v>
      </c>
      <c r="M26" s="46" t="s">
        <v>18</v>
      </c>
      <c r="N26" s="46" t="s">
        <v>18</v>
      </c>
      <c r="O26" s="46" t="s">
        <v>18</v>
      </c>
      <c r="P26" s="46" t="s">
        <v>18</v>
      </c>
      <c r="Q26" s="46" t="s">
        <v>18</v>
      </c>
      <c r="R26" s="46" t="s">
        <v>18</v>
      </c>
      <c r="S26" s="46" t="s">
        <v>18</v>
      </c>
      <c r="X26" s="24" t="s">
        <v>28</v>
      </c>
      <c r="Y26" s="22">
        <f t="shared" si="13"/>
        <v>0</v>
      </c>
      <c r="AF26" s="13" t="str">
        <f t="shared" si="0"/>
        <v/>
      </c>
      <c r="AG26" s="13" t="str">
        <f t="shared" si="1"/>
        <v/>
      </c>
      <c r="AH26" s="13" t="str">
        <f t="shared" si="2"/>
        <v/>
      </c>
      <c r="AI26" s="13" t="str">
        <f t="shared" si="3"/>
        <v/>
      </c>
      <c r="AJ26" s="13" t="str">
        <f t="shared" si="4"/>
        <v/>
      </c>
      <c r="AK26" s="13" t="str">
        <f t="shared" si="5"/>
        <v/>
      </c>
      <c r="AL26" s="13" t="str">
        <f t="shared" si="6"/>
        <v/>
      </c>
      <c r="AM26" s="13" t="str">
        <f t="shared" si="7"/>
        <v/>
      </c>
      <c r="AN26" s="13" t="str">
        <f t="shared" si="8"/>
        <v/>
      </c>
      <c r="AO26" s="13" t="str">
        <f t="shared" si="9"/>
        <v/>
      </c>
    </row>
    <row r="27" spans="1:41" ht="18.95" customHeight="1" x14ac:dyDescent="0.4">
      <c r="A27" s="11">
        <f t="shared" si="14"/>
        <v>9</v>
      </c>
      <c r="B27" s="31" t="s">
        <v>58</v>
      </c>
      <c r="C27" s="31" t="s">
        <v>50</v>
      </c>
      <c r="D27" s="31" t="s">
        <v>63</v>
      </c>
      <c r="E27" s="1">
        <v>124</v>
      </c>
      <c r="F27" s="52"/>
      <c r="G27" s="40"/>
      <c r="H27" s="35">
        <f>IF(E27="","",COUNTIF($D$19:D27,D27))</f>
        <v>1</v>
      </c>
      <c r="I27" s="43">
        <f t="shared" si="16"/>
        <v>26</v>
      </c>
      <c r="J27" s="5" t="str">
        <f t="shared" si="15"/>
        <v>OK</v>
      </c>
      <c r="K27" s="47" t="s">
        <v>18</v>
      </c>
      <c r="L27" s="45" t="s">
        <v>24</v>
      </c>
      <c r="M27" s="45" t="s">
        <v>18</v>
      </c>
      <c r="N27" s="45" t="s">
        <v>18</v>
      </c>
      <c r="O27" s="45" t="s">
        <v>18</v>
      </c>
      <c r="P27" s="45" t="s">
        <v>18</v>
      </c>
      <c r="Q27" s="45" t="s">
        <v>18</v>
      </c>
      <c r="R27" s="45" t="s">
        <v>18</v>
      </c>
      <c r="S27" s="45" t="s">
        <v>18</v>
      </c>
      <c r="X27" s="24" t="s">
        <v>29</v>
      </c>
      <c r="Y27" s="22">
        <f t="shared" si="13"/>
        <v>0</v>
      </c>
      <c r="AF27" s="13" t="str">
        <f t="shared" si="0"/>
        <v/>
      </c>
      <c r="AG27" s="13" t="str">
        <f t="shared" si="1"/>
        <v/>
      </c>
      <c r="AH27" s="13" t="str">
        <f t="shared" si="2"/>
        <v/>
      </c>
      <c r="AI27" s="13" t="str">
        <f t="shared" si="3"/>
        <v/>
      </c>
      <c r="AJ27" s="13" t="str">
        <f t="shared" si="4"/>
        <v/>
      </c>
      <c r="AK27" s="13" t="str">
        <f t="shared" si="5"/>
        <v/>
      </c>
      <c r="AL27" s="13" t="str">
        <f t="shared" si="6"/>
        <v/>
      </c>
      <c r="AM27" s="13" t="str">
        <f t="shared" si="7"/>
        <v/>
      </c>
      <c r="AN27" s="13" t="str">
        <f t="shared" si="8"/>
        <v/>
      </c>
      <c r="AO27" s="13" t="str">
        <f t="shared" si="9"/>
        <v/>
      </c>
    </row>
    <row r="28" spans="1:41" ht="18.95" customHeight="1" x14ac:dyDescent="0.4">
      <c r="A28" s="11">
        <f t="shared" si="14"/>
        <v>10</v>
      </c>
      <c r="B28" s="31" t="s">
        <v>59</v>
      </c>
      <c r="C28" s="31" t="s">
        <v>51</v>
      </c>
      <c r="D28" s="31" t="s">
        <v>64</v>
      </c>
      <c r="E28" s="1">
        <v>125</v>
      </c>
      <c r="F28" s="52"/>
      <c r="G28" s="40"/>
      <c r="H28" s="35">
        <f>IF(E28="","",COUNTIF($D$19:D28,D28))</f>
        <v>1</v>
      </c>
      <c r="I28" s="43">
        <f t="shared" si="16"/>
        <v>25</v>
      </c>
      <c r="J28" s="5" t="str">
        <f t="shared" si="15"/>
        <v>OK</v>
      </c>
      <c r="K28" s="47" t="s">
        <v>18</v>
      </c>
      <c r="L28" s="45" t="s">
        <v>25</v>
      </c>
      <c r="M28" s="45" t="s">
        <v>18</v>
      </c>
      <c r="N28" s="45" t="s">
        <v>18</v>
      </c>
      <c r="O28" s="45" t="s">
        <v>18</v>
      </c>
      <c r="P28" s="45" t="s">
        <v>18</v>
      </c>
      <c r="Q28" s="45" t="s">
        <v>18</v>
      </c>
      <c r="R28" s="45" t="s">
        <v>18</v>
      </c>
      <c r="S28" s="45" t="s">
        <v>18</v>
      </c>
      <c r="X28" s="24" t="s">
        <v>30</v>
      </c>
      <c r="Y28" s="22">
        <f t="shared" si="13"/>
        <v>0</v>
      </c>
      <c r="AF28" s="13" t="str">
        <f t="shared" si="0"/>
        <v/>
      </c>
      <c r="AG28" s="13" t="str">
        <f t="shared" si="1"/>
        <v/>
      </c>
      <c r="AH28" s="13" t="str">
        <f t="shared" si="2"/>
        <v/>
      </c>
      <c r="AI28" s="13" t="str">
        <f t="shared" si="3"/>
        <v/>
      </c>
      <c r="AJ28" s="13" t="str">
        <f t="shared" si="4"/>
        <v/>
      </c>
      <c r="AK28" s="13" t="str">
        <f t="shared" si="5"/>
        <v/>
      </c>
      <c r="AL28" s="13" t="str">
        <f t="shared" si="6"/>
        <v/>
      </c>
      <c r="AM28" s="13" t="str">
        <f t="shared" si="7"/>
        <v/>
      </c>
      <c r="AN28" s="13" t="str">
        <f t="shared" si="8"/>
        <v/>
      </c>
      <c r="AO28" s="13" t="str">
        <f t="shared" si="9"/>
        <v/>
      </c>
    </row>
    <row r="29" spans="1:41" ht="18.95" customHeight="1" x14ac:dyDescent="0.4">
      <c r="A29" s="11">
        <f t="shared" si="14"/>
        <v>11</v>
      </c>
      <c r="B29" s="31" t="s">
        <v>39</v>
      </c>
      <c r="C29" s="31" t="s">
        <v>52</v>
      </c>
      <c r="D29" s="31" t="s">
        <v>65</v>
      </c>
      <c r="E29" s="1">
        <v>126</v>
      </c>
      <c r="F29" s="52"/>
      <c r="G29" s="40"/>
      <c r="H29" s="35">
        <f>IF(E29="","",COUNTIF($D$19:D29,D29))</f>
        <v>1</v>
      </c>
      <c r="I29" s="43">
        <f t="shared" si="16"/>
        <v>24</v>
      </c>
      <c r="J29" s="5" t="str">
        <f t="shared" si="15"/>
        <v>OK</v>
      </c>
      <c r="AF29" s="13" t="str">
        <f t="shared" si="0"/>
        <v/>
      </c>
      <c r="AG29" s="13" t="str">
        <f t="shared" si="1"/>
        <v/>
      </c>
      <c r="AH29" s="13" t="str">
        <f t="shared" si="2"/>
        <v/>
      </c>
      <c r="AI29" s="13" t="str">
        <f t="shared" si="3"/>
        <v/>
      </c>
      <c r="AJ29" s="13" t="str">
        <f t="shared" si="4"/>
        <v/>
      </c>
      <c r="AK29" s="13" t="str">
        <f t="shared" si="5"/>
        <v/>
      </c>
      <c r="AL29" s="13" t="str">
        <f t="shared" si="6"/>
        <v/>
      </c>
      <c r="AM29" s="13" t="str">
        <f t="shared" si="7"/>
        <v/>
      </c>
      <c r="AN29" s="13" t="str">
        <f t="shared" si="8"/>
        <v/>
      </c>
      <c r="AO29" s="13" t="str">
        <f t="shared" si="9"/>
        <v/>
      </c>
    </row>
    <row r="30" spans="1:41" ht="18.95" customHeight="1" x14ac:dyDescent="0.4">
      <c r="A30" s="11">
        <f t="shared" si="14"/>
        <v>12</v>
      </c>
      <c r="B30" s="31" t="s">
        <v>40</v>
      </c>
      <c r="C30" s="31" t="s">
        <v>53</v>
      </c>
      <c r="D30" s="31" t="s">
        <v>32</v>
      </c>
      <c r="E30" s="1">
        <v>127</v>
      </c>
      <c r="F30" s="52"/>
      <c r="G30" s="40"/>
      <c r="H30" s="35">
        <f>IF(E30="","",COUNTIF($D$19:D30,D30))</f>
        <v>2</v>
      </c>
      <c r="I30" s="43">
        <f t="shared" si="16"/>
        <v>23</v>
      </c>
      <c r="J30" s="5" t="str">
        <f t="shared" si="15"/>
        <v>OK</v>
      </c>
      <c r="AF30" s="13" t="str">
        <f t="shared" si="0"/>
        <v/>
      </c>
      <c r="AG30" s="13" t="str">
        <f t="shared" si="1"/>
        <v/>
      </c>
      <c r="AH30" s="13" t="str">
        <f t="shared" si="2"/>
        <v/>
      </c>
      <c r="AI30" s="13" t="str">
        <f t="shared" si="3"/>
        <v/>
      </c>
      <c r="AJ30" s="13" t="str">
        <f t="shared" si="4"/>
        <v/>
      </c>
      <c r="AK30" s="13" t="str">
        <f t="shared" si="5"/>
        <v/>
      </c>
      <c r="AL30" s="13" t="str">
        <f t="shared" si="6"/>
        <v/>
      </c>
      <c r="AM30" s="13" t="str">
        <f t="shared" si="7"/>
        <v/>
      </c>
      <c r="AN30" s="13" t="str">
        <f t="shared" si="8"/>
        <v/>
      </c>
      <c r="AO30" s="13" t="str">
        <f t="shared" si="9"/>
        <v/>
      </c>
    </row>
    <row r="31" spans="1:41" ht="18.95" customHeight="1" x14ac:dyDescent="0.4">
      <c r="A31" s="11">
        <f t="shared" si="14"/>
        <v>13</v>
      </c>
      <c r="B31" s="31" t="s">
        <v>45</v>
      </c>
      <c r="C31" s="31" t="s">
        <v>35</v>
      </c>
      <c r="D31" s="31" t="s">
        <v>34</v>
      </c>
      <c r="E31" s="1">
        <v>128</v>
      </c>
      <c r="F31" s="52"/>
      <c r="G31" s="40"/>
      <c r="H31" s="35">
        <f>IF(E31="","",COUNTIF($D$19:D31,D31))</f>
        <v>3</v>
      </c>
      <c r="I31" s="43">
        <f t="shared" si="16"/>
        <v>22</v>
      </c>
      <c r="J31" s="5" t="str">
        <f t="shared" si="15"/>
        <v>OK</v>
      </c>
      <c r="AF31" s="13" t="str">
        <f t="shared" si="0"/>
        <v/>
      </c>
      <c r="AG31" s="13" t="str">
        <f t="shared" si="1"/>
        <v/>
      </c>
      <c r="AH31" s="13" t="str">
        <f t="shared" si="2"/>
        <v/>
      </c>
      <c r="AI31" s="13" t="str">
        <f t="shared" si="3"/>
        <v/>
      </c>
      <c r="AJ31" s="13" t="str">
        <f t="shared" si="4"/>
        <v/>
      </c>
      <c r="AK31" s="13" t="str">
        <f t="shared" si="5"/>
        <v/>
      </c>
      <c r="AL31" s="13" t="str">
        <f t="shared" si="6"/>
        <v/>
      </c>
      <c r="AM31" s="13" t="str">
        <f t="shared" si="7"/>
        <v/>
      </c>
      <c r="AN31" s="13" t="str">
        <f t="shared" si="8"/>
        <v/>
      </c>
      <c r="AO31" s="13" t="str">
        <f t="shared" si="9"/>
        <v/>
      </c>
    </row>
    <row r="32" spans="1:41" ht="18.95" customHeight="1" x14ac:dyDescent="0.4">
      <c r="A32" s="11">
        <f t="shared" si="14"/>
        <v>14</v>
      </c>
      <c r="B32" s="31" t="s">
        <v>55</v>
      </c>
      <c r="C32" s="31" t="s">
        <v>54</v>
      </c>
      <c r="D32" s="31" t="s">
        <v>33</v>
      </c>
      <c r="E32" s="1">
        <v>129</v>
      </c>
      <c r="F32" s="52"/>
      <c r="G32" s="40"/>
      <c r="H32" s="35">
        <f>IF(E32="","",COUNTIF($D$19:D32,D32))</f>
        <v>2</v>
      </c>
      <c r="I32" s="43">
        <f t="shared" si="16"/>
        <v>21</v>
      </c>
      <c r="J32" s="5" t="str">
        <f t="shared" si="15"/>
        <v>OK</v>
      </c>
      <c r="AF32" s="13" t="str">
        <f t="shared" si="0"/>
        <v/>
      </c>
      <c r="AG32" s="13" t="str">
        <f t="shared" si="1"/>
        <v/>
      </c>
      <c r="AH32" s="13" t="str">
        <f t="shared" si="2"/>
        <v/>
      </c>
      <c r="AI32" s="13" t="str">
        <f t="shared" si="3"/>
        <v/>
      </c>
      <c r="AJ32" s="13" t="str">
        <f t="shared" si="4"/>
        <v/>
      </c>
      <c r="AK32" s="13" t="str">
        <f t="shared" si="5"/>
        <v/>
      </c>
      <c r="AL32" s="13" t="str">
        <f t="shared" si="6"/>
        <v/>
      </c>
      <c r="AM32" s="13" t="str">
        <f t="shared" si="7"/>
        <v/>
      </c>
      <c r="AN32" s="13" t="str">
        <f t="shared" si="8"/>
        <v/>
      </c>
      <c r="AO32" s="13" t="str">
        <f t="shared" si="9"/>
        <v/>
      </c>
    </row>
    <row r="33" spans="1:41" ht="18.95" customHeight="1" x14ac:dyDescent="0.4">
      <c r="A33" s="11">
        <f t="shared" si="14"/>
        <v>15</v>
      </c>
      <c r="B33" s="31" t="s">
        <v>56</v>
      </c>
      <c r="C33" s="31" t="s">
        <v>41</v>
      </c>
      <c r="D33" s="31" t="s">
        <v>44</v>
      </c>
      <c r="E33" s="1">
        <v>130</v>
      </c>
      <c r="F33" s="52"/>
      <c r="G33" s="40"/>
      <c r="H33" s="35">
        <f>IF(E33="","",COUNTIF($D$19:D33,D33))</f>
        <v>2</v>
      </c>
      <c r="I33" s="43">
        <f t="shared" si="16"/>
        <v>20</v>
      </c>
      <c r="J33" s="5" t="str">
        <f t="shared" si="15"/>
        <v>OK</v>
      </c>
      <c r="AF33" s="13" t="str">
        <f t="shared" si="0"/>
        <v/>
      </c>
      <c r="AG33" s="13" t="str">
        <f t="shared" si="1"/>
        <v/>
      </c>
      <c r="AH33" s="13" t="str">
        <f t="shared" si="2"/>
        <v/>
      </c>
      <c r="AI33" s="13" t="str">
        <f t="shared" si="3"/>
        <v/>
      </c>
      <c r="AJ33" s="13" t="str">
        <f t="shared" si="4"/>
        <v/>
      </c>
      <c r="AK33" s="13" t="str">
        <f t="shared" si="5"/>
        <v/>
      </c>
      <c r="AL33" s="13" t="str">
        <f t="shared" si="6"/>
        <v/>
      </c>
      <c r="AM33" s="13" t="str">
        <f t="shared" si="7"/>
        <v/>
      </c>
      <c r="AN33" s="13" t="str">
        <f t="shared" si="8"/>
        <v/>
      </c>
      <c r="AO33" s="13" t="str">
        <f t="shared" si="9"/>
        <v/>
      </c>
    </row>
    <row r="34" spans="1:41" ht="18.95" customHeight="1" x14ac:dyDescent="0.4">
      <c r="A34" s="11">
        <f t="shared" si="14"/>
        <v>16</v>
      </c>
      <c r="B34" s="31" t="s">
        <v>57</v>
      </c>
      <c r="C34" s="31" t="s">
        <v>42</v>
      </c>
      <c r="D34" s="31" t="s">
        <v>34</v>
      </c>
      <c r="E34" s="1">
        <v>131</v>
      </c>
      <c r="F34" s="52"/>
      <c r="G34" s="40"/>
      <c r="H34" s="35">
        <f>IF(E34="","",COUNTIF($D$19:D34,D34))</f>
        <v>4</v>
      </c>
      <c r="I34" s="43">
        <f t="shared" si="16"/>
        <v>19</v>
      </c>
      <c r="J34" s="5" t="str">
        <f t="shared" si="15"/>
        <v>OK</v>
      </c>
      <c r="AF34" s="13" t="str">
        <f t="shared" si="0"/>
        <v/>
      </c>
      <c r="AG34" s="13" t="str">
        <f t="shared" si="1"/>
        <v/>
      </c>
      <c r="AH34" s="13" t="str">
        <f t="shared" si="2"/>
        <v/>
      </c>
      <c r="AI34" s="13" t="str">
        <f t="shared" si="3"/>
        <v/>
      </c>
      <c r="AJ34" s="13" t="str">
        <f t="shared" si="4"/>
        <v/>
      </c>
      <c r="AK34" s="13" t="str">
        <f t="shared" si="5"/>
        <v/>
      </c>
      <c r="AL34" s="13" t="str">
        <f t="shared" si="6"/>
        <v/>
      </c>
      <c r="AM34" s="13" t="str">
        <f t="shared" si="7"/>
        <v/>
      </c>
      <c r="AN34" s="13" t="str">
        <f t="shared" si="8"/>
        <v/>
      </c>
      <c r="AO34" s="13" t="str">
        <f t="shared" si="9"/>
        <v/>
      </c>
    </row>
    <row r="35" spans="1:41" ht="18.95" customHeight="1" x14ac:dyDescent="0.4">
      <c r="A35" s="11">
        <f t="shared" si="14"/>
        <v>17</v>
      </c>
      <c r="B35" s="31" t="s">
        <v>58</v>
      </c>
      <c r="C35" s="31" t="s">
        <v>43</v>
      </c>
      <c r="D35" s="31" t="s">
        <v>60</v>
      </c>
      <c r="E35" s="1">
        <v>132</v>
      </c>
      <c r="F35" s="52"/>
      <c r="G35" s="40"/>
      <c r="H35" s="35">
        <f>IF(E35="","",COUNTIF($D$19:D35,D35))</f>
        <v>2</v>
      </c>
      <c r="I35" s="43">
        <f t="shared" si="16"/>
        <v>18</v>
      </c>
      <c r="J35" s="5" t="str">
        <f t="shared" si="15"/>
        <v>OK</v>
      </c>
      <c r="AF35" s="13" t="str">
        <f t="shared" si="0"/>
        <v/>
      </c>
      <c r="AG35" s="13" t="str">
        <f t="shared" si="1"/>
        <v/>
      </c>
      <c r="AH35" s="13" t="str">
        <f t="shared" si="2"/>
        <v/>
      </c>
      <c r="AI35" s="13" t="str">
        <f t="shared" si="3"/>
        <v/>
      </c>
      <c r="AJ35" s="13" t="str">
        <f t="shared" si="4"/>
        <v/>
      </c>
      <c r="AK35" s="13" t="str">
        <f t="shared" si="5"/>
        <v/>
      </c>
      <c r="AL35" s="13" t="str">
        <f t="shared" si="6"/>
        <v/>
      </c>
      <c r="AM35" s="13" t="str">
        <f t="shared" si="7"/>
        <v/>
      </c>
      <c r="AN35" s="13" t="str">
        <f t="shared" si="8"/>
        <v/>
      </c>
      <c r="AO35" s="13" t="str">
        <f t="shared" si="9"/>
        <v/>
      </c>
    </row>
    <row r="36" spans="1:41" ht="18.95" customHeight="1" x14ac:dyDescent="0.4">
      <c r="A36" s="11">
        <f t="shared" si="14"/>
        <v>18</v>
      </c>
      <c r="B36" s="31" t="s">
        <v>59</v>
      </c>
      <c r="C36" s="31" t="s">
        <v>46</v>
      </c>
      <c r="D36" s="31" t="s">
        <v>61</v>
      </c>
      <c r="E36" s="1">
        <v>133</v>
      </c>
      <c r="F36" s="52"/>
      <c r="G36" s="40"/>
      <c r="H36" s="35">
        <f>IF(E36="","",COUNTIF($D$19:D36,D36))</f>
        <v>2</v>
      </c>
      <c r="I36" s="43">
        <f t="shared" si="16"/>
        <v>17</v>
      </c>
      <c r="J36" s="5" t="str">
        <f t="shared" si="15"/>
        <v>OK</v>
      </c>
      <c r="AF36" s="13" t="str">
        <f t="shared" ref="AF36:AF62" si="17">IF(D51=$AF$3,I51,"")</f>
        <v/>
      </c>
      <c r="AG36" s="13" t="str">
        <f t="shared" ref="AG36:AG62" si="18">IF(D51=$AG$3,$I51,"")</f>
        <v/>
      </c>
      <c r="AH36" s="13" t="str">
        <f t="shared" ref="AH36:AH62" si="19">IF($D51=$AH$3,$I51,"")</f>
        <v/>
      </c>
      <c r="AI36" s="13" t="str">
        <f t="shared" ref="AI36:AI62" si="20">IF($D51=$AI$3,$I51,"")</f>
        <v/>
      </c>
      <c r="AJ36" s="13" t="str">
        <f t="shared" ref="AJ36:AJ62" si="21">IF($D51=$AJ$3,$I51,"")</f>
        <v/>
      </c>
      <c r="AK36" s="13" t="str">
        <f t="shared" ref="AK36:AK62" si="22">IF($D51=$AK$3,$I51,"")</f>
        <v/>
      </c>
      <c r="AL36" s="13" t="str">
        <f t="shared" ref="AL36:AL62" si="23">IF($D51=$AL$3,$I51,"")</f>
        <v/>
      </c>
      <c r="AM36" s="13" t="str">
        <f t="shared" ref="AM36:AM62" si="24">IF($D51=$AM$3,$I51,"")</f>
        <v/>
      </c>
      <c r="AN36" s="13" t="str">
        <f t="shared" ref="AN36:AN62" si="25">IF($D51=$AN$3,$I51,"")</f>
        <v/>
      </c>
      <c r="AO36" s="13" t="str">
        <f t="shared" ref="AO36:AO62" si="26">IF($D51=$AO$3,$I51,"")</f>
        <v/>
      </c>
    </row>
    <row r="37" spans="1:41" ht="18.95" customHeight="1" x14ac:dyDescent="0.4">
      <c r="A37" s="11">
        <f t="shared" si="14"/>
        <v>19</v>
      </c>
      <c r="B37" s="31" t="s">
        <v>39</v>
      </c>
      <c r="C37" s="31" t="s">
        <v>47</v>
      </c>
      <c r="D37" s="31" t="s">
        <v>62</v>
      </c>
      <c r="E37" s="1">
        <v>134</v>
      </c>
      <c r="F37" s="52"/>
      <c r="G37" s="40"/>
      <c r="H37" s="35">
        <f>IF(E37="","",COUNTIF($D$19:D37,D37))</f>
        <v>2</v>
      </c>
      <c r="I37" s="43">
        <f t="shared" si="16"/>
        <v>16</v>
      </c>
      <c r="J37" s="5" t="str">
        <f t="shared" si="15"/>
        <v>OK</v>
      </c>
      <c r="AF37" s="13" t="str">
        <f t="shared" si="17"/>
        <v/>
      </c>
      <c r="AG37" s="13" t="str">
        <f t="shared" si="18"/>
        <v/>
      </c>
      <c r="AH37" s="13" t="str">
        <f t="shared" si="19"/>
        <v/>
      </c>
      <c r="AI37" s="13" t="str">
        <f t="shared" si="20"/>
        <v/>
      </c>
      <c r="AJ37" s="13" t="str">
        <f t="shared" si="21"/>
        <v/>
      </c>
      <c r="AK37" s="13" t="str">
        <f t="shared" si="22"/>
        <v/>
      </c>
      <c r="AL37" s="13" t="str">
        <f t="shared" si="23"/>
        <v/>
      </c>
      <c r="AM37" s="13" t="str">
        <f t="shared" si="24"/>
        <v/>
      </c>
      <c r="AN37" s="13" t="str">
        <f t="shared" si="25"/>
        <v/>
      </c>
      <c r="AO37" s="13" t="str">
        <f t="shared" si="26"/>
        <v/>
      </c>
    </row>
    <row r="38" spans="1:41" ht="18.95" customHeight="1" x14ac:dyDescent="0.4">
      <c r="A38" s="11">
        <f t="shared" si="14"/>
        <v>20</v>
      </c>
      <c r="B38" s="31" t="s">
        <v>40</v>
      </c>
      <c r="C38" s="31" t="s">
        <v>48</v>
      </c>
      <c r="D38" s="31" t="s">
        <v>63</v>
      </c>
      <c r="E38" s="1">
        <v>135</v>
      </c>
      <c r="F38" s="52"/>
      <c r="G38" s="40"/>
      <c r="H38" s="35">
        <f>IF(E38="","",COUNTIF($D$19:D38,D38))</f>
        <v>2</v>
      </c>
      <c r="I38" s="43">
        <f t="shared" si="16"/>
        <v>15</v>
      </c>
      <c r="J38" s="5" t="str">
        <f t="shared" si="15"/>
        <v>OK</v>
      </c>
      <c r="AF38" s="13" t="str">
        <f t="shared" si="17"/>
        <v/>
      </c>
      <c r="AG38" s="13" t="str">
        <f t="shared" si="18"/>
        <v/>
      </c>
      <c r="AH38" s="13" t="str">
        <f t="shared" si="19"/>
        <v/>
      </c>
      <c r="AI38" s="13" t="str">
        <f t="shared" si="20"/>
        <v/>
      </c>
      <c r="AJ38" s="13" t="str">
        <f t="shared" si="21"/>
        <v/>
      </c>
      <c r="AK38" s="13" t="str">
        <f t="shared" si="22"/>
        <v/>
      </c>
      <c r="AL38" s="13" t="str">
        <f t="shared" si="23"/>
        <v/>
      </c>
      <c r="AM38" s="13" t="str">
        <f t="shared" si="24"/>
        <v/>
      </c>
      <c r="AN38" s="13" t="str">
        <f t="shared" si="25"/>
        <v/>
      </c>
      <c r="AO38" s="13" t="str">
        <f t="shared" si="26"/>
        <v/>
      </c>
    </row>
    <row r="39" spans="1:41" ht="18.95" customHeight="1" x14ac:dyDescent="0.4">
      <c r="A39" s="11">
        <f t="shared" si="14"/>
        <v>21</v>
      </c>
      <c r="B39" s="31" t="s">
        <v>45</v>
      </c>
      <c r="C39" s="31" t="s">
        <v>49</v>
      </c>
      <c r="D39" s="31" t="s">
        <v>64</v>
      </c>
      <c r="E39" s="1">
        <v>136</v>
      </c>
      <c r="F39" s="52"/>
      <c r="G39" s="40"/>
      <c r="H39" s="35">
        <f>IF(E39="","",COUNTIF($D$19:D39,D39))</f>
        <v>2</v>
      </c>
      <c r="I39" s="43">
        <f t="shared" si="16"/>
        <v>14</v>
      </c>
      <c r="J39" s="5" t="str">
        <f t="shared" si="15"/>
        <v>OK</v>
      </c>
      <c r="AF39" s="13" t="str">
        <f t="shared" si="17"/>
        <v/>
      </c>
      <c r="AG39" s="13" t="str">
        <f t="shared" si="18"/>
        <v/>
      </c>
      <c r="AH39" s="13" t="str">
        <f t="shared" si="19"/>
        <v/>
      </c>
      <c r="AI39" s="13" t="str">
        <f t="shared" si="20"/>
        <v/>
      </c>
      <c r="AJ39" s="13" t="str">
        <f t="shared" si="21"/>
        <v/>
      </c>
      <c r="AK39" s="13" t="str">
        <f t="shared" si="22"/>
        <v/>
      </c>
      <c r="AL39" s="13" t="str">
        <f t="shared" si="23"/>
        <v/>
      </c>
      <c r="AM39" s="13" t="str">
        <f t="shared" si="24"/>
        <v/>
      </c>
      <c r="AN39" s="13" t="str">
        <f t="shared" si="25"/>
        <v/>
      </c>
      <c r="AO39" s="13" t="str">
        <f t="shared" si="26"/>
        <v/>
      </c>
    </row>
    <row r="40" spans="1:41" ht="18.95" customHeight="1" x14ac:dyDescent="0.4">
      <c r="A40" s="11">
        <f t="shared" si="14"/>
        <v>22</v>
      </c>
      <c r="B40" s="31" t="s">
        <v>55</v>
      </c>
      <c r="C40" s="31" t="s">
        <v>50</v>
      </c>
      <c r="D40" s="31" t="s">
        <v>65</v>
      </c>
      <c r="E40" s="1">
        <v>137</v>
      </c>
      <c r="F40" s="52"/>
      <c r="G40" s="40"/>
      <c r="H40" s="35">
        <f>IF(E40="","",COUNTIF($D$19:D40,D40))</f>
        <v>2</v>
      </c>
      <c r="I40" s="43">
        <f t="shared" si="16"/>
        <v>13</v>
      </c>
      <c r="J40" s="5" t="str">
        <f t="shared" si="15"/>
        <v>OK</v>
      </c>
      <c r="AF40" s="13" t="str">
        <f t="shared" si="17"/>
        <v/>
      </c>
      <c r="AG40" s="13" t="str">
        <f t="shared" si="18"/>
        <v/>
      </c>
      <c r="AH40" s="13" t="str">
        <f t="shared" si="19"/>
        <v/>
      </c>
      <c r="AI40" s="13" t="str">
        <f t="shared" si="20"/>
        <v/>
      </c>
      <c r="AJ40" s="13" t="str">
        <f t="shared" si="21"/>
        <v/>
      </c>
      <c r="AK40" s="13" t="str">
        <f t="shared" si="22"/>
        <v/>
      </c>
      <c r="AL40" s="13" t="str">
        <f t="shared" si="23"/>
        <v/>
      </c>
      <c r="AM40" s="13" t="str">
        <f t="shared" si="24"/>
        <v/>
      </c>
      <c r="AN40" s="13" t="str">
        <f t="shared" si="25"/>
        <v/>
      </c>
      <c r="AO40" s="13" t="str">
        <f t="shared" si="26"/>
        <v/>
      </c>
    </row>
    <row r="41" spans="1:41" ht="18.95" customHeight="1" x14ac:dyDescent="0.4">
      <c r="A41" s="11">
        <f t="shared" si="14"/>
        <v>23</v>
      </c>
      <c r="B41" s="31" t="s">
        <v>56</v>
      </c>
      <c r="C41" s="31" t="s">
        <v>51</v>
      </c>
      <c r="D41" s="31" t="s">
        <v>32</v>
      </c>
      <c r="E41" s="1">
        <v>138</v>
      </c>
      <c r="F41" s="52"/>
      <c r="G41" s="40"/>
      <c r="H41" s="35">
        <f>IF(E41="","",COUNTIF($D$19:D41,D41))</f>
        <v>3</v>
      </c>
      <c r="I41" s="43">
        <f t="shared" si="16"/>
        <v>12</v>
      </c>
      <c r="J41" s="5" t="str">
        <f t="shared" si="15"/>
        <v>OK</v>
      </c>
      <c r="AF41" s="13" t="str">
        <f t="shared" si="17"/>
        <v/>
      </c>
      <c r="AG41" s="13" t="str">
        <f t="shared" si="18"/>
        <v/>
      </c>
      <c r="AH41" s="13" t="str">
        <f t="shared" si="19"/>
        <v/>
      </c>
      <c r="AI41" s="13" t="str">
        <f t="shared" si="20"/>
        <v/>
      </c>
      <c r="AJ41" s="13" t="str">
        <f t="shared" si="21"/>
        <v/>
      </c>
      <c r="AK41" s="13" t="str">
        <f t="shared" si="22"/>
        <v/>
      </c>
      <c r="AL41" s="13" t="str">
        <f t="shared" si="23"/>
        <v/>
      </c>
      <c r="AM41" s="13" t="str">
        <f t="shared" si="24"/>
        <v/>
      </c>
      <c r="AN41" s="13" t="str">
        <f t="shared" si="25"/>
        <v/>
      </c>
      <c r="AO41" s="13" t="str">
        <f t="shared" si="26"/>
        <v/>
      </c>
    </row>
    <row r="42" spans="1:41" ht="18.95" customHeight="1" x14ac:dyDescent="0.4">
      <c r="A42" s="11">
        <f t="shared" si="14"/>
        <v>24</v>
      </c>
      <c r="B42" s="31" t="s">
        <v>57</v>
      </c>
      <c r="C42" s="31" t="s">
        <v>52</v>
      </c>
      <c r="D42" s="31" t="s">
        <v>34</v>
      </c>
      <c r="E42" s="1">
        <v>139</v>
      </c>
      <c r="F42" s="52"/>
      <c r="G42" s="40"/>
      <c r="H42" s="35">
        <f>IF(E42="","",COUNTIF($D$19:D42,D42))</f>
        <v>5</v>
      </c>
      <c r="I42" s="43">
        <f t="shared" si="16"/>
        <v>11</v>
      </c>
      <c r="J42" s="5" t="str">
        <f t="shared" si="15"/>
        <v>OK</v>
      </c>
      <c r="AF42" s="13" t="str">
        <f t="shared" si="17"/>
        <v/>
      </c>
      <c r="AG42" s="13" t="str">
        <f t="shared" si="18"/>
        <v/>
      </c>
      <c r="AH42" s="13" t="str">
        <f t="shared" si="19"/>
        <v/>
      </c>
      <c r="AI42" s="13" t="str">
        <f t="shared" si="20"/>
        <v/>
      </c>
      <c r="AJ42" s="13" t="str">
        <f t="shared" si="21"/>
        <v/>
      </c>
      <c r="AK42" s="13" t="str">
        <f t="shared" si="22"/>
        <v/>
      </c>
      <c r="AL42" s="13" t="str">
        <f t="shared" si="23"/>
        <v/>
      </c>
      <c r="AM42" s="13" t="str">
        <f t="shared" si="24"/>
        <v/>
      </c>
      <c r="AN42" s="13" t="str">
        <f t="shared" si="25"/>
        <v/>
      </c>
      <c r="AO42" s="13" t="str">
        <f t="shared" si="26"/>
        <v/>
      </c>
    </row>
    <row r="43" spans="1:41" ht="18.95" customHeight="1" x14ac:dyDescent="0.4">
      <c r="A43" s="11">
        <f t="shared" si="14"/>
        <v>25</v>
      </c>
      <c r="B43" s="31" t="s">
        <v>58</v>
      </c>
      <c r="C43" s="31" t="s">
        <v>53</v>
      </c>
      <c r="D43" s="31" t="s">
        <v>33</v>
      </c>
      <c r="E43" s="1">
        <v>140</v>
      </c>
      <c r="F43" s="52"/>
      <c r="G43" s="40"/>
      <c r="H43" s="35">
        <f>IF(E43="","",COUNTIF($D$19:D43,D43))</f>
        <v>3</v>
      </c>
      <c r="I43" s="43">
        <f t="shared" si="16"/>
        <v>10</v>
      </c>
      <c r="J43" s="5" t="str">
        <f t="shared" si="15"/>
        <v>OK</v>
      </c>
      <c r="AF43" s="13" t="str">
        <f t="shared" si="17"/>
        <v/>
      </c>
      <c r="AG43" s="13" t="str">
        <f t="shared" si="18"/>
        <v/>
      </c>
      <c r="AH43" s="13" t="str">
        <f t="shared" si="19"/>
        <v/>
      </c>
      <c r="AI43" s="13" t="str">
        <f t="shared" si="20"/>
        <v/>
      </c>
      <c r="AJ43" s="13" t="str">
        <f t="shared" si="21"/>
        <v/>
      </c>
      <c r="AK43" s="13" t="str">
        <f t="shared" si="22"/>
        <v/>
      </c>
      <c r="AL43" s="13" t="str">
        <f t="shared" si="23"/>
        <v/>
      </c>
      <c r="AM43" s="13" t="str">
        <f t="shared" si="24"/>
        <v/>
      </c>
      <c r="AN43" s="13" t="str">
        <f t="shared" si="25"/>
        <v/>
      </c>
      <c r="AO43" s="13" t="str">
        <f t="shared" si="26"/>
        <v/>
      </c>
    </row>
    <row r="44" spans="1:41" ht="18.95" customHeight="1" x14ac:dyDescent="0.4">
      <c r="A44" s="11">
        <f t="shared" si="14"/>
        <v>26</v>
      </c>
      <c r="B44" s="31" t="s">
        <v>59</v>
      </c>
      <c r="C44" s="31" t="s">
        <v>35</v>
      </c>
      <c r="D44" s="31" t="s">
        <v>44</v>
      </c>
      <c r="E44" s="1">
        <v>141</v>
      </c>
      <c r="F44" s="52"/>
      <c r="G44" s="40"/>
      <c r="H44" s="35">
        <f>IF(E44="","",COUNTIF($D$19:D44,D44))</f>
        <v>3</v>
      </c>
      <c r="I44" s="43">
        <f t="shared" si="16"/>
        <v>9</v>
      </c>
      <c r="J44" s="5" t="str">
        <f t="shared" si="15"/>
        <v>OK</v>
      </c>
      <c r="AF44" s="13" t="str">
        <f t="shared" si="17"/>
        <v/>
      </c>
      <c r="AG44" s="13" t="str">
        <f t="shared" si="18"/>
        <v/>
      </c>
      <c r="AH44" s="13" t="str">
        <f t="shared" si="19"/>
        <v/>
      </c>
      <c r="AI44" s="13" t="str">
        <f t="shared" si="20"/>
        <v/>
      </c>
      <c r="AJ44" s="13" t="str">
        <f t="shared" si="21"/>
        <v/>
      </c>
      <c r="AK44" s="13" t="str">
        <f t="shared" si="22"/>
        <v/>
      </c>
      <c r="AL44" s="13" t="str">
        <f t="shared" si="23"/>
        <v/>
      </c>
      <c r="AM44" s="13" t="str">
        <f t="shared" si="24"/>
        <v/>
      </c>
      <c r="AN44" s="13" t="str">
        <f t="shared" si="25"/>
        <v/>
      </c>
      <c r="AO44" s="13" t="str">
        <f t="shared" si="26"/>
        <v/>
      </c>
    </row>
    <row r="45" spans="1:41" ht="18.95" customHeight="1" x14ac:dyDescent="0.4">
      <c r="A45" s="11">
        <f t="shared" si="14"/>
        <v>27</v>
      </c>
      <c r="B45" s="31" t="s">
        <v>39</v>
      </c>
      <c r="C45" s="31" t="s">
        <v>54</v>
      </c>
      <c r="D45" s="31" t="s">
        <v>34</v>
      </c>
      <c r="E45" s="1">
        <v>142</v>
      </c>
      <c r="F45" s="52"/>
      <c r="G45" s="40"/>
      <c r="H45" s="35">
        <f>IF(E45="","",COUNTIF($D$19:D45,D45))</f>
        <v>6</v>
      </c>
      <c r="I45" s="43">
        <f t="shared" si="16"/>
        <v>8</v>
      </c>
      <c r="J45" s="5" t="str">
        <f t="shared" si="15"/>
        <v>OK</v>
      </c>
      <c r="AF45" s="13" t="str">
        <f t="shared" si="17"/>
        <v/>
      </c>
      <c r="AG45" s="13" t="str">
        <f t="shared" si="18"/>
        <v/>
      </c>
      <c r="AH45" s="13" t="str">
        <f t="shared" si="19"/>
        <v/>
      </c>
      <c r="AI45" s="13" t="str">
        <f t="shared" si="20"/>
        <v/>
      </c>
      <c r="AJ45" s="13" t="str">
        <f t="shared" si="21"/>
        <v/>
      </c>
      <c r="AK45" s="13" t="str">
        <f t="shared" si="22"/>
        <v/>
      </c>
      <c r="AL45" s="13" t="str">
        <f t="shared" si="23"/>
        <v/>
      </c>
      <c r="AM45" s="13" t="str">
        <f t="shared" si="24"/>
        <v/>
      </c>
      <c r="AN45" s="13" t="str">
        <f t="shared" si="25"/>
        <v/>
      </c>
      <c r="AO45" s="13" t="str">
        <f t="shared" si="26"/>
        <v/>
      </c>
    </row>
    <row r="46" spans="1:41" ht="18.95" customHeight="1" x14ac:dyDescent="0.4">
      <c r="A46" s="11">
        <f t="shared" si="14"/>
        <v>28</v>
      </c>
      <c r="B46" s="31" t="s">
        <v>40</v>
      </c>
      <c r="C46" s="31" t="s">
        <v>41</v>
      </c>
      <c r="D46" s="31" t="s">
        <v>60</v>
      </c>
      <c r="E46" s="1">
        <v>143</v>
      </c>
      <c r="F46" s="52"/>
      <c r="G46" s="40"/>
      <c r="H46" s="35">
        <f>IF(E46="","",COUNTIF($D$19:D46,D46))</f>
        <v>3</v>
      </c>
      <c r="I46" s="43">
        <f t="shared" si="16"/>
        <v>7</v>
      </c>
      <c r="J46" s="5" t="str">
        <f t="shared" si="15"/>
        <v>OK</v>
      </c>
      <c r="AF46" s="13" t="str">
        <f t="shared" si="17"/>
        <v/>
      </c>
      <c r="AG46" s="13" t="str">
        <f t="shared" si="18"/>
        <v/>
      </c>
      <c r="AH46" s="13" t="str">
        <f t="shared" si="19"/>
        <v/>
      </c>
      <c r="AI46" s="13" t="str">
        <f t="shared" si="20"/>
        <v/>
      </c>
      <c r="AJ46" s="13" t="str">
        <f t="shared" si="21"/>
        <v/>
      </c>
      <c r="AK46" s="13" t="str">
        <f t="shared" si="22"/>
        <v/>
      </c>
      <c r="AL46" s="13" t="str">
        <f t="shared" si="23"/>
        <v/>
      </c>
      <c r="AM46" s="13" t="str">
        <f t="shared" si="24"/>
        <v/>
      </c>
      <c r="AN46" s="13" t="str">
        <f t="shared" si="25"/>
        <v/>
      </c>
      <c r="AO46" s="13" t="str">
        <f t="shared" si="26"/>
        <v/>
      </c>
    </row>
    <row r="47" spans="1:41" ht="18.95" customHeight="1" x14ac:dyDescent="0.4">
      <c r="A47" s="11">
        <f t="shared" si="14"/>
        <v>29</v>
      </c>
      <c r="B47" s="31" t="s">
        <v>45</v>
      </c>
      <c r="C47" s="31" t="s">
        <v>42</v>
      </c>
      <c r="D47" s="31" t="s">
        <v>61</v>
      </c>
      <c r="E47" s="1">
        <v>144</v>
      </c>
      <c r="F47" s="52"/>
      <c r="G47" s="40"/>
      <c r="H47" s="35">
        <f>IF(E47="","",COUNTIF($D$19:D47,D47))</f>
        <v>3</v>
      </c>
      <c r="I47" s="43">
        <f t="shared" si="16"/>
        <v>6</v>
      </c>
      <c r="J47" s="5" t="str">
        <f t="shared" si="15"/>
        <v>OK</v>
      </c>
      <c r="AF47" s="13" t="str">
        <f t="shared" si="17"/>
        <v/>
      </c>
      <c r="AG47" s="13" t="str">
        <f t="shared" si="18"/>
        <v/>
      </c>
      <c r="AH47" s="13" t="str">
        <f t="shared" si="19"/>
        <v/>
      </c>
      <c r="AI47" s="13" t="str">
        <f t="shared" si="20"/>
        <v/>
      </c>
      <c r="AJ47" s="13" t="str">
        <f t="shared" si="21"/>
        <v/>
      </c>
      <c r="AK47" s="13" t="str">
        <f t="shared" si="22"/>
        <v/>
      </c>
      <c r="AL47" s="13" t="str">
        <f t="shared" si="23"/>
        <v/>
      </c>
      <c r="AM47" s="13" t="str">
        <f t="shared" si="24"/>
        <v/>
      </c>
      <c r="AN47" s="13" t="str">
        <f t="shared" si="25"/>
        <v/>
      </c>
      <c r="AO47" s="13" t="str">
        <f t="shared" si="26"/>
        <v/>
      </c>
    </row>
    <row r="48" spans="1:41" ht="18.95" customHeight="1" x14ac:dyDescent="0.4">
      <c r="A48" s="11">
        <f t="shared" si="14"/>
        <v>30</v>
      </c>
      <c r="B48" s="31" t="s">
        <v>55</v>
      </c>
      <c r="C48" s="31" t="s">
        <v>43</v>
      </c>
      <c r="D48" s="31" t="s">
        <v>62</v>
      </c>
      <c r="E48" s="1">
        <v>145</v>
      </c>
      <c r="F48" s="52"/>
      <c r="G48" s="40"/>
      <c r="H48" s="35">
        <f>IF(E48="","",COUNTIF($D$19:D48,D48))</f>
        <v>3</v>
      </c>
      <c r="I48" s="43">
        <f t="shared" si="16"/>
        <v>5</v>
      </c>
      <c r="J48" s="5" t="str">
        <f t="shared" si="15"/>
        <v>OK</v>
      </c>
      <c r="AF48" s="13" t="str">
        <f t="shared" si="17"/>
        <v/>
      </c>
      <c r="AG48" s="13" t="str">
        <f t="shared" si="18"/>
        <v/>
      </c>
      <c r="AH48" s="13" t="str">
        <f t="shared" si="19"/>
        <v/>
      </c>
      <c r="AI48" s="13" t="str">
        <f t="shared" si="20"/>
        <v/>
      </c>
      <c r="AJ48" s="13" t="str">
        <f t="shared" si="21"/>
        <v/>
      </c>
      <c r="AK48" s="13" t="str">
        <f t="shared" si="22"/>
        <v/>
      </c>
      <c r="AL48" s="13" t="str">
        <f t="shared" si="23"/>
        <v/>
      </c>
      <c r="AM48" s="13" t="str">
        <f t="shared" si="24"/>
        <v/>
      </c>
      <c r="AN48" s="13" t="str">
        <f t="shared" si="25"/>
        <v/>
      </c>
      <c r="AO48" s="13" t="str">
        <f t="shared" si="26"/>
        <v/>
      </c>
    </row>
    <row r="49" spans="1:41" ht="18.95" customHeight="1" x14ac:dyDescent="0.4">
      <c r="A49" s="11">
        <f t="shared" si="14"/>
        <v>31</v>
      </c>
      <c r="B49" s="31" t="s">
        <v>56</v>
      </c>
      <c r="C49" s="31" t="s">
        <v>46</v>
      </c>
      <c r="D49" s="31" t="s">
        <v>63</v>
      </c>
      <c r="E49" s="1">
        <v>146</v>
      </c>
      <c r="F49" s="52"/>
      <c r="G49" s="40"/>
      <c r="H49" s="35">
        <f>IF(E49="","",COUNTIF($D$19:D49,D49))</f>
        <v>3</v>
      </c>
      <c r="I49" s="43">
        <f t="shared" si="16"/>
        <v>4</v>
      </c>
      <c r="J49" s="5" t="str">
        <f t="shared" si="15"/>
        <v>OK</v>
      </c>
      <c r="AF49" s="13" t="str">
        <f t="shared" si="17"/>
        <v/>
      </c>
      <c r="AG49" s="13" t="str">
        <f t="shared" si="18"/>
        <v/>
      </c>
      <c r="AH49" s="13" t="str">
        <f t="shared" si="19"/>
        <v/>
      </c>
      <c r="AI49" s="13" t="str">
        <f t="shared" si="20"/>
        <v/>
      </c>
      <c r="AJ49" s="13" t="str">
        <f t="shared" si="21"/>
        <v/>
      </c>
      <c r="AK49" s="13" t="str">
        <f t="shared" si="22"/>
        <v/>
      </c>
      <c r="AL49" s="13" t="str">
        <f t="shared" si="23"/>
        <v/>
      </c>
      <c r="AM49" s="13" t="str">
        <f t="shared" si="24"/>
        <v/>
      </c>
      <c r="AN49" s="13" t="str">
        <f t="shared" si="25"/>
        <v/>
      </c>
      <c r="AO49" s="13" t="str">
        <f t="shared" si="26"/>
        <v/>
      </c>
    </row>
    <row r="50" spans="1:41" s="14" customFormat="1" ht="18.95" customHeight="1" x14ac:dyDescent="0.4">
      <c r="A50" s="11">
        <f t="shared" si="14"/>
        <v>32</v>
      </c>
      <c r="B50" s="31" t="s">
        <v>57</v>
      </c>
      <c r="C50" s="31" t="s">
        <v>47</v>
      </c>
      <c r="D50" s="31" t="s">
        <v>64</v>
      </c>
      <c r="E50" s="1">
        <v>147</v>
      </c>
      <c r="F50" s="52"/>
      <c r="G50" s="40"/>
      <c r="H50" s="35">
        <f>IF(E50="","",COUNTIF($D$19:D50,D50))</f>
        <v>3</v>
      </c>
      <c r="I50" s="43">
        <f t="shared" si="16"/>
        <v>3</v>
      </c>
      <c r="J50" s="5" t="str">
        <f t="shared" si="15"/>
        <v>OK</v>
      </c>
      <c r="AF50" s="13" t="str">
        <f t="shared" si="17"/>
        <v/>
      </c>
      <c r="AG50" s="13" t="str">
        <f t="shared" si="18"/>
        <v/>
      </c>
      <c r="AH50" s="13" t="str">
        <f t="shared" si="19"/>
        <v/>
      </c>
      <c r="AI50" s="13" t="str">
        <f t="shared" si="20"/>
        <v/>
      </c>
      <c r="AJ50" s="13" t="str">
        <f t="shared" si="21"/>
        <v/>
      </c>
      <c r="AK50" s="13" t="str">
        <f t="shared" si="22"/>
        <v/>
      </c>
      <c r="AL50" s="13" t="str">
        <f t="shared" si="23"/>
        <v/>
      </c>
      <c r="AM50" s="13" t="str">
        <f t="shared" si="24"/>
        <v/>
      </c>
      <c r="AN50" s="13" t="str">
        <f t="shared" si="25"/>
        <v/>
      </c>
      <c r="AO50" s="13" t="str">
        <f t="shared" si="26"/>
        <v/>
      </c>
    </row>
    <row r="51" spans="1:41" ht="18.95" customHeight="1" thickBot="1" x14ac:dyDescent="0.45">
      <c r="A51" s="15">
        <f t="shared" si="14"/>
        <v>33</v>
      </c>
      <c r="B51" s="32" t="s">
        <v>58</v>
      </c>
      <c r="C51" s="32" t="s">
        <v>48</v>
      </c>
      <c r="D51" s="32" t="s">
        <v>65</v>
      </c>
      <c r="E51" s="2">
        <v>148</v>
      </c>
      <c r="F51" s="53"/>
      <c r="G51" s="41"/>
      <c r="H51" s="37">
        <f>IF(E51="","",COUNTIF($D$19:D51,D51))</f>
        <v>3</v>
      </c>
      <c r="I51" s="44">
        <f t="shared" si="16"/>
        <v>2</v>
      </c>
      <c r="J51" s="5" t="str">
        <f t="shared" si="15"/>
        <v>OK</v>
      </c>
      <c r="AF51" s="13" t="str">
        <f t="shared" si="17"/>
        <v/>
      </c>
      <c r="AG51" s="13" t="str">
        <f t="shared" si="18"/>
        <v/>
      </c>
      <c r="AH51" s="13" t="str">
        <f t="shared" si="19"/>
        <v/>
      </c>
      <c r="AI51" s="13" t="str">
        <f t="shared" si="20"/>
        <v/>
      </c>
      <c r="AJ51" s="13" t="str">
        <f t="shared" si="21"/>
        <v/>
      </c>
      <c r="AK51" s="13" t="str">
        <f t="shared" si="22"/>
        <v/>
      </c>
      <c r="AL51" s="13" t="str">
        <f t="shared" si="23"/>
        <v/>
      </c>
      <c r="AM51" s="13" t="str">
        <f t="shared" si="24"/>
        <v/>
      </c>
      <c r="AN51" s="13" t="str">
        <f t="shared" si="25"/>
        <v/>
      </c>
      <c r="AO51" s="13" t="str">
        <f t="shared" si="26"/>
        <v/>
      </c>
    </row>
    <row r="52" spans="1:41" ht="18.95" customHeight="1" thickTop="1" x14ac:dyDescent="0.4">
      <c r="A52" s="25">
        <f t="shared" ref="A52:A65" si="27">IF(E52="","",A51+1)</f>
        <v>34</v>
      </c>
      <c r="B52" s="30" t="s">
        <v>59</v>
      </c>
      <c r="C52" s="30" t="s">
        <v>49</v>
      </c>
      <c r="D52" s="30" t="s">
        <v>61</v>
      </c>
      <c r="E52" s="26">
        <v>149</v>
      </c>
      <c r="F52" s="51"/>
      <c r="G52" s="39"/>
      <c r="H52" s="34">
        <f>IF(E52="","",COUNTIF($D$19:D52,D52))</f>
        <v>4</v>
      </c>
      <c r="I52" s="42">
        <f t="shared" si="16"/>
        <v>1</v>
      </c>
      <c r="J52" s="5" t="str">
        <f t="shared" si="15"/>
        <v>OK</v>
      </c>
      <c r="AF52" s="13" t="str">
        <f t="shared" si="17"/>
        <v/>
      </c>
      <c r="AG52" s="13" t="str">
        <f t="shared" si="18"/>
        <v/>
      </c>
      <c r="AH52" s="13" t="str">
        <f t="shared" si="19"/>
        <v/>
      </c>
      <c r="AI52" s="13" t="str">
        <f t="shared" si="20"/>
        <v/>
      </c>
      <c r="AJ52" s="13" t="str">
        <f t="shared" si="21"/>
        <v/>
      </c>
      <c r="AK52" s="13" t="str">
        <f t="shared" si="22"/>
        <v/>
      </c>
      <c r="AL52" s="13" t="str">
        <f t="shared" si="23"/>
        <v/>
      </c>
      <c r="AM52" s="13" t="str">
        <f t="shared" si="24"/>
        <v/>
      </c>
      <c r="AN52" s="13" t="str">
        <f t="shared" si="25"/>
        <v/>
      </c>
      <c r="AO52" s="13" t="str">
        <f t="shared" si="26"/>
        <v/>
      </c>
    </row>
    <row r="53" spans="1:41" ht="18.95" customHeight="1" x14ac:dyDescent="0.4">
      <c r="A53" s="11" t="str">
        <f t="shared" si="27"/>
        <v/>
      </c>
      <c r="B53" s="31"/>
      <c r="C53" s="31"/>
      <c r="D53" s="31"/>
      <c r="E53" s="1"/>
      <c r="F53" s="52"/>
      <c r="G53" s="40"/>
      <c r="H53" s="35" t="str">
        <f>IF(E53="","",COUNTIF($D$19:D53,D53))</f>
        <v/>
      </c>
      <c r="I53" s="43" t="str">
        <f t="shared" ref="I53:I65" si="28">IF(E53="","",I52-1)</f>
        <v/>
      </c>
      <c r="J53" s="5" t="str">
        <f t="shared" si="15"/>
        <v/>
      </c>
      <c r="AF53" s="13" t="str">
        <f t="shared" si="17"/>
        <v/>
      </c>
      <c r="AG53" s="13" t="str">
        <f t="shared" si="18"/>
        <v/>
      </c>
      <c r="AH53" s="13" t="str">
        <f t="shared" si="19"/>
        <v/>
      </c>
      <c r="AI53" s="13" t="str">
        <f t="shared" si="20"/>
        <v/>
      </c>
      <c r="AJ53" s="13" t="str">
        <f t="shared" si="21"/>
        <v/>
      </c>
      <c r="AK53" s="13" t="str">
        <f t="shared" si="22"/>
        <v/>
      </c>
      <c r="AL53" s="13" t="str">
        <f t="shared" si="23"/>
        <v/>
      </c>
      <c r="AM53" s="13" t="str">
        <f t="shared" si="24"/>
        <v/>
      </c>
      <c r="AN53" s="13" t="str">
        <f t="shared" si="25"/>
        <v/>
      </c>
      <c r="AO53" s="13" t="str">
        <f t="shared" si="26"/>
        <v/>
      </c>
    </row>
    <row r="54" spans="1:41" ht="18.95" customHeight="1" x14ac:dyDescent="0.4">
      <c r="A54" s="11" t="str">
        <f t="shared" si="27"/>
        <v/>
      </c>
      <c r="B54" s="31"/>
      <c r="C54" s="31"/>
      <c r="D54" s="31"/>
      <c r="E54" s="1"/>
      <c r="F54" s="38"/>
      <c r="G54" s="40"/>
      <c r="H54" s="35" t="str">
        <f>IF(E54="","",COUNTIF($D$19:D54,D54))</f>
        <v/>
      </c>
      <c r="I54" s="43" t="str">
        <f t="shared" si="28"/>
        <v/>
      </c>
      <c r="J54" s="5" t="str">
        <f t="shared" si="15"/>
        <v/>
      </c>
      <c r="AF54" s="13" t="str">
        <f t="shared" si="17"/>
        <v/>
      </c>
      <c r="AG54" s="13" t="str">
        <f t="shared" si="18"/>
        <v/>
      </c>
      <c r="AH54" s="13" t="str">
        <f t="shared" si="19"/>
        <v/>
      </c>
      <c r="AI54" s="13" t="str">
        <f t="shared" si="20"/>
        <v/>
      </c>
      <c r="AJ54" s="13" t="str">
        <f t="shared" si="21"/>
        <v/>
      </c>
      <c r="AK54" s="13" t="str">
        <f t="shared" si="22"/>
        <v/>
      </c>
      <c r="AL54" s="13" t="str">
        <f t="shared" si="23"/>
        <v/>
      </c>
      <c r="AM54" s="13" t="str">
        <f t="shared" si="24"/>
        <v/>
      </c>
      <c r="AN54" s="13" t="str">
        <f t="shared" si="25"/>
        <v/>
      </c>
      <c r="AO54" s="13" t="str">
        <f t="shared" si="26"/>
        <v/>
      </c>
    </row>
    <row r="55" spans="1:41" ht="18.95" customHeight="1" x14ac:dyDescent="0.4">
      <c r="A55" s="11" t="str">
        <f t="shared" si="27"/>
        <v/>
      </c>
      <c r="B55" s="31"/>
      <c r="C55" s="31"/>
      <c r="D55" s="31"/>
      <c r="E55" s="1"/>
      <c r="F55" s="38"/>
      <c r="G55" s="40"/>
      <c r="H55" s="35" t="str">
        <f>IF(E55="","",COUNTIF($D$19:D55,D55))</f>
        <v/>
      </c>
      <c r="I55" s="43" t="str">
        <f t="shared" si="28"/>
        <v/>
      </c>
      <c r="J55" s="5" t="str">
        <f t="shared" si="15"/>
        <v/>
      </c>
      <c r="AF55" s="13" t="str">
        <f t="shared" si="17"/>
        <v/>
      </c>
      <c r="AG55" s="13" t="str">
        <f t="shared" si="18"/>
        <v/>
      </c>
      <c r="AH55" s="13" t="str">
        <f t="shared" si="19"/>
        <v/>
      </c>
      <c r="AI55" s="13" t="str">
        <f t="shared" si="20"/>
        <v/>
      </c>
      <c r="AJ55" s="13" t="str">
        <f t="shared" si="21"/>
        <v/>
      </c>
      <c r="AK55" s="13" t="str">
        <f t="shared" si="22"/>
        <v/>
      </c>
      <c r="AL55" s="13" t="str">
        <f t="shared" si="23"/>
        <v/>
      </c>
      <c r="AM55" s="13" t="str">
        <f t="shared" si="24"/>
        <v/>
      </c>
      <c r="AN55" s="13" t="str">
        <f t="shared" si="25"/>
        <v/>
      </c>
      <c r="AO55" s="13" t="str">
        <f t="shared" si="26"/>
        <v/>
      </c>
    </row>
    <row r="56" spans="1:41" ht="18.95" customHeight="1" x14ac:dyDescent="0.4">
      <c r="A56" s="11" t="str">
        <f t="shared" si="27"/>
        <v/>
      </c>
      <c r="B56" s="31"/>
      <c r="C56" s="31"/>
      <c r="D56" s="31"/>
      <c r="E56" s="1"/>
      <c r="F56" s="38"/>
      <c r="G56" s="40"/>
      <c r="H56" s="35" t="str">
        <f>IF(E56="","",COUNTIF($D$19:D56,D56))</f>
        <v/>
      </c>
      <c r="I56" s="43" t="str">
        <f t="shared" si="28"/>
        <v/>
      </c>
      <c r="J56" s="5" t="str">
        <f t="shared" si="15"/>
        <v/>
      </c>
      <c r="AF56" s="13" t="str">
        <f t="shared" si="17"/>
        <v/>
      </c>
      <c r="AG56" s="13" t="str">
        <f t="shared" si="18"/>
        <v/>
      </c>
      <c r="AH56" s="13" t="str">
        <f t="shared" si="19"/>
        <v/>
      </c>
      <c r="AI56" s="13" t="str">
        <f t="shared" si="20"/>
        <v/>
      </c>
      <c r="AJ56" s="13" t="str">
        <f t="shared" si="21"/>
        <v/>
      </c>
      <c r="AK56" s="13" t="str">
        <f t="shared" si="22"/>
        <v/>
      </c>
      <c r="AL56" s="13" t="str">
        <f t="shared" si="23"/>
        <v/>
      </c>
      <c r="AM56" s="13" t="str">
        <f t="shared" si="24"/>
        <v/>
      </c>
      <c r="AN56" s="13" t="str">
        <f t="shared" si="25"/>
        <v/>
      </c>
      <c r="AO56" s="13" t="str">
        <f t="shared" si="26"/>
        <v/>
      </c>
    </row>
    <row r="57" spans="1:41" ht="18.95" customHeight="1" x14ac:dyDescent="0.4">
      <c r="A57" s="11" t="str">
        <f t="shared" si="27"/>
        <v/>
      </c>
      <c r="B57" s="31"/>
      <c r="C57" s="31"/>
      <c r="D57" s="31"/>
      <c r="E57" s="1"/>
      <c r="F57" s="38"/>
      <c r="G57" s="40"/>
      <c r="H57" s="35" t="str">
        <f>IF(E57="","",COUNTIF($D$19:D57,D57))</f>
        <v/>
      </c>
      <c r="I57" s="43" t="str">
        <f t="shared" si="28"/>
        <v/>
      </c>
      <c r="J57" s="5" t="str">
        <f t="shared" si="15"/>
        <v/>
      </c>
      <c r="AF57" s="13" t="str">
        <f t="shared" si="17"/>
        <v/>
      </c>
      <c r="AG57" s="13" t="str">
        <f t="shared" si="18"/>
        <v/>
      </c>
      <c r="AH57" s="13" t="str">
        <f t="shared" si="19"/>
        <v/>
      </c>
      <c r="AI57" s="13" t="str">
        <f t="shared" si="20"/>
        <v/>
      </c>
      <c r="AJ57" s="13" t="str">
        <f t="shared" si="21"/>
        <v/>
      </c>
      <c r="AK57" s="13" t="str">
        <f t="shared" si="22"/>
        <v/>
      </c>
      <c r="AL57" s="13" t="str">
        <f t="shared" si="23"/>
        <v/>
      </c>
      <c r="AM57" s="13" t="str">
        <f t="shared" si="24"/>
        <v/>
      </c>
      <c r="AN57" s="13" t="str">
        <f t="shared" si="25"/>
        <v/>
      </c>
      <c r="AO57" s="13" t="str">
        <f t="shared" si="26"/>
        <v/>
      </c>
    </row>
    <row r="58" spans="1:41" ht="18" customHeight="1" x14ac:dyDescent="0.4">
      <c r="A58" s="11" t="str">
        <f t="shared" si="27"/>
        <v/>
      </c>
      <c r="B58" s="31"/>
      <c r="C58" s="31"/>
      <c r="D58" s="31"/>
      <c r="E58" s="1"/>
      <c r="F58" s="38"/>
      <c r="G58" s="40"/>
      <c r="H58" s="35" t="str">
        <f>IF(E58="","",COUNTIF($D$19:D58,D58))</f>
        <v/>
      </c>
      <c r="I58" s="43" t="str">
        <f t="shared" si="28"/>
        <v/>
      </c>
      <c r="J58" s="5" t="str">
        <f t="shared" si="15"/>
        <v/>
      </c>
      <c r="AF58" s="13" t="str">
        <f t="shared" si="17"/>
        <v/>
      </c>
      <c r="AG58" s="13" t="str">
        <f t="shared" si="18"/>
        <v/>
      </c>
      <c r="AH58" s="13" t="str">
        <f t="shared" si="19"/>
        <v/>
      </c>
      <c r="AI58" s="13" t="str">
        <f t="shared" si="20"/>
        <v/>
      </c>
      <c r="AJ58" s="13" t="str">
        <f t="shared" si="21"/>
        <v/>
      </c>
      <c r="AK58" s="13" t="str">
        <f t="shared" si="22"/>
        <v/>
      </c>
      <c r="AL58" s="13" t="str">
        <f t="shared" si="23"/>
        <v/>
      </c>
      <c r="AM58" s="13" t="str">
        <f t="shared" si="24"/>
        <v/>
      </c>
      <c r="AN58" s="13" t="str">
        <f t="shared" si="25"/>
        <v/>
      </c>
      <c r="AO58" s="13" t="str">
        <f t="shared" si="26"/>
        <v/>
      </c>
    </row>
    <row r="59" spans="1:41" ht="18" customHeight="1" x14ac:dyDescent="0.4">
      <c r="A59" s="11" t="str">
        <f t="shared" si="27"/>
        <v/>
      </c>
      <c r="B59" s="31"/>
      <c r="C59" s="31"/>
      <c r="D59" s="31"/>
      <c r="E59" s="1"/>
      <c r="F59" s="38"/>
      <c r="G59" s="40"/>
      <c r="H59" s="35" t="str">
        <f>IF(E59="","",COUNTIF($D$19:D59,D59))</f>
        <v/>
      </c>
      <c r="I59" s="43" t="str">
        <f t="shared" si="28"/>
        <v/>
      </c>
      <c r="J59" s="5" t="str">
        <f t="shared" si="15"/>
        <v/>
      </c>
      <c r="AF59" s="13" t="str">
        <f t="shared" si="17"/>
        <v/>
      </c>
      <c r="AG59" s="13" t="str">
        <f t="shared" si="18"/>
        <v/>
      </c>
      <c r="AH59" s="13" t="str">
        <f t="shared" si="19"/>
        <v/>
      </c>
      <c r="AI59" s="13" t="str">
        <f t="shared" si="20"/>
        <v/>
      </c>
      <c r="AJ59" s="13" t="str">
        <f t="shared" si="21"/>
        <v/>
      </c>
      <c r="AK59" s="13" t="str">
        <f t="shared" si="22"/>
        <v/>
      </c>
      <c r="AL59" s="13" t="str">
        <f t="shared" si="23"/>
        <v/>
      </c>
      <c r="AM59" s="13" t="str">
        <f t="shared" si="24"/>
        <v/>
      </c>
      <c r="AN59" s="13" t="str">
        <f t="shared" si="25"/>
        <v/>
      </c>
      <c r="AO59" s="13" t="str">
        <f t="shared" si="26"/>
        <v/>
      </c>
    </row>
    <row r="60" spans="1:41" ht="18" customHeight="1" x14ac:dyDescent="0.4">
      <c r="A60" s="11" t="str">
        <f t="shared" si="27"/>
        <v/>
      </c>
      <c r="B60" s="31"/>
      <c r="C60" s="31"/>
      <c r="D60" s="31"/>
      <c r="E60" s="1"/>
      <c r="F60" s="38"/>
      <c r="G60" s="40"/>
      <c r="H60" s="35" t="str">
        <f>IF(E60="","",COUNTIF($D$19:D60,D60))</f>
        <v/>
      </c>
      <c r="I60" s="43" t="str">
        <f t="shared" si="28"/>
        <v/>
      </c>
      <c r="J60" s="5" t="str">
        <f t="shared" si="15"/>
        <v/>
      </c>
      <c r="AF60" s="13" t="str">
        <f t="shared" si="17"/>
        <v/>
      </c>
      <c r="AG60" s="13" t="str">
        <f t="shared" si="18"/>
        <v/>
      </c>
      <c r="AH60" s="13" t="str">
        <f t="shared" si="19"/>
        <v/>
      </c>
      <c r="AI60" s="13" t="str">
        <f t="shared" si="20"/>
        <v/>
      </c>
      <c r="AJ60" s="13" t="str">
        <f t="shared" si="21"/>
        <v/>
      </c>
      <c r="AK60" s="13" t="str">
        <f t="shared" si="22"/>
        <v/>
      </c>
      <c r="AL60" s="13" t="str">
        <f t="shared" si="23"/>
        <v/>
      </c>
      <c r="AM60" s="13" t="str">
        <f t="shared" si="24"/>
        <v/>
      </c>
      <c r="AN60" s="13" t="str">
        <f t="shared" si="25"/>
        <v/>
      </c>
      <c r="AO60" s="13" t="str">
        <f t="shared" si="26"/>
        <v/>
      </c>
    </row>
    <row r="61" spans="1:41" ht="18" customHeight="1" x14ac:dyDescent="0.4">
      <c r="A61" s="11" t="str">
        <f t="shared" si="27"/>
        <v/>
      </c>
      <c r="B61" s="31"/>
      <c r="C61" s="31"/>
      <c r="D61" s="31"/>
      <c r="E61" s="1"/>
      <c r="F61" s="38"/>
      <c r="G61" s="40"/>
      <c r="H61" s="35" t="str">
        <f>IF(E61="","",COUNTIF($D$19:D61,D61))</f>
        <v/>
      </c>
      <c r="I61" s="43" t="str">
        <f t="shared" si="28"/>
        <v/>
      </c>
      <c r="J61" s="5" t="str">
        <f t="shared" si="15"/>
        <v/>
      </c>
      <c r="AF61" s="13" t="str">
        <f t="shared" si="17"/>
        <v/>
      </c>
      <c r="AG61" s="13" t="str">
        <f t="shared" si="18"/>
        <v/>
      </c>
      <c r="AH61" s="13" t="str">
        <f t="shared" si="19"/>
        <v/>
      </c>
      <c r="AI61" s="13" t="str">
        <f t="shared" si="20"/>
        <v/>
      </c>
      <c r="AJ61" s="13" t="str">
        <f t="shared" si="21"/>
        <v/>
      </c>
      <c r="AK61" s="13" t="str">
        <f t="shared" si="22"/>
        <v/>
      </c>
      <c r="AL61" s="13" t="str">
        <f t="shared" si="23"/>
        <v/>
      </c>
      <c r="AM61" s="13" t="str">
        <f t="shared" si="24"/>
        <v/>
      </c>
      <c r="AN61" s="13" t="str">
        <f t="shared" si="25"/>
        <v/>
      </c>
      <c r="AO61" s="13" t="str">
        <f t="shared" si="26"/>
        <v/>
      </c>
    </row>
    <row r="62" spans="1:41" ht="18" customHeight="1" x14ac:dyDescent="0.4">
      <c r="A62" s="11" t="str">
        <f t="shared" si="27"/>
        <v/>
      </c>
      <c r="B62" s="31"/>
      <c r="C62" s="31"/>
      <c r="D62" s="31"/>
      <c r="E62" s="1"/>
      <c r="F62" s="38"/>
      <c r="G62" s="40"/>
      <c r="H62" s="35" t="str">
        <f>IF(E62="","",COUNTIF($D$19:D62,D62))</f>
        <v/>
      </c>
      <c r="I62" s="43" t="str">
        <f t="shared" si="28"/>
        <v/>
      </c>
      <c r="J62" s="5" t="str">
        <f t="shared" si="15"/>
        <v/>
      </c>
      <c r="AF62" s="13" t="str">
        <f t="shared" si="17"/>
        <v/>
      </c>
      <c r="AG62" s="13" t="str">
        <f t="shared" si="18"/>
        <v/>
      </c>
      <c r="AH62" s="13" t="str">
        <f t="shared" si="19"/>
        <v/>
      </c>
      <c r="AI62" s="13" t="str">
        <f t="shared" si="20"/>
        <v/>
      </c>
      <c r="AJ62" s="13" t="str">
        <f t="shared" si="21"/>
        <v/>
      </c>
      <c r="AK62" s="13" t="str">
        <f t="shared" si="22"/>
        <v/>
      </c>
      <c r="AL62" s="13" t="str">
        <f t="shared" si="23"/>
        <v/>
      </c>
      <c r="AM62" s="13" t="str">
        <f t="shared" si="24"/>
        <v/>
      </c>
      <c r="AN62" s="13" t="str">
        <f t="shared" si="25"/>
        <v/>
      </c>
      <c r="AO62" s="13" t="str">
        <f t="shared" si="26"/>
        <v/>
      </c>
    </row>
    <row r="63" spans="1:41" ht="18" customHeight="1" x14ac:dyDescent="0.4">
      <c r="A63" s="11" t="str">
        <f t="shared" si="27"/>
        <v/>
      </c>
      <c r="B63" s="31"/>
      <c r="C63" s="31"/>
      <c r="D63" s="31"/>
      <c r="E63" s="1"/>
      <c r="F63" s="38"/>
      <c r="G63" s="40"/>
      <c r="H63" s="35" t="str">
        <f>IF(E63="","",COUNTIF($D$19:D63,D63))</f>
        <v/>
      </c>
      <c r="I63" s="43" t="str">
        <f t="shared" si="28"/>
        <v/>
      </c>
      <c r="J63" s="5" t="str">
        <f t="shared" si="15"/>
        <v/>
      </c>
      <c r="AF63" s="13" t="str">
        <f>IF(D98=$AF$3,I98,"")</f>
        <v/>
      </c>
      <c r="AG63" s="13" t="str">
        <f>IF(D98=$AG$3,$I98,"")</f>
        <v/>
      </c>
      <c r="AH63" s="13" t="str">
        <f>IF($D98=$AH$3,$I98,"")</f>
        <v/>
      </c>
      <c r="AI63" s="13" t="str">
        <f>IF($D98=$AI$3,$I98,"")</f>
        <v/>
      </c>
      <c r="AJ63" s="13" t="str">
        <f>IF($D98=$AJ$3,$I98,"")</f>
        <v/>
      </c>
      <c r="AK63" s="13" t="str">
        <f>IF($D98=$AK$3,$I98,"")</f>
        <v/>
      </c>
      <c r="AL63" s="13" t="str">
        <f>IF($D98=$AL$3,$I98,"")</f>
        <v/>
      </c>
      <c r="AM63" s="13" t="str">
        <f>IF($D98=$AM$3,$I98,"")</f>
        <v/>
      </c>
      <c r="AN63" s="13" t="str">
        <f>IF($D98=$AN$3,$I98,"")</f>
        <v/>
      </c>
      <c r="AO63" s="13" t="str">
        <f>IF($D98=$AO$3,$I98,"")</f>
        <v/>
      </c>
    </row>
    <row r="64" spans="1:41" ht="18" customHeight="1" x14ac:dyDescent="0.4">
      <c r="A64" s="11" t="str">
        <f t="shared" si="27"/>
        <v/>
      </c>
      <c r="B64" s="31"/>
      <c r="C64" s="31"/>
      <c r="D64" s="31"/>
      <c r="E64" s="1"/>
      <c r="F64" s="38"/>
      <c r="G64" s="40"/>
      <c r="H64" s="35" t="str">
        <f>IF(E64="","",COUNTIF($D$19:D64,D64))</f>
        <v/>
      </c>
      <c r="I64" s="43" t="str">
        <f t="shared" si="28"/>
        <v/>
      </c>
      <c r="J64" s="5" t="str">
        <f t="shared" si="15"/>
        <v/>
      </c>
    </row>
    <row r="65" spans="1:12" ht="18" customHeight="1" x14ac:dyDescent="0.4">
      <c r="A65" s="11" t="str">
        <f t="shared" si="27"/>
        <v/>
      </c>
      <c r="B65" s="31"/>
      <c r="C65" s="31"/>
      <c r="D65" s="31"/>
      <c r="E65" s="1"/>
      <c r="F65" s="38"/>
      <c r="G65" s="40"/>
      <c r="H65" s="35" t="str">
        <f>IF(E65="","",COUNTIF($D$19:D65,D65))</f>
        <v/>
      </c>
      <c r="I65" s="43" t="str">
        <f t="shared" si="28"/>
        <v/>
      </c>
      <c r="J65" s="5" t="str">
        <f t="shared" si="15"/>
        <v/>
      </c>
    </row>
    <row r="66" spans="1:12" ht="18" customHeight="1" x14ac:dyDescent="0.4">
      <c r="A66" s="11" t="str">
        <f t="shared" ref="A66:A74" si="29">IF(E66="","",A65+1)</f>
        <v/>
      </c>
      <c r="B66" s="31"/>
      <c r="C66" s="31"/>
      <c r="D66" s="31"/>
      <c r="E66" s="1"/>
      <c r="F66" s="38"/>
      <c r="G66" s="40"/>
      <c r="H66" s="35" t="str">
        <f>IF(E66="","",COUNTIF($D$19:D66,D66))</f>
        <v/>
      </c>
      <c r="I66" s="43" t="str">
        <f t="shared" ref="I66:I74" si="30">IF(E66="","",I65-1)</f>
        <v/>
      </c>
      <c r="J66" s="5" t="str">
        <f t="shared" si="15"/>
        <v/>
      </c>
    </row>
    <row r="67" spans="1:12" ht="18" customHeight="1" x14ac:dyDescent="0.4">
      <c r="A67" s="11" t="str">
        <f t="shared" si="29"/>
        <v/>
      </c>
      <c r="B67" s="31" t="str">
        <f t="shared" ref="B67:B82" si="31">IF($E67&gt;=1,VLOOKUP($E67,BASE,3,FALSE),"")</f>
        <v/>
      </c>
      <c r="C67" s="31" t="str">
        <f t="shared" ref="C67:C82" si="32">IF($E67&gt;=1,VLOOKUP($E67,BASE,4,FALSE),"")</f>
        <v/>
      </c>
      <c r="D67" s="31" t="str">
        <f t="shared" ref="D67:D82" si="33">IF($E67&gt;=1,VLOOKUP($E67,BASE,6,FALSE),"")</f>
        <v/>
      </c>
      <c r="E67" s="1"/>
      <c r="F67" s="38"/>
      <c r="G67" s="40"/>
      <c r="H67" s="35" t="str">
        <f>IF(E67="","",COUNTIF($D$19:D67,D67))</f>
        <v/>
      </c>
      <c r="I67" s="43" t="str">
        <f t="shared" si="30"/>
        <v/>
      </c>
      <c r="J67" s="5" t="str">
        <f t="shared" si="15"/>
        <v/>
      </c>
    </row>
    <row r="68" spans="1:12" ht="18" customHeight="1" x14ac:dyDescent="0.4">
      <c r="A68" s="11" t="str">
        <f t="shared" si="29"/>
        <v/>
      </c>
      <c r="B68" s="31" t="str">
        <f t="shared" si="31"/>
        <v/>
      </c>
      <c r="C68" s="31" t="str">
        <f t="shared" si="32"/>
        <v/>
      </c>
      <c r="D68" s="31" t="str">
        <f t="shared" si="33"/>
        <v/>
      </c>
      <c r="E68" s="1"/>
      <c r="F68" s="38"/>
      <c r="G68" s="40"/>
      <c r="H68" s="35" t="str">
        <f>IF(E68="","",COUNTIF($D$19:D68,D68))</f>
        <v/>
      </c>
      <c r="I68" s="43" t="str">
        <f t="shared" si="30"/>
        <v/>
      </c>
      <c r="J68" s="5" t="str">
        <f t="shared" si="15"/>
        <v/>
      </c>
    </row>
    <row r="69" spans="1:12" ht="18" customHeight="1" x14ac:dyDescent="0.4">
      <c r="A69" s="11" t="str">
        <f t="shared" si="29"/>
        <v/>
      </c>
      <c r="B69" s="31" t="str">
        <f t="shared" si="31"/>
        <v/>
      </c>
      <c r="C69" s="31" t="str">
        <f t="shared" si="32"/>
        <v/>
      </c>
      <c r="D69" s="31" t="str">
        <f t="shared" si="33"/>
        <v/>
      </c>
      <c r="E69" s="1"/>
      <c r="F69" s="38"/>
      <c r="G69" s="40"/>
      <c r="H69" s="35" t="str">
        <f>IF(E69="","",COUNTIF($D$19:D69,D69))</f>
        <v/>
      </c>
      <c r="I69" s="43" t="str">
        <f t="shared" si="30"/>
        <v/>
      </c>
      <c r="J69" s="5" t="str">
        <f t="shared" si="15"/>
        <v/>
      </c>
    </row>
    <row r="70" spans="1:12" ht="18" customHeight="1" x14ac:dyDescent="0.4">
      <c r="A70" s="11" t="str">
        <f t="shared" si="29"/>
        <v/>
      </c>
      <c r="B70" s="31" t="str">
        <f t="shared" si="31"/>
        <v/>
      </c>
      <c r="C70" s="31" t="str">
        <f t="shared" si="32"/>
        <v/>
      </c>
      <c r="D70" s="31" t="str">
        <f t="shared" si="33"/>
        <v/>
      </c>
      <c r="E70" s="1"/>
      <c r="F70" s="38"/>
      <c r="G70" s="40"/>
      <c r="H70" s="35" t="str">
        <f>IF(E70="","",COUNTIF($D$19:D70,D70))</f>
        <v/>
      </c>
      <c r="I70" s="43" t="str">
        <f t="shared" si="30"/>
        <v/>
      </c>
      <c r="J70" s="5" t="str">
        <f t="shared" si="15"/>
        <v/>
      </c>
    </row>
    <row r="71" spans="1:12" ht="18" customHeight="1" x14ac:dyDescent="0.4">
      <c r="A71" s="11" t="str">
        <f t="shared" si="29"/>
        <v/>
      </c>
      <c r="B71" s="31" t="str">
        <f t="shared" si="31"/>
        <v/>
      </c>
      <c r="C71" s="31" t="str">
        <f t="shared" si="32"/>
        <v/>
      </c>
      <c r="D71" s="31" t="str">
        <f t="shared" si="33"/>
        <v/>
      </c>
      <c r="E71" s="1"/>
      <c r="F71" s="38"/>
      <c r="G71" s="40"/>
      <c r="H71" s="35" t="str">
        <f>IF(E71="","",COUNTIF($D$19:D71,D71))</f>
        <v/>
      </c>
      <c r="I71" s="43" t="str">
        <f t="shared" si="30"/>
        <v/>
      </c>
      <c r="J71" s="5" t="str">
        <f t="shared" si="15"/>
        <v/>
      </c>
    </row>
    <row r="72" spans="1:12" ht="18" customHeight="1" x14ac:dyDescent="0.4">
      <c r="A72" s="11" t="str">
        <f t="shared" si="29"/>
        <v/>
      </c>
      <c r="B72" s="31" t="str">
        <f t="shared" si="31"/>
        <v/>
      </c>
      <c r="C72" s="31" t="str">
        <f t="shared" si="32"/>
        <v/>
      </c>
      <c r="D72" s="31" t="str">
        <f t="shared" si="33"/>
        <v/>
      </c>
      <c r="E72" s="1"/>
      <c r="F72" s="38"/>
      <c r="G72" s="40"/>
      <c r="H72" s="35" t="str">
        <f>IF(E72="","",COUNTIF($D$19:D72,D72))</f>
        <v/>
      </c>
      <c r="I72" s="43" t="str">
        <f t="shared" si="30"/>
        <v/>
      </c>
      <c r="J72" s="5" t="str">
        <f t="shared" si="15"/>
        <v/>
      </c>
    </row>
    <row r="73" spans="1:12" ht="18" customHeight="1" x14ac:dyDescent="0.4">
      <c r="A73" s="11" t="str">
        <f t="shared" si="29"/>
        <v/>
      </c>
      <c r="B73" s="31" t="str">
        <f t="shared" si="31"/>
        <v/>
      </c>
      <c r="C73" s="31" t="str">
        <f t="shared" si="32"/>
        <v/>
      </c>
      <c r="D73" s="31" t="str">
        <f t="shared" si="33"/>
        <v/>
      </c>
      <c r="E73" s="1"/>
      <c r="F73" s="38"/>
      <c r="G73" s="40"/>
      <c r="H73" s="35" t="str">
        <f>IF(E73="","",COUNTIF($D$19:D73,D73))</f>
        <v/>
      </c>
      <c r="I73" s="43" t="str">
        <f t="shared" si="30"/>
        <v/>
      </c>
      <c r="J73" s="5" t="str">
        <f t="shared" si="15"/>
        <v/>
      </c>
      <c r="K73" s="12"/>
      <c r="L73" s="12"/>
    </row>
    <row r="74" spans="1:12" ht="18" customHeight="1" x14ac:dyDescent="0.4">
      <c r="A74" s="11" t="str">
        <f t="shared" si="29"/>
        <v/>
      </c>
      <c r="B74" s="31" t="str">
        <f t="shared" si="31"/>
        <v/>
      </c>
      <c r="C74" s="31" t="str">
        <f t="shared" si="32"/>
        <v/>
      </c>
      <c r="D74" s="31" t="str">
        <f t="shared" si="33"/>
        <v/>
      </c>
      <c r="E74" s="1"/>
      <c r="F74" s="28"/>
      <c r="G74" s="40"/>
      <c r="H74" s="35" t="str">
        <f>IF(E74="","",COUNTIF($D$19:D74,D74))</f>
        <v/>
      </c>
      <c r="I74" s="43" t="str">
        <f t="shared" si="30"/>
        <v/>
      </c>
      <c r="J74" s="5" t="str">
        <f t="shared" si="15"/>
        <v/>
      </c>
      <c r="K74" s="12"/>
      <c r="L74" s="12"/>
    </row>
    <row r="75" spans="1:12" ht="18" customHeight="1" x14ac:dyDescent="0.4">
      <c r="A75" s="11" t="str">
        <f t="shared" ref="A75:A97" si="34">IF(E75="","",A74+1)</f>
        <v/>
      </c>
      <c r="B75" s="31" t="str">
        <f t="shared" si="31"/>
        <v/>
      </c>
      <c r="C75" s="31" t="str">
        <f t="shared" si="32"/>
        <v/>
      </c>
      <c r="D75" s="31" t="str">
        <f t="shared" si="33"/>
        <v/>
      </c>
      <c r="E75" s="1"/>
      <c r="F75" s="28"/>
      <c r="G75" s="40"/>
      <c r="H75" s="35" t="str">
        <f>IF(E75="","",COUNTIF($D$19:D75,D75))</f>
        <v/>
      </c>
      <c r="I75" s="43" t="str">
        <f t="shared" ref="I75:I97" si="35">IF(E75="","",I74-1)</f>
        <v/>
      </c>
      <c r="J75" s="5" t="str">
        <f t="shared" si="15"/>
        <v/>
      </c>
      <c r="K75" s="12"/>
      <c r="L75" s="12"/>
    </row>
    <row r="76" spans="1:12" ht="18" customHeight="1" x14ac:dyDescent="0.4">
      <c r="A76" s="11" t="str">
        <f t="shared" si="34"/>
        <v/>
      </c>
      <c r="B76" s="31" t="str">
        <f t="shared" si="31"/>
        <v/>
      </c>
      <c r="C76" s="31" t="str">
        <f t="shared" si="32"/>
        <v/>
      </c>
      <c r="D76" s="31" t="str">
        <f t="shared" si="33"/>
        <v/>
      </c>
      <c r="E76" s="1"/>
      <c r="F76" s="28"/>
      <c r="G76" s="40"/>
      <c r="H76" s="35" t="str">
        <f>IF(E76="","",COUNTIF($D$19:D76,D76))</f>
        <v/>
      </c>
      <c r="I76" s="43" t="str">
        <f t="shared" si="35"/>
        <v/>
      </c>
      <c r="J76" s="5" t="str">
        <f t="shared" si="15"/>
        <v/>
      </c>
      <c r="K76" s="12"/>
      <c r="L76" s="12"/>
    </row>
    <row r="77" spans="1:12" ht="18" customHeight="1" x14ac:dyDescent="0.4">
      <c r="A77" s="11" t="str">
        <f t="shared" si="34"/>
        <v/>
      </c>
      <c r="B77" s="31" t="str">
        <f t="shared" si="31"/>
        <v/>
      </c>
      <c r="C77" s="31" t="str">
        <f t="shared" si="32"/>
        <v/>
      </c>
      <c r="D77" s="31" t="str">
        <f t="shared" si="33"/>
        <v/>
      </c>
      <c r="E77" s="1"/>
      <c r="F77" s="28"/>
      <c r="G77" s="40"/>
      <c r="H77" s="35" t="str">
        <f>IF(E77="","",COUNTIF($D$19:D77,D77))</f>
        <v/>
      </c>
      <c r="I77" s="43" t="str">
        <f t="shared" si="35"/>
        <v/>
      </c>
      <c r="J77" s="5" t="str">
        <f t="shared" si="15"/>
        <v/>
      </c>
    </row>
    <row r="78" spans="1:12" ht="18" customHeight="1" x14ac:dyDescent="0.4">
      <c r="A78" s="11" t="str">
        <f t="shared" si="34"/>
        <v/>
      </c>
      <c r="B78" s="31" t="str">
        <f t="shared" si="31"/>
        <v/>
      </c>
      <c r="C78" s="31" t="str">
        <f t="shared" si="32"/>
        <v/>
      </c>
      <c r="D78" s="31" t="str">
        <f t="shared" si="33"/>
        <v/>
      </c>
      <c r="E78" s="1"/>
      <c r="F78" s="28"/>
      <c r="G78" s="40"/>
      <c r="H78" s="35" t="str">
        <f>IF(E78="","",COUNTIF($D$19:D78,D78))</f>
        <v/>
      </c>
      <c r="I78" s="43" t="str">
        <f t="shared" si="35"/>
        <v/>
      </c>
      <c r="J78" s="5" t="str">
        <f t="shared" si="15"/>
        <v/>
      </c>
    </row>
    <row r="79" spans="1:12" ht="18" customHeight="1" x14ac:dyDescent="0.4">
      <c r="A79" s="11" t="str">
        <f t="shared" si="34"/>
        <v/>
      </c>
      <c r="B79" s="31" t="str">
        <f t="shared" si="31"/>
        <v/>
      </c>
      <c r="C79" s="31" t="str">
        <f t="shared" si="32"/>
        <v/>
      </c>
      <c r="D79" s="31" t="str">
        <f t="shared" si="33"/>
        <v/>
      </c>
      <c r="E79" s="1"/>
      <c r="F79" s="28"/>
      <c r="G79" s="40"/>
      <c r="H79" s="35" t="str">
        <f>IF(E79="","",COUNTIF($D$19:D79,D79))</f>
        <v/>
      </c>
      <c r="I79" s="43" t="str">
        <f t="shared" si="35"/>
        <v/>
      </c>
      <c r="J79" s="5" t="str">
        <f t="shared" si="15"/>
        <v/>
      </c>
    </row>
    <row r="80" spans="1:12" ht="18" customHeight="1" x14ac:dyDescent="0.4">
      <c r="A80" s="11" t="str">
        <f t="shared" si="34"/>
        <v/>
      </c>
      <c r="B80" s="31" t="str">
        <f t="shared" si="31"/>
        <v/>
      </c>
      <c r="C80" s="31" t="str">
        <f t="shared" si="32"/>
        <v/>
      </c>
      <c r="D80" s="31" t="str">
        <f t="shared" si="33"/>
        <v/>
      </c>
      <c r="E80" s="1"/>
      <c r="F80" s="28"/>
      <c r="G80" s="40"/>
      <c r="H80" s="35" t="str">
        <f>IF(E80="","",COUNTIF($D$19:D80,D80))</f>
        <v/>
      </c>
      <c r="I80" s="43" t="str">
        <f t="shared" si="35"/>
        <v/>
      </c>
      <c r="J80" s="5" t="str">
        <f t="shared" si="15"/>
        <v/>
      </c>
    </row>
    <row r="81" spans="1:10" ht="18" customHeight="1" x14ac:dyDescent="0.4">
      <c r="A81" s="11" t="str">
        <f t="shared" si="34"/>
        <v/>
      </c>
      <c r="B81" s="31" t="str">
        <f t="shared" si="31"/>
        <v/>
      </c>
      <c r="C81" s="31" t="str">
        <f t="shared" si="32"/>
        <v/>
      </c>
      <c r="D81" s="31" t="str">
        <f t="shared" si="33"/>
        <v/>
      </c>
      <c r="E81" s="1"/>
      <c r="F81" s="28"/>
      <c r="G81" s="40"/>
      <c r="H81" s="35" t="str">
        <f>IF(E81="","",COUNTIF($D$19:D81,D81))</f>
        <v/>
      </c>
      <c r="I81" s="43" t="str">
        <f t="shared" si="35"/>
        <v/>
      </c>
      <c r="J81" s="5" t="str">
        <f t="shared" si="15"/>
        <v/>
      </c>
    </row>
    <row r="82" spans="1:10" ht="18" customHeight="1" x14ac:dyDescent="0.4">
      <c r="A82" s="11" t="str">
        <f t="shared" si="34"/>
        <v/>
      </c>
      <c r="B82" s="31" t="str">
        <f t="shared" si="31"/>
        <v/>
      </c>
      <c r="C82" s="31" t="str">
        <f t="shared" si="32"/>
        <v/>
      </c>
      <c r="D82" s="31" t="str">
        <f t="shared" si="33"/>
        <v/>
      </c>
      <c r="E82" s="1"/>
      <c r="F82" s="28"/>
      <c r="G82" s="40"/>
      <c r="H82" s="35" t="str">
        <f>IF(E82="","",COUNTIF($D$19:D82,D82))</f>
        <v/>
      </c>
      <c r="I82" s="43" t="str">
        <f t="shared" si="35"/>
        <v/>
      </c>
      <c r="J82" s="5" t="str">
        <f t="shared" si="15"/>
        <v/>
      </c>
    </row>
    <row r="83" spans="1:10" ht="18" customHeight="1" x14ac:dyDescent="0.4">
      <c r="A83" s="11" t="str">
        <f t="shared" si="34"/>
        <v/>
      </c>
      <c r="B83" s="31" t="str">
        <f t="shared" ref="B83:B98" si="36">IF($E83&gt;=1,VLOOKUP($E83,BASE,3,FALSE),"")</f>
        <v/>
      </c>
      <c r="C83" s="31" t="str">
        <f t="shared" ref="C83:C98" si="37">IF($E83&gt;=1,VLOOKUP($E83,BASE,4,FALSE),"")</f>
        <v/>
      </c>
      <c r="D83" s="31" t="str">
        <f t="shared" ref="D83:D98" si="38">IF($E83&gt;=1,VLOOKUP($E83,BASE,6,FALSE),"")</f>
        <v/>
      </c>
      <c r="E83" s="1"/>
      <c r="F83" s="28"/>
      <c r="G83" s="40"/>
      <c r="H83" s="35" t="str">
        <f>IF(E83="","",COUNTIF($D$19:D83,D83))</f>
        <v/>
      </c>
      <c r="I83" s="43" t="str">
        <f t="shared" si="35"/>
        <v/>
      </c>
      <c r="J83" s="5" t="str">
        <f t="shared" si="15"/>
        <v/>
      </c>
    </row>
    <row r="84" spans="1:10" ht="18" customHeight="1" x14ac:dyDescent="0.4">
      <c r="A84" s="11" t="str">
        <f t="shared" si="34"/>
        <v/>
      </c>
      <c r="B84" s="31" t="str">
        <f t="shared" si="36"/>
        <v/>
      </c>
      <c r="C84" s="31" t="str">
        <f t="shared" si="37"/>
        <v/>
      </c>
      <c r="D84" s="31" t="str">
        <f t="shared" si="38"/>
        <v/>
      </c>
      <c r="E84" s="1"/>
      <c r="F84" s="28"/>
      <c r="G84" s="40"/>
      <c r="H84" s="35" t="str">
        <f>IF(E84="","",COUNTIF($D$19:D84,D84))</f>
        <v/>
      </c>
      <c r="I84" s="43" t="str">
        <f t="shared" si="35"/>
        <v/>
      </c>
      <c r="J84" s="5" t="str">
        <f t="shared" ref="J84:J98" si="39">IF(E84="","",IF(E84&lt;100,"Ce n'est pas une benjamine",IF(E84&gt;199,"Ce n'est pas une Benjamine","OK")))</f>
        <v/>
      </c>
    </row>
    <row r="85" spans="1:10" ht="18" customHeight="1" x14ac:dyDescent="0.4">
      <c r="A85" s="11" t="str">
        <f t="shared" si="34"/>
        <v/>
      </c>
      <c r="B85" s="31" t="str">
        <f t="shared" si="36"/>
        <v/>
      </c>
      <c r="C85" s="31" t="str">
        <f t="shared" si="37"/>
        <v/>
      </c>
      <c r="D85" s="31" t="str">
        <f t="shared" si="38"/>
        <v/>
      </c>
      <c r="E85" s="1"/>
      <c r="F85" s="28"/>
      <c r="G85" s="40"/>
      <c r="H85" s="35" t="str">
        <f>IF(E85="","",COUNTIF($D$19:D85,D85))</f>
        <v/>
      </c>
      <c r="I85" s="43" t="str">
        <f t="shared" si="35"/>
        <v/>
      </c>
      <c r="J85" s="5" t="str">
        <f t="shared" si="39"/>
        <v/>
      </c>
    </row>
    <row r="86" spans="1:10" ht="18" customHeight="1" x14ac:dyDescent="0.4">
      <c r="A86" s="11" t="str">
        <f t="shared" si="34"/>
        <v/>
      </c>
      <c r="B86" s="31" t="str">
        <f t="shared" si="36"/>
        <v/>
      </c>
      <c r="C86" s="31" t="str">
        <f t="shared" si="37"/>
        <v/>
      </c>
      <c r="D86" s="31" t="str">
        <f t="shared" si="38"/>
        <v/>
      </c>
      <c r="E86" s="1"/>
      <c r="F86" s="28"/>
      <c r="G86" s="40"/>
      <c r="H86" s="35" t="str">
        <f>IF(E86="","",COUNTIF($D$19:D86,D86))</f>
        <v/>
      </c>
      <c r="I86" s="43" t="str">
        <f t="shared" si="35"/>
        <v/>
      </c>
      <c r="J86" s="5" t="str">
        <f t="shared" si="39"/>
        <v/>
      </c>
    </row>
    <row r="87" spans="1:10" ht="18" customHeight="1" x14ac:dyDescent="0.4">
      <c r="A87" s="11" t="str">
        <f t="shared" si="34"/>
        <v/>
      </c>
      <c r="B87" s="31" t="str">
        <f t="shared" si="36"/>
        <v/>
      </c>
      <c r="C87" s="31" t="str">
        <f t="shared" si="37"/>
        <v/>
      </c>
      <c r="D87" s="31" t="str">
        <f t="shared" si="38"/>
        <v/>
      </c>
      <c r="E87" s="1"/>
      <c r="F87" s="28"/>
      <c r="G87" s="40"/>
      <c r="H87" s="35" t="str">
        <f>IF(E87="","",COUNTIF($D$19:D87,D87))</f>
        <v/>
      </c>
      <c r="I87" s="43" t="str">
        <f t="shared" si="35"/>
        <v/>
      </c>
      <c r="J87" s="5" t="str">
        <f t="shared" si="39"/>
        <v/>
      </c>
    </row>
    <row r="88" spans="1:10" ht="18" customHeight="1" x14ac:dyDescent="0.4">
      <c r="A88" s="11" t="str">
        <f t="shared" si="34"/>
        <v/>
      </c>
      <c r="B88" s="31" t="str">
        <f t="shared" si="36"/>
        <v/>
      </c>
      <c r="C88" s="31" t="str">
        <f t="shared" si="37"/>
        <v/>
      </c>
      <c r="D88" s="31" t="str">
        <f t="shared" si="38"/>
        <v/>
      </c>
      <c r="E88" s="1"/>
      <c r="F88" s="28"/>
      <c r="G88" s="40"/>
      <c r="H88" s="35" t="str">
        <f>IF(E88="","",COUNTIF($D$19:D88,D88))</f>
        <v/>
      </c>
      <c r="I88" s="43" t="str">
        <f t="shared" si="35"/>
        <v/>
      </c>
      <c r="J88" s="5" t="str">
        <f t="shared" si="39"/>
        <v/>
      </c>
    </row>
    <row r="89" spans="1:10" ht="18" customHeight="1" x14ac:dyDescent="0.4">
      <c r="A89" s="11" t="str">
        <f t="shared" si="34"/>
        <v/>
      </c>
      <c r="B89" s="31" t="str">
        <f t="shared" si="36"/>
        <v/>
      </c>
      <c r="C89" s="31" t="str">
        <f t="shared" si="37"/>
        <v/>
      </c>
      <c r="D89" s="31" t="str">
        <f t="shared" si="38"/>
        <v/>
      </c>
      <c r="E89" s="1"/>
      <c r="F89" s="28"/>
      <c r="G89" s="40"/>
      <c r="H89" s="35" t="str">
        <f>IF(E89="","",COUNTIF($D$19:D89,D89))</f>
        <v/>
      </c>
      <c r="I89" s="43" t="str">
        <f t="shared" si="35"/>
        <v/>
      </c>
      <c r="J89" s="5" t="str">
        <f t="shared" si="39"/>
        <v/>
      </c>
    </row>
    <row r="90" spans="1:10" ht="18" customHeight="1" x14ac:dyDescent="0.4">
      <c r="A90" s="11" t="str">
        <f t="shared" si="34"/>
        <v/>
      </c>
      <c r="B90" s="31" t="str">
        <f t="shared" si="36"/>
        <v/>
      </c>
      <c r="C90" s="31" t="str">
        <f t="shared" si="37"/>
        <v/>
      </c>
      <c r="D90" s="31" t="str">
        <f t="shared" si="38"/>
        <v/>
      </c>
      <c r="E90" s="1"/>
      <c r="F90" s="28"/>
      <c r="G90" s="40"/>
      <c r="H90" s="35" t="str">
        <f>IF(E90="","",COUNTIF($D$19:D90,D90))</f>
        <v/>
      </c>
      <c r="I90" s="43" t="str">
        <f t="shared" si="35"/>
        <v/>
      </c>
      <c r="J90" s="5" t="str">
        <f t="shared" si="39"/>
        <v/>
      </c>
    </row>
    <row r="91" spans="1:10" ht="18" customHeight="1" x14ac:dyDescent="0.4">
      <c r="A91" s="11" t="str">
        <f t="shared" si="34"/>
        <v/>
      </c>
      <c r="B91" s="31" t="str">
        <f t="shared" si="36"/>
        <v/>
      </c>
      <c r="C91" s="31" t="str">
        <f t="shared" si="37"/>
        <v/>
      </c>
      <c r="D91" s="31" t="str">
        <f t="shared" si="38"/>
        <v/>
      </c>
      <c r="E91" s="1"/>
      <c r="F91" s="28"/>
      <c r="G91" s="40"/>
      <c r="H91" s="35" t="str">
        <f>IF(E91="","",COUNTIF($D$19:D91,D91))</f>
        <v/>
      </c>
      <c r="I91" s="43" t="str">
        <f t="shared" si="35"/>
        <v/>
      </c>
      <c r="J91" s="5" t="str">
        <f t="shared" si="39"/>
        <v/>
      </c>
    </row>
    <row r="92" spans="1:10" ht="18" customHeight="1" x14ac:dyDescent="0.4">
      <c r="A92" s="11" t="str">
        <f t="shared" si="34"/>
        <v/>
      </c>
      <c r="B92" s="31" t="str">
        <f t="shared" si="36"/>
        <v/>
      </c>
      <c r="C92" s="31" t="str">
        <f t="shared" si="37"/>
        <v/>
      </c>
      <c r="D92" s="31" t="str">
        <f t="shared" si="38"/>
        <v/>
      </c>
      <c r="E92" s="1"/>
      <c r="F92" s="28"/>
      <c r="G92" s="40"/>
      <c r="H92" s="35" t="str">
        <f>IF(E92="","",COUNTIF($D$19:D92,D92))</f>
        <v/>
      </c>
      <c r="I92" s="43" t="str">
        <f t="shared" si="35"/>
        <v/>
      </c>
      <c r="J92" s="5" t="str">
        <f t="shared" si="39"/>
        <v/>
      </c>
    </row>
    <row r="93" spans="1:10" ht="18" customHeight="1" x14ac:dyDescent="0.4">
      <c r="A93" s="11" t="str">
        <f t="shared" si="34"/>
        <v/>
      </c>
      <c r="B93" s="31" t="str">
        <f t="shared" si="36"/>
        <v/>
      </c>
      <c r="C93" s="31" t="str">
        <f t="shared" si="37"/>
        <v/>
      </c>
      <c r="D93" s="31" t="str">
        <f t="shared" si="38"/>
        <v/>
      </c>
      <c r="E93" s="1"/>
      <c r="F93" s="28"/>
      <c r="G93" s="40"/>
      <c r="H93" s="35" t="str">
        <f>IF(E93="","",COUNTIF($D$19:D93,D93))</f>
        <v/>
      </c>
      <c r="I93" s="43" t="str">
        <f t="shared" si="35"/>
        <v/>
      </c>
      <c r="J93" s="5" t="str">
        <f t="shared" si="39"/>
        <v/>
      </c>
    </row>
    <row r="94" spans="1:10" ht="18" customHeight="1" x14ac:dyDescent="0.4">
      <c r="A94" s="11" t="str">
        <f t="shared" si="34"/>
        <v/>
      </c>
      <c r="B94" s="31" t="str">
        <f t="shared" si="36"/>
        <v/>
      </c>
      <c r="C94" s="31" t="str">
        <f t="shared" si="37"/>
        <v/>
      </c>
      <c r="D94" s="31" t="str">
        <f t="shared" si="38"/>
        <v/>
      </c>
      <c r="E94" s="1"/>
      <c r="F94" s="28"/>
      <c r="G94" s="40"/>
      <c r="H94" s="35" t="str">
        <f>IF(E94="","",COUNTIF($D$19:D94,D94))</f>
        <v/>
      </c>
      <c r="I94" s="43" t="str">
        <f t="shared" si="35"/>
        <v/>
      </c>
      <c r="J94" s="5" t="str">
        <f t="shared" si="39"/>
        <v/>
      </c>
    </row>
    <row r="95" spans="1:10" ht="18" customHeight="1" x14ac:dyDescent="0.4">
      <c r="A95" s="11" t="str">
        <f t="shared" si="34"/>
        <v/>
      </c>
      <c r="B95" s="31" t="str">
        <f t="shared" si="36"/>
        <v/>
      </c>
      <c r="C95" s="31" t="str">
        <f t="shared" si="37"/>
        <v/>
      </c>
      <c r="D95" s="31" t="str">
        <f t="shared" si="38"/>
        <v/>
      </c>
      <c r="E95" s="1"/>
      <c r="F95" s="28"/>
      <c r="G95" s="40"/>
      <c r="H95" s="35" t="str">
        <f>IF(E95="","",COUNTIF($D$19:D95,D95))</f>
        <v/>
      </c>
      <c r="I95" s="43" t="str">
        <f t="shared" si="35"/>
        <v/>
      </c>
      <c r="J95" s="5" t="str">
        <f t="shared" si="39"/>
        <v/>
      </c>
    </row>
    <row r="96" spans="1:10" ht="18" customHeight="1" x14ac:dyDescent="0.4">
      <c r="A96" s="11" t="str">
        <f t="shared" si="34"/>
        <v/>
      </c>
      <c r="B96" s="31" t="str">
        <f t="shared" si="36"/>
        <v/>
      </c>
      <c r="C96" s="31" t="str">
        <f t="shared" si="37"/>
        <v/>
      </c>
      <c r="D96" s="31" t="str">
        <f t="shared" si="38"/>
        <v/>
      </c>
      <c r="E96" s="1"/>
      <c r="F96" s="28"/>
      <c r="G96" s="40"/>
      <c r="H96" s="35" t="str">
        <f>IF(E96="","",COUNTIF($D$19:D96,D96))</f>
        <v/>
      </c>
      <c r="I96" s="43" t="str">
        <f t="shared" si="35"/>
        <v/>
      </c>
      <c r="J96" s="5" t="str">
        <f t="shared" si="39"/>
        <v/>
      </c>
    </row>
    <row r="97" spans="1:10" ht="18" customHeight="1" x14ac:dyDescent="0.4">
      <c r="A97" s="11" t="str">
        <f t="shared" si="34"/>
        <v/>
      </c>
      <c r="B97" s="31" t="str">
        <f t="shared" si="36"/>
        <v/>
      </c>
      <c r="C97" s="31" t="str">
        <f t="shared" si="37"/>
        <v/>
      </c>
      <c r="D97" s="31" t="str">
        <f t="shared" si="38"/>
        <v/>
      </c>
      <c r="E97" s="1"/>
      <c r="F97" s="28"/>
      <c r="G97" s="40"/>
      <c r="H97" s="35" t="str">
        <f>IF(E97="","",COUNTIF($D$19:D97,D97))</f>
        <v/>
      </c>
      <c r="I97" s="43" t="str">
        <f t="shared" si="35"/>
        <v/>
      </c>
      <c r="J97" s="5" t="str">
        <f t="shared" si="39"/>
        <v/>
      </c>
    </row>
    <row r="98" spans="1:10" ht="20.25" thickBot="1" x14ac:dyDescent="0.45">
      <c r="A98" s="15" t="str">
        <f>IF(E98="","",A77+1)</f>
        <v/>
      </c>
      <c r="B98" s="32" t="str">
        <f t="shared" si="36"/>
        <v/>
      </c>
      <c r="C98" s="32" t="str">
        <f t="shared" si="37"/>
        <v/>
      </c>
      <c r="D98" s="32" t="str">
        <f t="shared" si="38"/>
        <v/>
      </c>
      <c r="E98" s="2"/>
      <c r="F98" s="29"/>
      <c r="G98" s="41"/>
      <c r="H98" s="37" t="str">
        <f>IF(E98="","",COUNTIF($D$19:D98,D98))</f>
        <v/>
      </c>
      <c r="I98" s="44" t="str">
        <f>IF(E98="","",I77-1)</f>
        <v/>
      </c>
      <c r="J98" s="5" t="str">
        <f t="shared" si="39"/>
        <v/>
      </c>
    </row>
    <row r="99" spans="1:10" ht="15.75" thickTop="1" x14ac:dyDescent="0.3"/>
    <row r="1000" spans="50:50" x14ac:dyDescent="0.3">
      <c r="AX1000" s="4" t="e">
        <f>#REF!</f>
        <v>#REF!</v>
      </c>
    </row>
    <row r="1002" spans="50:50" x14ac:dyDescent="0.3">
      <c r="AX1002" s="4" t="e">
        <f>#REF!&amp;" le "&amp;TEXT(#REF!,"JJJJ JJ MMMM AAAA")</f>
        <v>#REF!</v>
      </c>
    </row>
  </sheetData>
  <sheetProtection selectLockedCells="1"/>
  <autoFilter ref="A18:I72"/>
  <sortState ref="K19:S28">
    <sortCondition ref="K19"/>
  </sortState>
  <mergeCells count="10">
    <mergeCell ref="H1:I1"/>
    <mergeCell ref="F2:I2"/>
    <mergeCell ref="C3:D3"/>
    <mergeCell ref="C4:D4"/>
    <mergeCell ref="B6:C6"/>
    <mergeCell ref="F17:I17"/>
    <mergeCell ref="B7:C7"/>
    <mergeCell ref="E7:G7"/>
    <mergeCell ref="E8:G8"/>
    <mergeCell ref="E9:G9"/>
  </mergeCells>
  <phoneticPr fontId="0" type="noConversion"/>
  <conditionalFormatting sqref="H19:H98">
    <cfRule type="cellIs" dxfId="10" priority="11" stopIfTrue="1" operator="equal">
      <formula>#REF!</formula>
    </cfRule>
    <cfRule type="cellIs" dxfId="9" priority="12" stopIfTrue="1" operator="equal">
      <formula>#REF!</formula>
    </cfRule>
    <cfRule type="cellIs" dxfId="8" priority="13" stopIfTrue="1" operator="equal">
      <formula>#REF!</formula>
    </cfRule>
  </conditionalFormatting>
  <conditionalFormatting sqref="B19:D98">
    <cfRule type="cellIs" dxfId="7" priority="10" stopIfTrue="1" operator="between">
      <formula>1</formula>
      <formula>500</formula>
    </cfRule>
  </conditionalFormatting>
  <conditionalFormatting sqref="R19:R28">
    <cfRule type="cellIs" dxfId="6" priority="18" stopIfTrue="1" operator="equal">
      <formula>""</formula>
    </cfRule>
    <cfRule type="expression" dxfId="5" priority="19" stopIfTrue="1">
      <formula>K19&lt;&gt;K20</formula>
    </cfRule>
    <cfRule type="expression" dxfId="4" priority="20" stopIfTrue="1">
      <formula>COUNTIF($R$19:$R$28,R19)&gt;1</formula>
    </cfRule>
  </conditionalFormatting>
  <conditionalFormatting sqref="F20:F97">
    <cfRule type="expression" dxfId="3" priority="21" stopIfTrue="1">
      <formula>F20=""</formula>
    </cfRule>
    <cfRule type="expression" dxfId="2" priority="22" stopIfTrue="1">
      <formula>F20&lt;F19</formula>
    </cfRule>
  </conditionalFormatting>
  <conditionalFormatting sqref="F98">
    <cfRule type="expression" dxfId="1" priority="191" stopIfTrue="1">
      <formula>F98=""</formula>
    </cfRule>
    <cfRule type="expression" dxfId="0" priority="192" stopIfTrue="1">
      <formula>F98&lt;F77</formula>
    </cfRule>
  </conditionalFormatting>
  <dataValidations count="2">
    <dataValidation allowBlank="1" showInputMessage="1" showErrorMessage="1" error="Attention, vous êtes dans une épreuve de cross !_x000a_Plus de 2 heures pour parcourir cette distance soulignerait un fort handicap !" sqref="F19:G98"/>
    <dataValidation type="custom" allowBlank="1" showInputMessage="1" showErrorMessage="1" error="Dossard non compatible avec cette catégorie ou_x000a_Dossard déjà enregistré_x000a_" sqref="E19:E98">
      <formula1>AND(COUNTIF($E$19:$E$98,E19)=1,E19&lt;200,E19&gt;99)</formula1>
    </dataValidation>
  </dataValidations>
  <printOptions horizontalCentered="1"/>
  <pageMargins left="0.19685039370078741" right="0.19685039370078741" top="1.5748031496062993" bottom="0.39370078740157483" header="0.19685039370078741" footer="0.19685039370078741"/>
  <pageSetup paperSize="9" scale="70" orientation="portrait" r:id="rId1"/>
  <headerFooter alignWithMargins="0">
    <oddHeader>&amp;C&amp;18CROSS REGIONAL&amp;R
Page &amp;P sur &amp;N</oddHeader>
  </headerFooter>
  <rowBreaks count="1" manualBreakCount="1">
    <brk id="51" max="16383" man="1"/>
  </row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BF</vt:lpstr>
      <vt:lpstr>benjamines</vt:lpstr>
      <vt:lpstr>BF!Impression_des_titres</vt:lpstr>
      <vt:lpstr>BF!Zone_d_impression</vt:lpstr>
    </vt:vector>
  </TitlesOfParts>
  <Company>Commission Sport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Compilation résultats cross départemental</dc:title>
  <dc:subject>Toutes catégories</dc:subject>
  <dc:creator>MAMPRIN Jean Claude/BRIFFOTEAUX Roger</dc:creator>
  <cp:lastModifiedBy>Mélodie</cp:lastModifiedBy>
  <cp:lastPrinted>2019-07-14T10:13:54Z</cp:lastPrinted>
  <dcterms:created xsi:type="dcterms:W3CDTF">2002-11-23T09:55:26Z</dcterms:created>
  <dcterms:modified xsi:type="dcterms:W3CDTF">2019-07-14T10:15:14Z</dcterms:modified>
</cp:coreProperties>
</file>