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 codeName="{1563B04E-AB91-75FE-B8BC-B18F01832D57}"/>
  <workbookPr showInkAnnotation="0"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Poloche\Desktop\"/>
    </mc:Choice>
  </mc:AlternateContent>
  <bookViews>
    <workbookView xWindow="8310" yWindow="0" windowWidth="6930" windowHeight="9075" tabRatio="822" activeTab="1" autoFilterDateGrouping="0"/>
  </bookViews>
  <sheets>
    <sheet name="LISTE" sheetId="1" r:id="rId1"/>
    <sheet name="BF" sheetId="6" r:id="rId2"/>
  </sheets>
  <definedNames>
    <definedName name="_F1" hidden="1">#REF!</definedName>
    <definedName name="_xlnm._FilterDatabase" localSheetId="1" hidden="1">BF!$A$8:$H$308</definedName>
    <definedName name="_xlnm._FilterDatabase" localSheetId="0" hidden="1">LISTE!$B$2:$I$106</definedName>
    <definedName name="_xlnm._FilterDatabase" hidden="1">#REF!</definedName>
    <definedName name="_xlnm.Criteria" localSheetId="0">LISTE!$E:$E</definedName>
    <definedName name="_xlnm.Print_Titles" localSheetId="1">BF!$1:$8</definedName>
    <definedName name="_xlnm.Print_Titles" localSheetId="0">LISTE!$2:$2</definedName>
    <definedName name="Poussins" hidden="1">#REF!</definedName>
    <definedName name="_xlnm.Print_Area" localSheetId="1">BF!$A$1:$H$108</definedName>
  </definedNames>
  <calcPr calcId="162913"/>
</workbook>
</file>

<file path=xl/calcChain.xml><?xml version="1.0" encoding="utf-8"?>
<calcChain xmlns="http://schemas.openxmlformats.org/spreadsheetml/2006/main">
  <c r="K103" i="1" l="1"/>
  <c r="K104" i="1"/>
  <c r="K105" i="1"/>
  <c r="K106" i="1"/>
  <c r="B108" i="6" l="1"/>
  <c r="B107" i="6"/>
  <c r="B106" i="6"/>
  <c r="B105" i="6"/>
  <c r="B104" i="6"/>
  <c r="B103" i="6"/>
  <c r="B102" i="6"/>
  <c r="B101" i="6"/>
  <c r="B100" i="6"/>
  <c r="B99" i="6"/>
  <c r="B98" i="6"/>
  <c r="B97" i="6"/>
  <c r="B96" i="6"/>
  <c r="B95" i="6"/>
  <c r="B94" i="6"/>
  <c r="B93" i="6"/>
  <c r="B92" i="6"/>
  <c r="B91" i="6"/>
  <c r="B90" i="6"/>
  <c r="B89" i="6"/>
  <c r="B88" i="6"/>
  <c r="B87" i="6"/>
  <c r="B86" i="6"/>
  <c r="B85" i="6"/>
  <c r="B84" i="6"/>
  <c r="B83" i="6"/>
  <c r="B82" i="6"/>
  <c r="B81" i="6"/>
  <c r="B80" i="6"/>
  <c r="B79" i="6"/>
  <c r="B78" i="6"/>
  <c r="B77" i="6"/>
  <c r="B76" i="6"/>
  <c r="B75" i="6"/>
  <c r="B74" i="6"/>
  <c r="B73" i="6"/>
  <c r="B72" i="6"/>
  <c r="B71" i="6"/>
  <c r="B70" i="6"/>
  <c r="B69" i="6"/>
  <c r="B68" i="6"/>
  <c r="B67" i="6"/>
  <c r="B66" i="6"/>
  <c r="B65" i="6"/>
  <c r="B64" i="6"/>
  <c r="B63" i="6"/>
  <c r="B62" i="6"/>
  <c r="B61" i="6"/>
  <c r="B60" i="6"/>
  <c r="B59" i="6"/>
  <c r="B58" i="6"/>
  <c r="B57" i="6"/>
  <c r="B56" i="6"/>
  <c r="B55" i="6"/>
  <c r="B54" i="6"/>
  <c r="B53" i="6"/>
  <c r="B52" i="6"/>
  <c r="B51" i="6"/>
  <c r="B50" i="6"/>
  <c r="B49" i="6"/>
  <c r="B48" i="6"/>
  <c r="B47" i="6"/>
  <c r="B46" i="6"/>
  <c r="B45" i="6"/>
  <c r="B44" i="6"/>
  <c r="B43" i="6"/>
  <c r="B42" i="6"/>
  <c r="B41" i="6"/>
  <c r="B40" i="6"/>
  <c r="B39" i="6"/>
  <c r="B38" i="6"/>
  <c r="B37" i="6"/>
  <c r="B36" i="6"/>
  <c r="B35" i="6"/>
  <c r="B34" i="6"/>
  <c r="B33" i="6"/>
  <c r="B32" i="6"/>
  <c r="B31" i="6"/>
  <c r="B30" i="6"/>
  <c r="B29" i="6"/>
  <c r="B28" i="6"/>
  <c r="B27" i="6"/>
  <c r="B26" i="6"/>
  <c r="B25" i="6"/>
  <c r="B24" i="6"/>
  <c r="B23" i="6"/>
  <c r="B22" i="6"/>
  <c r="B21" i="6"/>
  <c r="B20" i="6"/>
  <c r="B19" i="6"/>
  <c r="B18" i="6"/>
  <c r="B17" i="6"/>
  <c r="B16" i="6"/>
  <c r="B15" i="6"/>
  <c r="B14" i="6"/>
  <c r="B13" i="6"/>
  <c r="B12" i="6"/>
  <c r="B11" i="6"/>
  <c r="B10" i="6"/>
  <c r="B9" i="6"/>
  <c r="E108" i="6"/>
  <c r="D108" i="6"/>
  <c r="C108" i="6"/>
  <c r="E107" i="6"/>
  <c r="D107" i="6"/>
  <c r="C107" i="6"/>
  <c r="E106" i="6"/>
  <c r="D106" i="6"/>
  <c r="C106" i="6"/>
  <c r="E105" i="6"/>
  <c r="D105" i="6"/>
  <c r="C105" i="6"/>
  <c r="E104" i="6"/>
  <c r="D104" i="6"/>
  <c r="C104" i="6"/>
  <c r="E103" i="6"/>
  <c r="D103" i="6"/>
  <c r="C103" i="6"/>
  <c r="E102" i="6"/>
  <c r="D102" i="6"/>
  <c r="C102" i="6"/>
  <c r="E101" i="6"/>
  <c r="D101" i="6"/>
  <c r="C101" i="6"/>
  <c r="E100" i="6"/>
  <c r="D100" i="6"/>
  <c r="C100" i="6"/>
  <c r="E99" i="6"/>
  <c r="D99" i="6"/>
  <c r="C99" i="6"/>
  <c r="E98" i="6"/>
  <c r="D98" i="6"/>
  <c r="C98" i="6"/>
  <c r="E97" i="6"/>
  <c r="D97" i="6"/>
  <c r="C97" i="6"/>
  <c r="E96" i="6"/>
  <c r="D96" i="6"/>
  <c r="C96" i="6"/>
  <c r="E95" i="6"/>
  <c r="D95" i="6"/>
  <c r="C95" i="6"/>
  <c r="E94" i="6"/>
  <c r="D94" i="6"/>
  <c r="C94" i="6"/>
  <c r="E93" i="6"/>
  <c r="D93" i="6"/>
  <c r="C93" i="6"/>
  <c r="E92" i="6"/>
  <c r="D92" i="6"/>
  <c r="C92" i="6"/>
  <c r="E91" i="6"/>
  <c r="D91" i="6"/>
  <c r="C91" i="6"/>
  <c r="E90" i="6"/>
  <c r="D90" i="6"/>
  <c r="C90" i="6"/>
  <c r="E89" i="6"/>
  <c r="D89" i="6"/>
  <c r="C89" i="6"/>
  <c r="E88" i="6"/>
  <c r="D88" i="6"/>
  <c r="C88" i="6"/>
  <c r="E87" i="6"/>
  <c r="D87" i="6"/>
  <c r="C87" i="6"/>
  <c r="E86" i="6"/>
  <c r="D86" i="6"/>
  <c r="C86" i="6"/>
  <c r="E85" i="6"/>
  <c r="D85" i="6"/>
  <c r="C85" i="6"/>
  <c r="E84" i="6"/>
  <c r="D84" i="6"/>
  <c r="C84" i="6"/>
  <c r="E83" i="6"/>
  <c r="D83" i="6"/>
  <c r="C83" i="6"/>
  <c r="E82" i="6"/>
  <c r="D82" i="6"/>
  <c r="C82" i="6"/>
  <c r="E81" i="6"/>
  <c r="D81" i="6"/>
  <c r="C81" i="6"/>
  <c r="E80" i="6"/>
  <c r="D80" i="6"/>
  <c r="C80" i="6"/>
  <c r="E79" i="6"/>
  <c r="D79" i="6"/>
  <c r="C79" i="6"/>
  <c r="E78" i="6"/>
  <c r="D78" i="6"/>
  <c r="C78" i="6"/>
  <c r="E77" i="6"/>
  <c r="D77" i="6"/>
  <c r="C77" i="6"/>
  <c r="E76" i="6"/>
  <c r="D76" i="6"/>
  <c r="C76" i="6"/>
  <c r="E75" i="6"/>
  <c r="D75" i="6"/>
  <c r="C75" i="6"/>
  <c r="E74" i="6"/>
  <c r="D74" i="6"/>
  <c r="C74" i="6"/>
  <c r="E73" i="6"/>
  <c r="D73" i="6"/>
  <c r="C73" i="6"/>
  <c r="E72" i="6"/>
  <c r="D72" i="6"/>
  <c r="C72" i="6"/>
  <c r="E71" i="6"/>
  <c r="D71" i="6"/>
  <c r="C71" i="6"/>
  <c r="E70" i="6"/>
  <c r="D70" i="6"/>
  <c r="C70" i="6"/>
  <c r="E69" i="6"/>
  <c r="D69" i="6"/>
  <c r="C69" i="6"/>
  <c r="E68" i="6"/>
  <c r="D68" i="6"/>
  <c r="C68" i="6"/>
  <c r="E67" i="6"/>
  <c r="D67" i="6"/>
  <c r="C67" i="6"/>
  <c r="E66" i="6"/>
  <c r="D66" i="6"/>
  <c r="C66" i="6"/>
  <c r="E65" i="6"/>
  <c r="D65" i="6"/>
  <c r="C65" i="6"/>
  <c r="E64" i="6"/>
  <c r="D64" i="6"/>
  <c r="C64" i="6"/>
  <c r="E63" i="6"/>
  <c r="D63" i="6"/>
  <c r="C63" i="6"/>
  <c r="E62" i="6"/>
  <c r="D62" i="6"/>
  <c r="C62" i="6"/>
  <c r="E61" i="6"/>
  <c r="D61" i="6"/>
  <c r="C61" i="6"/>
  <c r="E60" i="6"/>
  <c r="D60" i="6"/>
  <c r="C60" i="6"/>
  <c r="E59" i="6"/>
  <c r="D59" i="6"/>
  <c r="C59" i="6"/>
  <c r="E58" i="6"/>
  <c r="D58" i="6"/>
  <c r="C58" i="6"/>
  <c r="E57" i="6"/>
  <c r="D57" i="6"/>
  <c r="C57" i="6"/>
  <c r="E56" i="6"/>
  <c r="D56" i="6"/>
  <c r="C56" i="6"/>
  <c r="E55" i="6"/>
  <c r="D55" i="6"/>
  <c r="C55" i="6"/>
  <c r="E54" i="6"/>
  <c r="D54" i="6"/>
  <c r="C54" i="6"/>
  <c r="E53" i="6"/>
  <c r="D53" i="6"/>
  <c r="C53" i="6"/>
  <c r="E52" i="6"/>
  <c r="D52" i="6"/>
  <c r="C52" i="6"/>
  <c r="E51" i="6"/>
  <c r="D51" i="6"/>
  <c r="C51" i="6"/>
  <c r="E50" i="6"/>
  <c r="D50" i="6"/>
  <c r="C50" i="6"/>
  <c r="E49" i="6"/>
  <c r="D49" i="6"/>
  <c r="C49" i="6"/>
  <c r="E48" i="6"/>
  <c r="D48" i="6"/>
  <c r="C48" i="6"/>
  <c r="E47" i="6"/>
  <c r="D47" i="6"/>
  <c r="C47" i="6"/>
  <c r="E46" i="6"/>
  <c r="D46" i="6"/>
  <c r="C46" i="6"/>
  <c r="E45" i="6"/>
  <c r="D45" i="6"/>
  <c r="C45" i="6"/>
  <c r="E44" i="6"/>
  <c r="D44" i="6"/>
  <c r="C44" i="6"/>
  <c r="E43" i="6"/>
  <c r="D43" i="6"/>
  <c r="C43" i="6"/>
  <c r="E42" i="6"/>
  <c r="D42" i="6"/>
  <c r="C42" i="6"/>
  <c r="E41" i="6"/>
  <c r="D41" i="6"/>
  <c r="C41" i="6"/>
  <c r="E40" i="6"/>
  <c r="D40" i="6"/>
  <c r="C40" i="6"/>
  <c r="E39" i="6"/>
  <c r="D39" i="6"/>
  <c r="C39" i="6"/>
  <c r="E38" i="6"/>
  <c r="D38" i="6"/>
  <c r="C38" i="6"/>
  <c r="E37" i="6"/>
  <c r="D37" i="6"/>
  <c r="C37" i="6"/>
  <c r="E36" i="6"/>
  <c r="D36" i="6"/>
  <c r="C36" i="6"/>
  <c r="E35" i="6"/>
  <c r="D35" i="6"/>
  <c r="C35" i="6"/>
  <c r="E34" i="6"/>
  <c r="D34" i="6"/>
  <c r="C34" i="6"/>
  <c r="E33" i="6"/>
  <c r="D33" i="6"/>
  <c r="C33" i="6"/>
  <c r="E32" i="6"/>
  <c r="D32" i="6"/>
  <c r="C32" i="6"/>
  <c r="E31" i="6"/>
  <c r="D31" i="6"/>
  <c r="C31" i="6"/>
  <c r="E30" i="6"/>
  <c r="D30" i="6"/>
  <c r="C30" i="6"/>
  <c r="E29" i="6"/>
  <c r="D29" i="6"/>
  <c r="C29" i="6"/>
  <c r="E28" i="6"/>
  <c r="D28" i="6"/>
  <c r="C28" i="6"/>
  <c r="E27" i="6"/>
  <c r="D27" i="6"/>
  <c r="C27" i="6"/>
  <c r="E26" i="6"/>
  <c r="D26" i="6"/>
  <c r="C26" i="6"/>
  <c r="E25" i="6"/>
  <c r="D25" i="6"/>
  <c r="C25" i="6"/>
  <c r="E24" i="6"/>
  <c r="D24" i="6"/>
  <c r="C24" i="6"/>
  <c r="E23" i="6"/>
  <c r="D23" i="6"/>
  <c r="C23" i="6"/>
  <c r="E22" i="6"/>
  <c r="D22" i="6"/>
  <c r="C22" i="6"/>
  <c r="E21" i="6"/>
  <c r="D21" i="6"/>
  <c r="C21" i="6"/>
  <c r="E20" i="6"/>
  <c r="D20" i="6"/>
  <c r="C20" i="6"/>
  <c r="E19" i="6"/>
  <c r="D19" i="6"/>
  <c r="C19" i="6"/>
  <c r="E18" i="6"/>
  <c r="D18" i="6"/>
  <c r="C18" i="6"/>
  <c r="E17" i="6"/>
  <c r="D17" i="6"/>
  <c r="C17" i="6"/>
  <c r="E16" i="6"/>
  <c r="D16" i="6"/>
  <c r="C16" i="6"/>
  <c r="E15" i="6"/>
  <c r="D15" i="6"/>
  <c r="C15" i="6"/>
  <c r="E14" i="6"/>
  <c r="D14" i="6"/>
  <c r="C14" i="6"/>
  <c r="E13" i="6"/>
  <c r="D13" i="6"/>
  <c r="C13" i="6"/>
  <c r="E12" i="6"/>
  <c r="D12" i="6"/>
  <c r="C12" i="6"/>
  <c r="E11" i="6"/>
  <c r="D11" i="6"/>
  <c r="C11" i="6"/>
  <c r="E10" i="6"/>
  <c r="D10" i="6"/>
  <c r="C10" i="6"/>
  <c r="E9" i="6"/>
  <c r="D9" i="6"/>
  <c r="C9" i="6"/>
  <c r="F6" i="6" l="1"/>
  <c r="A65536" i="6" l="1"/>
  <c r="H9" i="6" l="1"/>
  <c r="H10" i="6" l="1"/>
  <c r="H11" i="6" s="1"/>
  <c r="H12" i="6" s="1"/>
  <c r="H13" i="6" s="1"/>
  <c r="H14" i="6" s="1"/>
  <c r="H15" i="6" s="1"/>
  <c r="H16" i="6" s="1"/>
  <c r="H17" i="6" l="1"/>
  <c r="H18" i="6" s="1"/>
  <c r="H19" i="6" s="1"/>
  <c r="H20" i="6" s="1"/>
  <c r="H21" i="6" s="1"/>
  <c r="H22" i="6" s="1"/>
  <c r="H23" i="6" s="1"/>
  <c r="H24" i="6" s="1"/>
  <c r="H25" i="6" s="1"/>
  <c r="H26" i="6" s="1"/>
  <c r="H27" i="6" s="1"/>
  <c r="H28" i="6" s="1"/>
  <c r="H29" i="6" s="1"/>
  <c r="H30" i="6" s="1"/>
  <c r="H31" i="6" s="1"/>
  <c r="H32" i="6" s="1"/>
  <c r="H33" i="6" s="1"/>
  <c r="H34" i="6" s="1"/>
  <c r="H35" i="6" s="1"/>
  <c r="H36" i="6" s="1"/>
  <c r="H37" i="6" s="1"/>
  <c r="H38" i="6" s="1"/>
  <c r="H39" i="6" s="1"/>
  <c r="H40" i="6" s="1"/>
  <c r="H41" i="6" s="1"/>
  <c r="H42" i="6" s="1"/>
  <c r="H43" i="6" s="1"/>
  <c r="H44" i="6" s="1"/>
  <c r="H45" i="6" s="1"/>
  <c r="H46" i="6" s="1"/>
  <c r="H47" i="6" s="1"/>
  <c r="H48" i="6" s="1"/>
  <c r="H49" i="6" s="1"/>
  <c r="H50" i="6" s="1"/>
  <c r="H51" i="6" s="1"/>
  <c r="H52" i="6" s="1"/>
  <c r="H53" i="6" s="1"/>
  <c r="H54" i="6" s="1"/>
  <c r="H55" i="6" s="1"/>
  <c r="H56" i="6" s="1"/>
  <c r="H57" i="6" s="1"/>
  <c r="H58" i="6" s="1"/>
  <c r="H59" i="6" s="1"/>
  <c r="H60" i="6" s="1"/>
  <c r="H61" i="6" s="1"/>
  <c r="H62" i="6" s="1"/>
  <c r="H63" i="6" s="1"/>
  <c r="H64" i="6" s="1"/>
  <c r="H65" i="6" s="1"/>
  <c r="H66" i="6" s="1"/>
  <c r="H67" i="6" s="1"/>
  <c r="H68" i="6" s="1"/>
  <c r="H69" i="6" s="1"/>
  <c r="H70" i="6" s="1"/>
  <c r="H71" i="6" s="1"/>
  <c r="H72" i="6" s="1"/>
  <c r="H73" i="6" s="1"/>
  <c r="H74" i="6" s="1"/>
  <c r="H75" i="6" s="1"/>
  <c r="H76" i="6" s="1"/>
  <c r="H77" i="6" s="1"/>
  <c r="H78" i="6" s="1"/>
  <c r="H79" i="6" s="1"/>
  <c r="H80" i="6" s="1"/>
  <c r="H81" i="6" s="1"/>
  <c r="H82" i="6" s="1"/>
  <c r="H83" i="6" s="1"/>
  <c r="H84" i="6" s="1"/>
  <c r="H85" i="6" s="1"/>
  <c r="H86" i="6" s="1"/>
  <c r="H87" i="6" s="1"/>
  <c r="H88" i="6" s="1"/>
  <c r="H89" i="6" s="1"/>
  <c r="H90" i="6" s="1"/>
  <c r="H91" i="6" s="1"/>
  <c r="H92" i="6" s="1"/>
  <c r="H93" i="6" s="1"/>
  <c r="H94" i="6" s="1"/>
  <c r="H95" i="6" s="1"/>
  <c r="H96" i="6" s="1"/>
  <c r="H97" i="6" s="1"/>
  <c r="H98" i="6" s="1"/>
  <c r="H99" i="6" s="1"/>
  <c r="H100" i="6" s="1"/>
  <c r="H101" i="6" s="1"/>
  <c r="H102" i="6" s="1"/>
  <c r="H103" i="6" s="1"/>
  <c r="H104" i="6" s="1"/>
  <c r="H105" i="6" s="1"/>
  <c r="H106" i="6" s="1"/>
  <c r="H107" i="6" s="1"/>
  <c r="H108" i="6" s="1"/>
  <c r="K1" i="1"/>
  <c r="X1" i="1"/>
  <c r="J50" i="1" l="1"/>
  <c r="K50" i="1" s="1"/>
  <c r="J85" i="1"/>
  <c r="K85" i="1" s="1"/>
  <c r="J74" i="1"/>
  <c r="K74" i="1" s="1"/>
  <c r="J57" i="1"/>
  <c r="K57" i="1" s="1"/>
  <c r="J90" i="1"/>
  <c r="K90" i="1" s="1"/>
  <c r="J60" i="1"/>
  <c r="K60" i="1" s="1"/>
  <c r="J36" i="1"/>
  <c r="K36" i="1" s="1"/>
  <c r="J69" i="1"/>
  <c r="K69" i="1" s="1"/>
  <c r="J41" i="1"/>
  <c r="K41" i="1" s="1"/>
  <c r="J98" i="1"/>
  <c r="K98" i="1" s="1"/>
  <c r="J82" i="1"/>
  <c r="K82" i="1" s="1"/>
  <c r="J66" i="1"/>
  <c r="K66" i="1" s="1"/>
  <c r="J56" i="1"/>
  <c r="K56" i="1" s="1"/>
  <c r="J42" i="1"/>
  <c r="K42" i="1" s="1"/>
  <c r="J93" i="1"/>
  <c r="K93" i="1" s="1"/>
  <c r="J77" i="1"/>
  <c r="K77" i="1" s="1"/>
  <c r="J61" i="1"/>
  <c r="K61" i="1" s="1"/>
  <c r="J49" i="1"/>
  <c r="K49" i="1" s="1"/>
  <c r="J35" i="1"/>
  <c r="K35" i="1" s="1"/>
  <c r="J31" i="1"/>
  <c r="K31" i="1" s="1"/>
  <c r="J94" i="1"/>
  <c r="K94" i="1" s="1"/>
  <c r="J86" i="1"/>
  <c r="K86" i="1" s="1"/>
  <c r="J78" i="1"/>
  <c r="K78" i="1" s="1"/>
  <c r="J70" i="1"/>
  <c r="K70" i="1" s="1"/>
  <c r="J62" i="1"/>
  <c r="K62" i="1" s="1"/>
  <c r="J58" i="1"/>
  <c r="K58" i="1" s="1"/>
  <c r="J54" i="1"/>
  <c r="K54" i="1" s="1"/>
  <c r="J46" i="1"/>
  <c r="K46" i="1" s="1"/>
  <c r="J38" i="1"/>
  <c r="K38" i="1" s="1"/>
  <c r="J34" i="1"/>
  <c r="K34" i="1" s="1"/>
  <c r="J97" i="1"/>
  <c r="K97" i="1" s="1"/>
  <c r="J89" i="1"/>
  <c r="K89" i="1" s="1"/>
  <c r="J81" i="1"/>
  <c r="K81" i="1" s="1"/>
  <c r="J73" i="1"/>
  <c r="K73" i="1" s="1"/>
  <c r="J65" i="1"/>
  <c r="K65" i="1" s="1"/>
  <c r="J59" i="1"/>
  <c r="K59" i="1" s="1"/>
  <c r="J53" i="1"/>
  <c r="K53" i="1" s="1"/>
  <c r="J45" i="1"/>
  <c r="K45" i="1" s="1"/>
  <c r="J37" i="1"/>
  <c r="K37" i="1" s="1"/>
  <c r="J33" i="1"/>
  <c r="K33" i="1" s="1"/>
  <c r="J100" i="1"/>
  <c r="K100" i="1" s="1"/>
  <c r="J96" i="1"/>
  <c r="K96" i="1" s="1"/>
  <c r="J92" i="1"/>
  <c r="K92" i="1" s="1"/>
  <c r="J88" i="1"/>
  <c r="K88" i="1" s="1"/>
  <c r="J84" i="1"/>
  <c r="K84" i="1" s="1"/>
  <c r="J80" i="1"/>
  <c r="K80" i="1" s="1"/>
  <c r="J76" i="1"/>
  <c r="K76" i="1" s="1"/>
  <c r="J72" i="1"/>
  <c r="K72" i="1" s="1"/>
  <c r="J68" i="1"/>
  <c r="K68" i="1" s="1"/>
  <c r="J64" i="1"/>
  <c r="K64" i="1" s="1"/>
  <c r="J52" i="1"/>
  <c r="K52" i="1" s="1"/>
  <c r="J48" i="1"/>
  <c r="K48" i="1" s="1"/>
  <c r="J44" i="1"/>
  <c r="K44" i="1" s="1"/>
  <c r="J40" i="1"/>
  <c r="K40" i="1" s="1"/>
  <c r="J32" i="1"/>
  <c r="K32" i="1" s="1"/>
  <c r="J99" i="1"/>
  <c r="K99" i="1" s="1"/>
  <c r="J95" i="1"/>
  <c r="K95" i="1" s="1"/>
  <c r="J91" i="1"/>
  <c r="K91" i="1" s="1"/>
  <c r="J87" i="1"/>
  <c r="K87" i="1" s="1"/>
  <c r="J83" i="1"/>
  <c r="K83" i="1" s="1"/>
  <c r="J79" i="1"/>
  <c r="K79" i="1" s="1"/>
  <c r="J75" i="1"/>
  <c r="K75" i="1" s="1"/>
  <c r="J71" i="1"/>
  <c r="K71" i="1" s="1"/>
  <c r="J67" i="1"/>
  <c r="K67" i="1" s="1"/>
  <c r="J63" i="1"/>
  <c r="K63" i="1" s="1"/>
  <c r="J55" i="1"/>
  <c r="K55" i="1" s="1"/>
  <c r="J51" i="1"/>
  <c r="K51" i="1" s="1"/>
  <c r="J47" i="1"/>
  <c r="K47" i="1" s="1"/>
  <c r="J43" i="1"/>
  <c r="K43" i="1" s="1"/>
  <c r="J39" i="1"/>
  <c r="K39" i="1" s="1"/>
  <c r="J102" i="1"/>
  <c r="K102" i="1" s="1"/>
  <c r="J27" i="1"/>
  <c r="K27" i="1" s="1"/>
  <c r="J101" i="1"/>
  <c r="K101" i="1" s="1"/>
  <c r="J30" i="1"/>
  <c r="K30" i="1" s="1"/>
  <c r="J28" i="1"/>
  <c r="K28" i="1" s="1"/>
  <c r="J29" i="1"/>
  <c r="K29" i="1" s="1"/>
  <c r="J15" i="1"/>
  <c r="K15" i="1" s="1"/>
  <c r="J16" i="1"/>
  <c r="K16" i="1" s="1"/>
  <c r="J3" i="1"/>
  <c r="J25" i="1"/>
  <c r="K25" i="1" s="1"/>
  <c r="J8" i="1"/>
  <c r="K8" i="1" s="1"/>
  <c r="J7" i="1"/>
  <c r="K7" i="1" s="1"/>
  <c r="J4" i="1"/>
  <c r="J26" i="1"/>
  <c r="K26" i="1" s="1"/>
  <c r="J22" i="1"/>
  <c r="K22" i="1" s="1"/>
  <c r="J20" i="1"/>
  <c r="K20" i="1" s="1"/>
  <c r="J12" i="1"/>
  <c r="K12" i="1" s="1"/>
  <c r="J19" i="1"/>
  <c r="K19" i="1" s="1"/>
  <c r="J11" i="1"/>
  <c r="K11" i="1" s="1"/>
  <c r="J21" i="1"/>
  <c r="K21" i="1" s="1"/>
  <c r="J23" i="1"/>
  <c r="K23" i="1" s="1"/>
  <c r="J24" i="1"/>
  <c r="K24" i="1" s="1"/>
  <c r="J5" i="1"/>
  <c r="K5" i="1" s="1"/>
  <c r="J9" i="1"/>
  <c r="K9" i="1" s="1"/>
  <c r="J13" i="1"/>
  <c r="K13" i="1" s="1"/>
  <c r="J17" i="1"/>
  <c r="K17" i="1" s="1"/>
  <c r="J6" i="1"/>
  <c r="K6" i="1" s="1"/>
  <c r="J10" i="1"/>
  <c r="K10" i="1" s="1"/>
  <c r="J14" i="1"/>
  <c r="K14" i="1" s="1"/>
  <c r="J18" i="1"/>
  <c r="K18" i="1" s="1"/>
  <c r="K3" i="1" l="1"/>
  <c r="K4" i="1"/>
</calcChain>
</file>

<file path=xl/comments1.xml><?xml version="1.0" encoding="utf-8"?>
<comments xmlns="http://schemas.openxmlformats.org/spreadsheetml/2006/main">
  <authors>
    <author>MAMPRIN Jean Claude</author>
  </authors>
  <commentList>
    <comment ref="K6" authorId="0" shapeId="0">
      <text>
        <r>
          <rPr>
            <b/>
            <sz val="14"/>
            <color indexed="81"/>
            <rFont val="Segoe Print"/>
          </rPr>
          <t>Pour qu'une équipe soit valide, il faut au moins 3 coureurs</t>
        </r>
        <r>
          <rPr>
            <b/>
            <sz val="9"/>
            <color indexed="81"/>
            <rFont val="Tahoma"/>
            <family val="2"/>
          </rPr>
          <t xml:space="preserve">  .</t>
        </r>
      </text>
    </comment>
    <comment ref="M6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Segoe Print"/>
          </rPr>
          <t>Seuls, les points des trois meilleurs coureurs de la même équipe sont comptabilisés 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<sst xmlns="http://schemas.openxmlformats.org/spreadsheetml/2006/main" count="662" uniqueCount="203">
  <si>
    <t>Cat</t>
  </si>
  <si>
    <t>Nom</t>
  </si>
  <si>
    <t>Prénom</t>
  </si>
  <si>
    <t>NOM</t>
  </si>
  <si>
    <t>PRENOM</t>
  </si>
  <si>
    <t>Classement</t>
  </si>
  <si>
    <t>Temps réalisé</t>
  </si>
  <si>
    <t>Dossard</t>
  </si>
  <si>
    <t>Catégorie :</t>
  </si>
  <si>
    <t>Benjamins</t>
  </si>
  <si>
    <t>Cadets</t>
  </si>
  <si>
    <t>Minimes</t>
  </si>
  <si>
    <t>Juniors</t>
  </si>
  <si>
    <t>Seniors</t>
  </si>
  <si>
    <t>Vétérans 1</t>
  </si>
  <si>
    <t>Vétérans 2</t>
  </si>
  <si>
    <t>Féminin</t>
  </si>
  <si>
    <t>Distance :</t>
  </si>
  <si>
    <t>JSP CI</t>
  </si>
  <si>
    <t>Age</t>
  </si>
  <si>
    <t>Catégorie</t>
  </si>
  <si>
    <t>N° dossard</t>
  </si>
  <si>
    <t>Date de naissance</t>
  </si>
  <si>
    <t>Sexe</t>
  </si>
  <si>
    <t>F</t>
  </si>
  <si>
    <t>M</t>
  </si>
  <si>
    <t>Vétérans 3</t>
  </si>
  <si>
    <t>Vétérans 4</t>
  </si>
  <si>
    <t>JSP</t>
  </si>
  <si>
    <t>Colonne1</t>
  </si>
  <si>
    <t>Points</t>
  </si>
  <si>
    <t>Chloé</t>
  </si>
  <si>
    <t>Accompagnant
ou Responsable</t>
  </si>
  <si>
    <t>Centre ou section</t>
  </si>
  <si>
    <t>CENTRE / SECTION</t>
  </si>
  <si>
    <t>CHEVALIER</t>
  </si>
  <si>
    <t>Amélie</t>
  </si>
  <si>
    <t>Mélanie</t>
  </si>
  <si>
    <t>Gabrielle</t>
  </si>
  <si>
    <t>Centre / Section</t>
  </si>
  <si>
    <t>Total points</t>
  </si>
  <si>
    <t>Nb de coureurs mini par équipe</t>
  </si>
  <si>
    <t>Combien de coureurs pris en compte</t>
  </si>
  <si>
    <t xml:space="preserve">BIRON </t>
  </si>
  <si>
    <t>DEHON</t>
  </si>
  <si>
    <t>GILAN</t>
  </si>
  <si>
    <t>HAMBERT</t>
  </si>
  <si>
    <t>POTTIER</t>
  </si>
  <si>
    <t>ASDRUBAL</t>
  </si>
  <si>
    <t>BALCERZAK</t>
  </si>
  <si>
    <t>BURIN</t>
  </si>
  <si>
    <t xml:space="preserve">DORE </t>
  </si>
  <si>
    <t>MAGNAN</t>
  </si>
  <si>
    <t>SALLIO</t>
  </si>
  <si>
    <t>SEULIN</t>
  </si>
  <si>
    <t>TREMBLAY</t>
  </si>
  <si>
    <t>LETELLIER</t>
  </si>
  <si>
    <t>BREANT</t>
  </si>
  <si>
    <t>GUEDET</t>
  </si>
  <si>
    <t>TOGNOTTI</t>
  </si>
  <si>
    <t xml:space="preserve">VICTOIRE </t>
  </si>
  <si>
    <t xml:space="preserve">VIE </t>
  </si>
  <si>
    <t>VIE</t>
  </si>
  <si>
    <t xml:space="preserve">BRUGIER </t>
  </si>
  <si>
    <t>MAILLET</t>
  </si>
  <si>
    <t>HOAREAU</t>
  </si>
  <si>
    <t>GALUT</t>
  </si>
  <si>
    <t>ANDRE</t>
  </si>
  <si>
    <t xml:space="preserve">JOLLY </t>
  </si>
  <si>
    <t xml:space="preserve">REGUER </t>
  </si>
  <si>
    <t>REQUILLARD</t>
  </si>
  <si>
    <t>BERNARD</t>
  </si>
  <si>
    <t>GROCHOCKI</t>
  </si>
  <si>
    <t>LEDON</t>
  </si>
  <si>
    <t xml:space="preserve">LAGE </t>
  </si>
  <si>
    <t>IMBAULT</t>
  </si>
  <si>
    <t>LIMOUSIN</t>
  </si>
  <si>
    <t xml:space="preserve">PONS </t>
  </si>
  <si>
    <t xml:space="preserve">BORDIERE </t>
  </si>
  <si>
    <t xml:space="preserve">FERNANDES  </t>
  </si>
  <si>
    <t xml:space="preserve">LEDOUX </t>
  </si>
  <si>
    <t xml:space="preserve">NONY </t>
  </si>
  <si>
    <t>GUNTHER</t>
  </si>
  <si>
    <t xml:space="preserve">BEUGNE </t>
  </si>
  <si>
    <t xml:space="preserve">DEFRASNE </t>
  </si>
  <si>
    <t>COSSERON</t>
  </si>
  <si>
    <t xml:space="preserve">VERLET </t>
  </si>
  <si>
    <t xml:space="preserve">DONIE </t>
  </si>
  <si>
    <t>FOWEL</t>
  </si>
  <si>
    <t xml:space="preserve">PRADIER </t>
  </si>
  <si>
    <t>CARRIERE</t>
  </si>
  <si>
    <t>RENE GAUTRUCHE</t>
  </si>
  <si>
    <t xml:space="preserve">DEL NOUMBA </t>
  </si>
  <si>
    <t xml:space="preserve">GUIMARD </t>
  </si>
  <si>
    <t>ARNOULD</t>
  </si>
  <si>
    <t xml:space="preserve">BEAUJARD </t>
  </si>
  <si>
    <t>CAHUE</t>
  </si>
  <si>
    <t xml:space="preserve">COEURU </t>
  </si>
  <si>
    <t xml:space="preserve">CORDIER </t>
  </si>
  <si>
    <t xml:space="preserve">GERVAISE </t>
  </si>
  <si>
    <t xml:space="preserve">HAVENEL </t>
  </si>
  <si>
    <t>HERY</t>
  </si>
  <si>
    <t xml:space="preserve">JANVIER </t>
  </si>
  <si>
    <t>LE BRELOT</t>
  </si>
  <si>
    <t xml:space="preserve">MORCEL  </t>
  </si>
  <si>
    <t xml:space="preserve">TILLET </t>
  </si>
  <si>
    <t xml:space="preserve">BENEITO </t>
  </si>
  <si>
    <t>FILIPKOWSKI</t>
  </si>
  <si>
    <t xml:space="preserve">CHEDOTEL </t>
  </si>
  <si>
    <t>RAJON</t>
  </si>
  <si>
    <t xml:space="preserve">DUMONT </t>
  </si>
  <si>
    <t xml:space="preserve">CHARPENTIER </t>
  </si>
  <si>
    <t xml:space="preserve">GARCIA </t>
  </si>
  <si>
    <t xml:space="preserve">COSTIL </t>
  </si>
  <si>
    <t>DECONDE LE BUTOR</t>
  </si>
  <si>
    <t xml:space="preserve">ISOARD  </t>
  </si>
  <si>
    <t>Emeline</t>
  </si>
  <si>
    <t>Dorian</t>
  </si>
  <si>
    <t>Quentin</t>
  </si>
  <si>
    <t>Antoine</t>
  </si>
  <si>
    <t>Maxime</t>
  </si>
  <si>
    <t>François</t>
  </si>
  <si>
    <t>Théo</t>
  </si>
  <si>
    <t>Tristan</t>
  </si>
  <si>
    <t>Valentin</t>
  </si>
  <si>
    <t>Antonin</t>
  </si>
  <si>
    <t>Jordan</t>
  </si>
  <si>
    <t>Romain</t>
  </si>
  <si>
    <t>Anthony</t>
  </si>
  <si>
    <t>Alexis</t>
  </si>
  <si>
    <t>Laura</t>
  </si>
  <si>
    <t>Baptiste</t>
  </si>
  <si>
    <t>Marion</t>
  </si>
  <si>
    <t>Sébastien</t>
  </si>
  <si>
    <t>Alexia</t>
  </si>
  <si>
    <t>Orialline</t>
  </si>
  <si>
    <t>Kylian</t>
  </si>
  <si>
    <t>Lucas</t>
  </si>
  <si>
    <t>Mickaël</t>
  </si>
  <si>
    <t>Pierre</t>
  </si>
  <si>
    <t>Flavie</t>
  </si>
  <si>
    <t>Benjamin</t>
  </si>
  <si>
    <t>Florian</t>
  </si>
  <si>
    <t>Merlin</t>
  </si>
  <si>
    <t>Florent</t>
  </si>
  <si>
    <t xml:space="preserve">Arthur </t>
  </si>
  <si>
    <t>Melvin</t>
  </si>
  <si>
    <t xml:space="preserve">Aurore </t>
  </si>
  <si>
    <t>Anne</t>
  </si>
  <si>
    <t>Alvin</t>
  </si>
  <si>
    <t>Trady</t>
  </si>
  <si>
    <t xml:space="preserve">Théophane </t>
  </si>
  <si>
    <t>Sinclair</t>
  </si>
  <si>
    <t>René Junior</t>
  </si>
  <si>
    <t>Léonard</t>
  </si>
  <si>
    <t>Caroline</t>
  </si>
  <si>
    <t>Samuel</t>
  </si>
  <si>
    <t>Justin</t>
  </si>
  <si>
    <t xml:space="preserve">Nicolas </t>
  </si>
  <si>
    <t>Fabien</t>
  </si>
  <si>
    <t>Estelle</t>
  </si>
  <si>
    <t>Alix</t>
  </si>
  <si>
    <t>Clément</t>
  </si>
  <si>
    <t xml:space="preserve">Paul </t>
  </si>
  <si>
    <t xml:space="preserve">Olivier </t>
  </si>
  <si>
    <t xml:space="preserve">Sacha </t>
  </si>
  <si>
    <t xml:space="preserve">Brice </t>
  </si>
  <si>
    <t>Pascal</t>
  </si>
  <si>
    <t>Kenji</t>
  </si>
  <si>
    <t>Yoan</t>
  </si>
  <si>
    <t>Matthieu</t>
  </si>
  <si>
    <t>Loïc</t>
  </si>
  <si>
    <t xml:space="preserve">Alexandre </t>
  </si>
  <si>
    <t>Yanis</t>
  </si>
  <si>
    <t>Ian</t>
  </si>
  <si>
    <t>Mathieu</t>
  </si>
  <si>
    <t>Adam</t>
  </si>
  <si>
    <t>RESULTATS DU CROSS DEPARTEMENTAL</t>
  </si>
  <si>
    <t>Abreschviller</t>
  </si>
  <si>
    <t>Achen</t>
  </si>
  <si>
    <t>Alsting</t>
  </si>
  <si>
    <t>Altrippe</t>
  </si>
  <si>
    <t>Amneville</t>
  </si>
  <si>
    <t>Arry</t>
  </si>
  <si>
    <t>Avricourt</t>
  </si>
  <si>
    <t>Baronville</t>
  </si>
  <si>
    <t>Bettborn</t>
  </si>
  <si>
    <t>Beyren Les Sierck</t>
  </si>
  <si>
    <t>Farebersviller</t>
  </si>
  <si>
    <t>Freistroff</t>
  </si>
  <si>
    <t>Freyming Merlebach</t>
  </si>
  <si>
    <t>Hargarten Aux Mines</t>
  </si>
  <si>
    <t>Hombourg Haut</t>
  </si>
  <si>
    <t>Languimberg</t>
  </si>
  <si>
    <t>Longeville Les St Avold</t>
  </si>
  <si>
    <r>
      <t>Points du 1</t>
    </r>
    <r>
      <rPr>
        <vertAlign val="superscript"/>
        <sz val="10"/>
        <rFont val="Comic Sans MS"/>
        <family val="4"/>
      </rPr>
      <t>er</t>
    </r>
  </si>
  <si>
    <r>
      <t>Points du 2</t>
    </r>
    <r>
      <rPr>
        <vertAlign val="superscript"/>
        <sz val="10"/>
        <rFont val="Comic Sans MS"/>
        <family val="4"/>
      </rPr>
      <t>ème</t>
    </r>
  </si>
  <si>
    <r>
      <t>Points du 3</t>
    </r>
    <r>
      <rPr>
        <vertAlign val="superscript"/>
        <sz val="10"/>
        <rFont val="Comic Sans MS"/>
        <family val="4"/>
      </rPr>
      <t>ème</t>
    </r>
  </si>
  <si>
    <t>EA</t>
  </si>
  <si>
    <t>Bébé</t>
  </si>
  <si>
    <t>dimanche 30 octobre 2016</t>
  </si>
  <si>
    <t>Dossards de 200 à 299</t>
  </si>
  <si>
    <t xml:space="preserve">DES SAPEURS-POMPIERS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</si>
</sst>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_-* #,##0.00\ [$€-1]_-;\-* #,##0.00\ [$€-1]_-;_-* &quot;-&quot;??\ [$€-1]_-"/>
    <numFmt numFmtId="165" formatCode="dd/mm/yy;@"/>
    <numFmt numFmtId="166" formatCode="#,###&quot;  ans&quot;"/>
    <numFmt numFmtId="167" formatCode="###"/>
    <numFmt numFmtId="168" formatCode="#,###&quot; ans&quot;"/>
    <numFmt numFmtId="169" formatCode="[&lt;9999]##&quot; M &quot;##&quot; S &quot;;[&gt;9999]##0&quot; H &quot;##&quot; M &quot;##&quot; S &quot;;General"/>
    <numFmt numFmtId="170" formatCode="#,##0&quot; Points&quot;"/>
    <numFmt numFmtId="171" formatCode="0&quot; Mètres&quot;"/>
  </numFmts>
  <fonts count="2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name val="Comic Sans MS"/>
      <family val="4"/>
    </font>
    <font>
      <sz val="10"/>
      <name val="Comic Sans MS"/>
      <family val="4"/>
    </font>
    <font>
      <sz val="18"/>
      <name val="Comic Sans MS"/>
      <family val="4"/>
    </font>
    <font>
      <sz val="8"/>
      <name val="Comic Sans MS"/>
      <family val="4"/>
    </font>
    <font>
      <sz val="14"/>
      <name val="Comic Sans MS"/>
      <family val="4"/>
    </font>
    <font>
      <sz val="12"/>
      <name val="Comic Sans MS"/>
      <family val="4"/>
    </font>
    <font>
      <b/>
      <sz val="10"/>
      <color indexed="10"/>
      <name val="Comic Sans MS"/>
      <family val="4"/>
    </font>
    <font>
      <b/>
      <sz val="10"/>
      <name val="Comic Sans MS"/>
      <family val="4"/>
    </font>
    <font>
      <sz val="10"/>
      <color theme="0" tint="-0.249977111117893"/>
      <name val="Comic Sans MS"/>
      <family val="4"/>
    </font>
    <font>
      <sz val="10"/>
      <color theme="0"/>
      <name val="Comic Sans MS"/>
      <family val="4"/>
    </font>
    <font>
      <sz val="10"/>
      <color theme="0"/>
      <name val="Arial"/>
      <family val="2"/>
    </font>
    <font>
      <sz val="10"/>
      <name val="Arial"/>
      <family val="2"/>
    </font>
    <font>
      <sz val="10"/>
      <color theme="0" tint="-0.14999847407452621"/>
      <name val="Comic Sans MS"/>
      <family val="4"/>
    </font>
    <font>
      <sz val="9"/>
      <name val="Comic Sans MS"/>
      <family val="4"/>
    </font>
    <font>
      <sz val="7"/>
      <name val="Comic Sans MS"/>
      <family val="4"/>
    </font>
    <font>
      <sz val="14"/>
      <name val="Bradley Hand ITC"/>
      <family val="4"/>
    </font>
    <font>
      <sz val="16"/>
      <name val="Bradley Hand ITC"/>
      <family val="4"/>
    </font>
    <font>
      <b/>
      <sz val="20"/>
      <name val="Bradley Hand ITC"/>
      <family val="4"/>
    </font>
    <font>
      <b/>
      <sz val="18"/>
      <name val="Bradley Hand ITC"/>
      <family val="4"/>
    </font>
    <font>
      <b/>
      <sz val="8"/>
      <color indexed="10"/>
      <name val="Comic Sans MS"/>
      <family val="4"/>
    </font>
    <font>
      <vertAlign val="superscript"/>
      <sz val="10"/>
      <name val="Comic Sans MS"/>
      <family val="4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indexed="81"/>
      <name val="Segoe Print"/>
    </font>
  </fonts>
  <fills count="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42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medium">
        <color indexed="64"/>
      </top>
      <bottom style="medium">
        <color indexed="64"/>
      </bottom>
      <diagonal/>
    </border>
    <border>
      <left style="thin">
        <color indexed="55"/>
      </left>
      <right style="thin">
        <color indexed="55"/>
      </right>
      <top style="medium">
        <color indexed="64"/>
      </top>
      <bottom style="medium">
        <color indexed="64"/>
      </bottom>
      <diagonal/>
    </border>
    <border>
      <left style="thin">
        <color indexed="55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medium">
        <color indexed="64"/>
      </right>
      <top/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medium">
        <color indexed="64"/>
      </right>
      <top style="thin">
        <color indexed="55"/>
      </top>
      <bottom style="thin">
        <color indexed="55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theme="9" tint="-0.24994659260841701"/>
      </left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double">
        <color theme="9" tint="-0.24994659260841701"/>
      </left>
      <right style="thin">
        <color theme="9" tint="-0.24994659260841701"/>
      </right>
      <top style="double">
        <color theme="9" tint="-0.24994659260841701"/>
      </top>
      <bottom style="double">
        <color theme="9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 style="double">
        <color theme="9" tint="-0.24994659260841701"/>
      </top>
      <bottom style="double">
        <color theme="9" tint="-0.24994659260841701"/>
      </bottom>
      <diagonal/>
    </border>
    <border>
      <left style="double">
        <color theme="9" tint="-0.24994659260841701"/>
      </left>
      <right style="thin">
        <color theme="9" tint="-0.24994659260841701"/>
      </right>
      <top style="double">
        <color theme="9" tint="-0.24994659260841701"/>
      </top>
      <bottom/>
      <diagonal/>
    </border>
    <border>
      <left style="thin">
        <color theme="9" tint="-0.24994659260841701"/>
      </left>
      <right style="thin">
        <color theme="9" tint="-0.24994659260841701"/>
      </right>
      <top style="double">
        <color theme="9" tint="-0.24994659260841701"/>
      </top>
      <bottom/>
      <diagonal/>
    </border>
    <border>
      <left style="double">
        <color theme="9" tint="-0.24994659260841701"/>
      </left>
      <right style="thin">
        <color theme="9" tint="-0.24994659260841701"/>
      </right>
      <top/>
      <bottom/>
      <diagonal/>
    </border>
    <border>
      <left style="thin">
        <color theme="9" tint="-0.24994659260841701"/>
      </left>
      <right style="thin">
        <color theme="9" tint="-0.24994659260841701"/>
      </right>
      <top/>
      <bottom/>
      <diagonal/>
    </border>
    <border>
      <left style="double">
        <color theme="9" tint="-0.24994659260841701"/>
      </left>
      <right style="thin">
        <color theme="9" tint="-0.24994659260841701"/>
      </right>
      <top/>
      <bottom style="double">
        <color theme="9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/>
      <bottom style="double">
        <color theme="9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0.39994506668294322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0.39994506668294322"/>
      </top>
      <bottom style="thin">
        <color theme="9" tint="-0.24994659260841701"/>
      </bottom>
      <diagonal/>
    </border>
    <border>
      <left/>
      <right style="double">
        <color theme="9" tint="-0.24994659260841701"/>
      </right>
      <top style="double">
        <color theme="9" tint="-0.24994659260841701"/>
      </top>
      <bottom style="double">
        <color theme="9" tint="-0.24994659260841701"/>
      </bottom>
      <diagonal/>
    </border>
    <border>
      <left/>
      <right style="double">
        <color theme="9" tint="-0.24994659260841701"/>
      </right>
      <top/>
      <bottom/>
      <diagonal/>
    </border>
    <border>
      <left/>
      <right style="double">
        <color theme="9" tint="-0.24994659260841701"/>
      </right>
      <top/>
      <bottom style="double">
        <color theme="9" tint="-0.24994659260841701"/>
      </bottom>
      <diagonal/>
    </border>
    <border>
      <left/>
      <right style="double">
        <color theme="9" tint="-0.24994659260841701"/>
      </right>
      <top style="double">
        <color theme="9" tint="-0.2499465926084170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ck">
        <color indexed="55"/>
      </bottom>
      <diagonal/>
    </border>
    <border>
      <left style="thin">
        <color indexed="55"/>
      </left>
      <right style="medium">
        <color indexed="64"/>
      </right>
      <top style="thin">
        <color indexed="55"/>
      </top>
      <bottom style="thick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medium">
        <color indexed="64"/>
      </right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ck">
        <color indexed="55"/>
      </bottom>
      <diagonal/>
    </border>
    <border>
      <left style="thin">
        <color indexed="55"/>
      </left>
      <right style="thin">
        <color indexed="55"/>
      </right>
      <top/>
      <bottom style="thick">
        <color indexed="55"/>
      </bottom>
      <diagonal/>
    </border>
    <border>
      <left style="thin">
        <color rgb="FFFFC000"/>
      </left>
      <right/>
      <top style="thin">
        <color rgb="FFFFC000"/>
      </top>
      <bottom style="thin">
        <color rgb="FFFFC000"/>
      </bottom>
      <diagonal/>
    </border>
    <border>
      <left/>
      <right style="thin">
        <color rgb="FFFFC000"/>
      </right>
      <top style="thin">
        <color rgb="FFFFC000"/>
      </top>
      <bottom style="thin">
        <color rgb="FFFFC000"/>
      </bottom>
      <diagonal/>
    </border>
    <border>
      <left/>
      <right/>
      <top style="thin">
        <color rgb="FFFFC000"/>
      </top>
      <bottom style="thin">
        <color rgb="FFFFC000"/>
      </bottom>
      <diagonal/>
    </border>
  </borders>
  <cellStyleXfs count="5">
    <xf numFmtId="0" fontId="0" fillId="0" borderId="0"/>
    <xf numFmtId="0" fontId="3" fillId="0" borderId="0"/>
    <xf numFmtId="0" fontId="15" fillId="0" borderId="0"/>
    <xf numFmtId="0" fontId="2" fillId="0" borderId="0"/>
    <xf numFmtId="0" fontId="1" fillId="0" borderId="0"/>
  </cellStyleXfs>
  <cellXfs count="145">
    <xf numFmtId="0" fontId="0" fillId="0" borderId="0" xfId="0"/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4" fillId="0" borderId="0" xfId="0" applyFont="1" applyAlignment="1" applyProtection="1">
      <alignment horizontal="centerContinuous"/>
    </xf>
    <xf numFmtId="0" fontId="5" fillId="0" borderId="0" xfId="0" applyFont="1" applyProtection="1"/>
    <xf numFmtId="0" fontId="5" fillId="0" borderId="0" xfId="0" applyFont="1" applyAlignment="1" applyProtection="1">
      <alignment horizontal="left"/>
    </xf>
    <xf numFmtId="0" fontId="5" fillId="0" borderId="0" xfId="0" applyFont="1" applyAlignment="1" applyProtection="1">
      <alignment horizontal="center"/>
    </xf>
    <xf numFmtId="0" fontId="6" fillId="0" borderId="0" xfId="0" applyFont="1" applyAlignment="1" applyProtection="1">
      <alignment horizontal="centerContinuous"/>
    </xf>
    <xf numFmtId="0" fontId="5" fillId="0" borderId="0" xfId="0" applyFont="1" applyBorder="1"/>
    <xf numFmtId="169" fontId="5" fillId="0" borderId="0" xfId="0" applyNumberFormat="1" applyFont="1" applyBorder="1" applyAlignment="1">
      <alignment horizontal="center"/>
    </xf>
    <xf numFmtId="169" fontId="5" fillId="0" borderId="0" xfId="0" applyNumberFormat="1" applyFont="1" applyAlignment="1">
      <alignment horizontal="center"/>
    </xf>
    <xf numFmtId="164" fontId="5" fillId="0" borderId="1" xfId="0" applyNumberFormat="1" applyFont="1" applyBorder="1" applyAlignment="1" applyProtection="1">
      <alignment horizontal="center"/>
    </xf>
    <xf numFmtId="164" fontId="5" fillId="0" borderId="2" xfId="0" applyNumberFormat="1" applyFont="1" applyBorder="1" applyAlignment="1" applyProtection="1">
      <alignment horizontal="center"/>
    </xf>
    <xf numFmtId="164" fontId="5" fillId="0" borderId="2" xfId="0" applyNumberFormat="1" applyFont="1" applyBorder="1" applyProtection="1"/>
    <xf numFmtId="1" fontId="5" fillId="0" borderId="3" xfId="0" applyNumberFormat="1" applyFont="1" applyBorder="1" applyAlignment="1" applyProtection="1">
      <alignment horizontal="center"/>
    </xf>
    <xf numFmtId="164" fontId="10" fillId="3" borderId="6" xfId="0" applyNumberFormat="1" applyFont="1" applyFill="1" applyBorder="1" applyAlignment="1" applyProtection="1">
      <alignment horizontal="center" vertical="center" wrapText="1"/>
    </xf>
    <xf numFmtId="164" fontId="10" fillId="3" borderId="7" xfId="0" applyNumberFormat="1" applyFont="1" applyFill="1" applyBorder="1" applyAlignment="1" applyProtection="1">
      <alignment horizontal="center" vertical="center" wrapText="1"/>
    </xf>
    <xf numFmtId="1" fontId="10" fillId="3" borderId="8" xfId="0" applyNumberFormat="1" applyFont="1" applyFill="1" applyBorder="1" applyAlignment="1" applyProtection="1">
      <alignment horizontal="center" vertical="center" wrapText="1"/>
    </xf>
    <xf numFmtId="0" fontId="5" fillId="4" borderId="4" xfId="0" applyFont="1" applyFill="1" applyBorder="1" applyAlignment="1" applyProtection="1">
      <alignment horizontal="center"/>
    </xf>
    <xf numFmtId="168" fontId="5" fillId="3" borderId="10" xfId="0" applyNumberFormat="1" applyFont="1" applyFill="1" applyBorder="1" applyAlignment="1" applyProtection="1">
      <alignment horizontal="center"/>
    </xf>
    <xf numFmtId="0" fontId="5" fillId="4" borderId="5" xfId="0" applyFont="1" applyFill="1" applyBorder="1" applyAlignment="1" applyProtection="1">
      <alignment horizontal="center"/>
    </xf>
    <xf numFmtId="168" fontId="5" fillId="3" borderId="12" xfId="0" applyNumberFormat="1" applyFont="1" applyFill="1" applyBorder="1" applyAlignment="1" applyProtection="1">
      <alignment horizontal="center"/>
    </xf>
    <xf numFmtId="0" fontId="5" fillId="3" borderId="11" xfId="0" applyNumberFormat="1" applyFont="1" applyFill="1" applyBorder="1" applyAlignment="1" applyProtection="1">
      <alignment horizontal="center"/>
    </xf>
    <xf numFmtId="164" fontId="5" fillId="0" borderId="0" xfId="0" applyNumberFormat="1" applyFont="1" applyAlignment="1" applyProtection="1">
      <alignment horizontal="center"/>
    </xf>
    <xf numFmtId="165" fontId="13" fillId="0" borderId="0" xfId="0" applyNumberFormat="1" applyFont="1" applyAlignment="1" applyProtection="1">
      <alignment horizontal="center"/>
    </xf>
    <xf numFmtId="165" fontId="5" fillId="0" borderId="0" xfId="0" applyNumberFormat="1" applyFont="1" applyAlignment="1" applyProtection="1">
      <alignment horizontal="center"/>
    </xf>
    <xf numFmtId="167" fontId="5" fillId="0" borderId="0" xfId="0" applyNumberFormat="1" applyFont="1" applyAlignment="1" applyProtection="1">
      <alignment horizontal="left"/>
    </xf>
    <xf numFmtId="164" fontId="5" fillId="0" borderId="0" xfId="0" applyNumberFormat="1" applyFont="1" applyProtection="1"/>
    <xf numFmtId="0" fontId="5" fillId="0" borderId="0" xfId="0" applyNumberFormat="1" applyFont="1" applyProtection="1"/>
    <xf numFmtId="0" fontId="8" fillId="0" borderId="0" xfId="0" applyNumberFormat="1" applyFont="1" applyAlignment="1" applyProtection="1">
      <alignment horizontal="center" vertical="center"/>
    </xf>
    <xf numFmtId="0" fontId="8" fillId="0" borderId="0" xfId="0" applyNumberFormat="1" applyFont="1" applyAlignment="1" applyProtection="1">
      <alignment horizontal="left" vertical="center"/>
    </xf>
    <xf numFmtId="164" fontId="8" fillId="0" borderId="0" xfId="0" applyNumberFormat="1" applyFont="1" applyProtection="1"/>
    <xf numFmtId="0" fontId="14" fillId="0" borderId="0" xfId="0" applyFont="1" applyProtection="1"/>
    <xf numFmtId="165" fontId="11" fillId="0" borderId="0" xfId="0" applyNumberFormat="1" applyFont="1" applyAlignment="1" applyProtection="1">
      <alignment horizontal="center"/>
    </xf>
    <xf numFmtId="164" fontId="5" fillId="0" borderId="0" xfId="0" applyNumberFormat="1" applyFont="1" applyAlignment="1" applyProtection="1">
      <alignment horizontal="center" wrapText="1"/>
    </xf>
    <xf numFmtId="164" fontId="8" fillId="0" borderId="0" xfId="0" applyNumberFormat="1" applyFont="1" applyAlignment="1" applyProtection="1">
      <alignment horizontal="left" vertical="center"/>
    </xf>
    <xf numFmtId="164" fontId="8" fillId="0" borderId="0" xfId="0" applyNumberFormat="1" applyFont="1" applyAlignment="1" applyProtection="1">
      <alignment horizontal="center" vertical="center"/>
    </xf>
    <xf numFmtId="167" fontId="5" fillId="0" borderId="0" xfId="0" quotePrefix="1" applyNumberFormat="1" applyFont="1" applyAlignment="1" applyProtection="1">
      <alignment horizontal="left"/>
    </xf>
    <xf numFmtId="166" fontId="5" fillId="0" borderId="0" xfId="0" applyNumberFormat="1" applyFont="1" applyAlignment="1" applyProtection="1">
      <alignment horizontal="center"/>
    </xf>
    <xf numFmtId="0" fontId="5" fillId="0" borderId="0" xfId="0" applyNumberFormat="1" applyFont="1" applyAlignment="1" applyProtection="1">
      <alignment horizontal="center"/>
    </xf>
    <xf numFmtId="1" fontId="5" fillId="0" borderId="0" xfId="0" applyNumberFormat="1" applyFont="1" applyAlignment="1" applyProtection="1">
      <alignment horizontal="center"/>
    </xf>
    <xf numFmtId="0" fontId="12" fillId="0" borderId="0" xfId="0" applyFont="1" applyAlignment="1" applyProtection="1">
      <alignment horizontal="center"/>
    </xf>
    <xf numFmtId="0" fontId="6" fillId="0" borderId="0" xfId="0" applyFont="1" applyAlignment="1" applyProtection="1"/>
    <xf numFmtId="49" fontId="5" fillId="0" borderId="5" xfId="0" applyNumberFormat="1" applyFont="1" applyFill="1" applyBorder="1" applyAlignment="1" applyProtection="1">
      <alignment horizontal="center" vertical="center"/>
    </xf>
    <xf numFmtId="49" fontId="5" fillId="0" borderId="4" xfId="0" applyNumberFormat="1" applyFont="1" applyFill="1" applyBorder="1" applyAlignment="1" applyProtection="1">
      <alignment horizontal="left" vertical="center"/>
      <protection locked="0"/>
    </xf>
    <xf numFmtId="14" fontId="7" fillId="0" borderId="4" xfId="0" applyNumberFormat="1" applyFont="1" applyFill="1" applyBorder="1" applyAlignment="1" applyProtection="1">
      <alignment horizontal="center" vertical="center"/>
      <protection locked="0"/>
    </xf>
    <xf numFmtId="49" fontId="5" fillId="0" borderId="5" xfId="0" applyNumberFormat="1" applyFont="1" applyFill="1" applyBorder="1" applyAlignment="1" applyProtection="1">
      <alignment vertical="center"/>
      <protection locked="0"/>
    </xf>
    <xf numFmtId="49" fontId="5" fillId="0" borderId="5" xfId="0" applyNumberFormat="1" applyFont="1" applyFill="1" applyBorder="1" applyAlignment="1" applyProtection="1">
      <alignment horizontal="left" vertical="center"/>
      <protection locked="0"/>
    </xf>
    <xf numFmtId="49" fontId="5" fillId="0" borderId="4" xfId="0" applyNumberFormat="1" applyFont="1" applyFill="1" applyBorder="1" applyAlignment="1" applyProtection="1">
      <alignment vertical="center"/>
      <protection locked="0"/>
    </xf>
    <xf numFmtId="49" fontId="7" fillId="0" borderId="4" xfId="0" applyNumberFormat="1" applyFont="1" applyFill="1" applyBorder="1" applyAlignment="1" applyProtection="1">
      <alignment horizontal="left" vertical="center"/>
      <protection locked="0"/>
    </xf>
    <xf numFmtId="49" fontId="7" fillId="0" borderId="5" xfId="0" applyNumberFormat="1" applyFont="1" applyFill="1" applyBorder="1" applyAlignment="1" applyProtection="1">
      <alignment horizontal="left" vertical="center"/>
      <protection locked="0"/>
    </xf>
    <xf numFmtId="0" fontId="5" fillId="3" borderId="9" xfId="0" applyNumberFormat="1" applyFont="1" applyFill="1" applyBorder="1" applyAlignment="1" applyProtection="1">
      <alignment horizontal="center"/>
    </xf>
    <xf numFmtId="49" fontId="5" fillId="0" borderId="4" xfId="0" applyNumberFormat="1" applyFont="1" applyFill="1" applyBorder="1" applyAlignment="1" applyProtection="1">
      <alignment horizontal="center" vertical="center"/>
    </xf>
    <xf numFmtId="0" fontId="16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49" fontId="5" fillId="7" borderId="4" xfId="0" applyNumberFormat="1" applyFont="1" applyFill="1" applyBorder="1" applyAlignment="1" applyProtection="1">
      <alignment horizontal="center" vertical="center"/>
    </xf>
    <xf numFmtId="49" fontId="5" fillId="7" borderId="5" xfId="0" applyNumberFormat="1" applyFont="1" applyFill="1" applyBorder="1" applyAlignment="1" applyProtection="1">
      <alignment horizontal="center" vertical="center"/>
    </xf>
    <xf numFmtId="0" fontId="21" fillId="0" borderId="0" xfId="0" applyFont="1" applyAlignment="1" applyProtection="1">
      <alignment horizontal="centerContinuous"/>
    </xf>
    <xf numFmtId="0" fontId="22" fillId="0" borderId="0" xfId="0" applyFont="1" applyAlignment="1" applyProtection="1">
      <alignment horizontal="centerContinuous"/>
    </xf>
    <xf numFmtId="49" fontId="18" fillId="0" borderId="4" xfId="0" applyNumberFormat="1" applyFont="1" applyFill="1" applyBorder="1" applyAlignment="1" applyProtection="1">
      <alignment horizontal="left" vertical="center"/>
      <protection locked="0"/>
    </xf>
    <xf numFmtId="49" fontId="18" fillId="0" borderId="5" xfId="0" applyNumberFormat="1" applyFont="1" applyFill="1" applyBorder="1" applyAlignment="1" applyProtection="1">
      <alignment horizontal="left" vertical="center"/>
      <protection locked="0"/>
    </xf>
    <xf numFmtId="164" fontId="23" fillId="3" borderId="7" xfId="0" applyNumberFormat="1" applyFont="1" applyFill="1" applyBorder="1" applyAlignment="1" applyProtection="1">
      <alignment horizontal="center" vertical="center" wrapText="1"/>
    </xf>
    <xf numFmtId="0" fontId="20" fillId="0" borderId="14" xfId="0" applyFont="1" applyBorder="1" applyAlignment="1" applyProtection="1">
      <alignment horizontal="centerContinuous"/>
    </xf>
    <xf numFmtId="0" fontId="8" fillId="0" borderId="15" xfId="0" applyFont="1" applyBorder="1" applyAlignment="1" applyProtection="1">
      <alignment horizontal="centerContinuous"/>
    </xf>
    <xf numFmtId="0" fontId="19" fillId="0" borderId="15" xfId="0" applyFont="1" applyBorder="1" applyAlignment="1" applyProtection="1">
      <alignment horizontal="centerContinuous"/>
    </xf>
    <xf numFmtId="0" fontId="8" fillId="0" borderId="15" xfId="0" applyFont="1" applyBorder="1" applyAlignment="1" applyProtection="1">
      <alignment horizontal="center"/>
    </xf>
    <xf numFmtId="0" fontId="8" fillId="0" borderId="16" xfId="0" applyFont="1" applyBorder="1" applyAlignment="1" applyProtection="1">
      <alignment horizontal="center"/>
    </xf>
    <xf numFmtId="0" fontId="20" fillId="0" borderId="14" xfId="0" applyFont="1" applyBorder="1" applyAlignment="1" applyProtection="1">
      <alignment horizontal="left"/>
    </xf>
    <xf numFmtId="171" fontId="8" fillId="0" borderId="16" xfId="0" applyNumberFormat="1" applyFont="1" applyBorder="1" applyAlignment="1" applyProtection="1">
      <alignment horizontal="center"/>
    </xf>
    <xf numFmtId="0" fontId="7" fillId="8" borderId="17" xfId="0" applyFont="1" applyFill="1" applyBorder="1" applyAlignment="1" applyProtection="1">
      <alignment horizontal="center" vertical="center"/>
    </xf>
    <xf numFmtId="0" fontId="5" fillId="8" borderId="18" xfId="0" applyFont="1" applyFill="1" applyBorder="1" applyAlignment="1" applyProtection="1">
      <alignment horizontal="center" vertical="center"/>
    </xf>
    <xf numFmtId="0" fontId="9" fillId="0" borderId="19" xfId="0" applyFont="1" applyBorder="1" applyAlignment="1" applyProtection="1">
      <alignment horizontal="center"/>
    </xf>
    <xf numFmtId="0" fontId="5" fillId="0" borderId="20" xfId="0" applyFont="1" applyBorder="1" applyAlignment="1" applyProtection="1">
      <alignment horizontal="center"/>
    </xf>
    <xf numFmtId="0" fontId="9" fillId="0" borderId="20" xfId="0" applyFont="1" applyBorder="1" applyAlignment="1" applyProtection="1">
      <alignment horizontal="center"/>
    </xf>
    <xf numFmtId="0" fontId="9" fillId="0" borderId="20" xfId="0" applyFont="1" applyBorder="1" applyAlignment="1" applyProtection="1">
      <alignment horizontal="center"/>
      <protection locked="0"/>
    </xf>
    <xf numFmtId="0" fontId="9" fillId="2" borderId="21" xfId="0" applyFont="1" applyFill="1" applyBorder="1" applyAlignment="1" applyProtection="1">
      <alignment horizontal="center"/>
    </xf>
    <xf numFmtId="0" fontId="5" fillId="2" borderId="22" xfId="0" applyFont="1" applyFill="1" applyBorder="1" applyAlignment="1" applyProtection="1">
      <alignment horizontal="center"/>
    </xf>
    <xf numFmtId="0" fontId="9" fillId="2" borderId="22" xfId="0" applyFont="1" applyFill="1" applyBorder="1" applyAlignment="1" applyProtection="1">
      <alignment horizontal="center"/>
    </xf>
    <xf numFmtId="0" fontId="9" fillId="2" borderId="22" xfId="0" applyFont="1" applyFill="1" applyBorder="1" applyAlignment="1" applyProtection="1">
      <alignment horizontal="center"/>
      <protection locked="0"/>
    </xf>
    <xf numFmtId="0" fontId="9" fillId="0" borderId="21" xfId="0" applyFont="1" applyBorder="1" applyAlignment="1" applyProtection="1">
      <alignment horizontal="center"/>
    </xf>
    <xf numFmtId="0" fontId="5" fillId="0" borderId="22" xfId="0" applyFont="1" applyBorder="1" applyAlignment="1" applyProtection="1">
      <alignment horizontal="center"/>
    </xf>
    <xf numFmtId="0" fontId="9" fillId="0" borderId="22" xfId="0" applyFont="1" applyBorder="1" applyAlignment="1" applyProtection="1">
      <alignment horizontal="center"/>
    </xf>
    <xf numFmtId="0" fontId="5" fillId="5" borderId="22" xfId="0" applyFont="1" applyFill="1" applyBorder="1" applyAlignment="1" applyProtection="1">
      <alignment horizontal="center"/>
    </xf>
    <xf numFmtId="0" fontId="9" fillId="0" borderId="22" xfId="0" applyFont="1" applyBorder="1" applyAlignment="1" applyProtection="1">
      <alignment horizontal="center"/>
      <protection locked="0"/>
    </xf>
    <xf numFmtId="0" fontId="9" fillId="0" borderId="21" xfId="0" applyFont="1" applyBorder="1" applyAlignment="1" applyProtection="1">
      <alignment horizontal="center"/>
      <protection hidden="1"/>
    </xf>
    <xf numFmtId="0" fontId="9" fillId="2" borderId="21" xfId="0" applyFont="1" applyFill="1" applyBorder="1" applyAlignment="1" applyProtection="1">
      <alignment horizontal="center"/>
      <protection hidden="1"/>
    </xf>
    <xf numFmtId="0" fontId="9" fillId="0" borderId="23" xfId="0" applyFont="1" applyBorder="1" applyAlignment="1" applyProtection="1">
      <alignment horizontal="center"/>
      <protection hidden="1"/>
    </xf>
    <xf numFmtId="0" fontId="5" fillId="0" borderId="24" xfId="0" applyFont="1" applyBorder="1" applyAlignment="1" applyProtection="1">
      <alignment horizontal="center"/>
    </xf>
    <xf numFmtId="0" fontId="9" fillId="0" borderId="24" xfId="0" applyFont="1" applyBorder="1" applyAlignment="1" applyProtection="1">
      <alignment horizontal="center"/>
    </xf>
    <xf numFmtId="0" fontId="5" fillId="5" borderId="24" xfId="0" applyFont="1" applyFill="1" applyBorder="1" applyAlignment="1" applyProtection="1">
      <alignment horizontal="center"/>
    </xf>
    <xf numFmtId="0" fontId="9" fillId="0" borderId="24" xfId="0" applyFont="1" applyBorder="1" applyAlignment="1" applyProtection="1">
      <alignment horizontal="center"/>
      <protection locked="0"/>
    </xf>
    <xf numFmtId="0" fontId="9" fillId="2" borderId="19" xfId="0" applyFont="1" applyFill="1" applyBorder="1" applyAlignment="1" applyProtection="1">
      <alignment horizontal="center"/>
      <protection hidden="1"/>
    </xf>
    <xf numFmtId="0" fontId="5" fillId="2" borderId="20" xfId="0" applyFont="1" applyFill="1" applyBorder="1" applyAlignment="1" applyProtection="1">
      <alignment horizontal="center"/>
    </xf>
    <xf numFmtId="0" fontId="9" fillId="2" borderId="20" xfId="0" applyFont="1" applyFill="1" applyBorder="1" applyAlignment="1" applyProtection="1">
      <alignment horizontal="center"/>
    </xf>
    <xf numFmtId="0" fontId="9" fillId="2" borderId="20" xfId="0" applyFont="1" applyFill="1" applyBorder="1" applyAlignment="1" applyProtection="1">
      <alignment horizontal="center"/>
      <protection locked="0"/>
    </xf>
    <xf numFmtId="0" fontId="9" fillId="2" borderId="23" xfId="0" applyFont="1" applyFill="1" applyBorder="1" applyAlignment="1" applyProtection="1">
      <alignment horizontal="center"/>
      <protection hidden="1"/>
    </xf>
    <xf numFmtId="0" fontId="5" fillId="2" borderId="24" xfId="0" applyFont="1" applyFill="1" applyBorder="1" applyAlignment="1" applyProtection="1">
      <alignment horizontal="center"/>
    </xf>
    <xf numFmtId="0" fontId="9" fillId="2" borderId="24" xfId="0" applyFont="1" applyFill="1" applyBorder="1" applyAlignment="1" applyProtection="1">
      <alignment horizontal="center"/>
    </xf>
    <xf numFmtId="0" fontId="9" fillId="2" borderId="24" xfId="0" applyFont="1" applyFill="1" applyBorder="1" applyAlignment="1" applyProtection="1">
      <alignment horizontal="center"/>
      <protection locked="0"/>
    </xf>
    <xf numFmtId="0" fontId="5" fillId="8" borderId="13" xfId="0" applyFont="1" applyFill="1" applyBorder="1" applyAlignment="1">
      <alignment horizontal="center" vertical="center" wrapText="1"/>
    </xf>
    <xf numFmtId="0" fontId="5" fillId="0" borderId="25" xfId="0" applyFont="1" applyBorder="1"/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/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/>
    <xf numFmtId="0" fontId="5" fillId="0" borderId="27" xfId="0" applyFont="1" applyBorder="1" applyAlignment="1">
      <alignment horizontal="center" vertical="center"/>
    </xf>
    <xf numFmtId="0" fontId="5" fillId="8" borderId="28" xfId="0" applyFont="1" applyFill="1" applyBorder="1" applyAlignment="1" applyProtection="1">
      <alignment horizontal="center" vertical="center"/>
    </xf>
    <xf numFmtId="170" fontId="9" fillId="0" borderId="29" xfId="0" applyNumberFormat="1" applyFont="1" applyBorder="1" applyAlignment="1" applyProtection="1">
      <alignment horizontal="center"/>
    </xf>
    <xf numFmtId="170" fontId="9" fillId="2" borderId="29" xfId="0" applyNumberFormat="1" applyFont="1" applyFill="1" applyBorder="1" applyAlignment="1" applyProtection="1">
      <alignment horizontal="center"/>
    </xf>
    <xf numFmtId="170" fontId="9" fillId="0" borderId="30" xfId="0" applyNumberFormat="1" applyFont="1" applyBorder="1" applyAlignment="1" applyProtection="1">
      <alignment horizontal="center"/>
    </xf>
    <xf numFmtId="170" fontId="9" fillId="2" borderId="31" xfId="0" applyNumberFormat="1" applyFont="1" applyFill="1" applyBorder="1" applyAlignment="1" applyProtection="1">
      <alignment horizontal="center"/>
    </xf>
    <xf numFmtId="170" fontId="9" fillId="2" borderId="30" xfId="0" applyNumberFormat="1" applyFont="1" applyFill="1" applyBorder="1" applyAlignment="1" applyProtection="1">
      <alignment horizontal="center"/>
    </xf>
    <xf numFmtId="169" fontId="9" fillId="0" borderId="20" xfId="0" applyNumberFormat="1" applyFont="1" applyBorder="1" applyAlignment="1" applyProtection="1">
      <alignment horizontal="center"/>
      <protection locked="0"/>
    </xf>
    <xf numFmtId="169" fontId="9" fillId="2" borderId="22" xfId="0" applyNumberFormat="1" applyFont="1" applyFill="1" applyBorder="1" applyAlignment="1" applyProtection="1">
      <alignment horizontal="center"/>
      <protection locked="0"/>
    </xf>
    <xf numFmtId="169" fontId="9" fillId="0" borderId="22" xfId="0" applyNumberFormat="1" applyFont="1" applyBorder="1" applyAlignment="1" applyProtection="1">
      <alignment horizontal="center"/>
      <protection locked="0"/>
    </xf>
    <xf numFmtId="169" fontId="9" fillId="0" borderId="24" xfId="0" applyNumberFormat="1" applyFont="1" applyBorder="1" applyAlignment="1" applyProtection="1">
      <alignment horizontal="center"/>
      <protection locked="0"/>
    </xf>
    <xf numFmtId="169" fontId="9" fillId="2" borderId="20" xfId="0" applyNumberFormat="1" applyFont="1" applyFill="1" applyBorder="1" applyAlignment="1" applyProtection="1">
      <alignment horizontal="center"/>
      <protection locked="0"/>
    </xf>
    <xf numFmtId="169" fontId="9" fillId="2" borderId="24" xfId="0" applyNumberFormat="1" applyFont="1" applyFill="1" applyBorder="1" applyAlignment="1" applyProtection="1">
      <alignment horizontal="center"/>
      <protection locked="0"/>
    </xf>
    <xf numFmtId="49" fontId="5" fillId="7" borderId="32" xfId="0" applyNumberFormat="1" applyFont="1" applyFill="1" applyBorder="1" applyAlignment="1" applyProtection="1">
      <alignment horizontal="center" vertical="center"/>
    </xf>
    <xf numFmtId="49" fontId="5" fillId="0" borderId="32" xfId="0" applyNumberFormat="1" applyFont="1" applyFill="1" applyBorder="1" applyAlignment="1" applyProtection="1">
      <alignment horizontal="center" vertical="center"/>
    </xf>
    <xf numFmtId="168" fontId="5" fillId="3" borderId="33" xfId="0" applyNumberFormat="1" applyFont="1" applyFill="1" applyBorder="1" applyAlignment="1" applyProtection="1">
      <alignment horizontal="center"/>
    </xf>
    <xf numFmtId="0" fontId="5" fillId="3" borderId="36" xfId="0" applyNumberFormat="1" applyFont="1" applyFill="1" applyBorder="1" applyAlignment="1" applyProtection="1">
      <alignment horizontal="center"/>
    </xf>
    <xf numFmtId="0" fontId="5" fillId="4" borderId="34" xfId="0" applyFont="1" applyFill="1" applyBorder="1" applyAlignment="1" applyProtection="1">
      <alignment horizontal="center"/>
    </xf>
    <xf numFmtId="49" fontId="5" fillId="0" borderId="34" xfId="0" applyNumberFormat="1" applyFont="1" applyFill="1" applyBorder="1" applyAlignment="1" applyProtection="1">
      <alignment horizontal="left" vertical="center"/>
      <protection locked="0"/>
    </xf>
    <xf numFmtId="14" fontId="7" fillId="0" borderId="34" xfId="0" applyNumberFormat="1" applyFont="1" applyFill="1" applyBorder="1" applyAlignment="1" applyProtection="1">
      <alignment horizontal="center" vertical="center"/>
      <protection locked="0"/>
    </xf>
    <xf numFmtId="49" fontId="5" fillId="7" borderId="34" xfId="0" applyNumberFormat="1" applyFont="1" applyFill="1" applyBorder="1" applyAlignment="1" applyProtection="1">
      <alignment horizontal="center" vertical="center"/>
    </xf>
    <xf numFmtId="49" fontId="18" fillId="0" borderId="34" xfId="0" applyNumberFormat="1" applyFont="1" applyFill="1" applyBorder="1" applyAlignment="1" applyProtection="1">
      <alignment horizontal="left" vertical="center"/>
      <protection locked="0"/>
    </xf>
    <xf numFmtId="49" fontId="7" fillId="0" borderId="34" xfId="0" applyNumberFormat="1" applyFont="1" applyFill="1" applyBorder="1" applyAlignment="1" applyProtection="1">
      <alignment horizontal="left" vertical="center"/>
      <protection locked="0"/>
    </xf>
    <xf numFmtId="49" fontId="5" fillId="0" borderId="34" xfId="0" applyNumberFormat="1" applyFont="1" applyFill="1" applyBorder="1" applyAlignment="1" applyProtection="1">
      <alignment horizontal="center" vertical="center"/>
    </xf>
    <xf numFmtId="168" fontId="5" fillId="3" borderId="35" xfId="0" applyNumberFormat="1" applyFont="1" applyFill="1" applyBorder="1" applyAlignment="1" applyProtection="1">
      <alignment horizontal="center"/>
    </xf>
    <xf numFmtId="0" fontId="5" fillId="3" borderId="37" xfId="0" applyNumberFormat="1" applyFont="1" applyFill="1" applyBorder="1" applyAlignment="1" applyProtection="1">
      <alignment horizontal="center"/>
    </xf>
    <xf numFmtId="0" fontId="5" fillId="4" borderId="32" xfId="0" applyFont="1" applyFill="1" applyBorder="1" applyAlignment="1" applyProtection="1">
      <alignment horizontal="center"/>
    </xf>
    <xf numFmtId="49" fontId="5" fillId="0" borderId="32" xfId="0" applyNumberFormat="1" applyFont="1" applyFill="1" applyBorder="1" applyAlignment="1" applyProtection="1">
      <alignment horizontal="left" vertical="center"/>
      <protection locked="0"/>
    </xf>
    <xf numFmtId="14" fontId="7" fillId="0" borderId="38" xfId="0" applyNumberFormat="1" applyFont="1" applyFill="1" applyBorder="1" applyAlignment="1" applyProtection="1">
      <alignment horizontal="center" vertical="center"/>
      <protection locked="0"/>
    </xf>
    <xf numFmtId="49" fontId="18" fillId="0" borderId="32" xfId="0" applyNumberFormat="1" applyFont="1" applyFill="1" applyBorder="1" applyAlignment="1" applyProtection="1">
      <alignment horizontal="left" vertical="center"/>
      <protection locked="0"/>
    </xf>
    <xf numFmtId="49" fontId="7" fillId="0" borderId="32" xfId="0" applyNumberFormat="1" applyFont="1" applyFill="1" applyBorder="1" applyAlignment="1" applyProtection="1">
      <alignment horizontal="left" vertical="center"/>
      <protection locked="0"/>
    </xf>
    <xf numFmtId="0" fontId="18" fillId="0" borderId="39" xfId="0" applyFont="1" applyBorder="1" applyAlignment="1">
      <alignment horizontal="center" vertical="center" wrapText="1"/>
    </xf>
    <xf numFmtId="0" fontId="5" fillId="6" borderId="40" xfId="0" applyFont="1" applyFill="1" applyBorder="1" applyAlignment="1">
      <alignment horizontal="center" vertical="center"/>
    </xf>
    <xf numFmtId="0" fontId="18" fillId="0" borderId="41" xfId="0" applyFont="1" applyBorder="1" applyAlignment="1">
      <alignment horizontal="center" vertical="center" wrapText="1"/>
    </xf>
    <xf numFmtId="0" fontId="17" fillId="0" borderId="0" xfId="0" applyFont="1" applyAlignment="1">
      <alignment vertical="top" wrapText="1"/>
    </xf>
    <xf numFmtId="0" fontId="12" fillId="0" borderId="0" xfId="0" applyFont="1" applyBorder="1" applyAlignment="1" applyProtection="1">
      <alignment horizontal="center" wrapText="1"/>
    </xf>
    <xf numFmtId="0" fontId="17" fillId="0" borderId="0" xfId="0" applyFont="1" applyAlignment="1">
      <alignment horizontal="left" vertical="top" wrapText="1"/>
    </xf>
  </cellXfs>
  <cellStyles count="5">
    <cellStyle name="Normal" xfId="0" builtinId="0"/>
    <cellStyle name="Normal 2" xfId="2"/>
    <cellStyle name="Normal 3" xfId="1"/>
    <cellStyle name="Normal 4" xfId="3"/>
    <cellStyle name="Normal 5" xfId="4"/>
  </cellStyles>
  <dxfs count="21">
    <dxf>
      <font>
        <condense val="0"/>
        <extend val="0"/>
        <color indexed="10"/>
      </font>
    </dxf>
    <dxf>
      <font>
        <condense val="0"/>
        <extend val="0"/>
        <color indexed="13"/>
      </font>
    </dxf>
    <dxf>
      <font>
        <condense val="0"/>
        <extend val="0"/>
        <color indexed="11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mic Sans MS"/>
        <scheme val="none"/>
      </font>
      <numFmt numFmtId="165" formatCode="dd/mm/yy;@"/>
      <alignment horizontal="center" vertical="bottom" textRotation="0" wrapText="0" relative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scheme val="none"/>
      </font>
      <numFmt numFmtId="175" formatCode="\=myyd\us\c\u\les"/>
      <fill>
        <patternFill patternType="solid">
          <fgColor indexed="64"/>
          <bgColor indexed="22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55"/>
        </left>
        <right/>
        <top style="thin">
          <color indexed="55"/>
        </top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scheme val="none"/>
      </font>
      <numFmt numFmtId="30" formatCode="@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  <border diagonalUp="0" diagonalDown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scheme val="none"/>
      </font>
      <numFmt numFmtId="30" formatCode="@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  <border diagonalUp="0" diagonalDown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scheme val="none"/>
      </font>
      <fill>
        <patternFill patternType="solid">
          <fgColor indexed="64"/>
          <bgColor indexed="22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scheme val="none"/>
      </font>
      <numFmt numFmtId="0" formatCode="General"/>
      <fill>
        <patternFill patternType="solid">
          <fgColor indexed="64"/>
          <bgColor indexed="22"/>
        </patternFill>
      </fill>
      <alignment horizontal="center" vertical="bottom" textRotation="0" wrapText="0" relativeIndent="0" justifyLastLine="0" shrinkToFit="0" readingOrder="0"/>
      <border diagonalUp="0" diagonalDown="0">
        <left/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0"/>
    </dxf>
    <dxf>
      <border outline="0">
        <left style="medium">
          <color indexed="64"/>
        </left>
      </border>
    </dxf>
    <dxf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10"/>
        <name val="Comic Sans MS"/>
        <scheme val="none"/>
      </font>
      <numFmt numFmtId="164" formatCode="_-* #,##0.00\ [$€-1]_-;\-* #,##0.00\ [$€-1]_-;_-* &quot;-&quot;??\ [$€-1]_-"/>
      <fill>
        <patternFill patternType="solid">
          <fgColor indexed="64"/>
          <bgColor indexed="22"/>
        </patternFill>
      </fill>
      <alignment horizontal="center" vertical="center" textRotation="90" wrapText="1" relativeIndent="0" justifyLastLine="0" shrinkToFit="0" readingOrder="0"/>
      <border diagonalUp="0" diagonalDown="0">
        <left style="thin">
          <color indexed="55"/>
        </left>
        <right style="thin">
          <color indexed="55"/>
        </right>
        <top/>
        <bottom/>
      </border>
      <protection locked="1" hidden="0"/>
    </dxf>
  </dxfs>
  <tableStyles count="0" defaultTableStyle="TableStyleMedium9" defaultPivotStyle="PivotStyleLight16"/>
  <colors>
    <mruColors>
      <color rgb="FFA3E7FF"/>
      <color rgb="FF81DE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ables/table1.xml><?xml version="1.0" encoding="utf-8"?>
<table xmlns="http://schemas.openxmlformats.org/spreadsheetml/2006/main" id="3" name="Liste1" displayName="Liste1" ref="A2:K106" insertRowShift="1" totalsRowShown="0" headerRowDxfId="20" dataDxfId="19" tableBorderDxfId="18">
  <autoFilter ref="A2:K106"/>
  <tableColumns count="11">
    <tableColumn id="1" name="N° dossard" dataDxfId="17"/>
    <tableColumn id="2" name="Catégorie" dataDxfId="16"/>
    <tableColumn id="3" name="Nom" dataDxfId="15"/>
    <tableColumn id="4" name="Prénom" dataDxfId="14"/>
    <tableColumn id="5" name="Date de naissance" dataDxfId="13"/>
    <tableColumn id="6" name="Sexe" dataDxfId="12"/>
    <tableColumn id="7" name="Centre ou section" dataDxfId="11"/>
    <tableColumn id="8" name="Accompagnant_x000a_ou Responsable" dataDxfId="10"/>
    <tableColumn id="9" name="JSP CI" dataDxfId="9"/>
    <tableColumn id="10" name="Age" dataDxfId="8"/>
    <tableColumn id="11" name="Colonne1" dataDxfId="7">
      <calculatedColumnFormula>IF(LISTE!$J3="","",VLOOKUP(LISTE!$J3,$U$3:$V$102,2,FALSE))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indexed="13"/>
  </sheetPr>
  <dimension ref="A1:AA375"/>
  <sheetViews>
    <sheetView showGridLines="0" zoomScale="130" zoomScaleNormal="130" workbookViewId="0">
      <pane ySplit="2" topLeftCell="A3" activePane="bottomLeft" state="frozen"/>
      <selection pane="bottomLeft" activeCell="E11" sqref="E11"/>
    </sheetView>
  </sheetViews>
  <sheetFormatPr baseColWidth="10" defaultRowHeight="30.75" customHeight="1" x14ac:dyDescent="0.3"/>
  <cols>
    <col min="1" max="1" width="8.42578125" style="24" customWidth="1"/>
    <col min="2" max="2" width="10.85546875" style="24" customWidth="1"/>
    <col min="3" max="3" width="15.42578125" style="28" bestFit="1" customWidth="1"/>
    <col min="4" max="4" width="14.28515625" style="28" bestFit="1" customWidth="1"/>
    <col min="5" max="5" width="11.5703125" style="28" customWidth="1"/>
    <col min="6" max="6" width="5.85546875" style="24" customWidth="1"/>
    <col min="7" max="7" width="15.28515625" style="28" bestFit="1" customWidth="1"/>
    <col min="8" max="8" width="13.42578125" style="28" customWidth="1"/>
    <col min="9" max="9" width="8" style="28" customWidth="1"/>
    <col min="10" max="10" width="6.7109375" style="41" bestFit="1" customWidth="1"/>
    <col min="11" max="11" width="5.28515625" style="25" customWidth="1"/>
    <col min="12" max="18" width="11.85546875" style="26" customWidth="1"/>
    <col min="19" max="19" width="4.85546875" style="27" customWidth="1"/>
    <col min="20" max="20" width="6.28515625" style="28" customWidth="1"/>
    <col min="21" max="21" width="8" style="28" customWidth="1"/>
    <col min="22" max="22" width="11.42578125" style="28" customWidth="1"/>
    <col min="23" max="23" width="7.140625" style="28" customWidth="1"/>
    <col min="24" max="27" width="11.42578125" style="28" customWidth="1"/>
    <col min="28" max="16384" width="11.42578125" style="28"/>
  </cols>
  <sheetData>
    <row r="1" spans="1:27" ht="2.25" customHeight="1" thickTop="1" thickBot="1" x14ac:dyDescent="0.45">
      <c r="A1" s="12"/>
      <c r="B1" s="13"/>
      <c r="C1" s="14"/>
      <c r="D1" s="14"/>
      <c r="E1" s="14"/>
      <c r="F1" s="13"/>
      <c r="G1" s="14"/>
      <c r="H1" s="14"/>
      <c r="I1" s="14"/>
      <c r="J1" s="15"/>
      <c r="K1" s="25">
        <f ca="1">TODAY()</f>
        <v>42602</v>
      </c>
      <c r="T1" s="28" t="s">
        <v>24</v>
      </c>
      <c r="W1" s="5"/>
      <c r="X1" s="29" t="e">
        <f>+#REF!</f>
        <v>#REF!</v>
      </c>
      <c r="Y1" s="30"/>
      <c r="Z1" s="31"/>
      <c r="AA1" s="32"/>
    </row>
    <row r="2" spans="1:27" ht="56.25" customHeight="1" thickBot="1" x14ac:dyDescent="0.4">
      <c r="A2" s="16" t="s">
        <v>21</v>
      </c>
      <c r="B2" s="17" t="s">
        <v>20</v>
      </c>
      <c r="C2" s="17" t="s">
        <v>1</v>
      </c>
      <c r="D2" s="17" t="s">
        <v>2</v>
      </c>
      <c r="E2" s="17" t="s">
        <v>22</v>
      </c>
      <c r="F2" s="17" t="s">
        <v>23</v>
      </c>
      <c r="G2" s="17" t="s">
        <v>33</v>
      </c>
      <c r="H2" s="64" t="s">
        <v>32</v>
      </c>
      <c r="I2" s="17" t="s">
        <v>18</v>
      </c>
      <c r="J2" s="18" t="s">
        <v>19</v>
      </c>
      <c r="K2" s="33" t="s">
        <v>29</v>
      </c>
      <c r="L2" s="34"/>
      <c r="M2" s="34"/>
      <c r="N2" s="34"/>
      <c r="O2" s="34"/>
      <c r="P2" s="34"/>
      <c r="Q2" s="34"/>
      <c r="R2" s="34"/>
      <c r="T2" s="28" t="s">
        <v>25</v>
      </c>
      <c r="U2" s="35" t="s">
        <v>19</v>
      </c>
      <c r="V2" s="35" t="s">
        <v>20</v>
      </c>
      <c r="W2" s="5"/>
      <c r="X2" s="29"/>
      <c r="Y2" s="30"/>
      <c r="Z2" s="36"/>
      <c r="AA2" s="37"/>
    </row>
    <row r="3" spans="1:27" ht="17.100000000000001" customHeight="1" x14ac:dyDescent="0.3">
      <c r="A3" s="52">
        <v>200</v>
      </c>
      <c r="B3" s="19" t="s">
        <v>9</v>
      </c>
      <c r="C3" s="49" t="s">
        <v>43</v>
      </c>
      <c r="D3" s="45" t="s">
        <v>117</v>
      </c>
      <c r="E3" s="46">
        <v>38280</v>
      </c>
      <c r="F3" s="58" t="s">
        <v>24</v>
      </c>
      <c r="G3" s="62" t="s">
        <v>185</v>
      </c>
      <c r="H3" s="50"/>
      <c r="I3" s="53" t="s">
        <v>28</v>
      </c>
      <c r="J3" s="20">
        <f t="shared" ref="J3:J66" ca="1" si="0">IF(E3="","",(YEAR($K$1)-YEAR(E3)))</f>
        <v>12</v>
      </c>
      <c r="K3" s="25" t="str">
        <f ca="1">IF(LISTE!$J3="","",VLOOKUP(LISTE!$J3,$U$3:$V$92,2,FALSE))</f>
        <v>Benjamins</v>
      </c>
      <c r="S3" s="38"/>
      <c r="U3" s="39">
        <v>2</v>
      </c>
      <c r="V3" s="24" t="s">
        <v>199</v>
      </c>
      <c r="W3" s="5"/>
      <c r="X3" s="29"/>
    </row>
    <row r="4" spans="1:27" ht="17.100000000000001" customHeight="1" x14ac:dyDescent="0.3">
      <c r="A4" s="23">
        <v>201</v>
      </c>
      <c r="B4" s="21" t="s">
        <v>9</v>
      </c>
      <c r="C4" s="47" t="s">
        <v>44</v>
      </c>
      <c r="D4" s="48" t="s">
        <v>132</v>
      </c>
      <c r="E4" s="46">
        <v>38061</v>
      </c>
      <c r="F4" s="59" t="s">
        <v>24</v>
      </c>
      <c r="G4" s="62" t="s">
        <v>183</v>
      </c>
      <c r="H4" s="50"/>
      <c r="I4" s="44" t="s">
        <v>28</v>
      </c>
      <c r="J4" s="22">
        <f t="shared" ca="1" si="0"/>
        <v>12</v>
      </c>
      <c r="K4" s="25" t="str">
        <f ca="1">IF(LISTE!$J4="","",VLOOKUP(LISTE!$J4,$U$3:$V$92,2,FALSE))</f>
        <v>Benjamins</v>
      </c>
      <c r="S4" s="38"/>
      <c r="U4" s="39">
        <v>3</v>
      </c>
      <c r="V4" s="24" t="s">
        <v>199</v>
      </c>
      <c r="W4" s="5"/>
    </row>
    <row r="5" spans="1:27" ht="17.100000000000001" customHeight="1" x14ac:dyDescent="0.3">
      <c r="A5" s="23">
        <v>202</v>
      </c>
      <c r="B5" s="21" t="s">
        <v>9</v>
      </c>
      <c r="C5" s="47" t="s">
        <v>45</v>
      </c>
      <c r="D5" s="48" t="s">
        <v>133</v>
      </c>
      <c r="E5" s="46">
        <v>38062</v>
      </c>
      <c r="F5" s="59" t="s">
        <v>24</v>
      </c>
      <c r="G5" s="62" t="s">
        <v>183</v>
      </c>
      <c r="H5" s="50"/>
      <c r="I5" s="44" t="s">
        <v>28</v>
      </c>
      <c r="J5" s="22">
        <f t="shared" ca="1" si="0"/>
        <v>12</v>
      </c>
      <c r="K5" s="25" t="str">
        <f ca="1">IF(LISTE!$J5="","",VLOOKUP(LISTE!$J5,$U$3:$V$92,2,FALSE))</f>
        <v>Benjamins</v>
      </c>
      <c r="S5" s="38"/>
      <c r="U5" s="39">
        <v>4</v>
      </c>
      <c r="V5" s="24" t="s">
        <v>199</v>
      </c>
      <c r="W5" s="5"/>
    </row>
    <row r="6" spans="1:27" ht="17.100000000000001" customHeight="1" x14ac:dyDescent="0.3">
      <c r="A6" s="23">
        <v>203</v>
      </c>
      <c r="B6" s="21" t="s">
        <v>9</v>
      </c>
      <c r="C6" s="47" t="s">
        <v>46</v>
      </c>
      <c r="D6" s="48" t="s">
        <v>134</v>
      </c>
      <c r="E6" s="46">
        <v>38063</v>
      </c>
      <c r="F6" s="59" t="s">
        <v>24</v>
      </c>
      <c r="G6" s="62" t="s">
        <v>178</v>
      </c>
      <c r="H6" s="50"/>
      <c r="I6" s="44" t="s">
        <v>28</v>
      </c>
      <c r="J6" s="22">
        <f t="shared" ca="1" si="0"/>
        <v>12</v>
      </c>
      <c r="K6" s="25" t="str">
        <f ca="1">IF(LISTE!$J6="","",VLOOKUP(LISTE!$J6,$U$3:$V$92,2,FALSE))</f>
        <v>Benjamins</v>
      </c>
      <c r="S6" s="38"/>
      <c r="U6" s="39">
        <v>5</v>
      </c>
      <c r="V6" s="24" t="s">
        <v>199</v>
      </c>
      <c r="W6" s="5"/>
    </row>
    <row r="7" spans="1:27" ht="17.100000000000001" customHeight="1" x14ac:dyDescent="0.3">
      <c r="A7" s="23">
        <v>204</v>
      </c>
      <c r="B7" s="21" t="s">
        <v>9</v>
      </c>
      <c r="C7" s="47" t="s">
        <v>47</v>
      </c>
      <c r="D7" s="48" t="s">
        <v>36</v>
      </c>
      <c r="E7" s="46">
        <v>38064</v>
      </c>
      <c r="F7" s="59" t="s">
        <v>24</v>
      </c>
      <c r="G7" s="62" t="s">
        <v>178</v>
      </c>
      <c r="H7" s="50"/>
      <c r="I7" s="44" t="s">
        <v>28</v>
      </c>
      <c r="J7" s="22">
        <f t="shared" ca="1" si="0"/>
        <v>12</v>
      </c>
      <c r="K7" s="25" t="str">
        <f ca="1">IF(LISTE!$J7="","",VLOOKUP(LISTE!$J7,$U$3:$V$92,2,FALSE))</f>
        <v>Benjamins</v>
      </c>
      <c r="S7" s="38"/>
      <c r="U7" s="39">
        <v>6</v>
      </c>
      <c r="V7" s="24" t="s">
        <v>199</v>
      </c>
      <c r="W7" s="5"/>
    </row>
    <row r="8" spans="1:27" ht="17.100000000000001" customHeight="1" x14ac:dyDescent="0.3">
      <c r="A8" s="23">
        <v>205</v>
      </c>
      <c r="B8" s="21" t="s">
        <v>9</v>
      </c>
      <c r="C8" s="47" t="s">
        <v>48</v>
      </c>
      <c r="D8" s="48" t="s">
        <v>135</v>
      </c>
      <c r="E8" s="46">
        <v>38065</v>
      </c>
      <c r="F8" s="59" t="s">
        <v>24</v>
      </c>
      <c r="G8" s="62" t="s">
        <v>185</v>
      </c>
      <c r="H8" s="50"/>
      <c r="I8" s="44" t="s">
        <v>28</v>
      </c>
      <c r="J8" s="22">
        <f t="shared" ca="1" si="0"/>
        <v>12</v>
      </c>
      <c r="K8" s="25" t="str">
        <f ca="1">IF(LISTE!$J8="","",VLOOKUP(LISTE!$J8,$U$3:$V$92,2,FALSE))</f>
        <v>Benjamins</v>
      </c>
      <c r="S8" s="38"/>
      <c r="U8" s="39">
        <v>7</v>
      </c>
      <c r="V8" s="24" t="s">
        <v>199</v>
      </c>
      <c r="W8" s="5"/>
    </row>
    <row r="9" spans="1:27" ht="17.100000000000001" customHeight="1" x14ac:dyDescent="0.3">
      <c r="A9" s="23">
        <v>206</v>
      </c>
      <c r="B9" s="21" t="s">
        <v>9</v>
      </c>
      <c r="C9" s="47" t="s">
        <v>49</v>
      </c>
      <c r="D9" s="48" t="s">
        <v>136</v>
      </c>
      <c r="E9" s="46">
        <v>38066</v>
      </c>
      <c r="F9" s="59" t="s">
        <v>24</v>
      </c>
      <c r="G9" s="62" t="s">
        <v>187</v>
      </c>
      <c r="H9" s="50"/>
      <c r="I9" s="44" t="s">
        <v>28</v>
      </c>
      <c r="J9" s="22">
        <f t="shared" ca="1" si="0"/>
        <v>12</v>
      </c>
      <c r="K9" s="25" t="str">
        <f ca="1">IF(LISTE!$J9="","",VLOOKUP(LISTE!$J9,$U$3:$V$92,2,FALSE))</f>
        <v>Benjamins</v>
      </c>
      <c r="S9" s="38"/>
      <c r="U9" s="39">
        <v>8</v>
      </c>
      <c r="V9" s="24" t="s">
        <v>199</v>
      </c>
      <c r="W9" s="5"/>
    </row>
    <row r="10" spans="1:27" ht="17.100000000000001" customHeight="1" x14ac:dyDescent="0.3">
      <c r="A10" s="23">
        <v>207</v>
      </c>
      <c r="B10" s="21" t="s">
        <v>9</v>
      </c>
      <c r="C10" s="47" t="s">
        <v>50</v>
      </c>
      <c r="D10" s="48" t="s">
        <v>137</v>
      </c>
      <c r="E10" s="46">
        <v>38067</v>
      </c>
      <c r="F10" s="59" t="s">
        <v>24</v>
      </c>
      <c r="G10" s="62" t="s">
        <v>187</v>
      </c>
      <c r="H10" s="50"/>
      <c r="I10" s="44" t="s">
        <v>28</v>
      </c>
      <c r="J10" s="22">
        <f t="shared" ca="1" si="0"/>
        <v>12</v>
      </c>
      <c r="K10" s="25" t="str">
        <f ca="1">IF(LISTE!$J10="","",VLOOKUP(LISTE!$J10,$U$3:$V$92,2,FALSE))</f>
        <v>Benjamins</v>
      </c>
      <c r="S10" s="38"/>
      <c r="U10" s="39">
        <v>9</v>
      </c>
      <c r="V10" s="24" t="s">
        <v>199</v>
      </c>
      <c r="W10" s="5"/>
    </row>
    <row r="11" spans="1:27" ht="17.100000000000001" customHeight="1" x14ac:dyDescent="0.3">
      <c r="A11" s="23">
        <v>208</v>
      </c>
      <c r="B11" s="21" t="s">
        <v>9</v>
      </c>
      <c r="C11" s="47" t="s">
        <v>51</v>
      </c>
      <c r="D11" s="48" t="s">
        <v>138</v>
      </c>
      <c r="E11" s="46">
        <v>38068</v>
      </c>
      <c r="F11" s="59" t="s">
        <v>24</v>
      </c>
      <c r="G11" s="62" t="s">
        <v>187</v>
      </c>
      <c r="H11" s="50"/>
      <c r="I11" s="44" t="s">
        <v>28</v>
      </c>
      <c r="J11" s="22">
        <f t="shared" ca="1" si="0"/>
        <v>12</v>
      </c>
      <c r="K11" s="25" t="str">
        <f ca="1">IF(LISTE!$J11="","",VLOOKUP(LISTE!$J11,$U$3:$V$92,2,FALSE))</f>
        <v>Benjamins</v>
      </c>
      <c r="S11" s="38"/>
      <c r="U11" s="39">
        <v>10</v>
      </c>
      <c r="V11" s="24" t="s">
        <v>198</v>
      </c>
      <c r="W11" s="5"/>
    </row>
    <row r="12" spans="1:27" ht="17.100000000000001" customHeight="1" x14ac:dyDescent="0.3">
      <c r="A12" s="23">
        <v>209</v>
      </c>
      <c r="B12" s="21" t="s">
        <v>9</v>
      </c>
      <c r="C12" s="47" t="s">
        <v>52</v>
      </c>
      <c r="D12" s="48" t="s">
        <v>139</v>
      </c>
      <c r="E12" s="46">
        <v>38069</v>
      </c>
      <c r="F12" s="59" t="s">
        <v>24</v>
      </c>
      <c r="G12" s="62" t="s">
        <v>178</v>
      </c>
      <c r="H12" s="50"/>
      <c r="I12" s="44" t="s">
        <v>28</v>
      </c>
      <c r="J12" s="22">
        <f t="shared" ca="1" si="0"/>
        <v>12</v>
      </c>
      <c r="K12" s="25" t="str">
        <f ca="1">IF(LISTE!$J12="","",VLOOKUP(LISTE!$J12,$U$3:$V$92,2,FALSE))</f>
        <v>Benjamins</v>
      </c>
      <c r="S12" s="38"/>
      <c r="U12" s="39">
        <v>11</v>
      </c>
      <c r="V12" s="24" t="s">
        <v>198</v>
      </c>
      <c r="W12" s="5"/>
    </row>
    <row r="13" spans="1:27" ht="17.100000000000001" customHeight="1" x14ac:dyDescent="0.3">
      <c r="A13" s="23">
        <v>210</v>
      </c>
      <c r="B13" s="21" t="s">
        <v>9</v>
      </c>
      <c r="C13" s="47" t="s">
        <v>53</v>
      </c>
      <c r="D13" s="48" t="s">
        <v>140</v>
      </c>
      <c r="E13" s="46">
        <v>38070</v>
      </c>
      <c r="F13" s="59" t="s">
        <v>24</v>
      </c>
      <c r="G13" s="62" t="s">
        <v>178</v>
      </c>
      <c r="H13" s="50"/>
      <c r="I13" s="44" t="s">
        <v>28</v>
      </c>
      <c r="J13" s="22">
        <f t="shared" ca="1" si="0"/>
        <v>12</v>
      </c>
      <c r="K13" s="25" t="str">
        <f ca="1">IF(LISTE!$J13="","",VLOOKUP(LISTE!$J13,$U$3:$V$92,2,FALSE))</f>
        <v>Benjamins</v>
      </c>
      <c r="S13" s="38"/>
      <c r="U13" s="39">
        <v>12</v>
      </c>
      <c r="V13" s="24" t="s">
        <v>9</v>
      </c>
      <c r="W13" s="5"/>
    </row>
    <row r="14" spans="1:27" ht="17.100000000000001" customHeight="1" x14ac:dyDescent="0.3">
      <c r="A14" s="23">
        <v>211</v>
      </c>
      <c r="B14" s="21" t="s">
        <v>9</v>
      </c>
      <c r="C14" s="47" t="s">
        <v>54</v>
      </c>
      <c r="D14" s="48" t="s">
        <v>118</v>
      </c>
      <c r="E14" s="46">
        <v>38071</v>
      </c>
      <c r="F14" s="59" t="s">
        <v>24</v>
      </c>
      <c r="G14" s="62" t="s">
        <v>178</v>
      </c>
      <c r="H14" s="51"/>
      <c r="I14" s="44" t="s">
        <v>28</v>
      </c>
      <c r="J14" s="22">
        <f t="shared" ca="1" si="0"/>
        <v>12</v>
      </c>
      <c r="K14" s="25" t="str">
        <f ca="1">IF(LISTE!$J14="","",VLOOKUP(LISTE!$J14,$U$3:$V$92,2,FALSE))</f>
        <v>Benjamins</v>
      </c>
      <c r="S14" s="38"/>
      <c r="U14" s="39">
        <v>13</v>
      </c>
      <c r="V14" s="24" t="s">
        <v>9</v>
      </c>
      <c r="W14" s="5"/>
    </row>
    <row r="15" spans="1:27" ht="17.100000000000001" customHeight="1" x14ac:dyDescent="0.3">
      <c r="A15" s="23">
        <v>212</v>
      </c>
      <c r="B15" s="21" t="s">
        <v>9</v>
      </c>
      <c r="C15" s="47" t="s">
        <v>55</v>
      </c>
      <c r="D15" s="48" t="s">
        <v>141</v>
      </c>
      <c r="E15" s="46">
        <v>38072</v>
      </c>
      <c r="F15" s="59" t="s">
        <v>24</v>
      </c>
      <c r="G15" s="62" t="s">
        <v>178</v>
      </c>
      <c r="H15" s="51"/>
      <c r="I15" s="44" t="s">
        <v>28</v>
      </c>
      <c r="J15" s="22">
        <f t="shared" ca="1" si="0"/>
        <v>12</v>
      </c>
      <c r="K15" s="25" t="str">
        <f ca="1">IF(LISTE!$J15="","",VLOOKUP(LISTE!$J15,$U$3:$V$92,2,FALSE))</f>
        <v>Benjamins</v>
      </c>
      <c r="S15" s="38"/>
      <c r="U15" s="39">
        <v>14</v>
      </c>
      <c r="V15" s="24" t="s">
        <v>11</v>
      </c>
      <c r="W15" s="5"/>
    </row>
    <row r="16" spans="1:27" ht="17.100000000000001" customHeight="1" x14ac:dyDescent="0.3">
      <c r="A16" s="23">
        <v>213</v>
      </c>
      <c r="B16" s="21" t="s">
        <v>9</v>
      </c>
      <c r="C16" s="47" t="s">
        <v>56</v>
      </c>
      <c r="D16" s="48" t="s">
        <v>141</v>
      </c>
      <c r="E16" s="46">
        <v>38073</v>
      </c>
      <c r="F16" s="59" t="s">
        <v>24</v>
      </c>
      <c r="G16" s="62" t="s">
        <v>185</v>
      </c>
      <c r="H16" s="51"/>
      <c r="I16" s="44" t="s">
        <v>28</v>
      </c>
      <c r="J16" s="22">
        <f t="shared" ca="1" si="0"/>
        <v>12</v>
      </c>
      <c r="K16" s="25" t="str">
        <f ca="1">IF(LISTE!$J16="","",VLOOKUP(LISTE!$J16,$U$3:$V$92,2,FALSE))</f>
        <v>Benjamins</v>
      </c>
      <c r="S16" s="38"/>
      <c r="U16" s="39">
        <v>15</v>
      </c>
      <c r="V16" s="24" t="s">
        <v>11</v>
      </c>
      <c r="W16" s="5"/>
    </row>
    <row r="17" spans="1:23" ht="17.100000000000001" customHeight="1" x14ac:dyDescent="0.3">
      <c r="A17" s="23">
        <v>214</v>
      </c>
      <c r="B17" s="21" t="s">
        <v>9</v>
      </c>
      <c r="C17" s="47" t="s">
        <v>57</v>
      </c>
      <c r="D17" s="48" t="s">
        <v>142</v>
      </c>
      <c r="E17" s="46">
        <v>38074</v>
      </c>
      <c r="F17" s="59" t="s">
        <v>24</v>
      </c>
      <c r="G17" s="62" t="s">
        <v>180</v>
      </c>
      <c r="H17" s="51"/>
      <c r="I17" s="44" t="s">
        <v>28</v>
      </c>
      <c r="J17" s="22">
        <f t="shared" ca="1" si="0"/>
        <v>12</v>
      </c>
      <c r="K17" s="25" t="str">
        <f ca="1">IF(LISTE!$J17="","",VLOOKUP(LISTE!$J17,$U$3:$V$92,2,FALSE))</f>
        <v>Benjamins</v>
      </c>
      <c r="S17" s="38"/>
      <c r="U17" s="39">
        <v>16</v>
      </c>
      <c r="V17" s="24" t="s">
        <v>10</v>
      </c>
      <c r="W17" s="5"/>
    </row>
    <row r="18" spans="1:23" ht="17.100000000000001" customHeight="1" x14ac:dyDescent="0.3">
      <c r="A18" s="23">
        <v>215</v>
      </c>
      <c r="B18" s="21" t="s">
        <v>9</v>
      </c>
      <c r="C18" s="47" t="s">
        <v>58</v>
      </c>
      <c r="D18" s="48" t="s">
        <v>143</v>
      </c>
      <c r="E18" s="46">
        <v>38075</v>
      </c>
      <c r="F18" s="59" t="s">
        <v>24</v>
      </c>
      <c r="G18" s="62" t="s">
        <v>180</v>
      </c>
      <c r="H18" s="51"/>
      <c r="I18" s="44" t="s">
        <v>28</v>
      </c>
      <c r="J18" s="22">
        <f t="shared" ca="1" si="0"/>
        <v>12</v>
      </c>
      <c r="K18" s="25" t="str">
        <f ca="1">IF(LISTE!$J18="","",VLOOKUP(LISTE!$J18,$U$3:$V$92,2,FALSE))</f>
        <v>Benjamins</v>
      </c>
      <c r="S18" s="38"/>
      <c r="U18" s="39">
        <v>17</v>
      </c>
      <c r="V18" s="24" t="s">
        <v>10</v>
      </c>
      <c r="W18" s="5"/>
    </row>
    <row r="19" spans="1:23" ht="17.100000000000001" customHeight="1" x14ac:dyDescent="0.3">
      <c r="A19" s="23">
        <v>216</v>
      </c>
      <c r="B19" s="21" t="s">
        <v>9</v>
      </c>
      <c r="C19" s="47" t="s">
        <v>59</v>
      </c>
      <c r="D19" s="48" t="s">
        <v>144</v>
      </c>
      <c r="E19" s="46">
        <v>38076</v>
      </c>
      <c r="F19" s="59" t="s">
        <v>24</v>
      </c>
      <c r="G19" s="62" t="s">
        <v>184</v>
      </c>
      <c r="H19" s="51"/>
      <c r="I19" s="44" t="s">
        <v>28</v>
      </c>
      <c r="J19" s="22">
        <f t="shared" ca="1" si="0"/>
        <v>12</v>
      </c>
      <c r="K19" s="25" t="str">
        <f ca="1">IF(LISTE!$J19="","",VLOOKUP(LISTE!$J19,$U$3:$V$92,2,FALSE))</f>
        <v>Benjamins</v>
      </c>
      <c r="S19" s="38"/>
      <c r="U19" s="39">
        <v>18</v>
      </c>
      <c r="V19" s="24" t="s">
        <v>12</v>
      </c>
      <c r="W19" s="5"/>
    </row>
    <row r="20" spans="1:23" ht="17.100000000000001" customHeight="1" x14ac:dyDescent="0.3">
      <c r="A20" s="23">
        <v>217</v>
      </c>
      <c r="B20" s="21" t="s">
        <v>9</v>
      </c>
      <c r="C20" s="47" t="s">
        <v>60</v>
      </c>
      <c r="D20" s="48" t="s">
        <v>119</v>
      </c>
      <c r="E20" s="46">
        <v>38077</v>
      </c>
      <c r="F20" s="59" t="s">
        <v>24</v>
      </c>
      <c r="G20" s="63" t="s">
        <v>179</v>
      </c>
      <c r="H20" s="51"/>
      <c r="I20" s="44" t="s">
        <v>28</v>
      </c>
      <c r="J20" s="22">
        <f t="shared" ca="1" si="0"/>
        <v>12</v>
      </c>
      <c r="K20" s="25" t="str">
        <f ca="1">IF(LISTE!$J20="","",VLOOKUP(LISTE!$J20,$U$3:$V$92,2,FALSE))</f>
        <v>Benjamins</v>
      </c>
      <c r="S20" s="38"/>
      <c r="U20" s="39">
        <v>19</v>
      </c>
      <c r="V20" s="24" t="s">
        <v>12</v>
      </c>
      <c r="W20" s="5"/>
    </row>
    <row r="21" spans="1:23" ht="17.100000000000001" customHeight="1" x14ac:dyDescent="0.3">
      <c r="A21" s="23">
        <v>218</v>
      </c>
      <c r="B21" s="21" t="s">
        <v>9</v>
      </c>
      <c r="C21" s="47" t="s">
        <v>61</v>
      </c>
      <c r="D21" s="48" t="s">
        <v>124</v>
      </c>
      <c r="E21" s="46">
        <v>38078</v>
      </c>
      <c r="F21" s="59" t="s">
        <v>24</v>
      </c>
      <c r="G21" s="63" t="s">
        <v>179</v>
      </c>
      <c r="H21" s="51"/>
      <c r="I21" s="44" t="s">
        <v>28</v>
      </c>
      <c r="J21" s="22">
        <f t="shared" ca="1" si="0"/>
        <v>12</v>
      </c>
      <c r="K21" s="25" t="str">
        <f ca="1">IF(LISTE!$J21="","",VLOOKUP(LISTE!$J21,$U$3:$V$92,2,FALSE))</f>
        <v>Benjamins</v>
      </c>
      <c r="S21" s="38"/>
      <c r="U21" s="39">
        <v>20</v>
      </c>
      <c r="V21" s="24" t="s">
        <v>13</v>
      </c>
      <c r="W21" s="5"/>
    </row>
    <row r="22" spans="1:23" ht="17.100000000000001" customHeight="1" x14ac:dyDescent="0.3">
      <c r="A22" s="23">
        <v>219</v>
      </c>
      <c r="B22" s="21" t="s">
        <v>9</v>
      </c>
      <c r="C22" s="47" t="s">
        <v>62</v>
      </c>
      <c r="D22" s="48" t="s">
        <v>120</v>
      </c>
      <c r="E22" s="46">
        <v>38079</v>
      </c>
      <c r="F22" s="59" t="s">
        <v>24</v>
      </c>
      <c r="G22" s="63" t="s">
        <v>179</v>
      </c>
      <c r="H22" s="51"/>
      <c r="I22" s="44" t="s">
        <v>28</v>
      </c>
      <c r="J22" s="22">
        <f t="shared" ca="1" si="0"/>
        <v>12</v>
      </c>
      <c r="K22" s="25" t="str">
        <f ca="1">IF(LISTE!$J22="","",VLOOKUP(LISTE!$J22,$U$3:$V$92,2,FALSE))</f>
        <v>Benjamins</v>
      </c>
      <c r="S22" s="38"/>
      <c r="U22" s="39">
        <v>21</v>
      </c>
      <c r="V22" s="24" t="s">
        <v>13</v>
      </c>
      <c r="W22" s="5"/>
    </row>
    <row r="23" spans="1:23" ht="17.100000000000001" customHeight="1" x14ac:dyDescent="0.3">
      <c r="A23" s="23">
        <v>220</v>
      </c>
      <c r="B23" s="21" t="s">
        <v>9</v>
      </c>
      <c r="C23" s="47" t="s">
        <v>63</v>
      </c>
      <c r="D23" s="48" t="s">
        <v>145</v>
      </c>
      <c r="E23" s="46">
        <v>38080</v>
      </c>
      <c r="F23" s="59" t="s">
        <v>24</v>
      </c>
      <c r="G23" s="63" t="s">
        <v>179</v>
      </c>
      <c r="H23" s="51"/>
      <c r="I23" s="44" t="s">
        <v>28</v>
      </c>
      <c r="J23" s="22">
        <f t="shared" ca="1" si="0"/>
        <v>12</v>
      </c>
      <c r="K23" s="25" t="str">
        <f ca="1">IF(LISTE!$J23="","",VLOOKUP(LISTE!$J23,$U$3:$V$92,2,FALSE))</f>
        <v>Benjamins</v>
      </c>
      <c r="S23" s="38"/>
      <c r="U23" s="39">
        <v>22</v>
      </c>
      <c r="V23" s="24" t="s">
        <v>13</v>
      </c>
      <c r="W23" s="5"/>
    </row>
    <row r="24" spans="1:23" ht="17.100000000000001" customHeight="1" x14ac:dyDescent="0.3">
      <c r="A24" s="23">
        <v>221</v>
      </c>
      <c r="B24" s="21" t="s">
        <v>9</v>
      </c>
      <c r="C24" s="47" t="s">
        <v>64</v>
      </c>
      <c r="D24" s="48" t="s">
        <v>129</v>
      </c>
      <c r="E24" s="46">
        <v>38081</v>
      </c>
      <c r="F24" s="59" t="s">
        <v>24</v>
      </c>
      <c r="G24" s="63" t="s">
        <v>185</v>
      </c>
      <c r="H24" s="51"/>
      <c r="I24" s="44" t="s">
        <v>28</v>
      </c>
      <c r="J24" s="22">
        <f t="shared" ca="1" si="0"/>
        <v>12</v>
      </c>
      <c r="K24" s="25" t="str">
        <f ca="1">IF(LISTE!$J24="","",VLOOKUP(LISTE!$J24,$U$3:$V$92,2,FALSE))</f>
        <v>Benjamins</v>
      </c>
      <c r="S24" s="38"/>
      <c r="U24" s="39">
        <v>23</v>
      </c>
      <c r="V24" s="24" t="s">
        <v>13</v>
      </c>
      <c r="W24" s="5"/>
    </row>
    <row r="25" spans="1:23" ht="17.100000000000001" customHeight="1" x14ac:dyDescent="0.3">
      <c r="A25" s="23">
        <v>222</v>
      </c>
      <c r="B25" s="21" t="s">
        <v>9</v>
      </c>
      <c r="C25" s="47" t="s">
        <v>35</v>
      </c>
      <c r="D25" s="48" t="s">
        <v>146</v>
      </c>
      <c r="E25" s="46">
        <v>38082</v>
      </c>
      <c r="F25" s="59" t="s">
        <v>24</v>
      </c>
      <c r="G25" s="63" t="s">
        <v>185</v>
      </c>
      <c r="H25" s="51"/>
      <c r="I25" s="44" t="s">
        <v>28</v>
      </c>
      <c r="J25" s="22">
        <f t="shared" ca="1" si="0"/>
        <v>12</v>
      </c>
      <c r="K25" s="25" t="str">
        <f ca="1">IF(LISTE!$J25="","",VLOOKUP(LISTE!$J25,$U$3:$V$92,2,FALSE))</f>
        <v>Benjamins</v>
      </c>
      <c r="S25" s="38"/>
      <c r="U25" s="39">
        <v>24</v>
      </c>
      <c r="V25" s="24" t="s">
        <v>13</v>
      </c>
      <c r="W25" s="5"/>
    </row>
    <row r="26" spans="1:23" ht="17.100000000000001" customHeight="1" x14ac:dyDescent="0.3">
      <c r="A26" s="23">
        <v>223</v>
      </c>
      <c r="B26" s="21" t="s">
        <v>9</v>
      </c>
      <c r="C26" s="47" t="s">
        <v>65</v>
      </c>
      <c r="D26" s="48" t="s">
        <v>128</v>
      </c>
      <c r="E26" s="46">
        <v>38083</v>
      </c>
      <c r="F26" s="59" t="s">
        <v>24</v>
      </c>
      <c r="G26" s="63" t="s">
        <v>185</v>
      </c>
      <c r="H26" s="51"/>
      <c r="I26" s="44" t="s">
        <v>28</v>
      </c>
      <c r="J26" s="22">
        <f t="shared" ca="1" si="0"/>
        <v>12</v>
      </c>
      <c r="K26" s="25" t="str">
        <f ca="1">IF(LISTE!$J26="","",VLOOKUP(LISTE!$J26,$U$3:$V$92,2,FALSE))</f>
        <v>Benjamins</v>
      </c>
      <c r="S26" s="38"/>
      <c r="U26" s="39">
        <v>25</v>
      </c>
      <c r="V26" s="24" t="s">
        <v>13</v>
      </c>
      <c r="W26" s="5"/>
    </row>
    <row r="27" spans="1:23" ht="17.100000000000001" customHeight="1" x14ac:dyDescent="0.3">
      <c r="A27" s="23">
        <v>224</v>
      </c>
      <c r="B27" s="21" t="s">
        <v>9</v>
      </c>
      <c r="C27" s="47" t="s">
        <v>66</v>
      </c>
      <c r="D27" s="48" t="s">
        <v>124</v>
      </c>
      <c r="E27" s="46">
        <v>38084</v>
      </c>
      <c r="F27" s="59" t="s">
        <v>24</v>
      </c>
      <c r="G27" s="63" t="s">
        <v>185</v>
      </c>
      <c r="H27" s="51"/>
      <c r="I27" s="44" t="s">
        <v>28</v>
      </c>
      <c r="J27" s="22">
        <f t="shared" ca="1" si="0"/>
        <v>12</v>
      </c>
      <c r="K27" s="25" t="str">
        <f ca="1">IF(LISTE!$J27="","",VLOOKUP(LISTE!$J27,$U$3:$V$92,2,FALSE))</f>
        <v>Benjamins</v>
      </c>
      <c r="S27" s="38"/>
      <c r="U27" s="39">
        <v>26</v>
      </c>
      <c r="V27" s="24" t="s">
        <v>13</v>
      </c>
      <c r="W27" s="5"/>
    </row>
    <row r="28" spans="1:23" ht="17.100000000000001" customHeight="1" x14ac:dyDescent="0.3">
      <c r="A28" s="23">
        <v>225</v>
      </c>
      <c r="B28" s="21" t="s">
        <v>9</v>
      </c>
      <c r="C28" s="47" t="s">
        <v>67</v>
      </c>
      <c r="D28" s="48" t="s">
        <v>123</v>
      </c>
      <c r="E28" s="46">
        <v>38085</v>
      </c>
      <c r="F28" s="59" t="s">
        <v>24</v>
      </c>
      <c r="G28" s="63" t="s">
        <v>185</v>
      </c>
      <c r="H28" s="51"/>
      <c r="I28" s="44" t="s">
        <v>28</v>
      </c>
      <c r="J28" s="22">
        <f t="shared" ca="1" si="0"/>
        <v>12</v>
      </c>
      <c r="K28" s="25" t="str">
        <f ca="1">IF(LISTE!$J28="","",VLOOKUP(LISTE!$J28,$U$3:$V$92,2,FALSE))</f>
        <v>Benjamins</v>
      </c>
      <c r="S28" s="38"/>
      <c r="U28" s="39">
        <v>27</v>
      </c>
      <c r="V28" s="24" t="s">
        <v>13</v>
      </c>
      <c r="W28" s="5"/>
    </row>
    <row r="29" spans="1:23" ht="17.100000000000001" customHeight="1" x14ac:dyDescent="0.3">
      <c r="A29" s="23">
        <v>226</v>
      </c>
      <c r="B29" s="21" t="s">
        <v>9</v>
      </c>
      <c r="C29" s="47" t="s">
        <v>68</v>
      </c>
      <c r="D29" s="48" t="s">
        <v>122</v>
      </c>
      <c r="E29" s="46">
        <v>38086</v>
      </c>
      <c r="F29" s="59" t="s">
        <v>24</v>
      </c>
      <c r="G29" s="63" t="s">
        <v>186</v>
      </c>
      <c r="H29" s="51"/>
      <c r="I29" s="44" t="s">
        <v>28</v>
      </c>
      <c r="J29" s="22">
        <f t="shared" ca="1" si="0"/>
        <v>12</v>
      </c>
      <c r="K29" s="25" t="str">
        <f ca="1">IF(LISTE!$J29="","",VLOOKUP(LISTE!$J29,$U$3:$V$92,2,FALSE))</f>
        <v>Benjamins</v>
      </c>
      <c r="S29" s="38"/>
      <c r="U29" s="39">
        <v>28</v>
      </c>
      <c r="V29" s="24" t="s">
        <v>13</v>
      </c>
      <c r="W29" s="5"/>
    </row>
    <row r="30" spans="1:23" ht="17.100000000000001" customHeight="1" x14ac:dyDescent="0.3">
      <c r="A30" s="23">
        <v>227</v>
      </c>
      <c r="B30" s="21" t="s">
        <v>9</v>
      </c>
      <c r="C30" s="47" t="s">
        <v>69</v>
      </c>
      <c r="D30" s="48" t="s">
        <v>147</v>
      </c>
      <c r="E30" s="46">
        <v>38087</v>
      </c>
      <c r="F30" s="59" t="s">
        <v>24</v>
      </c>
      <c r="G30" s="63" t="s">
        <v>186</v>
      </c>
      <c r="H30" s="51"/>
      <c r="I30" s="44" t="s">
        <v>28</v>
      </c>
      <c r="J30" s="22">
        <f t="shared" ca="1" si="0"/>
        <v>12</v>
      </c>
      <c r="K30" s="25" t="str">
        <f ca="1">IF(LISTE!$J30="","",VLOOKUP(LISTE!$J30,$U$3:$V$92,2,FALSE))</f>
        <v>Benjamins</v>
      </c>
      <c r="S30" s="38"/>
      <c r="U30" s="39">
        <v>29</v>
      </c>
      <c r="V30" s="24" t="s">
        <v>13</v>
      </c>
      <c r="W30" s="5"/>
    </row>
    <row r="31" spans="1:23" ht="17.100000000000001" customHeight="1" x14ac:dyDescent="0.3">
      <c r="A31" s="23">
        <v>228</v>
      </c>
      <c r="B31" s="21" t="s">
        <v>9</v>
      </c>
      <c r="C31" s="47" t="s">
        <v>70</v>
      </c>
      <c r="D31" s="48" t="s">
        <v>116</v>
      </c>
      <c r="E31" s="46">
        <v>38088</v>
      </c>
      <c r="F31" s="59" t="s">
        <v>24</v>
      </c>
      <c r="G31" s="63" t="s">
        <v>186</v>
      </c>
      <c r="H31" s="51"/>
      <c r="I31" s="44" t="s">
        <v>28</v>
      </c>
      <c r="J31" s="22">
        <f t="shared" ca="1" si="0"/>
        <v>12</v>
      </c>
      <c r="K31" s="25" t="str">
        <f ca="1">IF(LISTE!$J31="","",VLOOKUP(LISTE!$J31,$U$3:$V$92,2,FALSE))</f>
        <v>Benjamins</v>
      </c>
      <c r="S31" s="38"/>
      <c r="U31" s="39">
        <v>30</v>
      </c>
      <c r="V31" s="24" t="s">
        <v>13</v>
      </c>
      <c r="W31" s="5"/>
    </row>
    <row r="32" spans="1:23" ht="17.100000000000001" customHeight="1" x14ac:dyDescent="0.3">
      <c r="A32" s="23">
        <v>229</v>
      </c>
      <c r="B32" s="21" t="s">
        <v>9</v>
      </c>
      <c r="C32" s="47" t="s">
        <v>71</v>
      </c>
      <c r="D32" s="48" t="s">
        <v>148</v>
      </c>
      <c r="E32" s="46">
        <v>38089</v>
      </c>
      <c r="F32" s="59" t="s">
        <v>24</v>
      </c>
      <c r="G32" s="63" t="s">
        <v>186</v>
      </c>
      <c r="H32" s="51"/>
      <c r="I32" s="44" t="s">
        <v>28</v>
      </c>
      <c r="J32" s="22">
        <f t="shared" ca="1" si="0"/>
        <v>12</v>
      </c>
      <c r="K32" s="25" t="str">
        <f ca="1">IF(LISTE!$J32="","",VLOOKUP(LISTE!$J32,$U$3:$V$92,2,FALSE))</f>
        <v>Benjamins</v>
      </c>
      <c r="S32" s="38"/>
      <c r="U32" s="39">
        <v>31</v>
      </c>
      <c r="V32" s="24" t="s">
        <v>13</v>
      </c>
      <c r="W32" s="5"/>
    </row>
    <row r="33" spans="1:23" ht="17.100000000000001" customHeight="1" x14ac:dyDescent="0.3">
      <c r="A33" s="23">
        <v>230</v>
      </c>
      <c r="B33" s="21" t="s">
        <v>9</v>
      </c>
      <c r="C33" s="47" t="s">
        <v>72</v>
      </c>
      <c r="D33" s="48" t="s">
        <v>149</v>
      </c>
      <c r="E33" s="46">
        <v>38090</v>
      </c>
      <c r="F33" s="59" t="s">
        <v>24</v>
      </c>
      <c r="G33" s="63" t="s">
        <v>189</v>
      </c>
      <c r="H33" s="51"/>
      <c r="I33" s="44" t="s">
        <v>28</v>
      </c>
      <c r="J33" s="22">
        <f t="shared" ca="1" si="0"/>
        <v>12</v>
      </c>
      <c r="K33" s="25" t="str">
        <f ca="1">IF(LISTE!$J33="","",VLOOKUP(LISTE!$J33,$U$3:$V$92,2,FALSE))</f>
        <v>Benjamins</v>
      </c>
      <c r="S33" s="38"/>
      <c r="U33" s="39">
        <v>32</v>
      </c>
      <c r="V33" s="24" t="s">
        <v>13</v>
      </c>
      <c r="W33" s="5"/>
    </row>
    <row r="34" spans="1:23" ht="17.100000000000001" customHeight="1" x14ac:dyDescent="0.3">
      <c r="A34" s="23">
        <v>231</v>
      </c>
      <c r="B34" s="21" t="s">
        <v>9</v>
      </c>
      <c r="C34" s="47" t="s">
        <v>73</v>
      </c>
      <c r="D34" s="48" t="s">
        <v>150</v>
      </c>
      <c r="E34" s="46">
        <v>38091</v>
      </c>
      <c r="F34" s="59" t="s">
        <v>24</v>
      </c>
      <c r="G34" s="63" t="s">
        <v>189</v>
      </c>
      <c r="H34" s="51"/>
      <c r="I34" s="44" t="s">
        <v>28</v>
      </c>
      <c r="J34" s="22">
        <f t="shared" ca="1" si="0"/>
        <v>12</v>
      </c>
      <c r="K34" s="25" t="str">
        <f ca="1">IF(LISTE!$J34="","",VLOOKUP(LISTE!$J34,$U$3:$V$92,2,FALSE))</f>
        <v>Benjamins</v>
      </c>
      <c r="S34" s="38"/>
      <c r="U34" s="39">
        <v>33</v>
      </c>
      <c r="V34" s="24" t="s">
        <v>13</v>
      </c>
      <c r="W34" s="5"/>
    </row>
    <row r="35" spans="1:23" ht="17.100000000000001" customHeight="1" x14ac:dyDescent="0.3">
      <c r="A35" s="23">
        <v>232</v>
      </c>
      <c r="B35" s="21" t="s">
        <v>9</v>
      </c>
      <c r="C35" s="47" t="s">
        <v>74</v>
      </c>
      <c r="D35" s="48" t="s">
        <v>151</v>
      </c>
      <c r="E35" s="46">
        <v>38092</v>
      </c>
      <c r="F35" s="59" t="s">
        <v>24</v>
      </c>
      <c r="G35" s="63" t="s">
        <v>189</v>
      </c>
      <c r="H35" s="51"/>
      <c r="I35" s="44" t="s">
        <v>28</v>
      </c>
      <c r="J35" s="22">
        <f t="shared" ca="1" si="0"/>
        <v>12</v>
      </c>
      <c r="K35" s="25" t="str">
        <f ca="1">IF(LISTE!$J35="","",VLOOKUP(LISTE!$J35,$U$3:$V$92,2,FALSE))</f>
        <v>Benjamins</v>
      </c>
      <c r="S35" s="38"/>
      <c r="U35" s="39">
        <v>34</v>
      </c>
      <c r="V35" s="24" t="s">
        <v>13</v>
      </c>
      <c r="W35" s="5"/>
    </row>
    <row r="36" spans="1:23" ht="17.100000000000001" customHeight="1" x14ac:dyDescent="0.3">
      <c r="A36" s="23">
        <v>233</v>
      </c>
      <c r="B36" s="21" t="s">
        <v>9</v>
      </c>
      <c r="C36" s="47" t="s">
        <v>75</v>
      </c>
      <c r="D36" s="48" t="s">
        <v>120</v>
      </c>
      <c r="E36" s="46">
        <v>38093</v>
      </c>
      <c r="F36" s="59" t="s">
        <v>24</v>
      </c>
      <c r="G36" s="63" t="s">
        <v>189</v>
      </c>
      <c r="H36" s="51"/>
      <c r="I36" s="44" t="s">
        <v>28</v>
      </c>
      <c r="J36" s="22">
        <f t="shared" ca="1" si="0"/>
        <v>12</v>
      </c>
      <c r="K36" s="25" t="str">
        <f ca="1">IF(LISTE!$J36="","",VLOOKUP(LISTE!$J36,$U$3:$V$92,2,FALSE))</f>
        <v>Benjamins</v>
      </c>
      <c r="S36" s="38"/>
      <c r="U36" s="39">
        <v>35</v>
      </c>
      <c r="V36" s="24" t="s">
        <v>13</v>
      </c>
      <c r="W36" s="5"/>
    </row>
    <row r="37" spans="1:23" ht="17.100000000000001" customHeight="1" x14ac:dyDescent="0.3">
      <c r="A37" s="23">
        <v>234</v>
      </c>
      <c r="B37" s="21" t="s">
        <v>9</v>
      </c>
      <c r="C37" s="47" t="s">
        <v>76</v>
      </c>
      <c r="D37" s="48" t="s">
        <v>152</v>
      </c>
      <c r="E37" s="46">
        <v>38094</v>
      </c>
      <c r="F37" s="59" t="s">
        <v>24</v>
      </c>
      <c r="G37" s="63" t="s">
        <v>189</v>
      </c>
      <c r="H37" s="51"/>
      <c r="I37" s="44" t="s">
        <v>28</v>
      </c>
      <c r="J37" s="22">
        <f t="shared" ca="1" si="0"/>
        <v>12</v>
      </c>
      <c r="K37" s="25" t="str">
        <f ca="1">IF(LISTE!$J37="","",VLOOKUP(LISTE!$J37,$U$3:$V$92,2,FALSE))</f>
        <v>Benjamins</v>
      </c>
      <c r="S37" s="38"/>
      <c r="U37" s="39">
        <v>36</v>
      </c>
      <c r="V37" s="24" t="s">
        <v>13</v>
      </c>
      <c r="W37" s="5"/>
    </row>
    <row r="38" spans="1:23" ht="17.100000000000001" customHeight="1" x14ac:dyDescent="0.3">
      <c r="A38" s="23">
        <v>235</v>
      </c>
      <c r="B38" s="21" t="s">
        <v>9</v>
      </c>
      <c r="C38" s="47" t="s">
        <v>77</v>
      </c>
      <c r="D38" s="48" t="s">
        <v>153</v>
      </c>
      <c r="E38" s="46">
        <v>38095</v>
      </c>
      <c r="F38" s="59" t="s">
        <v>24</v>
      </c>
      <c r="G38" s="63" t="s">
        <v>193</v>
      </c>
      <c r="H38" s="51"/>
      <c r="I38" s="44" t="s">
        <v>28</v>
      </c>
      <c r="J38" s="22">
        <f t="shared" ca="1" si="0"/>
        <v>12</v>
      </c>
      <c r="K38" s="25" t="str">
        <f ca="1">IF(LISTE!$J38="","",VLOOKUP(LISTE!$J38,$U$3:$V$92,2,FALSE))</f>
        <v>Benjamins</v>
      </c>
      <c r="S38" s="38"/>
      <c r="U38" s="39">
        <v>37</v>
      </c>
      <c r="V38" s="24" t="s">
        <v>13</v>
      </c>
      <c r="W38" s="5"/>
    </row>
    <row r="39" spans="1:23" ht="17.100000000000001" customHeight="1" x14ac:dyDescent="0.3">
      <c r="A39" s="23">
        <v>236</v>
      </c>
      <c r="B39" s="21" t="s">
        <v>9</v>
      </c>
      <c r="C39" s="47" t="s">
        <v>78</v>
      </c>
      <c r="D39" s="48" t="s">
        <v>121</v>
      </c>
      <c r="E39" s="46">
        <v>38096</v>
      </c>
      <c r="F39" s="59" t="s">
        <v>24</v>
      </c>
      <c r="G39" s="63" t="s">
        <v>193</v>
      </c>
      <c r="H39" s="51"/>
      <c r="I39" s="44" t="s">
        <v>28</v>
      </c>
      <c r="J39" s="22">
        <f t="shared" ca="1" si="0"/>
        <v>12</v>
      </c>
      <c r="K39" s="25" t="str">
        <f ca="1">IF(LISTE!$J39="","",VLOOKUP(LISTE!$J39,$U$3:$V$92,2,FALSE))</f>
        <v>Benjamins</v>
      </c>
      <c r="S39" s="38"/>
      <c r="U39" s="39">
        <v>38</v>
      </c>
      <c r="V39" s="24" t="s">
        <v>13</v>
      </c>
      <c r="W39" s="5"/>
    </row>
    <row r="40" spans="1:23" ht="17.100000000000001" customHeight="1" x14ac:dyDescent="0.3">
      <c r="A40" s="23">
        <v>237</v>
      </c>
      <c r="B40" s="21" t="s">
        <v>9</v>
      </c>
      <c r="C40" s="47" t="s">
        <v>79</v>
      </c>
      <c r="D40" s="48" t="s">
        <v>154</v>
      </c>
      <c r="E40" s="46">
        <v>38097</v>
      </c>
      <c r="F40" s="59" t="s">
        <v>24</v>
      </c>
      <c r="G40" s="63" t="s">
        <v>193</v>
      </c>
      <c r="H40" s="51"/>
      <c r="I40" s="44" t="s">
        <v>28</v>
      </c>
      <c r="J40" s="22">
        <f t="shared" ca="1" si="0"/>
        <v>12</v>
      </c>
      <c r="K40" s="25" t="str">
        <f ca="1">IF(LISTE!$J40="","",VLOOKUP(LISTE!$J40,$U$3:$V$92,2,FALSE))</f>
        <v>Benjamins</v>
      </c>
      <c r="S40" s="38"/>
      <c r="U40" s="39">
        <v>39</v>
      </c>
      <c r="V40" s="24" t="s">
        <v>13</v>
      </c>
      <c r="W40" s="5"/>
    </row>
    <row r="41" spans="1:23" ht="17.100000000000001" customHeight="1" x14ac:dyDescent="0.3">
      <c r="A41" s="23">
        <v>238</v>
      </c>
      <c r="B41" s="21" t="s">
        <v>9</v>
      </c>
      <c r="C41" s="47" t="s">
        <v>80</v>
      </c>
      <c r="D41" s="48" t="s">
        <v>130</v>
      </c>
      <c r="E41" s="46">
        <v>38098</v>
      </c>
      <c r="F41" s="59" t="s">
        <v>24</v>
      </c>
      <c r="G41" s="63" t="s">
        <v>193</v>
      </c>
      <c r="H41" s="51"/>
      <c r="I41" s="44" t="s">
        <v>28</v>
      </c>
      <c r="J41" s="22">
        <f t="shared" ca="1" si="0"/>
        <v>12</v>
      </c>
      <c r="K41" s="25" t="str">
        <f ca="1">IF(LISTE!$J41="","",VLOOKUP(LISTE!$J41,$U$3:$V$92,2,FALSE))</f>
        <v>Benjamins</v>
      </c>
      <c r="S41" s="38"/>
      <c r="U41" s="39">
        <v>40</v>
      </c>
      <c r="V41" s="24" t="s">
        <v>14</v>
      </c>
      <c r="W41" s="5"/>
    </row>
    <row r="42" spans="1:23" ht="17.100000000000001" customHeight="1" x14ac:dyDescent="0.3">
      <c r="A42" s="23">
        <v>239</v>
      </c>
      <c r="B42" s="21" t="s">
        <v>9</v>
      </c>
      <c r="C42" s="47" t="s">
        <v>81</v>
      </c>
      <c r="D42" s="48" t="s">
        <v>155</v>
      </c>
      <c r="E42" s="46">
        <v>38099</v>
      </c>
      <c r="F42" s="59" t="s">
        <v>24</v>
      </c>
      <c r="G42" s="63" t="s">
        <v>193</v>
      </c>
      <c r="H42" s="51"/>
      <c r="I42" s="44" t="s">
        <v>28</v>
      </c>
      <c r="J42" s="22">
        <f t="shared" ca="1" si="0"/>
        <v>12</v>
      </c>
      <c r="K42" s="25" t="str">
        <f ca="1">IF(LISTE!$J42="","",VLOOKUP(LISTE!$J42,$U$3:$V$92,2,FALSE))</f>
        <v>Benjamins</v>
      </c>
      <c r="S42" s="38"/>
      <c r="U42" s="39">
        <v>41</v>
      </c>
      <c r="V42" s="24" t="s">
        <v>14</v>
      </c>
      <c r="W42" s="5"/>
    </row>
    <row r="43" spans="1:23" ht="17.100000000000001" customHeight="1" x14ac:dyDescent="0.3">
      <c r="A43" s="23">
        <v>240</v>
      </c>
      <c r="B43" s="21" t="s">
        <v>9</v>
      </c>
      <c r="C43" s="47" t="s">
        <v>82</v>
      </c>
      <c r="D43" s="48" t="s">
        <v>122</v>
      </c>
      <c r="E43" s="46">
        <v>38100</v>
      </c>
      <c r="F43" s="59" t="s">
        <v>24</v>
      </c>
      <c r="G43" s="63" t="s">
        <v>191</v>
      </c>
      <c r="H43" s="51"/>
      <c r="I43" s="44" t="s">
        <v>28</v>
      </c>
      <c r="J43" s="22">
        <f t="shared" ca="1" si="0"/>
        <v>12</v>
      </c>
      <c r="K43" s="25" t="str">
        <f ca="1">IF(LISTE!$J43="","",VLOOKUP(LISTE!$J43,$U$3:$V$92,2,FALSE))</f>
        <v>Benjamins</v>
      </c>
      <c r="S43" s="38"/>
      <c r="U43" s="39">
        <v>42</v>
      </c>
      <c r="V43" s="24" t="s">
        <v>14</v>
      </c>
      <c r="W43" s="5"/>
    </row>
    <row r="44" spans="1:23" ht="17.100000000000001" customHeight="1" x14ac:dyDescent="0.3">
      <c r="A44" s="23">
        <v>241</v>
      </c>
      <c r="B44" s="21" t="s">
        <v>9</v>
      </c>
      <c r="C44" s="47" t="s">
        <v>83</v>
      </c>
      <c r="D44" s="48" t="s">
        <v>156</v>
      </c>
      <c r="E44" s="46">
        <v>38101</v>
      </c>
      <c r="F44" s="59" t="s">
        <v>24</v>
      </c>
      <c r="G44" s="63" t="s">
        <v>191</v>
      </c>
      <c r="H44" s="51"/>
      <c r="I44" s="44" t="s">
        <v>28</v>
      </c>
      <c r="J44" s="22">
        <f t="shared" ca="1" si="0"/>
        <v>12</v>
      </c>
      <c r="K44" s="25" t="str">
        <f ca="1">IF(LISTE!$J44="","",VLOOKUP(LISTE!$J44,$U$3:$V$92,2,FALSE))</f>
        <v>Benjamins</v>
      </c>
      <c r="S44" s="38"/>
      <c r="U44" s="39">
        <v>43</v>
      </c>
      <c r="V44" s="24" t="s">
        <v>14</v>
      </c>
    </row>
    <row r="45" spans="1:23" ht="17.100000000000001" customHeight="1" x14ac:dyDescent="0.3">
      <c r="A45" s="23">
        <v>242</v>
      </c>
      <c r="B45" s="21" t="s">
        <v>9</v>
      </c>
      <c r="C45" s="47" t="s">
        <v>84</v>
      </c>
      <c r="D45" s="48" t="s">
        <v>37</v>
      </c>
      <c r="E45" s="46">
        <v>38102</v>
      </c>
      <c r="F45" s="59" t="s">
        <v>24</v>
      </c>
      <c r="G45" s="63" t="s">
        <v>191</v>
      </c>
      <c r="H45" s="51"/>
      <c r="I45" s="44" t="s">
        <v>28</v>
      </c>
      <c r="J45" s="22">
        <f t="shared" ca="1" si="0"/>
        <v>12</v>
      </c>
      <c r="K45" s="25" t="str">
        <f ca="1">IF(LISTE!$J45="","",VLOOKUP(LISTE!$J45,$U$3:$V$92,2,FALSE))</f>
        <v>Benjamins</v>
      </c>
      <c r="S45" s="38"/>
      <c r="U45" s="39">
        <v>44</v>
      </c>
      <c r="V45" s="24" t="s">
        <v>14</v>
      </c>
    </row>
    <row r="46" spans="1:23" ht="17.100000000000001" customHeight="1" x14ac:dyDescent="0.3">
      <c r="A46" s="23">
        <v>243</v>
      </c>
      <c r="B46" s="21" t="s">
        <v>9</v>
      </c>
      <c r="C46" s="47" t="s">
        <v>85</v>
      </c>
      <c r="D46" s="48" t="s">
        <v>38</v>
      </c>
      <c r="E46" s="46">
        <v>38103</v>
      </c>
      <c r="F46" s="59" t="s">
        <v>24</v>
      </c>
      <c r="G46" s="63" t="s">
        <v>191</v>
      </c>
      <c r="H46" s="51"/>
      <c r="I46" s="44" t="s">
        <v>28</v>
      </c>
      <c r="J46" s="22">
        <f t="shared" ca="1" si="0"/>
        <v>12</v>
      </c>
      <c r="K46" s="25" t="str">
        <f ca="1">IF(LISTE!$J46="","",VLOOKUP(LISTE!$J46,$U$3:$V$92,2,FALSE))</f>
        <v>Benjamins</v>
      </c>
      <c r="S46" s="38"/>
      <c r="U46" s="39">
        <v>45</v>
      </c>
      <c r="V46" s="24" t="s">
        <v>14</v>
      </c>
    </row>
    <row r="47" spans="1:23" ht="17.100000000000001" customHeight="1" x14ac:dyDescent="0.3">
      <c r="A47" s="23">
        <v>244</v>
      </c>
      <c r="B47" s="21" t="s">
        <v>9</v>
      </c>
      <c r="C47" s="47" t="s">
        <v>86</v>
      </c>
      <c r="D47" s="48" t="s">
        <v>157</v>
      </c>
      <c r="E47" s="46">
        <v>38104</v>
      </c>
      <c r="F47" s="59" t="s">
        <v>24</v>
      </c>
      <c r="G47" s="63" t="s">
        <v>181</v>
      </c>
      <c r="H47" s="51"/>
      <c r="I47" s="44" t="s">
        <v>28</v>
      </c>
      <c r="J47" s="22">
        <f t="shared" ca="1" si="0"/>
        <v>12</v>
      </c>
      <c r="K47" s="25" t="str">
        <f ca="1">IF(LISTE!$J47="","",VLOOKUP(LISTE!$J47,$U$3:$V$92,2,FALSE))</f>
        <v>Benjamins</v>
      </c>
      <c r="S47" s="38"/>
      <c r="U47" s="39">
        <v>46</v>
      </c>
      <c r="V47" s="24" t="s">
        <v>14</v>
      </c>
    </row>
    <row r="48" spans="1:23" ht="17.100000000000001" customHeight="1" x14ac:dyDescent="0.3">
      <c r="A48" s="23">
        <v>245</v>
      </c>
      <c r="B48" s="21" t="s">
        <v>9</v>
      </c>
      <c r="C48" s="47" t="s">
        <v>87</v>
      </c>
      <c r="D48" s="48" t="s">
        <v>158</v>
      </c>
      <c r="E48" s="46">
        <v>38105</v>
      </c>
      <c r="F48" s="59" t="s">
        <v>24</v>
      </c>
      <c r="G48" s="63" t="s">
        <v>181</v>
      </c>
      <c r="H48" s="51"/>
      <c r="I48" s="44" t="s">
        <v>28</v>
      </c>
      <c r="J48" s="22">
        <f t="shared" ca="1" si="0"/>
        <v>12</v>
      </c>
      <c r="K48" s="25" t="str">
        <f ca="1">IF(LISTE!$J48="","",VLOOKUP(LISTE!$J48,$U$3:$V$92,2,FALSE))</f>
        <v>Benjamins</v>
      </c>
      <c r="S48" s="38"/>
      <c r="U48" s="39">
        <v>47</v>
      </c>
      <c r="V48" s="24" t="s">
        <v>14</v>
      </c>
    </row>
    <row r="49" spans="1:22" ht="17.100000000000001" customHeight="1" x14ac:dyDescent="0.3">
      <c r="A49" s="23">
        <v>246</v>
      </c>
      <c r="B49" s="21" t="s">
        <v>9</v>
      </c>
      <c r="C49" s="47" t="s">
        <v>88</v>
      </c>
      <c r="D49" s="48" t="s">
        <v>159</v>
      </c>
      <c r="E49" s="46">
        <v>38106</v>
      </c>
      <c r="F49" s="59" t="s">
        <v>24</v>
      </c>
      <c r="G49" s="63" t="s">
        <v>181</v>
      </c>
      <c r="H49" s="51"/>
      <c r="I49" s="44" t="s">
        <v>28</v>
      </c>
      <c r="J49" s="22">
        <f t="shared" ca="1" si="0"/>
        <v>12</v>
      </c>
      <c r="K49" s="25" t="str">
        <f ca="1">IF(LISTE!$J49="","",VLOOKUP(LISTE!$J49,$U$3:$V$92,2,FALSE))</f>
        <v>Benjamins</v>
      </c>
      <c r="S49" s="38"/>
      <c r="U49" s="39">
        <v>48</v>
      </c>
      <c r="V49" s="24" t="s">
        <v>14</v>
      </c>
    </row>
    <row r="50" spans="1:22" ht="17.100000000000001" customHeight="1" x14ac:dyDescent="0.3">
      <c r="A50" s="23">
        <v>247</v>
      </c>
      <c r="B50" s="21" t="s">
        <v>9</v>
      </c>
      <c r="C50" s="47" t="s">
        <v>89</v>
      </c>
      <c r="D50" s="48" t="s">
        <v>127</v>
      </c>
      <c r="E50" s="46">
        <v>38107</v>
      </c>
      <c r="F50" s="59" t="s">
        <v>24</v>
      </c>
      <c r="G50" s="63" t="s">
        <v>182</v>
      </c>
      <c r="H50" s="51"/>
      <c r="I50" s="44" t="s">
        <v>28</v>
      </c>
      <c r="J50" s="22">
        <f t="shared" ca="1" si="0"/>
        <v>12</v>
      </c>
      <c r="K50" s="25" t="str">
        <f ca="1">IF(LISTE!$J50="","",VLOOKUP(LISTE!$J50,$U$3:$V$92,2,FALSE))</f>
        <v>Benjamins</v>
      </c>
      <c r="S50" s="38"/>
      <c r="U50" s="39">
        <v>49</v>
      </c>
      <c r="V50" s="24" t="s">
        <v>14</v>
      </c>
    </row>
    <row r="51" spans="1:22" ht="17.100000000000001" customHeight="1" x14ac:dyDescent="0.3">
      <c r="A51" s="23">
        <v>248</v>
      </c>
      <c r="B51" s="21" t="s">
        <v>9</v>
      </c>
      <c r="C51" s="47" t="s">
        <v>90</v>
      </c>
      <c r="D51" s="48" t="s">
        <v>131</v>
      </c>
      <c r="E51" s="46">
        <v>38108</v>
      </c>
      <c r="F51" s="59" t="s">
        <v>24</v>
      </c>
      <c r="G51" s="63" t="s">
        <v>182</v>
      </c>
      <c r="H51" s="51"/>
      <c r="I51" s="44" t="s">
        <v>28</v>
      </c>
      <c r="J51" s="22">
        <f t="shared" ca="1" si="0"/>
        <v>12</v>
      </c>
      <c r="K51" s="25" t="str">
        <f ca="1">IF(LISTE!$J51="","",VLOOKUP(LISTE!$J51,$U$3:$V$92,2,FALSE))</f>
        <v>Benjamins</v>
      </c>
      <c r="S51" s="38"/>
      <c r="U51" s="39">
        <v>50</v>
      </c>
      <c r="V51" s="24" t="s">
        <v>15</v>
      </c>
    </row>
    <row r="52" spans="1:22" ht="17.100000000000001" customHeight="1" x14ac:dyDescent="0.3">
      <c r="A52" s="23">
        <v>249</v>
      </c>
      <c r="B52" s="21" t="s">
        <v>9</v>
      </c>
      <c r="C52" s="47" t="s">
        <v>91</v>
      </c>
      <c r="D52" s="48" t="s">
        <v>126</v>
      </c>
      <c r="E52" s="46">
        <v>38109</v>
      </c>
      <c r="F52" s="59" t="s">
        <v>24</v>
      </c>
      <c r="G52" s="63" t="s">
        <v>182</v>
      </c>
      <c r="H52" s="51"/>
      <c r="I52" s="44" t="s">
        <v>28</v>
      </c>
      <c r="J52" s="22">
        <f t="shared" ca="1" si="0"/>
        <v>12</v>
      </c>
      <c r="K52" s="25" t="str">
        <f ca="1">IF(LISTE!$J52="","",VLOOKUP(LISTE!$J52,$U$3:$V$92,2,FALSE))</f>
        <v>Benjamins</v>
      </c>
      <c r="S52" s="38"/>
      <c r="U52" s="39">
        <v>51</v>
      </c>
      <c r="V52" s="24" t="s">
        <v>15</v>
      </c>
    </row>
    <row r="53" spans="1:22" ht="17.100000000000001" customHeight="1" x14ac:dyDescent="0.3">
      <c r="A53" s="23">
        <v>250</v>
      </c>
      <c r="B53" s="21" t="s">
        <v>9</v>
      </c>
      <c r="C53" s="47" t="s">
        <v>92</v>
      </c>
      <c r="D53" s="48" t="s">
        <v>160</v>
      </c>
      <c r="E53" s="46">
        <v>38110</v>
      </c>
      <c r="F53" s="59" t="s">
        <v>24</v>
      </c>
      <c r="G53" s="63" t="s">
        <v>182</v>
      </c>
      <c r="H53" s="51"/>
      <c r="I53" s="44" t="s">
        <v>28</v>
      </c>
      <c r="J53" s="22">
        <f t="shared" ca="1" si="0"/>
        <v>12</v>
      </c>
      <c r="K53" s="25" t="str">
        <f ca="1">IF(LISTE!$J53="","",VLOOKUP(LISTE!$J53,$U$3:$V$92,2,FALSE))</f>
        <v>Benjamins</v>
      </c>
      <c r="S53" s="38"/>
      <c r="U53" s="39">
        <v>52</v>
      </c>
      <c r="V53" s="24" t="s">
        <v>15</v>
      </c>
    </row>
    <row r="54" spans="1:22" ht="17.100000000000001" customHeight="1" x14ac:dyDescent="0.3">
      <c r="A54" s="23">
        <v>251</v>
      </c>
      <c r="B54" s="21" t="s">
        <v>9</v>
      </c>
      <c r="C54" s="47" t="s">
        <v>93</v>
      </c>
      <c r="D54" s="48" t="s">
        <v>161</v>
      </c>
      <c r="E54" s="46">
        <v>38111</v>
      </c>
      <c r="F54" s="59" t="s">
        <v>24</v>
      </c>
      <c r="G54" s="63" t="s">
        <v>182</v>
      </c>
      <c r="H54" s="51"/>
      <c r="I54" s="44" t="s">
        <v>28</v>
      </c>
      <c r="J54" s="22">
        <f t="shared" ca="1" si="0"/>
        <v>12</v>
      </c>
      <c r="K54" s="25" t="str">
        <f ca="1">IF(LISTE!$J54="","",VLOOKUP(LISTE!$J54,$U$3:$V$92,2,FALSE))</f>
        <v>Benjamins</v>
      </c>
      <c r="S54" s="38"/>
      <c r="U54" s="39">
        <v>53</v>
      </c>
      <c r="V54" s="24" t="s">
        <v>15</v>
      </c>
    </row>
    <row r="55" spans="1:22" ht="17.100000000000001" customHeight="1" x14ac:dyDescent="0.3">
      <c r="A55" s="23">
        <v>252</v>
      </c>
      <c r="B55" s="21" t="s">
        <v>9</v>
      </c>
      <c r="C55" s="47" t="s">
        <v>94</v>
      </c>
      <c r="D55" s="48" t="s">
        <v>137</v>
      </c>
      <c r="E55" s="46">
        <v>38112</v>
      </c>
      <c r="F55" s="59" t="s">
        <v>24</v>
      </c>
      <c r="G55" s="63" t="s">
        <v>182</v>
      </c>
      <c r="H55" s="51"/>
      <c r="I55" s="44" t="s">
        <v>28</v>
      </c>
      <c r="J55" s="22">
        <f t="shared" ca="1" si="0"/>
        <v>12</v>
      </c>
      <c r="K55" s="25" t="str">
        <f ca="1">IF(LISTE!$J55="","",VLOOKUP(LISTE!$J55,$U$3:$V$92,2,FALSE))</f>
        <v>Benjamins</v>
      </c>
      <c r="S55" s="38"/>
      <c r="U55" s="39">
        <v>54</v>
      </c>
      <c r="V55" s="24" t="s">
        <v>15</v>
      </c>
    </row>
    <row r="56" spans="1:22" ht="17.100000000000001" customHeight="1" x14ac:dyDescent="0.3">
      <c r="A56" s="23">
        <v>253</v>
      </c>
      <c r="B56" s="21" t="s">
        <v>9</v>
      </c>
      <c r="C56" s="47" t="s">
        <v>95</v>
      </c>
      <c r="D56" s="48" t="s">
        <v>162</v>
      </c>
      <c r="E56" s="46">
        <v>38113</v>
      </c>
      <c r="F56" s="59" t="s">
        <v>24</v>
      </c>
      <c r="G56" s="63" t="s">
        <v>192</v>
      </c>
      <c r="H56" s="51"/>
      <c r="I56" s="44" t="s">
        <v>28</v>
      </c>
      <c r="J56" s="22">
        <f t="shared" ca="1" si="0"/>
        <v>12</v>
      </c>
      <c r="K56" s="25" t="str">
        <f ca="1">IF(LISTE!$J56="","",VLOOKUP(LISTE!$J56,$U$3:$V$92,2,FALSE))</f>
        <v>Benjamins</v>
      </c>
      <c r="S56" s="38"/>
      <c r="U56" s="39">
        <v>55</v>
      </c>
      <c r="V56" s="24" t="s">
        <v>15</v>
      </c>
    </row>
    <row r="57" spans="1:22" ht="17.100000000000001" customHeight="1" x14ac:dyDescent="0.3">
      <c r="A57" s="23">
        <v>254</v>
      </c>
      <c r="B57" s="21" t="s">
        <v>9</v>
      </c>
      <c r="C57" s="47" t="s">
        <v>86</v>
      </c>
      <c r="D57" s="48" t="s">
        <v>125</v>
      </c>
      <c r="E57" s="46">
        <v>38114</v>
      </c>
      <c r="F57" s="59" t="s">
        <v>24</v>
      </c>
      <c r="G57" s="63" t="s">
        <v>192</v>
      </c>
      <c r="H57" s="51"/>
      <c r="I57" s="44" t="s">
        <v>28</v>
      </c>
      <c r="J57" s="22">
        <f t="shared" ca="1" si="0"/>
        <v>12</v>
      </c>
      <c r="K57" s="25" t="str">
        <f ca="1">IF(LISTE!$J57="","",VLOOKUP(LISTE!$J57,$U$3:$V$92,2,FALSE))</f>
        <v>Benjamins</v>
      </c>
      <c r="S57" s="38"/>
      <c r="U57" s="39">
        <v>56</v>
      </c>
      <c r="V57" s="24" t="s">
        <v>15</v>
      </c>
    </row>
    <row r="58" spans="1:22" ht="17.100000000000001" customHeight="1" x14ac:dyDescent="0.3">
      <c r="A58" s="23">
        <v>255</v>
      </c>
      <c r="B58" s="21" t="s">
        <v>9</v>
      </c>
      <c r="C58" s="47" t="s">
        <v>96</v>
      </c>
      <c r="D58" s="48" t="s">
        <v>163</v>
      </c>
      <c r="E58" s="46">
        <v>38115</v>
      </c>
      <c r="F58" s="59" t="s">
        <v>24</v>
      </c>
      <c r="G58" s="63" t="s">
        <v>192</v>
      </c>
      <c r="H58" s="51"/>
      <c r="I58" s="44" t="s">
        <v>28</v>
      </c>
      <c r="J58" s="22">
        <f t="shared" ca="1" si="0"/>
        <v>12</v>
      </c>
      <c r="K58" s="25" t="str">
        <f ca="1">IF(LISTE!$J58="","",VLOOKUP(LISTE!$J58,$U$3:$V$92,2,FALSE))</f>
        <v>Benjamins</v>
      </c>
      <c r="S58" s="38"/>
      <c r="U58" s="39">
        <v>57</v>
      </c>
      <c r="V58" s="24" t="s">
        <v>15</v>
      </c>
    </row>
    <row r="59" spans="1:22" ht="17.100000000000001" customHeight="1" x14ac:dyDescent="0.3">
      <c r="A59" s="23">
        <v>256</v>
      </c>
      <c r="B59" s="21" t="s">
        <v>9</v>
      </c>
      <c r="C59" s="47" t="s">
        <v>97</v>
      </c>
      <c r="D59" s="48" t="s">
        <v>164</v>
      </c>
      <c r="E59" s="46">
        <v>38116</v>
      </c>
      <c r="F59" s="59" t="s">
        <v>24</v>
      </c>
      <c r="G59" s="63" t="s">
        <v>192</v>
      </c>
      <c r="H59" s="51"/>
      <c r="I59" s="44" t="s">
        <v>28</v>
      </c>
      <c r="J59" s="22">
        <f t="shared" ca="1" si="0"/>
        <v>12</v>
      </c>
      <c r="K59" s="25" t="str">
        <f ca="1">IF(LISTE!$J59="","",VLOOKUP(LISTE!$J59,$U$3:$V$92,2,FALSE))</f>
        <v>Benjamins</v>
      </c>
      <c r="S59" s="38"/>
      <c r="U59" s="39">
        <v>58</v>
      </c>
      <c r="V59" s="24" t="s">
        <v>15</v>
      </c>
    </row>
    <row r="60" spans="1:22" ht="17.100000000000001" customHeight="1" x14ac:dyDescent="0.3">
      <c r="A60" s="23">
        <v>257</v>
      </c>
      <c r="B60" s="21" t="s">
        <v>9</v>
      </c>
      <c r="C60" s="47" t="s">
        <v>98</v>
      </c>
      <c r="D60" s="48" t="s">
        <v>118</v>
      </c>
      <c r="E60" s="46">
        <v>38117</v>
      </c>
      <c r="F60" s="59" t="s">
        <v>24</v>
      </c>
      <c r="G60" s="63" t="s">
        <v>192</v>
      </c>
      <c r="H60" s="51"/>
      <c r="I60" s="44" t="s">
        <v>28</v>
      </c>
      <c r="J60" s="22">
        <f t="shared" ca="1" si="0"/>
        <v>12</v>
      </c>
      <c r="K60" s="25" t="str">
        <f ca="1">IF(LISTE!$J60="","",VLOOKUP(LISTE!$J60,$U$3:$V$92,2,FALSE))</f>
        <v>Benjamins</v>
      </c>
      <c r="S60" s="38"/>
      <c r="U60" s="39">
        <v>59</v>
      </c>
      <c r="V60" s="24" t="s">
        <v>15</v>
      </c>
    </row>
    <row r="61" spans="1:22" ht="17.100000000000001" customHeight="1" x14ac:dyDescent="0.3">
      <c r="A61" s="23">
        <v>258</v>
      </c>
      <c r="B61" s="21" t="s">
        <v>9</v>
      </c>
      <c r="C61" s="47" t="s">
        <v>99</v>
      </c>
      <c r="D61" s="48" t="s">
        <v>165</v>
      </c>
      <c r="E61" s="46">
        <v>38118</v>
      </c>
      <c r="F61" s="59" t="s">
        <v>24</v>
      </c>
      <c r="G61" s="63" t="s">
        <v>192</v>
      </c>
      <c r="H61" s="51"/>
      <c r="I61" s="44" t="s">
        <v>28</v>
      </c>
      <c r="J61" s="22">
        <f t="shared" ca="1" si="0"/>
        <v>12</v>
      </c>
      <c r="K61" s="25" t="str">
        <f ca="1">IF(LISTE!$J61="","",VLOOKUP(LISTE!$J61,$U$3:$V$92,2,FALSE))</f>
        <v>Benjamins</v>
      </c>
      <c r="S61" s="38"/>
      <c r="U61" s="39">
        <v>60</v>
      </c>
      <c r="V61" s="24" t="s">
        <v>26</v>
      </c>
    </row>
    <row r="62" spans="1:22" ht="17.100000000000001" customHeight="1" x14ac:dyDescent="0.3">
      <c r="A62" s="23">
        <v>259</v>
      </c>
      <c r="B62" s="21" t="s">
        <v>9</v>
      </c>
      <c r="C62" s="47" t="s">
        <v>100</v>
      </c>
      <c r="D62" s="48" t="s">
        <v>118</v>
      </c>
      <c r="E62" s="46">
        <v>38119</v>
      </c>
      <c r="F62" s="59" t="s">
        <v>24</v>
      </c>
      <c r="G62" s="63" t="s">
        <v>192</v>
      </c>
      <c r="H62" s="51"/>
      <c r="I62" s="44" t="s">
        <v>28</v>
      </c>
      <c r="J62" s="22">
        <f t="shared" ca="1" si="0"/>
        <v>12</v>
      </c>
      <c r="K62" s="25" t="str">
        <f ca="1">IF(LISTE!$J62="","",VLOOKUP(LISTE!$J62,$U$3:$V$92,2,FALSE))</f>
        <v>Benjamins</v>
      </c>
      <c r="S62" s="38"/>
      <c r="U62" s="39">
        <v>61</v>
      </c>
      <c r="V62" s="24" t="s">
        <v>26</v>
      </c>
    </row>
    <row r="63" spans="1:22" ht="17.100000000000001" customHeight="1" x14ac:dyDescent="0.3">
      <c r="A63" s="23">
        <v>260</v>
      </c>
      <c r="B63" s="21" t="s">
        <v>9</v>
      </c>
      <c r="C63" s="47" t="s">
        <v>101</v>
      </c>
      <c r="D63" s="48" t="s">
        <v>166</v>
      </c>
      <c r="E63" s="46">
        <v>38120</v>
      </c>
      <c r="F63" s="59" t="s">
        <v>24</v>
      </c>
      <c r="G63" s="63" t="s">
        <v>190</v>
      </c>
      <c r="H63" s="51"/>
      <c r="I63" s="44" t="s">
        <v>28</v>
      </c>
      <c r="J63" s="22">
        <f t="shared" ca="1" si="0"/>
        <v>12</v>
      </c>
      <c r="K63" s="25" t="str">
        <f ca="1">IF(LISTE!$J63="","",VLOOKUP(LISTE!$J63,$U$3:$V$92,2,FALSE))</f>
        <v>Benjamins</v>
      </c>
      <c r="S63" s="38"/>
      <c r="U63" s="39">
        <v>62</v>
      </c>
      <c r="V63" s="24" t="s">
        <v>26</v>
      </c>
    </row>
    <row r="64" spans="1:22" ht="17.100000000000001" customHeight="1" x14ac:dyDescent="0.3">
      <c r="A64" s="23">
        <v>261</v>
      </c>
      <c r="B64" s="21" t="s">
        <v>9</v>
      </c>
      <c r="C64" s="47" t="s">
        <v>102</v>
      </c>
      <c r="D64" s="48" t="s">
        <v>167</v>
      </c>
      <c r="E64" s="46">
        <v>38121</v>
      </c>
      <c r="F64" s="59" t="s">
        <v>24</v>
      </c>
      <c r="G64" s="63" t="s">
        <v>190</v>
      </c>
      <c r="H64" s="51"/>
      <c r="I64" s="44" t="s">
        <v>28</v>
      </c>
      <c r="J64" s="22">
        <f t="shared" ca="1" si="0"/>
        <v>12</v>
      </c>
      <c r="K64" s="25" t="str">
        <f ca="1">IF(LISTE!$J64="","",VLOOKUP(LISTE!$J64,$U$3:$V$92,2,FALSE))</f>
        <v>Benjamins</v>
      </c>
      <c r="S64" s="38"/>
      <c r="U64" s="39">
        <v>63</v>
      </c>
      <c r="V64" s="24" t="s">
        <v>26</v>
      </c>
    </row>
    <row r="65" spans="1:22" ht="17.100000000000001" customHeight="1" x14ac:dyDescent="0.3">
      <c r="A65" s="23">
        <v>262</v>
      </c>
      <c r="B65" s="21" t="s">
        <v>9</v>
      </c>
      <c r="C65" s="47" t="s">
        <v>103</v>
      </c>
      <c r="D65" s="48" t="s">
        <v>168</v>
      </c>
      <c r="E65" s="46">
        <v>38122</v>
      </c>
      <c r="F65" s="59" t="s">
        <v>24</v>
      </c>
      <c r="G65" s="63" t="s">
        <v>190</v>
      </c>
      <c r="H65" s="51"/>
      <c r="I65" s="44" t="s">
        <v>28</v>
      </c>
      <c r="J65" s="22">
        <f t="shared" ca="1" si="0"/>
        <v>12</v>
      </c>
      <c r="K65" s="25" t="str">
        <f ca="1">IF(LISTE!$J65="","",VLOOKUP(LISTE!$J65,$U$3:$V$92,2,FALSE))</f>
        <v>Benjamins</v>
      </c>
      <c r="S65" s="38"/>
      <c r="U65" s="39">
        <v>64</v>
      </c>
      <c r="V65" s="24" t="s">
        <v>26</v>
      </c>
    </row>
    <row r="66" spans="1:22" ht="17.100000000000001" customHeight="1" x14ac:dyDescent="0.3">
      <c r="A66" s="23">
        <v>263</v>
      </c>
      <c r="B66" s="21" t="s">
        <v>9</v>
      </c>
      <c r="C66" s="47" t="s">
        <v>104</v>
      </c>
      <c r="D66" s="48" t="s">
        <v>169</v>
      </c>
      <c r="E66" s="46">
        <v>38123</v>
      </c>
      <c r="F66" s="59" t="s">
        <v>24</v>
      </c>
      <c r="G66" s="63" t="s">
        <v>190</v>
      </c>
      <c r="H66" s="51"/>
      <c r="I66" s="44" t="s">
        <v>28</v>
      </c>
      <c r="J66" s="22">
        <f t="shared" ca="1" si="0"/>
        <v>12</v>
      </c>
      <c r="K66" s="25" t="str">
        <f ca="1">IF(LISTE!$J66="","",VLOOKUP(LISTE!$J66,$U$3:$V$92,2,FALSE))</f>
        <v>Benjamins</v>
      </c>
      <c r="S66" s="38"/>
      <c r="U66" s="39">
        <v>65</v>
      </c>
      <c r="V66" s="24" t="s">
        <v>26</v>
      </c>
    </row>
    <row r="67" spans="1:22" ht="17.100000000000001" customHeight="1" x14ac:dyDescent="0.3">
      <c r="A67" s="23">
        <v>264</v>
      </c>
      <c r="B67" s="21" t="s">
        <v>9</v>
      </c>
      <c r="C67" s="47" t="s">
        <v>105</v>
      </c>
      <c r="D67" s="48" t="s">
        <v>129</v>
      </c>
      <c r="E67" s="46">
        <v>38124</v>
      </c>
      <c r="F67" s="59" t="s">
        <v>24</v>
      </c>
      <c r="G67" s="63" t="s">
        <v>194</v>
      </c>
      <c r="H67" s="51"/>
      <c r="I67" s="44" t="s">
        <v>28</v>
      </c>
      <c r="J67" s="22">
        <f t="shared" ref="J67:J100" ca="1" si="1">IF(E67="","",(YEAR($K$1)-YEAR(E67)))</f>
        <v>12</v>
      </c>
      <c r="K67" s="25" t="str">
        <f ca="1">IF(LISTE!$J67="","",VLOOKUP(LISTE!$J67,$U$3:$V$92,2,FALSE))</f>
        <v>Benjamins</v>
      </c>
      <c r="S67" s="38"/>
      <c r="U67" s="39">
        <v>66</v>
      </c>
      <c r="V67" s="24" t="s">
        <v>26</v>
      </c>
    </row>
    <row r="68" spans="1:22" ht="17.100000000000001" customHeight="1" x14ac:dyDescent="0.3">
      <c r="A68" s="23">
        <v>265</v>
      </c>
      <c r="B68" s="21" t="s">
        <v>9</v>
      </c>
      <c r="C68" s="47" t="s">
        <v>106</v>
      </c>
      <c r="D68" s="48" t="s">
        <v>170</v>
      </c>
      <c r="E68" s="46">
        <v>38125</v>
      </c>
      <c r="F68" s="59" t="s">
        <v>24</v>
      </c>
      <c r="G68" s="63" t="s">
        <v>194</v>
      </c>
      <c r="H68" s="51"/>
      <c r="I68" s="44" t="s">
        <v>28</v>
      </c>
      <c r="J68" s="22">
        <f t="shared" ca="1" si="1"/>
        <v>12</v>
      </c>
      <c r="K68" s="25" t="str">
        <f ca="1">IF(LISTE!$J68="","",VLOOKUP(LISTE!$J68,$U$3:$V$92,2,FALSE))</f>
        <v>Benjamins</v>
      </c>
      <c r="S68" s="38"/>
      <c r="U68" s="39">
        <v>67</v>
      </c>
      <c r="V68" s="24" t="s">
        <v>26</v>
      </c>
    </row>
    <row r="69" spans="1:22" ht="17.100000000000001" customHeight="1" x14ac:dyDescent="0.3">
      <c r="A69" s="23">
        <v>266</v>
      </c>
      <c r="B69" s="21" t="s">
        <v>9</v>
      </c>
      <c r="C69" s="47" t="s">
        <v>107</v>
      </c>
      <c r="D69" s="48" t="s">
        <v>171</v>
      </c>
      <c r="E69" s="46">
        <v>38126</v>
      </c>
      <c r="F69" s="59" t="s">
        <v>24</v>
      </c>
      <c r="G69" s="63" t="s">
        <v>194</v>
      </c>
      <c r="H69" s="51"/>
      <c r="I69" s="44" t="s">
        <v>28</v>
      </c>
      <c r="J69" s="22">
        <f t="shared" ca="1" si="1"/>
        <v>12</v>
      </c>
      <c r="K69" s="25" t="str">
        <f ca="1">IF(LISTE!$J69="","",VLOOKUP(LISTE!$J69,$U$3:$V$92,2,FALSE))</f>
        <v>Benjamins</v>
      </c>
      <c r="S69" s="38"/>
      <c r="U69" s="39">
        <v>68</v>
      </c>
      <c r="V69" s="24" t="s">
        <v>26</v>
      </c>
    </row>
    <row r="70" spans="1:22" ht="17.100000000000001" customHeight="1" x14ac:dyDescent="0.3">
      <c r="A70" s="23">
        <v>267</v>
      </c>
      <c r="B70" s="21" t="s">
        <v>9</v>
      </c>
      <c r="C70" s="47" t="s">
        <v>108</v>
      </c>
      <c r="D70" s="48" t="s">
        <v>172</v>
      </c>
      <c r="E70" s="46">
        <v>38127</v>
      </c>
      <c r="F70" s="59" t="s">
        <v>24</v>
      </c>
      <c r="G70" s="63" t="s">
        <v>194</v>
      </c>
      <c r="H70" s="51"/>
      <c r="I70" s="44" t="s">
        <v>28</v>
      </c>
      <c r="J70" s="22">
        <f t="shared" ca="1" si="1"/>
        <v>12</v>
      </c>
      <c r="K70" s="25" t="str">
        <f ca="1">IF(LISTE!$J70="","",VLOOKUP(LISTE!$J70,$U$3:$V$92,2,FALSE))</f>
        <v>Benjamins</v>
      </c>
      <c r="S70" s="38"/>
      <c r="U70" s="39">
        <v>69</v>
      </c>
      <c r="V70" s="24" t="s">
        <v>27</v>
      </c>
    </row>
    <row r="71" spans="1:22" ht="17.100000000000001" customHeight="1" x14ac:dyDescent="0.3">
      <c r="A71" s="23">
        <v>268</v>
      </c>
      <c r="B71" s="21" t="s">
        <v>9</v>
      </c>
      <c r="C71" s="47" t="s">
        <v>109</v>
      </c>
      <c r="D71" s="48" t="s">
        <v>173</v>
      </c>
      <c r="E71" s="46">
        <v>38128</v>
      </c>
      <c r="F71" s="59" t="s">
        <v>24</v>
      </c>
      <c r="G71" s="63" t="s">
        <v>194</v>
      </c>
      <c r="H71" s="51"/>
      <c r="I71" s="44" t="s">
        <v>28</v>
      </c>
      <c r="J71" s="22">
        <f t="shared" ca="1" si="1"/>
        <v>12</v>
      </c>
      <c r="K71" s="25" t="str">
        <f ca="1">IF(LISTE!$J71="","",VLOOKUP(LISTE!$J71,$U$3:$V$92,2,FALSE))</f>
        <v>Benjamins</v>
      </c>
      <c r="S71" s="38"/>
      <c r="U71" s="39">
        <v>70</v>
      </c>
      <c r="V71" s="24" t="s">
        <v>27</v>
      </c>
    </row>
    <row r="72" spans="1:22" ht="17.100000000000001" customHeight="1" x14ac:dyDescent="0.3">
      <c r="A72" s="23">
        <v>269</v>
      </c>
      <c r="B72" s="21" t="s">
        <v>9</v>
      </c>
      <c r="C72" s="47" t="s">
        <v>110</v>
      </c>
      <c r="D72" s="48" t="s">
        <v>142</v>
      </c>
      <c r="E72" s="46">
        <v>38129</v>
      </c>
      <c r="F72" s="59" t="s">
        <v>24</v>
      </c>
      <c r="G72" s="63" t="s">
        <v>194</v>
      </c>
      <c r="H72" s="51"/>
      <c r="I72" s="44" t="s">
        <v>28</v>
      </c>
      <c r="J72" s="22">
        <f t="shared" ca="1" si="1"/>
        <v>12</v>
      </c>
      <c r="K72" s="25" t="str">
        <f ca="1">IF(LISTE!$J72="","",VLOOKUP(LISTE!$J72,$U$3:$V$92,2,FALSE))</f>
        <v>Benjamins</v>
      </c>
      <c r="S72" s="38"/>
      <c r="U72" s="39">
        <v>71</v>
      </c>
      <c r="V72" s="24" t="s">
        <v>27</v>
      </c>
    </row>
    <row r="73" spans="1:22" ht="17.100000000000001" customHeight="1" x14ac:dyDescent="0.3">
      <c r="A73" s="23">
        <v>270</v>
      </c>
      <c r="B73" s="21" t="s">
        <v>9</v>
      </c>
      <c r="C73" s="47" t="s">
        <v>111</v>
      </c>
      <c r="D73" s="48" t="s">
        <v>31</v>
      </c>
      <c r="E73" s="46">
        <v>38130</v>
      </c>
      <c r="F73" s="59" t="s">
        <v>24</v>
      </c>
      <c r="G73" s="63" t="s">
        <v>194</v>
      </c>
      <c r="H73" s="51"/>
      <c r="I73" s="44" t="s">
        <v>28</v>
      </c>
      <c r="J73" s="22">
        <f t="shared" ca="1" si="1"/>
        <v>12</v>
      </c>
      <c r="K73" s="25" t="str">
        <f ca="1">IF(LISTE!$J73="","",VLOOKUP(LISTE!$J73,$U$3:$V$92,2,FALSE))</f>
        <v>Benjamins</v>
      </c>
      <c r="S73" s="38"/>
      <c r="U73" s="39">
        <v>72</v>
      </c>
      <c r="V73" s="24" t="s">
        <v>27</v>
      </c>
    </row>
    <row r="74" spans="1:22" ht="17.100000000000001" customHeight="1" x14ac:dyDescent="0.3">
      <c r="A74" s="23">
        <v>271</v>
      </c>
      <c r="B74" s="21" t="s">
        <v>9</v>
      </c>
      <c r="C74" s="48" t="s">
        <v>112</v>
      </c>
      <c r="D74" s="48" t="s">
        <v>174</v>
      </c>
      <c r="E74" s="46">
        <v>38131</v>
      </c>
      <c r="F74" s="59" t="s">
        <v>24</v>
      </c>
      <c r="G74" s="63" t="s">
        <v>194</v>
      </c>
      <c r="H74" s="51"/>
      <c r="I74" s="44" t="s">
        <v>28</v>
      </c>
      <c r="J74" s="22">
        <f t="shared" ca="1" si="1"/>
        <v>12</v>
      </c>
      <c r="K74" s="25" t="str">
        <f ca="1">IF(LISTE!$J74="","",VLOOKUP(LISTE!$J74,$U$3:$V$92,2,FALSE))</f>
        <v>Benjamins</v>
      </c>
      <c r="S74" s="38"/>
      <c r="U74" s="39">
        <v>73</v>
      </c>
      <c r="V74" s="24" t="s">
        <v>27</v>
      </c>
    </row>
    <row r="75" spans="1:22" ht="17.100000000000001" customHeight="1" x14ac:dyDescent="0.3">
      <c r="A75" s="23">
        <v>272</v>
      </c>
      <c r="B75" s="21" t="s">
        <v>9</v>
      </c>
      <c r="C75" s="47" t="s">
        <v>113</v>
      </c>
      <c r="D75" s="48" t="s">
        <v>175</v>
      </c>
      <c r="E75" s="46">
        <v>38132</v>
      </c>
      <c r="F75" s="59" t="s">
        <v>24</v>
      </c>
      <c r="G75" s="63" t="s">
        <v>188</v>
      </c>
      <c r="H75" s="51"/>
      <c r="I75" s="44" t="s">
        <v>28</v>
      </c>
      <c r="J75" s="22">
        <f t="shared" ca="1" si="1"/>
        <v>12</v>
      </c>
      <c r="K75" s="25" t="str">
        <f ca="1">IF(LISTE!$J75="","",VLOOKUP(LISTE!$J75,$U$3:$V$92,2,FALSE))</f>
        <v>Benjamins</v>
      </c>
      <c r="S75" s="38"/>
      <c r="U75" s="39">
        <v>74</v>
      </c>
      <c r="V75" s="24" t="s">
        <v>27</v>
      </c>
    </row>
    <row r="76" spans="1:22" ht="17.100000000000001" customHeight="1" x14ac:dyDescent="0.3">
      <c r="A76" s="23">
        <v>273</v>
      </c>
      <c r="B76" s="21" t="s">
        <v>9</v>
      </c>
      <c r="C76" s="47" t="s">
        <v>114</v>
      </c>
      <c r="D76" s="48" t="s">
        <v>162</v>
      </c>
      <c r="E76" s="46">
        <v>38133</v>
      </c>
      <c r="F76" s="59" t="s">
        <v>24</v>
      </c>
      <c r="G76" s="63" t="s">
        <v>188</v>
      </c>
      <c r="H76" s="51"/>
      <c r="I76" s="44" t="s">
        <v>28</v>
      </c>
      <c r="J76" s="22">
        <f t="shared" ca="1" si="1"/>
        <v>12</v>
      </c>
      <c r="K76" s="25" t="str">
        <f ca="1">IF(LISTE!$J76="","",VLOOKUP(LISTE!$J76,$U$3:$V$92,2,FALSE))</f>
        <v>Benjamins</v>
      </c>
      <c r="S76" s="38"/>
      <c r="U76" s="39">
        <v>75</v>
      </c>
      <c r="V76" s="24" t="s">
        <v>27</v>
      </c>
    </row>
    <row r="77" spans="1:22" ht="17.100000000000001" customHeight="1" x14ac:dyDescent="0.3">
      <c r="A77" s="23">
        <v>274</v>
      </c>
      <c r="B77" s="21" t="s">
        <v>9</v>
      </c>
      <c r="C77" s="47" t="s">
        <v>115</v>
      </c>
      <c r="D77" s="48" t="s">
        <v>176</v>
      </c>
      <c r="E77" s="46">
        <v>38134</v>
      </c>
      <c r="F77" s="59" t="s">
        <v>24</v>
      </c>
      <c r="G77" s="63" t="s">
        <v>188</v>
      </c>
      <c r="H77" s="51"/>
      <c r="I77" s="44" t="s">
        <v>28</v>
      </c>
      <c r="J77" s="22">
        <f t="shared" ca="1" si="1"/>
        <v>12</v>
      </c>
      <c r="K77" s="25" t="str">
        <f ca="1">IF(LISTE!$J77="","",VLOOKUP(LISTE!$J77,$U$3:$V$92,2,FALSE))</f>
        <v>Benjamins</v>
      </c>
      <c r="S77" s="38"/>
      <c r="U77" s="39">
        <v>76</v>
      </c>
      <c r="V77" s="24" t="s">
        <v>27</v>
      </c>
    </row>
    <row r="78" spans="1:22" ht="17.100000000000001" customHeight="1" x14ac:dyDescent="0.3">
      <c r="A78" s="23">
        <v>275</v>
      </c>
      <c r="B78" s="21" t="s">
        <v>9</v>
      </c>
      <c r="C78" s="48"/>
      <c r="D78" s="48"/>
      <c r="E78" s="46"/>
      <c r="F78" s="59" t="s">
        <v>24</v>
      </c>
      <c r="G78" s="63"/>
      <c r="H78" s="51"/>
      <c r="I78" s="44" t="s">
        <v>28</v>
      </c>
      <c r="J78" s="22" t="str">
        <f t="shared" si="1"/>
        <v/>
      </c>
      <c r="K78" s="25" t="str">
        <f>IF(LISTE!$J78="","",VLOOKUP(LISTE!$J78,$U$3:$V$92,2,FALSE))</f>
        <v/>
      </c>
      <c r="S78" s="38"/>
      <c r="U78" s="39">
        <v>77</v>
      </c>
      <c r="V78" s="24" t="s">
        <v>27</v>
      </c>
    </row>
    <row r="79" spans="1:22" ht="17.100000000000001" customHeight="1" x14ac:dyDescent="0.3">
      <c r="A79" s="23">
        <v>276</v>
      </c>
      <c r="B79" s="21" t="s">
        <v>9</v>
      </c>
      <c r="C79" s="47"/>
      <c r="D79" s="48"/>
      <c r="E79" s="46"/>
      <c r="F79" s="59" t="s">
        <v>24</v>
      </c>
      <c r="G79" s="63"/>
      <c r="H79" s="51"/>
      <c r="I79" s="44" t="s">
        <v>28</v>
      </c>
      <c r="J79" s="22" t="str">
        <f t="shared" si="1"/>
        <v/>
      </c>
      <c r="K79" s="25" t="str">
        <f>IF(LISTE!$J79="","",VLOOKUP(LISTE!$J79,$U$3:$V$92,2,FALSE))</f>
        <v/>
      </c>
      <c r="S79" s="38"/>
      <c r="U79" s="39">
        <v>78</v>
      </c>
      <c r="V79" s="24" t="s">
        <v>27</v>
      </c>
    </row>
    <row r="80" spans="1:22" ht="17.100000000000001" customHeight="1" x14ac:dyDescent="0.3">
      <c r="A80" s="23">
        <v>277</v>
      </c>
      <c r="B80" s="21" t="s">
        <v>9</v>
      </c>
      <c r="C80" s="47"/>
      <c r="D80" s="48"/>
      <c r="E80" s="46"/>
      <c r="F80" s="59" t="s">
        <v>24</v>
      </c>
      <c r="G80" s="63"/>
      <c r="H80" s="51"/>
      <c r="I80" s="44" t="s">
        <v>28</v>
      </c>
      <c r="J80" s="22" t="str">
        <f t="shared" si="1"/>
        <v/>
      </c>
      <c r="K80" s="25" t="str">
        <f>IF(LISTE!$J80="","",VLOOKUP(LISTE!$J80,$U$3:$V$92,2,FALSE))</f>
        <v/>
      </c>
      <c r="S80" s="38"/>
      <c r="U80" s="39">
        <v>79</v>
      </c>
      <c r="V80" s="24" t="s">
        <v>27</v>
      </c>
    </row>
    <row r="81" spans="1:22" ht="17.100000000000001" customHeight="1" x14ac:dyDescent="0.3">
      <c r="A81" s="23">
        <v>278</v>
      </c>
      <c r="B81" s="21" t="s">
        <v>9</v>
      </c>
      <c r="C81" s="48"/>
      <c r="D81" s="48"/>
      <c r="E81" s="46"/>
      <c r="F81" s="59" t="s">
        <v>24</v>
      </c>
      <c r="G81" s="63"/>
      <c r="H81" s="51"/>
      <c r="I81" s="44" t="s">
        <v>28</v>
      </c>
      <c r="J81" s="22" t="str">
        <f t="shared" si="1"/>
        <v/>
      </c>
      <c r="K81" s="25" t="str">
        <f>IF(LISTE!$J81="","",VLOOKUP(LISTE!$J81,$U$3:$V$92,2,FALSE))</f>
        <v/>
      </c>
      <c r="S81" s="38"/>
      <c r="U81" s="39">
        <v>80</v>
      </c>
      <c r="V81" s="24" t="s">
        <v>27</v>
      </c>
    </row>
    <row r="82" spans="1:22" ht="17.100000000000001" customHeight="1" x14ac:dyDescent="0.3">
      <c r="A82" s="23">
        <v>279</v>
      </c>
      <c r="B82" s="21" t="s">
        <v>9</v>
      </c>
      <c r="C82" s="47"/>
      <c r="D82" s="48"/>
      <c r="E82" s="46"/>
      <c r="F82" s="59" t="s">
        <v>24</v>
      </c>
      <c r="G82" s="63"/>
      <c r="H82" s="51"/>
      <c r="I82" s="44" t="s">
        <v>28</v>
      </c>
      <c r="J82" s="22" t="str">
        <f t="shared" si="1"/>
        <v/>
      </c>
      <c r="K82" s="25" t="str">
        <f>IF(LISTE!$J82="","",VLOOKUP(LISTE!$J82,$U$3:$V$92,2,FALSE))</f>
        <v/>
      </c>
      <c r="S82" s="38"/>
      <c r="U82" s="39">
        <v>81</v>
      </c>
      <c r="V82" s="24" t="s">
        <v>27</v>
      </c>
    </row>
    <row r="83" spans="1:22" ht="17.100000000000001" customHeight="1" x14ac:dyDescent="0.3">
      <c r="A83" s="23">
        <v>280</v>
      </c>
      <c r="B83" s="21" t="s">
        <v>9</v>
      </c>
      <c r="C83" s="47"/>
      <c r="D83" s="48"/>
      <c r="E83" s="46"/>
      <c r="F83" s="59" t="s">
        <v>24</v>
      </c>
      <c r="G83" s="63"/>
      <c r="H83" s="51"/>
      <c r="I83" s="44" t="s">
        <v>28</v>
      </c>
      <c r="J83" s="22" t="str">
        <f t="shared" si="1"/>
        <v/>
      </c>
      <c r="K83" s="25" t="str">
        <f>IF(LISTE!$J83="","",VLOOKUP(LISTE!$J83,$U$3:$V$92,2,FALSE))</f>
        <v/>
      </c>
      <c r="S83" s="38"/>
      <c r="U83" s="39">
        <v>82</v>
      </c>
      <c r="V83" s="24" t="s">
        <v>27</v>
      </c>
    </row>
    <row r="84" spans="1:22" ht="17.100000000000001" customHeight="1" x14ac:dyDescent="0.3">
      <c r="A84" s="23">
        <v>281</v>
      </c>
      <c r="B84" s="21" t="s">
        <v>9</v>
      </c>
      <c r="C84" s="47"/>
      <c r="D84" s="48"/>
      <c r="E84" s="46"/>
      <c r="F84" s="59" t="s">
        <v>24</v>
      </c>
      <c r="G84" s="63"/>
      <c r="H84" s="51"/>
      <c r="I84" s="44" t="s">
        <v>28</v>
      </c>
      <c r="J84" s="22" t="str">
        <f t="shared" si="1"/>
        <v/>
      </c>
      <c r="K84" s="25" t="str">
        <f>IF(LISTE!$J84="","",VLOOKUP(LISTE!$J84,$U$3:$V$92,2,FALSE))</f>
        <v/>
      </c>
      <c r="S84" s="38"/>
      <c r="U84" s="39">
        <v>83</v>
      </c>
      <c r="V84" s="24" t="s">
        <v>27</v>
      </c>
    </row>
    <row r="85" spans="1:22" ht="17.100000000000001" customHeight="1" x14ac:dyDescent="0.3">
      <c r="A85" s="23">
        <v>282</v>
      </c>
      <c r="B85" s="21" t="s">
        <v>9</v>
      </c>
      <c r="C85" s="48"/>
      <c r="D85" s="48"/>
      <c r="E85" s="46"/>
      <c r="F85" s="59" t="s">
        <v>24</v>
      </c>
      <c r="G85" s="63"/>
      <c r="H85" s="51"/>
      <c r="I85" s="44" t="s">
        <v>28</v>
      </c>
      <c r="J85" s="22" t="str">
        <f t="shared" si="1"/>
        <v/>
      </c>
      <c r="K85" s="25" t="str">
        <f>IF(LISTE!$J85="","",VLOOKUP(LISTE!$J85,$U$3:$V$92,2,FALSE))</f>
        <v/>
      </c>
      <c r="S85" s="38"/>
      <c r="U85" s="39">
        <v>84</v>
      </c>
      <c r="V85" s="24" t="s">
        <v>27</v>
      </c>
    </row>
    <row r="86" spans="1:22" ht="17.100000000000001" customHeight="1" x14ac:dyDescent="0.3">
      <c r="A86" s="23">
        <v>283</v>
      </c>
      <c r="B86" s="21" t="s">
        <v>9</v>
      </c>
      <c r="C86" s="47"/>
      <c r="D86" s="48"/>
      <c r="E86" s="46"/>
      <c r="F86" s="59" t="s">
        <v>24</v>
      </c>
      <c r="G86" s="63"/>
      <c r="H86" s="51"/>
      <c r="I86" s="44" t="s">
        <v>28</v>
      </c>
      <c r="J86" s="22" t="str">
        <f t="shared" si="1"/>
        <v/>
      </c>
      <c r="K86" s="25" t="str">
        <f>IF(LISTE!$J86="","",VLOOKUP(LISTE!$J86,$U$3:$V$92,2,FALSE))</f>
        <v/>
      </c>
      <c r="S86" s="38"/>
      <c r="U86" s="39">
        <v>85</v>
      </c>
      <c r="V86" s="24" t="s">
        <v>27</v>
      </c>
    </row>
    <row r="87" spans="1:22" ht="17.100000000000001" customHeight="1" x14ac:dyDescent="0.3">
      <c r="A87" s="23">
        <v>284</v>
      </c>
      <c r="B87" s="21" t="s">
        <v>9</v>
      </c>
      <c r="C87" s="48"/>
      <c r="D87" s="48"/>
      <c r="E87" s="46"/>
      <c r="F87" s="59" t="s">
        <v>24</v>
      </c>
      <c r="G87" s="63"/>
      <c r="H87" s="51"/>
      <c r="I87" s="44" t="s">
        <v>28</v>
      </c>
      <c r="J87" s="22" t="str">
        <f t="shared" si="1"/>
        <v/>
      </c>
      <c r="K87" s="25" t="str">
        <f>IF(LISTE!$J87="","",VLOOKUP(LISTE!$J87,$U$3:$V$92,2,FALSE))</f>
        <v/>
      </c>
      <c r="S87" s="38"/>
      <c r="U87" s="39">
        <v>86</v>
      </c>
      <c r="V87" s="24" t="s">
        <v>27</v>
      </c>
    </row>
    <row r="88" spans="1:22" ht="17.100000000000001" customHeight="1" x14ac:dyDescent="0.3">
      <c r="A88" s="23">
        <v>285</v>
      </c>
      <c r="B88" s="21" t="s">
        <v>9</v>
      </c>
      <c r="C88" s="47"/>
      <c r="D88" s="48"/>
      <c r="E88" s="46"/>
      <c r="F88" s="59" t="s">
        <v>24</v>
      </c>
      <c r="G88" s="63"/>
      <c r="H88" s="51"/>
      <c r="I88" s="44" t="s">
        <v>28</v>
      </c>
      <c r="J88" s="22" t="str">
        <f t="shared" si="1"/>
        <v/>
      </c>
      <c r="K88" s="25" t="str">
        <f>IF(LISTE!$J88="","",VLOOKUP(LISTE!$J88,$U$3:$V$92,2,FALSE))</f>
        <v/>
      </c>
      <c r="S88" s="38"/>
      <c r="U88" s="39">
        <v>87</v>
      </c>
      <c r="V88" s="24" t="s">
        <v>27</v>
      </c>
    </row>
    <row r="89" spans="1:22" ht="17.100000000000001" customHeight="1" x14ac:dyDescent="0.3">
      <c r="A89" s="23">
        <v>286</v>
      </c>
      <c r="B89" s="21" t="s">
        <v>9</v>
      </c>
      <c r="C89" s="48"/>
      <c r="D89" s="48"/>
      <c r="E89" s="46"/>
      <c r="F89" s="59" t="s">
        <v>24</v>
      </c>
      <c r="G89" s="63"/>
      <c r="H89" s="51"/>
      <c r="I89" s="44" t="s">
        <v>28</v>
      </c>
      <c r="J89" s="22" t="str">
        <f t="shared" si="1"/>
        <v/>
      </c>
      <c r="K89" s="25" t="str">
        <f>IF(LISTE!$J89="","",VLOOKUP(LISTE!$J89,$U$3:$V$92,2,FALSE))</f>
        <v/>
      </c>
      <c r="S89" s="38"/>
      <c r="U89" s="39">
        <v>88</v>
      </c>
      <c r="V89" s="24" t="s">
        <v>27</v>
      </c>
    </row>
    <row r="90" spans="1:22" ht="17.100000000000001" customHeight="1" x14ac:dyDescent="0.3">
      <c r="A90" s="23">
        <v>287</v>
      </c>
      <c r="B90" s="21" t="s">
        <v>9</v>
      </c>
      <c r="C90" s="47"/>
      <c r="D90" s="48"/>
      <c r="E90" s="46"/>
      <c r="F90" s="59" t="s">
        <v>24</v>
      </c>
      <c r="G90" s="63"/>
      <c r="H90" s="51"/>
      <c r="I90" s="44" t="s">
        <v>28</v>
      </c>
      <c r="J90" s="22" t="str">
        <f t="shared" si="1"/>
        <v/>
      </c>
      <c r="K90" s="25" t="str">
        <f>IF(LISTE!$J90="","",VLOOKUP(LISTE!$J90,$U$3:$V$92,2,FALSE))</f>
        <v/>
      </c>
      <c r="S90" s="38"/>
      <c r="U90" s="39">
        <v>89</v>
      </c>
      <c r="V90" s="24" t="s">
        <v>27</v>
      </c>
    </row>
    <row r="91" spans="1:22" ht="17.100000000000001" customHeight="1" x14ac:dyDescent="0.3">
      <c r="A91" s="23">
        <v>288</v>
      </c>
      <c r="B91" s="21" t="s">
        <v>9</v>
      </c>
      <c r="C91" s="48"/>
      <c r="D91" s="48"/>
      <c r="E91" s="46"/>
      <c r="F91" s="59" t="s">
        <v>24</v>
      </c>
      <c r="G91" s="63"/>
      <c r="H91" s="51"/>
      <c r="I91" s="44" t="s">
        <v>28</v>
      </c>
      <c r="J91" s="22" t="str">
        <f t="shared" si="1"/>
        <v/>
      </c>
      <c r="K91" s="25" t="str">
        <f>IF(LISTE!$J91="","",VLOOKUP(LISTE!$J91,$U$3:$V$92,2,FALSE))</f>
        <v/>
      </c>
      <c r="S91" s="38"/>
      <c r="U91" s="39">
        <v>90</v>
      </c>
      <c r="V91" s="24" t="s">
        <v>27</v>
      </c>
    </row>
    <row r="92" spans="1:22" ht="17.100000000000001" customHeight="1" x14ac:dyDescent="0.3">
      <c r="A92" s="23">
        <v>289</v>
      </c>
      <c r="B92" s="21" t="s">
        <v>9</v>
      </c>
      <c r="C92" s="47"/>
      <c r="D92" s="48"/>
      <c r="E92" s="46"/>
      <c r="F92" s="59" t="s">
        <v>24</v>
      </c>
      <c r="G92" s="63"/>
      <c r="H92" s="51"/>
      <c r="I92" s="44" t="s">
        <v>28</v>
      </c>
      <c r="J92" s="22" t="str">
        <f t="shared" si="1"/>
        <v/>
      </c>
      <c r="K92" s="25" t="str">
        <f>IF(LISTE!$J92="","",VLOOKUP(LISTE!$J92,$U$3:$V$92,2,FALSE))</f>
        <v/>
      </c>
      <c r="S92" s="38"/>
      <c r="U92" s="39">
        <v>91</v>
      </c>
      <c r="V92" s="24" t="s">
        <v>27</v>
      </c>
    </row>
    <row r="93" spans="1:22" ht="17.100000000000001" customHeight="1" x14ac:dyDescent="0.3">
      <c r="A93" s="23">
        <v>290</v>
      </c>
      <c r="B93" s="21" t="s">
        <v>9</v>
      </c>
      <c r="C93" s="48"/>
      <c r="D93" s="48"/>
      <c r="E93" s="46"/>
      <c r="F93" s="59" t="s">
        <v>24</v>
      </c>
      <c r="G93" s="63"/>
      <c r="H93" s="51"/>
      <c r="I93" s="44" t="s">
        <v>28</v>
      </c>
      <c r="J93" s="22" t="str">
        <f t="shared" si="1"/>
        <v/>
      </c>
      <c r="K93" s="25" t="str">
        <f>IF(LISTE!$J93="","",VLOOKUP(LISTE!$J93,$U$3:$V$92,2,FALSE))</f>
        <v/>
      </c>
      <c r="S93" s="38"/>
      <c r="U93" s="39"/>
      <c r="V93" s="24"/>
    </row>
    <row r="94" spans="1:22" ht="17.100000000000001" customHeight="1" x14ac:dyDescent="0.3">
      <c r="A94" s="23">
        <v>291</v>
      </c>
      <c r="B94" s="21" t="s">
        <v>9</v>
      </c>
      <c r="C94" s="47"/>
      <c r="D94" s="48"/>
      <c r="E94" s="46"/>
      <c r="F94" s="59" t="s">
        <v>24</v>
      </c>
      <c r="G94" s="63"/>
      <c r="H94" s="51"/>
      <c r="I94" s="44" t="s">
        <v>28</v>
      </c>
      <c r="J94" s="22" t="str">
        <f t="shared" si="1"/>
        <v/>
      </c>
      <c r="K94" s="25" t="str">
        <f>IF(LISTE!$J94="","",VLOOKUP(LISTE!$J94,$U$3:$V$92,2,FALSE))</f>
        <v/>
      </c>
      <c r="S94" s="38"/>
      <c r="U94" s="40"/>
      <c r="V94" s="24"/>
    </row>
    <row r="95" spans="1:22" ht="17.100000000000001" customHeight="1" x14ac:dyDescent="0.3">
      <c r="A95" s="23">
        <v>292</v>
      </c>
      <c r="B95" s="21" t="s">
        <v>9</v>
      </c>
      <c r="C95" s="48"/>
      <c r="D95" s="48"/>
      <c r="E95" s="46"/>
      <c r="F95" s="59" t="s">
        <v>24</v>
      </c>
      <c r="G95" s="63"/>
      <c r="H95" s="51"/>
      <c r="I95" s="44" t="s">
        <v>28</v>
      </c>
      <c r="J95" s="22" t="str">
        <f t="shared" si="1"/>
        <v/>
      </c>
      <c r="K95" s="25" t="str">
        <f>IF(LISTE!$J95="","",VLOOKUP(LISTE!$J95,$U$3:$V$92,2,FALSE))</f>
        <v/>
      </c>
      <c r="S95" s="38"/>
      <c r="U95" s="40"/>
      <c r="V95" s="24"/>
    </row>
    <row r="96" spans="1:22" ht="17.100000000000001" customHeight="1" x14ac:dyDescent="0.3">
      <c r="A96" s="23">
        <v>293</v>
      </c>
      <c r="B96" s="21" t="s">
        <v>9</v>
      </c>
      <c r="C96" s="47"/>
      <c r="D96" s="48"/>
      <c r="E96" s="46"/>
      <c r="F96" s="59" t="s">
        <v>24</v>
      </c>
      <c r="G96" s="63"/>
      <c r="H96" s="51"/>
      <c r="I96" s="44" t="s">
        <v>28</v>
      </c>
      <c r="J96" s="22" t="str">
        <f t="shared" si="1"/>
        <v/>
      </c>
      <c r="K96" s="25" t="str">
        <f>IF(LISTE!$J96="","",VLOOKUP(LISTE!$J96,$U$3:$V$92,2,FALSE))</f>
        <v/>
      </c>
      <c r="S96" s="38"/>
      <c r="U96" s="40"/>
      <c r="V96" s="24"/>
    </row>
    <row r="97" spans="1:22" ht="17.100000000000001" customHeight="1" x14ac:dyDescent="0.3">
      <c r="A97" s="23">
        <v>294</v>
      </c>
      <c r="B97" s="21" t="s">
        <v>9</v>
      </c>
      <c r="C97" s="48"/>
      <c r="D97" s="48"/>
      <c r="E97" s="46"/>
      <c r="F97" s="59" t="s">
        <v>24</v>
      </c>
      <c r="G97" s="63"/>
      <c r="H97" s="51"/>
      <c r="I97" s="44" t="s">
        <v>28</v>
      </c>
      <c r="J97" s="22" t="str">
        <f t="shared" si="1"/>
        <v/>
      </c>
      <c r="K97" s="25" t="str">
        <f>IF(LISTE!$J97="","",VLOOKUP(LISTE!$J97,$U$3:$V$92,2,FALSE))</f>
        <v/>
      </c>
      <c r="S97" s="38"/>
      <c r="U97" s="40"/>
      <c r="V97" s="24"/>
    </row>
    <row r="98" spans="1:22" ht="17.100000000000001" customHeight="1" x14ac:dyDescent="0.3">
      <c r="A98" s="23">
        <v>295</v>
      </c>
      <c r="B98" s="21" t="s">
        <v>9</v>
      </c>
      <c r="C98" s="47"/>
      <c r="D98" s="48"/>
      <c r="E98" s="46"/>
      <c r="F98" s="59" t="s">
        <v>24</v>
      </c>
      <c r="G98" s="63"/>
      <c r="H98" s="51"/>
      <c r="I98" s="44" t="s">
        <v>28</v>
      </c>
      <c r="J98" s="22" t="str">
        <f t="shared" si="1"/>
        <v/>
      </c>
      <c r="K98" s="25" t="str">
        <f>IF(LISTE!$J98="","",VLOOKUP(LISTE!$J98,$U$3:$V$92,2,FALSE))</f>
        <v/>
      </c>
      <c r="S98" s="38"/>
      <c r="U98" s="40"/>
      <c r="V98" s="24"/>
    </row>
    <row r="99" spans="1:22" ht="17.100000000000001" customHeight="1" x14ac:dyDescent="0.3">
      <c r="A99" s="23">
        <v>296</v>
      </c>
      <c r="B99" s="21" t="s">
        <v>9</v>
      </c>
      <c r="C99" s="48"/>
      <c r="D99" s="48"/>
      <c r="E99" s="46"/>
      <c r="F99" s="59" t="s">
        <v>24</v>
      </c>
      <c r="G99" s="63"/>
      <c r="H99" s="51"/>
      <c r="I99" s="44" t="s">
        <v>28</v>
      </c>
      <c r="J99" s="22" t="str">
        <f t="shared" si="1"/>
        <v/>
      </c>
      <c r="K99" s="25" t="str">
        <f>IF(LISTE!$J99="","",VLOOKUP(LISTE!$J99,$U$3:$V$92,2,FALSE))</f>
        <v/>
      </c>
      <c r="S99" s="38"/>
      <c r="U99" s="24"/>
      <c r="V99" s="24"/>
    </row>
    <row r="100" spans="1:22" ht="17.100000000000001" customHeight="1" x14ac:dyDescent="0.3">
      <c r="A100" s="23">
        <v>297</v>
      </c>
      <c r="B100" s="21" t="s">
        <v>9</v>
      </c>
      <c r="C100" s="47"/>
      <c r="D100" s="48"/>
      <c r="E100" s="46"/>
      <c r="F100" s="59" t="s">
        <v>24</v>
      </c>
      <c r="G100" s="63"/>
      <c r="H100" s="51"/>
      <c r="I100" s="44" t="s">
        <v>28</v>
      </c>
      <c r="J100" s="22" t="str">
        <f t="shared" si="1"/>
        <v/>
      </c>
      <c r="K100" s="25" t="str">
        <f>IF(LISTE!$J100="","",VLOOKUP(LISTE!$J100,$U$3:$V$92,2,FALSE))</f>
        <v/>
      </c>
      <c r="S100" s="38"/>
      <c r="U100" s="24"/>
      <c r="V100" s="24"/>
    </row>
    <row r="101" spans="1:22" ht="17.100000000000001" customHeight="1" x14ac:dyDescent="0.3">
      <c r="A101" s="124">
        <v>298</v>
      </c>
      <c r="B101" s="125" t="s">
        <v>9</v>
      </c>
      <c r="C101" s="126"/>
      <c r="D101" s="126"/>
      <c r="E101" s="127"/>
      <c r="F101" s="128" t="s">
        <v>24</v>
      </c>
      <c r="G101" s="129"/>
      <c r="H101" s="130"/>
      <c r="I101" s="131" t="s">
        <v>28</v>
      </c>
      <c r="J101" s="132" t="str">
        <f t="shared" ref="J101" si="2">IF(E101="","",(YEAR($K$1)-YEAR(E101)))</f>
        <v/>
      </c>
      <c r="K101" s="25" t="str">
        <f>IF(LISTE!$J101="","",VLOOKUP(LISTE!$J101,$U$3:$V$92,2,FALSE))</f>
        <v/>
      </c>
      <c r="S101" s="38"/>
      <c r="U101" s="24"/>
      <c r="V101" s="24"/>
    </row>
    <row r="102" spans="1:22" ht="17.100000000000001" customHeight="1" thickBot="1" x14ac:dyDescent="0.35">
      <c r="A102" s="133">
        <v>299</v>
      </c>
      <c r="B102" s="134" t="s">
        <v>9</v>
      </c>
      <c r="C102" s="135"/>
      <c r="D102" s="135"/>
      <c r="E102" s="136"/>
      <c r="F102" s="121" t="s">
        <v>24</v>
      </c>
      <c r="G102" s="137"/>
      <c r="H102" s="138"/>
      <c r="I102" s="122" t="s">
        <v>28</v>
      </c>
      <c r="J102" s="123" t="str">
        <f t="shared" ref="J102" si="3">IF(E102="","",(YEAR($K$1)-YEAR(E102)))</f>
        <v/>
      </c>
      <c r="K102" s="25" t="str">
        <f>IF(LISTE!$J102="","",VLOOKUP(LISTE!$J102,$U$3:$V$92,2,FALSE))</f>
        <v/>
      </c>
      <c r="S102" s="38"/>
    </row>
    <row r="103" spans="1:22" ht="18" customHeight="1" thickTop="1" x14ac:dyDescent="0.3">
      <c r="A103"/>
      <c r="B103"/>
      <c r="C103"/>
      <c r="D103"/>
      <c r="E103"/>
      <c r="F103"/>
      <c r="G103"/>
      <c r="H103"/>
      <c r="I103"/>
      <c r="J103"/>
      <c r="K103" s="25" t="str">
        <f>IF(LISTE!$J103="","",VLOOKUP(LISTE!$J103,$U$3:$V$10,2,FALSE))</f>
        <v/>
      </c>
    </row>
    <row r="104" spans="1:22" ht="18" customHeight="1" x14ac:dyDescent="0.3">
      <c r="A104"/>
      <c r="B104"/>
      <c r="C104"/>
      <c r="D104"/>
      <c r="E104"/>
      <c r="F104"/>
      <c r="G104"/>
      <c r="H104"/>
      <c r="I104"/>
      <c r="J104"/>
      <c r="K104" s="25" t="str">
        <f>IF(LISTE!$J104="","",VLOOKUP(LISTE!$J104,$U$3:$V$10,2,FALSE))</f>
        <v/>
      </c>
    </row>
    <row r="105" spans="1:22" ht="18" customHeight="1" x14ac:dyDescent="0.3">
      <c r="A105"/>
      <c r="B105"/>
      <c r="C105"/>
      <c r="D105"/>
      <c r="E105"/>
      <c r="F105"/>
      <c r="G105"/>
      <c r="H105"/>
      <c r="I105"/>
      <c r="J105"/>
      <c r="K105" s="25" t="str">
        <f>IF(LISTE!$J105="","",VLOOKUP(LISTE!$J105,$U$3:$V$10,2,FALSE))</f>
        <v/>
      </c>
    </row>
    <row r="106" spans="1:22" ht="18" customHeight="1" x14ac:dyDescent="0.3">
      <c r="A106"/>
      <c r="B106"/>
      <c r="C106"/>
      <c r="D106"/>
      <c r="E106"/>
      <c r="F106"/>
      <c r="G106"/>
      <c r="H106"/>
      <c r="I106"/>
      <c r="J106"/>
      <c r="K106" s="25" t="str">
        <f>IF(LISTE!$J106="","",VLOOKUP(LISTE!$J106,$U$3:$V$10,2,FALSE))</f>
        <v/>
      </c>
    </row>
    <row r="107" spans="1:22" ht="18" customHeight="1" x14ac:dyDescent="0.3">
      <c r="A107"/>
      <c r="B107"/>
      <c r="C107"/>
      <c r="D107"/>
      <c r="E107"/>
      <c r="F107"/>
      <c r="G107"/>
      <c r="H107"/>
      <c r="I107"/>
      <c r="J107"/>
    </row>
    <row r="108" spans="1:22" ht="18" customHeight="1" x14ac:dyDescent="0.3">
      <c r="A108"/>
      <c r="B108"/>
      <c r="C108"/>
      <c r="D108"/>
      <c r="E108"/>
      <c r="F108"/>
      <c r="G108"/>
      <c r="H108"/>
      <c r="I108"/>
      <c r="J108"/>
    </row>
    <row r="109" spans="1:22" ht="18" customHeight="1" x14ac:dyDescent="0.3">
      <c r="A109"/>
      <c r="B109"/>
      <c r="C109"/>
      <c r="D109"/>
      <c r="E109"/>
      <c r="F109"/>
      <c r="G109"/>
      <c r="H109"/>
      <c r="I109"/>
      <c r="J109"/>
    </row>
    <row r="110" spans="1:22" ht="18" customHeight="1" x14ac:dyDescent="0.3">
      <c r="A110"/>
      <c r="B110"/>
      <c r="C110"/>
      <c r="D110"/>
      <c r="E110"/>
      <c r="F110"/>
      <c r="G110"/>
      <c r="H110"/>
      <c r="I110"/>
      <c r="J110"/>
    </row>
    <row r="111" spans="1:22" ht="18" customHeight="1" x14ac:dyDescent="0.3">
      <c r="A111"/>
      <c r="B111"/>
      <c r="C111"/>
      <c r="D111"/>
      <c r="E111"/>
      <c r="F111"/>
      <c r="G111"/>
      <c r="H111"/>
      <c r="I111"/>
      <c r="J111"/>
    </row>
    <row r="112" spans="1:22" ht="18" customHeight="1" x14ac:dyDescent="0.3">
      <c r="A112"/>
      <c r="B112"/>
      <c r="C112"/>
      <c r="D112"/>
      <c r="E112"/>
      <c r="F112"/>
      <c r="G112"/>
      <c r="H112"/>
      <c r="I112"/>
      <c r="J112"/>
    </row>
    <row r="113" spans="1:10" ht="18" customHeight="1" x14ac:dyDescent="0.3">
      <c r="A113"/>
      <c r="B113"/>
      <c r="C113"/>
      <c r="D113"/>
      <c r="E113"/>
      <c r="F113"/>
      <c r="G113"/>
      <c r="H113"/>
      <c r="I113"/>
      <c r="J113"/>
    </row>
    <row r="114" spans="1:10" ht="18" customHeight="1" x14ac:dyDescent="0.3">
      <c r="A114"/>
      <c r="B114"/>
      <c r="C114"/>
      <c r="D114"/>
      <c r="E114"/>
      <c r="F114"/>
      <c r="G114"/>
      <c r="H114"/>
      <c r="I114"/>
      <c r="J114"/>
    </row>
    <row r="115" spans="1:10" ht="18" customHeight="1" x14ac:dyDescent="0.3">
      <c r="A115"/>
      <c r="B115"/>
      <c r="C115"/>
      <c r="D115"/>
      <c r="E115"/>
      <c r="F115"/>
      <c r="G115"/>
      <c r="H115"/>
      <c r="I115"/>
      <c r="J115"/>
    </row>
    <row r="116" spans="1:10" ht="18" customHeight="1" x14ac:dyDescent="0.3">
      <c r="A116"/>
      <c r="B116"/>
      <c r="C116"/>
      <c r="D116"/>
      <c r="E116"/>
      <c r="F116"/>
      <c r="G116"/>
      <c r="H116"/>
      <c r="I116"/>
      <c r="J116"/>
    </row>
    <row r="117" spans="1:10" ht="18" customHeight="1" x14ac:dyDescent="0.3">
      <c r="A117"/>
      <c r="B117"/>
      <c r="C117"/>
      <c r="D117"/>
      <c r="E117"/>
      <c r="F117"/>
      <c r="G117"/>
      <c r="H117"/>
      <c r="I117"/>
      <c r="J117"/>
    </row>
    <row r="118" spans="1:10" ht="18" customHeight="1" x14ac:dyDescent="0.3">
      <c r="A118"/>
      <c r="B118"/>
      <c r="C118"/>
      <c r="D118"/>
      <c r="E118"/>
      <c r="F118"/>
      <c r="G118"/>
      <c r="H118"/>
      <c r="I118"/>
      <c r="J118"/>
    </row>
    <row r="119" spans="1:10" ht="18" customHeight="1" x14ac:dyDescent="0.3">
      <c r="A119"/>
      <c r="B119"/>
      <c r="C119"/>
      <c r="D119"/>
      <c r="E119"/>
      <c r="F119"/>
      <c r="G119"/>
      <c r="H119"/>
      <c r="I119"/>
      <c r="J119"/>
    </row>
    <row r="120" spans="1:10" ht="18" customHeight="1" x14ac:dyDescent="0.3">
      <c r="B120" s="7"/>
    </row>
    <row r="121" spans="1:10" ht="18" customHeight="1" x14ac:dyDescent="0.3">
      <c r="B121" s="7"/>
    </row>
    <row r="122" spans="1:10" ht="18" customHeight="1" x14ac:dyDescent="0.3">
      <c r="B122" s="7"/>
    </row>
    <row r="123" spans="1:10" ht="18" customHeight="1" x14ac:dyDescent="0.3">
      <c r="B123" s="7"/>
    </row>
    <row r="124" spans="1:10" ht="18" customHeight="1" x14ac:dyDescent="0.3">
      <c r="B124" s="7"/>
    </row>
    <row r="125" spans="1:10" ht="18" customHeight="1" x14ac:dyDescent="0.3">
      <c r="B125" s="7"/>
    </row>
    <row r="126" spans="1:10" ht="18" customHeight="1" x14ac:dyDescent="0.3">
      <c r="B126" s="7"/>
    </row>
    <row r="127" spans="1:10" ht="18" customHeight="1" x14ac:dyDescent="0.3">
      <c r="B127" s="7"/>
    </row>
    <row r="128" spans="1:10" ht="18" customHeight="1" x14ac:dyDescent="0.3">
      <c r="B128" s="7"/>
    </row>
    <row r="129" spans="2:2" ht="18" customHeight="1" x14ac:dyDescent="0.3">
      <c r="B129" s="7"/>
    </row>
    <row r="130" spans="2:2" ht="18" customHeight="1" x14ac:dyDescent="0.3">
      <c r="B130" s="7"/>
    </row>
    <row r="131" spans="2:2" ht="18" customHeight="1" x14ac:dyDescent="0.3">
      <c r="B131" s="7"/>
    </row>
    <row r="132" spans="2:2" ht="18" customHeight="1" x14ac:dyDescent="0.3">
      <c r="B132" s="7"/>
    </row>
    <row r="133" spans="2:2" ht="18" customHeight="1" x14ac:dyDescent="0.3">
      <c r="B133" s="7"/>
    </row>
    <row r="134" spans="2:2" ht="18" customHeight="1" x14ac:dyDescent="0.3">
      <c r="B134" s="7"/>
    </row>
    <row r="135" spans="2:2" ht="18" customHeight="1" x14ac:dyDescent="0.3">
      <c r="B135" s="7"/>
    </row>
    <row r="136" spans="2:2" ht="18" customHeight="1" x14ac:dyDescent="0.3">
      <c r="B136" s="7"/>
    </row>
    <row r="137" spans="2:2" ht="18" customHeight="1" x14ac:dyDescent="0.3">
      <c r="B137" s="7"/>
    </row>
    <row r="138" spans="2:2" ht="18" customHeight="1" x14ac:dyDescent="0.3">
      <c r="B138" s="7"/>
    </row>
    <row r="139" spans="2:2" ht="18" customHeight="1" x14ac:dyDescent="0.3">
      <c r="B139" s="7"/>
    </row>
    <row r="140" spans="2:2" ht="18" customHeight="1" x14ac:dyDescent="0.3">
      <c r="B140" s="7"/>
    </row>
    <row r="141" spans="2:2" ht="18" customHeight="1" x14ac:dyDescent="0.3">
      <c r="B141" s="7"/>
    </row>
    <row r="142" spans="2:2" ht="18" customHeight="1" x14ac:dyDescent="0.3">
      <c r="B142" s="7"/>
    </row>
    <row r="143" spans="2:2" ht="18" customHeight="1" x14ac:dyDescent="0.3">
      <c r="B143" s="7"/>
    </row>
    <row r="144" spans="2:2" ht="18" customHeight="1" x14ac:dyDescent="0.3">
      <c r="B144" s="7"/>
    </row>
    <row r="145" spans="2:2" ht="18" customHeight="1" x14ac:dyDescent="0.3">
      <c r="B145" s="7"/>
    </row>
    <row r="146" spans="2:2" ht="18" customHeight="1" x14ac:dyDescent="0.3">
      <c r="B146" s="7"/>
    </row>
    <row r="147" spans="2:2" ht="18" customHeight="1" x14ac:dyDescent="0.3">
      <c r="B147" s="7"/>
    </row>
    <row r="148" spans="2:2" ht="18" customHeight="1" x14ac:dyDescent="0.3">
      <c r="B148" s="7"/>
    </row>
    <row r="149" spans="2:2" ht="18" customHeight="1" x14ac:dyDescent="0.3">
      <c r="B149" s="7"/>
    </row>
    <row r="150" spans="2:2" ht="18" customHeight="1" x14ac:dyDescent="0.3">
      <c r="B150" s="7"/>
    </row>
    <row r="151" spans="2:2" ht="18" customHeight="1" x14ac:dyDescent="0.3">
      <c r="B151" s="7"/>
    </row>
    <row r="152" spans="2:2" ht="18" customHeight="1" x14ac:dyDescent="0.3">
      <c r="B152" s="7"/>
    </row>
    <row r="153" spans="2:2" ht="18" customHeight="1" x14ac:dyDescent="0.3">
      <c r="B153" s="7"/>
    </row>
    <row r="154" spans="2:2" ht="18" customHeight="1" x14ac:dyDescent="0.3">
      <c r="B154" s="7"/>
    </row>
    <row r="155" spans="2:2" ht="18" customHeight="1" x14ac:dyDescent="0.3">
      <c r="B155" s="7"/>
    </row>
    <row r="156" spans="2:2" ht="18" customHeight="1" x14ac:dyDescent="0.3">
      <c r="B156" s="7"/>
    </row>
    <row r="157" spans="2:2" ht="18" customHeight="1" x14ac:dyDescent="0.3">
      <c r="B157" s="7"/>
    </row>
    <row r="158" spans="2:2" ht="18" customHeight="1" x14ac:dyDescent="0.3">
      <c r="B158" s="7"/>
    </row>
    <row r="159" spans="2:2" ht="18" customHeight="1" x14ac:dyDescent="0.3">
      <c r="B159" s="7"/>
    </row>
    <row r="160" spans="2:2" ht="18" customHeight="1" x14ac:dyDescent="0.3">
      <c r="B160" s="7"/>
    </row>
    <row r="161" spans="2:2" ht="18" customHeight="1" x14ac:dyDescent="0.3">
      <c r="B161" s="7"/>
    </row>
    <row r="162" spans="2:2" ht="18" customHeight="1" x14ac:dyDescent="0.3">
      <c r="B162" s="7"/>
    </row>
    <row r="163" spans="2:2" ht="18" customHeight="1" x14ac:dyDescent="0.3">
      <c r="B163" s="7"/>
    </row>
    <row r="164" spans="2:2" ht="18" customHeight="1" x14ac:dyDescent="0.3">
      <c r="B164" s="7"/>
    </row>
    <row r="165" spans="2:2" ht="18" customHeight="1" x14ac:dyDescent="0.3">
      <c r="B165" s="7"/>
    </row>
    <row r="166" spans="2:2" ht="18" customHeight="1" x14ac:dyDescent="0.3">
      <c r="B166" s="7"/>
    </row>
    <row r="167" spans="2:2" ht="18" customHeight="1" x14ac:dyDescent="0.3">
      <c r="B167" s="7"/>
    </row>
    <row r="168" spans="2:2" ht="18" customHeight="1" x14ac:dyDescent="0.3">
      <c r="B168" s="7"/>
    </row>
    <row r="169" spans="2:2" ht="18" customHeight="1" x14ac:dyDescent="0.3">
      <c r="B169" s="7"/>
    </row>
    <row r="170" spans="2:2" ht="18" customHeight="1" x14ac:dyDescent="0.3">
      <c r="B170" s="7"/>
    </row>
    <row r="171" spans="2:2" ht="18" customHeight="1" x14ac:dyDescent="0.3">
      <c r="B171" s="7"/>
    </row>
    <row r="172" spans="2:2" ht="18" customHeight="1" x14ac:dyDescent="0.3">
      <c r="B172" s="7"/>
    </row>
    <row r="173" spans="2:2" ht="18" customHeight="1" x14ac:dyDescent="0.3">
      <c r="B173" s="7"/>
    </row>
    <row r="174" spans="2:2" ht="18" customHeight="1" x14ac:dyDescent="0.3">
      <c r="B174" s="7"/>
    </row>
    <row r="175" spans="2:2" ht="18" customHeight="1" x14ac:dyDescent="0.3">
      <c r="B175" s="7"/>
    </row>
    <row r="176" spans="2:2" ht="18" customHeight="1" x14ac:dyDescent="0.3">
      <c r="B176" s="7"/>
    </row>
    <row r="177" spans="2:2" ht="18" customHeight="1" x14ac:dyDescent="0.3">
      <c r="B177" s="7"/>
    </row>
    <row r="178" spans="2:2" ht="18" customHeight="1" x14ac:dyDescent="0.3">
      <c r="B178" s="7"/>
    </row>
    <row r="179" spans="2:2" ht="18" customHeight="1" x14ac:dyDescent="0.3">
      <c r="B179" s="7"/>
    </row>
    <row r="180" spans="2:2" ht="18" customHeight="1" x14ac:dyDescent="0.3">
      <c r="B180" s="7"/>
    </row>
    <row r="181" spans="2:2" ht="18" customHeight="1" x14ac:dyDescent="0.3">
      <c r="B181" s="7"/>
    </row>
    <row r="182" spans="2:2" ht="18" customHeight="1" x14ac:dyDescent="0.3">
      <c r="B182" s="7"/>
    </row>
    <row r="183" spans="2:2" ht="18" customHeight="1" x14ac:dyDescent="0.3">
      <c r="B183" s="7"/>
    </row>
    <row r="184" spans="2:2" ht="18" customHeight="1" x14ac:dyDescent="0.3">
      <c r="B184" s="7"/>
    </row>
    <row r="185" spans="2:2" ht="18" customHeight="1" x14ac:dyDescent="0.3">
      <c r="B185" s="7"/>
    </row>
    <row r="186" spans="2:2" ht="18" customHeight="1" x14ac:dyDescent="0.3">
      <c r="B186" s="7"/>
    </row>
    <row r="187" spans="2:2" ht="18" customHeight="1" x14ac:dyDescent="0.3">
      <c r="B187" s="7"/>
    </row>
    <row r="188" spans="2:2" ht="18" customHeight="1" x14ac:dyDescent="0.3">
      <c r="B188" s="7"/>
    </row>
    <row r="189" spans="2:2" ht="18" customHeight="1" x14ac:dyDescent="0.3">
      <c r="B189" s="7"/>
    </row>
    <row r="190" spans="2:2" ht="18" customHeight="1" x14ac:dyDescent="0.3">
      <c r="B190" s="7"/>
    </row>
    <row r="191" spans="2:2" ht="18" customHeight="1" x14ac:dyDescent="0.3">
      <c r="B191" s="7"/>
    </row>
    <row r="192" spans="2:2" ht="18" customHeight="1" x14ac:dyDescent="0.3">
      <c r="B192" s="7"/>
    </row>
    <row r="193" spans="2:2" ht="18" customHeight="1" x14ac:dyDescent="0.3">
      <c r="B193" s="7"/>
    </row>
    <row r="194" spans="2:2" ht="18" customHeight="1" x14ac:dyDescent="0.3">
      <c r="B194" s="7"/>
    </row>
    <row r="195" spans="2:2" ht="18" customHeight="1" x14ac:dyDescent="0.3">
      <c r="B195" s="7"/>
    </row>
    <row r="196" spans="2:2" ht="18" customHeight="1" x14ac:dyDescent="0.3">
      <c r="B196" s="7"/>
    </row>
    <row r="197" spans="2:2" ht="18" customHeight="1" x14ac:dyDescent="0.3">
      <c r="B197" s="7"/>
    </row>
    <row r="198" spans="2:2" ht="18" customHeight="1" x14ac:dyDescent="0.3">
      <c r="B198" s="7"/>
    </row>
    <row r="199" spans="2:2" ht="18" customHeight="1" x14ac:dyDescent="0.3">
      <c r="B199" s="7"/>
    </row>
    <row r="200" spans="2:2" ht="18" customHeight="1" x14ac:dyDescent="0.3">
      <c r="B200" s="7"/>
    </row>
    <row r="201" spans="2:2" ht="18" customHeight="1" x14ac:dyDescent="0.3">
      <c r="B201" s="7"/>
    </row>
    <row r="202" spans="2:2" ht="18" customHeight="1" x14ac:dyDescent="0.3">
      <c r="B202" s="7"/>
    </row>
    <row r="203" spans="2:2" ht="18" customHeight="1" x14ac:dyDescent="0.3">
      <c r="B203" s="7"/>
    </row>
    <row r="204" spans="2:2" ht="18" customHeight="1" x14ac:dyDescent="0.3">
      <c r="B204" s="7"/>
    </row>
    <row r="205" spans="2:2" ht="18" customHeight="1" x14ac:dyDescent="0.3">
      <c r="B205" s="7"/>
    </row>
    <row r="206" spans="2:2" ht="18" customHeight="1" x14ac:dyDescent="0.3">
      <c r="B206" s="7"/>
    </row>
    <row r="207" spans="2:2" ht="18" customHeight="1" x14ac:dyDescent="0.3">
      <c r="B207" s="7"/>
    </row>
    <row r="208" spans="2:2" ht="18" customHeight="1" x14ac:dyDescent="0.3">
      <c r="B208" s="7"/>
    </row>
    <row r="209" spans="2:2" ht="18" customHeight="1" x14ac:dyDescent="0.3">
      <c r="B209" s="7"/>
    </row>
    <row r="210" spans="2:2" ht="18" customHeight="1" x14ac:dyDescent="0.3">
      <c r="B210" s="7"/>
    </row>
    <row r="211" spans="2:2" ht="18" customHeight="1" x14ac:dyDescent="0.3">
      <c r="B211" s="7"/>
    </row>
    <row r="212" spans="2:2" ht="18" customHeight="1" x14ac:dyDescent="0.3">
      <c r="B212" s="7"/>
    </row>
    <row r="213" spans="2:2" ht="18" customHeight="1" x14ac:dyDescent="0.3">
      <c r="B213" s="7"/>
    </row>
    <row r="214" spans="2:2" ht="18" customHeight="1" x14ac:dyDescent="0.3">
      <c r="B214" s="7"/>
    </row>
    <row r="215" spans="2:2" ht="18" customHeight="1" x14ac:dyDescent="0.3">
      <c r="B215" s="7"/>
    </row>
    <row r="216" spans="2:2" ht="18" customHeight="1" x14ac:dyDescent="0.3">
      <c r="B216" s="7"/>
    </row>
    <row r="217" spans="2:2" ht="18" customHeight="1" x14ac:dyDescent="0.3">
      <c r="B217" s="7"/>
    </row>
    <row r="218" spans="2:2" ht="18" customHeight="1" x14ac:dyDescent="0.3">
      <c r="B218" s="7"/>
    </row>
    <row r="219" spans="2:2" ht="18" customHeight="1" x14ac:dyDescent="0.3">
      <c r="B219" s="7"/>
    </row>
    <row r="220" spans="2:2" ht="18" customHeight="1" x14ac:dyDescent="0.3">
      <c r="B220" s="7"/>
    </row>
    <row r="221" spans="2:2" ht="18" customHeight="1" x14ac:dyDescent="0.3">
      <c r="B221" s="7"/>
    </row>
    <row r="222" spans="2:2" ht="18" customHeight="1" x14ac:dyDescent="0.3">
      <c r="B222" s="7"/>
    </row>
    <row r="223" spans="2:2" ht="18" customHeight="1" x14ac:dyDescent="0.3">
      <c r="B223" s="7"/>
    </row>
    <row r="224" spans="2:2" ht="18" customHeight="1" x14ac:dyDescent="0.3">
      <c r="B224" s="7"/>
    </row>
    <row r="225" spans="2:2" ht="18" customHeight="1" x14ac:dyDescent="0.3">
      <c r="B225" s="7"/>
    </row>
    <row r="226" spans="2:2" ht="18" customHeight="1" x14ac:dyDescent="0.3">
      <c r="B226" s="7"/>
    </row>
    <row r="227" spans="2:2" ht="18" customHeight="1" x14ac:dyDescent="0.3">
      <c r="B227" s="7"/>
    </row>
    <row r="228" spans="2:2" ht="18" customHeight="1" x14ac:dyDescent="0.3">
      <c r="B228" s="7"/>
    </row>
    <row r="229" spans="2:2" ht="18" customHeight="1" x14ac:dyDescent="0.3">
      <c r="B229" s="7"/>
    </row>
    <row r="230" spans="2:2" ht="18" customHeight="1" x14ac:dyDescent="0.3">
      <c r="B230" s="7"/>
    </row>
    <row r="231" spans="2:2" ht="18" customHeight="1" x14ac:dyDescent="0.3">
      <c r="B231" s="7"/>
    </row>
    <row r="232" spans="2:2" ht="18" customHeight="1" x14ac:dyDescent="0.3">
      <c r="B232" s="7"/>
    </row>
    <row r="233" spans="2:2" ht="18" customHeight="1" x14ac:dyDescent="0.3">
      <c r="B233" s="7"/>
    </row>
    <row r="234" spans="2:2" ht="18" customHeight="1" x14ac:dyDescent="0.3">
      <c r="B234" s="7"/>
    </row>
    <row r="235" spans="2:2" ht="18" customHeight="1" x14ac:dyDescent="0.3">
      <c r="B235" s="7"/>
    </row>
    <row r="236" spans="2:2" ht="18" customHeight="1" x14ac:dyDescent="0.3">
      <c r="B236" s="7"/>
    </row>
    <row r="237" spans="2:2" ht="18" customHeight="1" x14ac:dyDescent="0.3">
      <c r="B237" s="7"/>
    </row>
    <row r="238" spans="2:2" ht="18" customHeight="1" x14ac:dyDescent="0.3">
      <c r="B238" s="7"/>
    </row>
    <row r="239" spans="2:2" ht="18" customHeight="1" x14ac:dyDescent="0.3">
      <c r="B239" s="7"/>
    </row>
    <row r="240" spans="2:2" ht="18" customHeight="1" x14ac:dyDescent="0.3">
      <c r="B240" s="7"/>
    </row>
    <row r="241" spans="2:2" ht="18" customHeight="1" x14ac:dyDescent="0.3">
      <c r="B241" s="7"/>
    </row>
    <row r="242" spans="2:2" ht="18" customHeight="1" x14ac:dyDescent="0.3">
      <c r="B242" s="7"/>
    </row>
    <row r="243" spans="2:2" ht="18" customHeight="1" x14ac:dyDescent="0.3">
      <c r="B243" s="7"/>
    </row>
    <row r="244" spans="2:2" ht="18" customHeight="1" x14ac:dyDescent="0.3">
      <c r="B244" s="7"/>
    </row>
    <row r="245" spans="2:2" ht="18" customHeight="1" x14ac:dyDescent="0.3">
      <c r="B245" s="7"/>
    </row>
    <row r="246" spans="2:2" ht="18" customHeight="1" x14ac:dyDescent="0.3">
      <c r="B246" s="7"/>
    </row>
    <row r="247" spans="2:2" ht="18" customHeight="1" x14ac:dyDescent="0.3">
      <c r="B247" s="7"/>
    </row>
    <row r="248" spans="2:2" ht="18" customHeight="1" x14ac:dyDescent="0.3">
      <c r="B248" s="7"/>
    </row>
    <row r="249" spans="2:2" ht="18" customHeight="1" x14ac:dyDescent="0.3">
      <c r="B249" s="7"/>
    </row>
    <row r="250" spans="2:2" ht="18" customHeight="1" x14ac:dyDescent="0.3">
      <c r="B250" s="7"/>
    </row>
    <row r="251" spans="2:2" ht="18" customHeight="1" x14ac:dyDescent="0.3">
      <c r="B251" s="7"/>
    </row>
    <row r="252" spans="2:2" ht="18" customHeight="1" x14ac:dyDescent="0.3">
      <c r="B252" s="7"/>
    </row>
    <row r="253" spans="2:2" ht="18" customHeight="1" x14ac:dyDescent="0.3">
      <c r="B253" s="7"/>
    </row>
    <row r="254" spans="2:2" ht="18" customHeight="1" x14ac:dyDescent="0.3">
      <c r="B254" s="7"/>
    </row>
    <row r="255" spans="2:2" ht="18" customHeight="1" x14ac:dyDescent="0.3">
      <c r="B255" s="7"/>
    </row>
    <row r="256" spans="2:2" ht="18" customHeight="1" x14ac:dyDescent="0.3">
      <c r="B256" s="7"/>
    </row>
    <row r="257" spans="2:2" ht="18" customHeight="1" x14ac:dyDescent="0.3">
      <c r="B257" s="7"/>
    </row>
    <row r="258" spans="2:2" ht="18" customHeight="1" x14ac:dyDescent="0.3">
      <c r="B258" s="7"/>
    </row>
    <row r="259" spans="2:2" ht="18" customHeight="1" x14ac:dyDescent="0.3">
      <c r="B259" s="7"/>
    </row>
    <row r="260" spans="2:2" ht="18" customHeight="1" x14ac:dyDescent="0.3">
      <c r="B260" s="7"/>
    </row>
    <row r="261" spans="2:2" ht="18" customHeight="1" x14ac:dyDescent="0.3">
      <c r="B261" s="7"/>
    </row>
    <row r="262" spans="2:2" ht="18" customHeight="1" x14ac:dyDescent="0.3">
      <c r="B262" s="7"/>
    </row>
    <row r="263" spans="2:2" ht="18" customHeight="1" x14ac:dyDescent="0.3">
      <c r="B263" s="7"/>
    </row>
    <row r="264" spans="2:2" ht="18" customHeight="1" x14ac:dyDescent="0.3">
      <c r="B264" s="7"/>
    </row>
    <row r="265" spans="2:2" ht="18" customHeight="1" x14ac:dyDescent="0.3">
      <c r="B265" s="7"/>
    </row>
    <row r="266" spans="2:2" ht="18" customHeight="1" x14ac:dyDescent="0.3">
      <c r="B266" s="7"/>
    </row>
    <row r="267" spans="2:2" ht="18" customHeight="1" x14ac:dyDescent="0.3">
      <c r="B267" s="7"/>
    </row>
    <row r="268" spans="2:2" ht="18" customHeight="1" x14ac:dyDescent="0.3">
      <c r="B268" s="7"/>
    </row>
    <row r="269" spans="2:2" ht="18" customHeight="1" x14ac:dyDescent="0.3">
      <c r="B269" s="7"/>
    </row>
    <row r="270" spans="2:2" ht="18" customHeight="1" x14ac:dyDescent="0.3">
      <c r="B270" s="7"/>
    </row>
    <row r="271" spans="2:2" ht="18" customHeight="1" x14ac:dyDescent="0.3">
      <c r="B271" s="7"/>
    </row>
    <row r="272" spans="2:2" ht="18" customHeight="1" x14ac:dyDescent="0.3">
      <c r="B272" s="7"/>
    </row>
    <row r="273" spans="2:2" ht="18" customHeight="1" x14ac:dyDescent="0.3">
      <c r="B273" s="7"/>
    </row>
    <row r="274" spans="2:2" ht="18" customHeight="1" x14ac:dyDescent="0.3">
      <c r="B274" s="7"/>
    </row>
    <row r="275" spans="2:2" ht="18" customHeight="1" x14ac:dyDescent="0.3">
      <c r="B275" s="7"/>
    </row>
    <row r="276" spans="2:2" ht="18" customHeight="1" x14ac:dyDescent="0.3">
      <c r="B276" s="7"/>
    </row>
    <row r="277" spans="2:2" ht="18" customHeight="1" x14ac:dyDescent="0.3">
      <c r="B277" s="7"/>
    </row>
    <row r="278" spans="2:2" ht="18" customHeight="1" x14ac:dyDescent="0.3">
      <c r="B278" s="7"/>
    </row>
    <row r="279" spans="2:2" ht="18" customHeight="1" x14ac:dyDescent="0.3">
      <c r="B279" s="7"/>
    </row>
    <row r="280" spans="2:2" ht="18" customHeight="1" x14ac:dyDescent="0.3">
      <c r="B280" s="7"/>
    </row>
    <row r="281" spans="2:2" ht="18" customHeight="1" x14ac:dyDescent="0.3">
      <c r="B281" s="7"/>
    </row>
    <row r="282" spans="2:2" ht="18" customHeight="1" x14ac:dyDescent="0.3">
      <c r="B282" s="7"/>
    </row>
    <row r="283" spans="2:2" ht="18" customHeight="1" x14ac:dyDescent="0.3">
      <c r="B283" s="7"/>
    </row>
    <row r="284" spans="2:2" ht="18" customHeight="1" x14ac:dyDescent="0.3">
      <c r="B284" s="7"/>
    </row>
    <row r="285" spans="2:2" ht="18" customHeight="1" x14ac:dyDescent="0.3">
      <c r="B285" s="7"/>
    </row>
    <row r="286" spans="2:2" ht="18" customHeight="1" x14ac:dyDescent="0.3">
      <c r="B286" s="7"/>
    </row>
    <row r="287" spans="2:2" ht="18" customHeight="1" x14ac:dyDescent="0.3">
      <c r="B287" s="7"/>
    </row>
    <row r="288" spans="2:2" ht="18" customHeight="1" x14ac:dyDescent="0.3">
      <c r="B288" s="7"/>
    </row>
    <row r="289" spans="2:2" ht="18" customHeight="1" x14ac:dyDescent="0.3">
      <c r="B289" s="7"/>
    </row>
    <row r="290" spans="2:2" ht="18" customHeight="1" x14ac:dyDescent="0.3">
      <c r="B290" s="7"/>
    </row>
    <row r="291" spans="2:2" ht="18" customHeight="1" x14ac:dyDescent="0.3">
      <c r="B291" s="7"/>
    </row>
    <row r="292" spans="2:2" ht="18" customHeight="1" x14ac:dyDescent="0.3">
      <c r="B292" s="7"/>
    </row>
    <row r="293" spans="2:2" ht="18" customHeight="1" x14ac:dyDescent="0.3">
      <c r="B293" s="7"/>
    </row>
    <row r="294" spans="2:2" ht="18" customHeight="1" x14ac:dyDescent="0.3">
      <c r="B294" s="7"/>
    </row>
    <row r="295" spans="2:2" ht="18" customHeight="1" x14ac:dyDescent="0.3">
      <c r="B295" s="7"/>
    </row>
    <row r="296" spans="2:2" ht="18" customHeight="1" x14ac:dyDescent="0.3">
      <c r="B296" s="7"/>
    </row>
    <row r="297" spans="2:2" ht="18" customHeight="1" x14ac:dyDescent="0.3">
      <c r="B297" s="7"/>
    </row>
    <row r="298" spans="2:2" ht="18" customHeight="1" x14ac:dyDescent="0.3">
      <c r="B298" s="7"/>
    </row>
    <row r="299" spans="2:2" ht="18" customHeight="1" x14ac:dyDescent="0.3">
      <c r="B299" s="7"/>
    </row>
    <row r="300" spans="2:2" ht="18" customHeight="1" x14ac:dyDescent="0.3">
      <c r="B300" s="7"/>
    </row>
    <row r="301" spans="2:2" ht="30.75" customHeight="1" x14ac:dyDescent="0.3">
      <c r="B301" s="7"/>
    </row>
    <row r="302" spans="2:2" ht="30.75" customHeight="1" x14ac:dyDescent="0.3">
      <c r="B302" s="7"/>
    </row>
    <row r="303" spans="2:2" ht="30.75" customHeight="1" x14ac:dyDescent="0.3">
      <c r="B303" s="7"/>
    </row>
    <row r="304" spans="2:2" ht="30.75" customHeight="1" x14ac:dyDescent="0.3">
      <c r="B304" s="7"/>
    </row>
    <row r="305" spans="2:2" ht="30.75" customHeight="1" x14ac:dyDescent="0.3">
      <c r="B305" s="7"/>
    </row>
    <row r="306" spans="2:2" ht="30.75" customHeight="1" x14ac:dyDescent="0.3">
      <c r="B306" s="7"/>
    </row>
    <row r="307" spans="2:2" ht="30.75" customHeight="1" x14ac:dyDescent="0.3">
      <c r="B307" s="7"/>
    </row>
    <row r="308" spans="2:2" ht="30.75" customHeight="1" x14ac:dyDescent="0.3">
      <c r="B308" s="7"/>
    </row>
    <row r="309" spans="2:2" ht="30.75" customHeight="1" x14ac:dyDescent="0.3">
      <c r="B309" s="7"/>
    </row>
    <row r="310" spans="2:2" ht="30.75" customHeight="1" x14ac:dyDescent="0.3">
      <c r="B310" s="7"/>
    </row>
    <row r="311" spans="2:2" ht="30.75" customHeight="1" x14ac:dyDescent="0.3">
      <c r="B311" s="7"/>
    </row>
    <row r="312" spans="2:2" ht="30.75" customHeight="1" x14ac:dyDescent="0.3">
      <c r="B312" s="7"/>
    </row>
    <row r="313" spans="2:2" ht="30.75" customHeight="1" x14ac:dyDescent="0.3">
      <c r="B313" s="7"/>
    </row>
    <row r="314" spans="2:2" ht="30.75" customHeight="1" x14ac:dyDescent="0.3">
      <c r="B314" s="7"/>
    </row>
    <row r="315" spans="2:2" ht="30.75" customHeight="1" x14ac:dyDescent="0.3">
      <c r="B315" s="7"/>
    </row>
    <row r="316" spans="2:2" ht="30.75" customHeight="1" x14ac:dyDescent="0.3">
      <c r="B316" s="7"/>
    </row>
    <row r="317" spans="2:2" ht="30.75" customHeight="1" x14ac:dyDescent="0.3">
      <c r="B317" s="7"/>
    </row>
    <row r="318" spans="2:2" ht="30.75" customHeight="1" x14ac:dyDescent="0.3">
      <c r="B318" s="7"/>
    </row>
    <row r="319" spans="2:2" ht="30.75" customHeight="1" x14ac:dyDescent="0.3">
      <c r="B319" s="7"/>
    </row>
    <row r="320" spans="2:2" ht="30.75" customHeight="1" x14ac:dyDescent="0.3">
      <c r="B320" s="7"/>
    </row>
    <row r="321" spans="2:2" ht="30.75" customHeight="1" x14ac:dyDescent="0.3">
      <c r="B321" s="7"/>
    </row>
    <row r="322" spans="2:2" ht="30.75" customHeight="1" x14ac:dyDescent="0.3">
      <c r="B322" s="7"/>
    </row>
    <row r="323" spans="2:2" ht="30.75" customHeight="1" x14ac:dyDescent="0.3">
      <c r="B323" s="7"/>
    </row>
    <row r="324" spans="2:2" ht="30.75" customHeight="1" x14ac:dyDescent="0.3">
      <c r="B324" s="7"/>
    </row>
    <row r="325" spans="2:2" ht="30.75" customHeight="1" x14ac:dyDescent="0.3">
      <c r="B325" s="7"/>
    </row>
    <row r="326" spans="2:2" ht="30.75" customHeight="1" x14ac:dyDescent="0.3">
      <c r="B326" s="7"/>
    </row>
    <row r="327" spans="2:2" ht="30.75" customHeight="1" x14ac:dyDescent="0.3">
      <c r="B327" s="7"/>
    </row>
    <row r="328" spans="2:2" ht="30.75" customHeight="1" x14ac:dyDescent="0.3">
      <c r="B328" s="7"/>
    </row>
    <row r="329" spans="2:2" ht="30.75" customHeight="1" x14ac:dyDescent="0.3">
      <c r="B329" s="7"/>
    </row>
    <row r="330" spans="2:2" ht="30.75" customHeight="1" x14ac:dyDescent="0.3">
      <c r="B330" s="7"/>
    </row>
    <row r="331" spans="2:2" ht="30.75" customHeight="1" x14ac:dyDescent="0.3">
      <c r="B331" s="7"/>
    </row>
    <row r="332" spans="2:2" ht="30.75" customHeight="1" x14ac:dyDescent="0.3">
      <c r="B332" s="7"/>
    </row>
    <row r="333" spans="2:2" ht="30.75" customHeight="1" x14ac:dyDescent="0.3">
      <c r="B333" s="7"/>
    </row>
    <row r="334" spans="2:2" ht="30.75" customHeight="1" x14ac:dyDescent="0.3">
      <c r="B334" s="7"/>
    </row>
    <row r="335" spans="2:2" ht="30.75" customHeight="1" x14ac:dyDescent="0.3">
      <c r="B335" s="7"/>
    </row>
    <row r="336" spans="2:2" ht="30.75" customHeight="1" x14ac:dyDescent="0.3">
      <c r="B336" s="7"/>
    </row>
    <row r="337" spans="2:2" ht="30.75" customHeight="1" x14ac:dyDescent="0.3">
      <c r="B337" s="7"/>
    </row>
    <row r="338" spans="2:2" ht="30.75" customHeight="1" x14ac:dyDescent="0.3">
      <c r="B338" s="7"/>
    </row>
    <row r="339" spans="2:2" ht="30.75" customHeight="1" x14ac:dyDescent="0.3">
      <c r="B339" s="7"/>
    </row>
    <row r="340" spans="2:2" ht="30.75" customHeight="1" x14ac:dyDescent="0.3">
      <c r="B340" s="7"/>
    </row>
    <row r="341" spans="2:2" ht="30.75" customHeight="1" x14ac:dyDescent="0.3">
      <c r="B341" s="7"/>
    </row>
    <row r="342" spans="2:2" ht="30.75" customHeight="1" x14ac:dyDescent="0.3">
      <c r="B342" s="7"/>
    </row>
    <row r="343" spans="2:2" ht="30.75" customHeight="1" x14ac:dyDescent="0.3">
      <c r="B343" s="7"/>
    </row>
    <row r="344" spans="2:2" ht="30.75" customHeight="1" x14ac:dyDescent="0.3">
      <c r="B344" s="7"/>
    </row>
    <row r="345" spans="2:2" ht="30.75" customHeight="1" x14ac:dyDescent="0.3">
      <c r="B345" s="7"/>
    </row>
    <row r="346" spans="2:2" ht="30.75" customHeight="1" x14ac:dyDescent="0.3">
      <c r="B346" s="7"/>
    </row>
    <row r="347" spans="2:2" ht="30.75" customHeight="1" x14ac:dyDescent="0.3">
      <c r="B347" s="7"/>
    </row>
    <row r="348" spans="2:2" ht="30.75" customHeight="1" x14ac:dyDescent="0.3">
      <c r="B348" s="7"/>
    </row>
    <row r="349" spans="2:2" ht="30.75" customHeight="1" x14ac:dyDescent="0.3">
      <c r="B349" s="7"/>
    </row>
    <row r="350" spans="2:2" ht="30.75" customHeight="1" x14ac:dyDescent="0.3">
      <c r="B350" s="7"/>
    </row>
    <row r="351" spans="2:2" ht="30.75" customHeight="1" x14ac:dyDescent="0.3">
      <c r="B351" s="7"/>
    </row>
    <row r="352" spans="2:2" ht="30.75" customHeight="1" x14ac:dyDescent="0.3">
      <c r="B352" s="7"/>
    </row>
    <row r="353" spans="2:2" ht="30.75" customHeight="1" x14ac:dyDescent="0.3">
      <c r="B353" s="7"/>
    </row>
    <row r="354" spans="2:2" ht="30.75" customHeight="1" x14ac:dyDescent="0.3">
      <c r="B354" s="7"/>
    </row>
    <row r="355" spans="2:2" ht="30.75" customHeight="1" x14ac:dyDescent="0.3">
      <c r="B355" s="7"/>
    </row>
    <row r="356" spans="2:2" ht="30.75" customHeight="1" x14ac:dyDescent="0.3">
      <c r="B356" s="7"/>
    </row>
    <row r="357" spans="2:2" ht="30.75" customHeight="1" x14ac:dyDescent="0.3">
      <c r="B357" s="7"/>
    </row>
    <row r="358" spans="2:2" ht="30.75" customHeight="1" x14ac:dyDescent="0.3">
      <c r="B358" s="7"/>
    </row>
    <row r="359" spans="2:2" ht="30.75" customHeight="1" x14ac:dyDescent="0.3">
      <c r="B359" s="7"/>
    </row>
    <row r="360" spans="2:2" ht="30.75" customHeight="1" x14ac:dyDescent="0.3">
      <c r="B360" s="7"/>
    </row>
    <row r="361" spans="2:2" ht="30.75" customHeight="1" x14ac:dyDescent="0.3">
      <c r="B361" s="7"/>
    </row>
    <row r="362" spans="2:2" ht="30.75" customHeight="1" x14ac:dyDescent="0.3">
      <c r="B362" s="7"/>
    </row>
    <row r="363" spans="2:2" ht="30.75" customHeight="1" x14ac:dyDescent="0.3">
      <c r="B363" s="7"/>
    </row>
    <row r="364" spans="2:2" ht="30.75" customHeight="1" x14ac:dyDescent="0.3">
      <c r="B364" s="7"/>
    </row>
    <row r="365" spans="2:2" ht="30.75" customHeight="1" x14ac:dyDescent="0.3">
      <c r="B365" s="7"/>
    </row>
    <row r="366" spans="2:2" ht="30.75" customHeight="1" x14ac:dyDescent="0.3">
      <c r="B366" s="7"/>
    </row>
    <row r="367" spans="2:2" ht="30.75" customHeight="1" x14ac:dyDescent="0.3">
      <c r="B367" s="7"/>
    </row>
    <row r="368" spans="2:2" ht="30.75" customHeight="1" x14ac:dyDescent="0.3">
      <c r="B368" s="7"/>
    </row>
    <row r="369" spans="2:2" ht="30.75" customHeight="1" x14ac:dyDescent="0.3">
      <c r="B369" s="7"/>
    </row>
    <row r="370" spans="2:2" ht="30.75" customHeight="1" x14ac:dyDescent="0.3">
      <c r="B370" s="7"/>
    </row>
    <row r="371" spans="2:2" ht="30.75" customHeight="1" x14ac:dyDescent="0.3">
      <c r="B371" s="7"/>
    </row>
    <row r="372" spans="2:2" ht="30.75" customHeight="1" x14ac:dyDescent="0.3">
      <c r="B372" s="7"/>
    </row>
    <row r="373" spans="2:2" ht="30.75" customHeight="1" x14ac:dyDescent="0.3">
      <c r="B373" s="7"/>
    </row>
    <row r="374" spans="2:2" ht="30.75" customHeight="1" x14ac:dyDescent="0.3">
      <c r="B374" s="7"/>
    </row>
    <row r="375" spans="2:2" ht="30.75" customHeight="1" x14ac:dyDescent="0.3">
      <c r="B375" s="7"/>
    </row>
  </sheetData>
  <sheetProtection selectLockedCells="1" autoFilter="0"/>
  <phoneticPr fontId="0" type="noConversion"/>
  <conditionalFormatting sqref="E3:E102">
    <cfRule type="expression" dxfId="6" priority="3">
      <formula>E3=""</formula>
    </cfRule>
    <cfRule type="expression" dxfId="5" priority="4">
      <formula>K3&lt;&gt;B3</formula>
    </cfRule>
  </conditionalFormatting>
  <dataValidations count="4">
    <dataValidation type="date" allowBlank="1" showInputMessage="1" showErrorMessage="1" error="Espèce de nunuche, c'est une date de naissance que l'on te demande et pas un numéro de wagon !!" sqref="E3:E102">
      <formula1>10959</formula1>
      <formula2>43831</formula2>
    </dataValidation>
    <dataValidation type="custom" allowBlank="1" showInputMessage="1" showErrorMessage="1" error="Que des Majususcules SVP" sqref="C3:C102">
      <formula1>EXACT(UPPER(C3),C3)</formula1>
    </dataValidation>
    <dataValidation type="custom" allowBlank="1" showInputMessage="1" showErrorMessage="1" error="Seule la première lettre doit être en Majuscule" sqref="D3:D102">
      <formula1>EXACT(PROPER(D3),D3)</formula1>
    </dataValidation>
    <dataValidation type="list" allowBlank="1" showInputMessage="1" showErrorMessage="1" error="Seul les valeurs F et M sont autorisées" sqref="F3:F102">
      <formula1>$T$1:$T$2</formula1>
    </dataValidation>
  </dataValidations>
  <printOptions horizontalCentered="1"/>
  <pageMargins left="0.19685039370078741" right="0" top="0.59055118110236227" bottom="0.39370078740157483" header="0.51181102362204722" footer="0.11811023622047245"/>
  <pageSetup paperSize="9" scale="90" orientation="portrait" horizontalDpi="4294967294" r:id="rId1"/>
  <headerFooter alignWithMargins="0">
    <oddFooter>&amp;R&amp;G</oddFooter>
  </headerFooter>
  <ignoredErrors>
    <ignoredError sqref="K3:K4" calculatedColumn="1"/>
  </ignoredErrors>
  <legacyDrawingHF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#REF!</xm:f>
          </x14:formula1>
          <xm:sqref>G3:G102</xm:sqref>
        </x14:dataValidation>
        <x14:dataValidation type="list" allowBlank="1" showInputMessage="1" showErrorMessage="1" error="Utiliser le menu déroulant">
          <x14:formula1>
            <xm:f>#REF!</xm:f>
          </x14:formula1>
          <xm:sqref>I3:I102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indexed="47"/>
  </sheetPr>
  <dimension ref="A1:P65536"/>
  <sheetViews>
    <sheetView showGridLines="0" showZeros="0" tabSelected="1" zoomScale="110" zoomScaleNormal="110" workbookViewId="0">
      <selection activeCell="E20" sqref="E20"/>
    </sheetView>
  </sheetViews>
  <sheetFormatPr baseColWidth="10" defaultColWidth="11.42578125" defaultRowHeight="15" x14ac:dyDescent="0.3"/>
  <cols>
    <col min="1" max="1" width="10" style="3" customWidth="1"/>
    <col min="2" max="2" width="7.7109375" style="3" hidden="1" customWidth="1"/>
    <col min="3" max="3" width="20.85546875" style="3" customWidth="1"/>
    <col min="4" max="4" width="19.5703125" style="3" customWidth="1"/>
    <col min="5" max="5" width="21.85546875" style="3" customWidth="1"/>
    <col min="6" max="6" width="9.42578125" style="3" customWidth="1"/>
    <col min="7" max="7" width="12.42578125" style="11" customWidth="1"/>
    <col min="8" max="8" width="21.42578125" style="3" customWidth="1"/>
    <col min="9" max="9" width="7.28515625" style="1" customWidth="1"/>
    <col min="10" max="10" width="16.42578125" style="1" customWidth="1"/>
    <col min="11" max="14" width="10" style="55" customWidth="1"/>
    <col min="15" max="16" width="10" style="1" customWidth="1"/>
    <col min="17" max="16384" width="11.42578125" style="1"/>
  </cols>
  <sheetData>
    <row r="1" spans="1:16" ht="24.95" customHeight="1" x14ac:dyDescent="0.6">
      <c r="A1" s="60" t="s">
        <v>177</v>
      </c>
      <c r="B1" s="4"/>
      <c r="C1" s="4"/>
      <c r="D1" s="4"/>
      <c r="E1" s="4"/>
      <c r="F1" s="4"/>
      <c r="G1" s="4"/>
      <c r="H1" s="4"/>
      <c r="J1" s="144"/>
      <c r="K1" s="144"/>
      <c r="L1" s="144"/>
      <c r="M1" s="144"/>
      <c r="N1" s="144"/>
      <c r="O1" s="144"/>
      <c r="P1" s="142"/>
    </row>
    <row r="2" spans="1:16" ht="24.95" customHeight="1" x14ac:dyDescent="0.6">
      <c r="A2" s="60" t="s">
        <v>202</v>
      </c>
      <c r="B2" s="4"/>
      <c r="C2" s="4"/>
      <c r="D2" s="4"/>
      <c r="E2" s="4"/>
      <c r="F2" s="4"/>
      <c r="G2" s="4"/>
      <c r="H2" s="4"/>
      <c r="J2" s="144"/>
      <c r="K2" s="144"/>
      <c r="L2" s="144"/>
      <c r="M2" s="144"/>
      <c r="N2" s="144"/>
      <c r="O2" s="144"/>
      <c r="P2" s="142"/>
    </row>
    <row r="3" spans="1:16" ht="8.1" customHeight="1" x14ac:dyDescent="0.5">
      <c r="B3" s="43"/>
      <c r="C3" s="43"/>
      <c r="D3" s="43"/>
      <c r="E3" s="43"/>
      <c r="F3" s="43"/>
      <c r="G3" s="43"/>
      <c r="H3" s="43"/>
      <c r="J3" s="144"/>
      <c r="K3" s="144"/>
      <c r="L3" s="144"/>
      <c r="M3" s="144"/>
      <c r="N3" s="144"/>
      <c r="O3" s="144"/>
      <c r="P3" s="142"/>
    </row>
    <row r="4" spans="1:16" ht="28.5" customHeight="1" x14ac:dyDescent="0.55000000000000004">
      <c r="A4" s="61" t="s">
        <v>200</v>
      </c>
      <c r="B4" s="8"/>
      <c r="C4" s="8"/>
      <c r="D4" s="8"/>
      <c r="E4" s="8"/>
      <c r="F4" s="8"/>
      <c r="G4" s="8"/>
      <c r="H4" s="8"/>
      <c r="J4" s="142"/>
      <c r="K4" s="142"/>
      <c r="L4" s="142"/>
      <c r="M4" s="142"/>
      <c r="N4" s="142"/>
      <c r="O4" s="142"/>
      <c r="P4" s="142"/>
    </row>
    <row r="5" spans="1:16" ht="8.1" customHeight="1" x14ac:dyDescent="0.3">
      <c r="A5" s="6"/>
      <c r="B5" s="6"/>
      <c r="C5" s="7"/>
      <c r="D5" s="7"/>
      <c r="E5" s="7"/>
      <c r="F5" s="7"/>
      <c r="G5" s="7"/>
      <c r="H5" s="7"/>
    </row>
    <row r="6" spans="1:16" ht="27" customHeight="1" x14ac:dyDescent="0.45">
      <c r="A6" s="65" t="s">
        <v>8</v>
      </c>
      <c r="B6" s="66"/>
      <c r="C6" s="67"/>
      <c r="D6" s="68" t="s">
        <v>9</v>
      </c>
      <c r="E6" s="69" t="s">
        <v>16</v>
      </c>
      <c r="F6" s="54">
        <f>COUNTA(F9:F308)</f>
        <v>49</v>
      </c>
      <c r="G6" s="70" t="s">
        <v>17</v>
      </c>
      <c r="H6" s="71">
        <v>2680</v>
      </c>
      <c r="J6" s="139" t="s">
        <v>41</v>
      </c>
      <c r="K6" s="140">
        <v>3</v>
      </c>
      <c r="L6" s="141" t="s">
        <v>42</v>
      </c>
      <c r="M6" s="140">
        <v>2</v>
      </c>
    </row>
    <row r="7" spans="1:16" ht="35.1" customHeight="1" thickBot="1" x14ac:dyDescent="0.35">
      <c r="A7" s="42"/>
      <c r="B7" s="7"/>
      <c r="C7" s="7"/>
      <c r="D7" s="7"/>
      <c r="E7" s="143" t="s">
        <v>201</v>
      </c>
      <c r="F7" s="143"/>
      <c r="G7" s="143"/>
      <c r="H7" s="7"/>
      <c r="J7" s="57"/>
    </row>
    <row r="8" spans="1:16" ht="31.5" customHeight="1" thickTop="1" thickBot="1" x14ac:dyDescent="0.35">
      <c r="A8" s="72" t="s">
        <v>5</v>
      </c>
      <c r="B8" s="73" t="s">
        <v>0</v>
      </c>
      <c r="C8" s="73" t="s">
        <v>3</v>
      </c>
      <c r="D8" s="73" t="s">
        <v>4</v>
      </c>
      <c r="E8" s="73" t="s">
        <v>34</v>
      </c>
      <c r="F8" s="73" t="s">
        <v>7</v>
      </c>
      <c r="G8" s="73" t="s">
        <v>6</v>
      </c>
      <c r="H8" s="109" t="s">
        <v>30</v>
      </c>
      <c r="J8" s="102" t="s">
        <v>39</v>
      </c>
      <c r="K8" s="102" t="s">
        <v>195</v>
      </c>
      <c r="L8" s="102" t="s">
        <v>196</v>
      </c>
      <c r="M8" s="102" t="s">
        <v>197</v>
      </c>
      <c r="N8" s="102" t="s">
        <v>40</v>
      </c>
    </row>
    <row r="9" spans="1:16" ht="18" customHeight="1" thickTop="1" x14ac:dyDescent="0.4">
      <c r="A9" s="74">
        <v>1</v>
      </c>
      <c r="B9" s="75" t="str">
        <f>IF($F9&gt;=1,VLOOKUP($F9,LISTE!$A$3:$J$503,2),"")</f>
        <v>Benjamins</v>
      </c>
      <c r="C9" s="76" t="str">
        <f>IF($F9&gt;=1,VLOOKUP($F9,LISTE!$A$3:$J$503,3),"")</f>
        <v xml:space="preserve">BIRON </v>
      </c>
      <c r="D9" s="76" t="str">
        <f>IF($F9&gt;=1,VLOOKUP($F9,LISTE!$A$3:$J$503,4),"")</f>
        <v>Dorian</v>
      </c>
      <c r="E9" s="75" t="str">
        <f>IF($F9&gt;=1,VLOOKUP($F9,LISTE!$A$3:$J$503,7),"")</f>
        <v>Baronville</v>
      </c>
      <c r="F9" s="77">
        <v>200</v>
      </c>
      <c r="G9" s="115"/>
      <c r="H9" s="110">
        <f>IF(F9="","",IF(B9="","Pas de concurrent",IF(B9&lt;&gt;$D$6,"Mauvaise catégorie",F6+1)))</f>
        <v>50</v>
      </c>
      <c r="J9" s="103" t="s">
        <v>185</v>
      </c>
      <c r="K9" s="104">
        <v>50</v>
      </c>
      <c r="L9" s="104">
        <v>44</v>
      </c>
      <c r="M9" s="104">
        <v>94</v>
      </c>
      <c r="N9" s="104">
        <v>71</v>
      </c>
    </row>
    <row r="10" spans="1:16" ht="18" customHeight="1" x14ac:dyDescent="0.4">
      <c r="A10" s="78">
        <v>2</v>
      </c>
      <c r="B10" s="79" t="str">
        <f>IF($F10&gt;=1,VLOOKUP($F10,LISTE!$A$3:$J$503,2),"")</f>
        <v>Benjamins</v>
      </c>
      <c r="C10" s="80" t="str">
        <f>IF($F10&gt;=1,VLOOKUP($F10,LISTE!$A$3:$J$503,3),"")</f>
        <v>DEHON</v>
      </c>
      <c r="D10" s="80" t="str">
        <f>IF($F10&gt;=1,VLOOKUP($F10,LISTE!$A$3:$J$503,4),"")</f>
        <v>Marion</v>
      </c>
      <c r="E10" s="79" t="str">
        <f>IF($F10&gt;=1,VLOOKUP($F10,LISTE!$A$3:$J$503,7),"")</f>
        <v>Arry</v>
      </c>
      <c r="F10" s="81">
        <v>201</v>
      </c>
      <c r="G10" s="116"/>
      <c r="H10" s="111">
        <f>IF(F10="","",IF(B10="","Pas de concurrent",IF(B10&lt;&gt;$D$6,"Mauvaise catégorie",H9-2)))</f>
        <v>48</v>
      </c>
      <c r="J10" s="105" t="s">
        <v>178</v>
      </c>
      <c r="K10" s="106">
        <v>46</v>
      </c>
      <c r="L10" s="106">
        <v>45</v>
      </c>
      <c r="M10" s="106">
        <v>91</v>
      </c>
      <c r="N10" s="106">
        <v>70</v>
      </c>
    </row>
    <row r="11" spans="1:16" ht="18" customHeight="1" x14ac:dyDescent="0.4">
      <c r="A11" s="82">
        <v>3</v>
      </c>
      <c r="B11" s="83" t="str">
        <f>IF($F11&gt;=1,VLOOKUP($F11,LISTE!$A$3:$J$503,2),"")</f>
        <v>Benjamins</v>
      </c>
      <c r="C11" s="84" t="str">
        <f>IF($F11&gt;=1,VLOOKUP($F11,LISTE!$A$3:$J$503,3),"")</f>
        <v>GILAN</v>
      </c>
      <c r="D11" s="84" t="str">
        <f>IF($F11&gt;=1,VLOOKUP($F11,LISTE!$A$3:$J$503,4),"")</f>
        <v>Sébastien</v>
      </c>
      <c r="E11" s="85" t="str">
        <f>IF($F11&gt;=1,VLOOKUP($F11,LISTE!$A$3:$J$503,7),"")</f>
        <v>Arry</v>
      </c>
      <c r="F11" s="86">
        <v>202</v>
      </c>
      <c r="G11" s="117"/>
      <c r="H11" s="110">
        <f t="shared" ref="H11:H42" si="0">IF(F11="","",IF(B11="","Pas de concurrent",IF(B11&lt;&gt;$D$6,"Mauvaise catégorie",H10-1)))</f>
        <v>47</v>
      </c>
      <c r="J11" s="105" t="s">
        <v>187</v>
      </c>
      <c r="K11" s="106">
        <v>43</v>
      </c>
      <c r="L11" s="106">
        <v>42</v>
      </c>
      <c r="M11" s="106">
        <v>85</v>
      </c>
      <c r="N11" s="106">
        <v>66</v>
      </c>
    </row>
    <row r="12" spans="1:16" ht="18" customHeight="1" x14ac:dyDescent="0.4">
      <c r="A12" s="78">
        <v>4</v>
      </c>
      <c r="B12" s="79" t="str">
        <f>IF($F12&gt;=1,VLOOKUP($F12,LISTE!$A$3:$J$503,2),"")</f>
        <v>Benjamins</v>
      </c>
      <c r="C12" s="80" t="str">
        <f>IF($F12&gt;=1,VLOOKUP($F12,LISTE!$A$3:$J$503,3),"")</f>
        <v>HAMBERT</v>
      </c>
      <c r="D12" s="80" t="str">
        <f>IF($F12&gt;=1,VLOOKUP($F12,LISTE!$A$3:$J$503,4),"")</f>
        <v>Alexia</v>
      </c>
      <c r="E12" s="79" t="str">
        <f>IF($F12&gt;=1,VLOOKUP($F12,LISTE!$A$3:$J$503,7),"")</f>
        <v>Abreschviller</v>
      </c>
      <c r="F12" s="81">
        <v>203</v>
      </c>
      <c r="G12" s="116"/>
      <c r="H12" s="111">
        <f t="shared" si="0"/>
        <v>46</v>
      </c>
      <c r="J12" s="105" t="s">
        <v>179</v>
      </c>
      <c r="K12" s="106">
        <v>32</v>
      </c>
      <c r="L12" s="106">
        <v>31</v>
      </c>
      <c r="M12" s="106">
        <v>63</v>
      </c>
      <c r="N12" s="106">
        <v>33</v>
      </c>
    </row>
    <row r="13" spans="1:16" ht="18" customHeight="1" x14ac:dyDescent="0.4">
      <c r="A13" s="82">
        <v>5</v>
      </c>
      <c r="B13" s="83" t="str">
        <f>IF($F13&gt;=1,VLOOKUP($F13,LISTE!$A$3:$J$503,2),"")</f>
        <v>Benjamins</v>
      </c>
      <c r="C13" s="84" t="str">
        <f>IF($F13&gt;=1,VLOOKUP($F13,LISTE!$A$3:$J$503,3),"")</f>
        <v>POTTIER</v>
      </c>
      <c r="D13" s="84" t="str">
        <f>IF($F13&gt;=1,VLOOKUP($F13,LISTE!$A$3:$J$503,4),"")</f>
        <v>Amélie</v>
      </c>
      <c r="E13" s="85" t="str">
        <f>IF($F13&gt;=1,VLOOKUP($F13,LISTE!$A$3:$J$503,7),"")</f>
        <v>Abreschviller</v>
      </c>
      <c r="F13" s="86">
        <v>204</v>
      </c>
      <c r="G13" s="117"/>
      <c r="H13" s="110">
        <f t="shared" si="0"/>
        <v>45</v>
      </c>
      <c r="J13" s="105" t="s">
        <v>186</v>
      </c>
      <c r="K13" s="106">
        <v>23</v>
      </c>
      <c r="L13" s="106">
        <v>22</v>
      </c>
      <c r="M13" s="106">
        <v>45</v>
      </c>
      <c r="N13" s="106">
        <v>6</v>
      </c>
    </row>
    <row r="14" spans="1:16" ht="18" customHeight="1" x14ac:dyDescent="0.4">
      <c r="A14" s="78">
        <v>6</v>
      </c>
      <c r="B14" s="79" t="str">
        <f>IF($F14&gt;=1,VLOOKUP($F14,LISTE!$A$3:$J$503,2),"")</f>
        <v>Benjamins</v>
      </c>
      <c r="C14" s="80" t="str">
        <f>IF($F14&gt;=1,VLOOKUP($F14,LISTE!$A$3:$J$503,3),"")</f>
        <v>ASDRUBAL</v>
      </c>
      <c r="D14" s="80" t="str">
        <f>IF($F14&gt;=1,VLOOKUP($F14,LISTE!$A$3:$J$503,4),"")</f>
        <v>Orialline</v>
      </c>
      <c r="E14" s="79" t="str">
        <f>IF($F14&gt;=1,VLOOKUP($F14,LISTE!$A$3:$J$503,7),"")</f>
        <v>Baronville</v>
      </c>
      <c r="F14" s="81">
        <v>205</v>
      </c>
      <c r="G14" s="116"/>
      <c r="H14" s="111">
        <f t="shared" si="0"/>
        <v>44</v>
      </c>
      <c r="J14" s="105" t="s">
        <v>189</v>
      </c>
      <c r="K14" s="106">
        <v>19</v>
      </c>
      <c r="L14" s="106">
        <v>18</v>
      </c>
      <c r="M14" s="106">
        <v>37</v>
      </c>
      <c r="N14" s="106"/>
    </row>
    <row r="15" spans="1:16" ht="18" customHeight="1" x14ac:dyDescent="0.4">
      <c r="A15" s="82">
        <v>7</v>
      </c>
      <c r="B15" s="83" t="str">
        <f>IF($F15&gt;=1,VLOOKUP($F15,LISTE!$A$3:$J$503,2),"")</f>
        <v>Benjamins</v>
      </c>
      <c r="C15" s="84" t="str">
        <f>IF($F15&gt;=1,VLOOKUP($F15,LISTE!$A$3:$J$503,3),"")</f>
        <v>BALCERZAK</v>
      </c>
      <c r="D15" s="84" t="str">
        <f>IF($F15&gt;=1,VLOOKUP($F15,LISTE!$A$3:$J$503,4),"")</f>
        <v>Kylian</v>
      </c>
      <c r="E15" s="85" t="str">
        <f>IF($F15&gt;=1,VLOOKUP($F15,LISTE!$A$3:$J$503,7),"")</f>
        <v>Beyren Les Sierck</v>
      </c>
      <c r="F15" s="86">
        <v>206</v>
      </c>
      <c r="G15" s="117"/>
      <c r="H15" s="110">
        <f t="shared" si="0"/>
        <v>43</v>
      </c>
      <c r="J15" s="105" t="s">
        <v>193</v>
      </c>
      <c r="K15" s="106">
        <v>14</v>
      </c>
      <c r="L15" s="106">
        <v>13</v>
      </c>
      <c r="M15" s="106">
        <v>27</v>
      </c>
      <c r="N15" s="106"/>
    </row>
    <row r="16" spans="1:16" ht="18" customHeight="1" x14ac:dyDescent="0.4">
      <c r="A16" s="78">
        <v>8</v>
      </c>
      <c r="B16" s="79" t="str">
        <f>IF($F16&gt;=1,VLOOKUP($F16,LISTE!$A$3:$J$503,2),"")</f>
        <v>Benjamins</v>
      </c>
      <c r="C16" s="80" t="str">
        <f>IF($F16&gt;=1,VLOOKUP($F16,LISTE!$A$3:$J$503,3),"")</f>
        <v>BURIN</v>
      </c>
      <c r="D16" s="80" t="str">
        <f>IF($F16&gt;=1,VLOOKUP($F16,LISTE!$A$3:$J$503,4),"")</f>
        <v>Lucas</v>
      </c>
      <c r="E16" s="79" t="str">
        <f>IF($F16&gt;=1,VLOOKUP($F16,LISTE!$A$3:$J$503,7),"")</f>
        <v>Beyren Les Sierck</v>
      </c>
      <c r="F16" s="81">
        <v>207</v>
      </c>
      <c r="G16" s="116"/>
      <c r="H16" s="111">
        <f t="shared" si="0"/>
        <v>42</v>
      </c>
      <c r="J16" s="105" t="s">
        <v>191</v>
      </c>
      <c r="K16" s="106">
        <v>9</v>
      </c>
      <c r="L16" s="106">
        <v>8</v>
      </c>
      <c r="M16" s="106">
        <v>17</v>
      </c>
      <c r="N16" s="106"/>
    </row>
    <row r="17" spans="1:14" ht="18" customHeight="1" x14ac:dyDescent="0.4">
      <c r="A17" s="82">
        <v>9</v>
      </c>
      <c r="B17" s="83" t="str">
        <f>IF($F17&gt;=1,VLOOKUP($F17,LISTE!$A$3:$J$503,2),"")</f>
        <v>Benjamins</v>
      </c>
      <c r="C17" s="84" t="str">
        <f>IF($F17&gt;=1,VLOOKUP($F17,LISTE!$A$3:$J$503,3),"")</f>
        <v xml:space="preserve">DORE </v>
      </c>
      <c r="D17" s="84" t="str">
        <f>IF($F17&gt;=1,VLOOKUP($F17,LISTE!$A$3:$J$503,4),"")</f>
        <v>Mickaël</v>
      </c>
      <c r="E17" s="85" t="str">
        <f>IF($F17&gt;=1,VLOOKUP($F17,LISTE!$A$3:$J$503,7),"")</f>
        <v>Beyren Les Sierck</v>
      </c>
      <c r="F17" s="86">
        <v>208</v>
      </c>
      <c r="G17" s="117"/>
      <c r="H17" s="110">
        <f t="shared" si="0"/>
        <v>41</v>
      </c>
      <c r="J17" s="105" t="s">
        <v>181</v>
      </c>
      <c r="K17" s="106">
        <v>5</v>
      </c>
      <c r="L17" s="106">
        <v>4</v>
      </c>
      <c r="M17" s="106">
        <v>9</v>
      </c>
      <c r="N17" s="106"/>
    </row>
    <row r="18" spans="1:14" ht="18" customHeight="1" x14ac:dyDescent="0.4">
      <c r="A18" s="78">
        <v>10</v>
      </c>
      <c r="B18" s="79" t="str">
        <f>IF($F18&gt;=1,VLOOKUP($F18,LISTE!$A$3:$J$503,2),"")</f>
        <v>Benjamins</v>
      </c>
      <c r="C18" s="80" t="str">
        <f>IF($F18&gt;=1,VLOOKUP($F18,LISTE!$A$3:$J$503,3),"")</f>
        <v>MAGNAN</v>
      </c>
      <c r="D18" s="80" t="str">
        <f>IF($F18&gt;=1,VLOOKUP($F18,LISTE!$A$3:$J$503,4),"")</f>
        <v>Pierre</v>
      </c>
      <c r="E18" s="79" t="str">
        <f>IF($F18&gt;=1,VLOOKUP($F18,LISTE!$A$3:$J$503,7),"")</f>
        <v>Abreschviller</v>
      </c>
      <c r="F18" s="81">
        <v>209</v>
      </c>
      <c r="G18" s="116"/>
      <c r="H18" s="111">
        <f t="shared" si="0"/>
        <v>40</v>
      </c>
      <c r="J18" s="105"/>
      <c r="K18" s="106"/>
      <c r="L18" s="106"/>
      <c r="M18" s="106"/>
      <c r="N18" s="106"/>
    </row>
    <row r="19" spans="1:14" ht="18" customHeight="1" x14ac:dyDescent="0.4">
      <c r="A19" s="82">
        <v>11</v>
      </c>
      <c r="B19" s="83" t="str">
        <f>IF($F19&gt;=1,VLOOKUP($F19,LISTE!$A$3:$J$503,2),"")</f>
        <v>Benjamins</v>
      </c>
      <c r="C19" s="84" t="str">
        <f>IF($F19&gt;=1,VLOOKUP($F19,LISTE!$A$3:$J$503,3),"")</f>
        <v>SALLIO</v>
      </c>
      <c r="D19" s="84" t="str">
        <f>IF($F19&gt;=1,VLOOKUP($F19,LISTE!$A$3:$J$503,4),"")</f>
        <v>Flavie</v>
      </c>
      <c r="E19" s="85" t="str">
        <f>IF($F19&gt;=1,VLOOKUP($F19,LISTE!$A$3:$J$503,7),"")</f>
        <v>Abreschviller</v>
      </c>
      <c r="F19" s="86">
        <v>210</v>
      </c>
      <c r="G19" s="117"/>
      <c r="H19" s="110">
        <f t="shared" si="0"/>
        <v>39</v>
      </c>
      <c r="J19" s="105"/>
      <c r="K19" s="106"/>
      <c r="L19" s="106"/>
      <c r="M19" s="106"/>
      <c r="N19" s="106"/>
    </row>
    <row r="20" spans="1:14" ht="18" customHeight="1" x14ac:dyDescent="0.4">
      <c r="A20" s="78">
        <v>12</v>
      </c>
      <c r="B20" s="79" t="str">
        <f>IF($F20&gt;=1,VLOOKUP($F20,LISTE!$A$3:$J$503,2),"")</f>
        <v>Benjamins</v>
      </c>
      <c r="C20" s="80" t="str">
        <f>IF($F20&gt;=1,VLOOKUP($F20,LISTE!$A$3:$J$503,3),"")</f>
        <v>SEULIN</v>
      </c>
      <c r="D20" s="80" t="str">
        <f>IF($F20&gt;=1,VLOOKUP($F20,LISTE!$A$3:$J$503,4),"")</f>
        <v>Quentin</v>
      </c>
      <c r="E20" s="79" t="str">
        <f>IF($F20&gt;=1,VLOOKUP($F20,LISTE!$A$3:$J$503,7),"")</f>
        <v>Abreschviller</v>
      </c>
      <c r="F20" s="81">
        <v>211</v>
      </c>
      <c r="G20" s="116"/>
      <c r="H20" s="111">
        <f t="shared" si="0"/>
        <v>38</v>
      </c>
      <c r="J20" s="105"/>
      <c r="K20" s="106"/>
      <c r="L20" s="106"/>
      <c r="M20" s="106"/>
      <c r="N20" s="106"/>
    </row>
    <row r="21" spans="1:14" ht="18" customHeight="1" x14ac:dyDescent="0.4">
      <c r="A21" s="82">
        <v>13</v>
      </c>
      <c r="B21" s="83" t="str">
        <f>IF($F21&gt;=1,VLOOKUP($F21,LISTE!$A$3:$J$503,2),"")</f>
        <v>Benjamins</v>
      </c>
      <c r="C21" s="84" t="str">
        <f>IF($F21&gt;=1,VLOOKUP($F21,LISTE!$A$3:$J$503,3),"")</f>
        <v>TREMBLAY</v>
      </c>
      <c r="D21" s="84" t="str">
        <f>IF($F21&gt;=1,VLOOKUP($F21,LISTE!$A$3:$J$503,4),"")</f>
        <v>Benjamin</v>
      </c>
      <c r="E21" s="85" t="str">
        <f>IF($F21&gt;=1,VLOOKUP($F21,LISTE!$A$3:$J$503,7),"")</f>
        <v>Abreschviller</v>
      </c>
      <c r="F21" s="86">
        <v>212</v>
      </c>
      <c r="G21" s="117"/>
      <c r="H21" s="110">
        <f t="shared" si="0"/>
        <v>37</v>
      </c>
      <c r="J21" s="105"/>
      <c r="K21" s="106"/>
      <c r="L21" s="106"/>
      <c r="M21" s="106"/>
      <c r="N21" s="106"/>
    </row>
    <row r="22" spans="1:14" ht="18" customHeight="1" x14ac:dyDescent="0.4">
      <c r="A22" s="78">
        <v>14</v>
      </c>
      <c r="B22" s="79" t="str">
        <f>IF($F22&gt;=1,VLOOKUP($F22,LISTE!$A$3:$J$503,2),"")</f>
        <v>Benjamins</v>
      </c>
      <c r="C22" s="80" t="str">
        <f>IF($F22&gt;=1,VLOOKUP($F22,LISTE!$A$3:$J$503,3),"")</f>
        <v>LETELLIER</v>
      </c>
      <c r="D22" s="80" t="str">
        <f>IF($F22&gt;=1,VLOOKUP($F22,LISTE!$A$3:$J$503,4),"")</f>
        <v>Benjamin</v>
      </c>
      <c r="E22" s="79" t="str">
        <f>IF($F22&gt;=1,VLOOKUP($F22,LISTE!$A$3:$J$503,7),"")</f>
        <v>Baronville</v>
      </c>
      <c r="F22" s="81">
        <v>213</v>
      </c>
      <c r="G22" s="116"/>
      <c r="H22" s="111">
        <f t="shared" si="0"/>
        <v>36</v>
      </c>
      <c r="J22" s="105"/>
      <c r="K22" s="106"/>
      <c r="L22" s="106"/>
      <c r="M22" s="106"/>
      <c r="N22" s="106"/>
    </row>
    <row r="23" spans="1:14" ht="18" customHeight="1" x14ac:dyDescent="0.4">
      <c r="A23" s="82">
        <v>15</v>
      </c>
      <c r="B23" s="83" t="str">
        <f>IF($F23&gt;=1,VLOOKUP($F23,LISTE!$A$3:$J$503,2),"")</f>
        <v>Benjamins</v>
      </c>
      <c r="C23" s="84" t="str">
        <f>IF($F23&gt;=1,VLOOKUP($F23,LISTE!$A$3:$J$503,3),"")</f>
        <v>BREANT</v>
      </c>
      <c r="D23" s="84" t="str">
        <f>IF($F23&gt;=1,VLOOKUP($F23,LISTE!$A$3:$J$503,4),"")</f>
        <v>Florian</v>
      </c>
      <c r="E23" s="85" t="str">
        <f>IF($F23&gt;=1,VLOOKUP($F23,LISTE!$A$3:$J$503,7),"")</f>
        <v>Alsting</v>
      </c>
      <c r="F23" s="86">
        <v>214</v>
      </c>
      <c r="G23" s="117"/>
      <c r="H23" s="110">
        <f t="shared" si="0"/>
        <v>35</v>
      </c>
      <c r="J23" s="105"/>
      <c r="K23" s="106"/>
      <c r="L23" s="106"/>
      <c r="M23" s="106"/>
      <c r="N23" s="106"/>
    </row>
    <row r="24" spans="1:14" ht="18" customHeight="1" x14ac:dyDescent="0.4">
      <c r="A24" s="78">
        <v>16</v>
      </c>
      <c r="B24" s="79" t="str">
        <f>IF($F24&gt;=1,VLOOKUP($F24,LISTE!$A$3:$J$503,2),"")</f>
        <v>Benjamins</v>
      </c>
      <c r="C24" s="80" t="str">
        <f>IF($F24&gt;=1,VLOOKUP($F24,LISTE!$A$3:$J$503,3),"")</f>
        <v>GUEDET</v>
      </c>
      <c r="D24" s="80" t="str">
        <f>IF($F24&gt;=1,VLOOKUP($F24,LISTE!$A$3:$J$503,4),"")</f>
        <v>Merlin</v>
      </c>
      <c r="E24" s="79" t="str">
        <f>IF($F24&gt;=1,VLOOKUP($F24,LISTE!$A$3:$J$503,7),"")</f>
        <v>Alsting</v>
      </c>
      <c r="F24" s="81">
        <v>215</v>
      </c>
      <c r="G24" s="116"/>
      <c r="H24" s="111">
        <f t="shared" si="0"/>
        <v>34</v>
      </c>
      <c r="J24" s="105"/>
      <c r="K24" s="106"/>
      <c r="L24" s="106"/>
      <c r="M24" s="106"/>
      <c r="N24" s="106"/>
    </row>
    <row r="25" spans="1:14" ht="18" customHeight="1" x14ac:dyDescent="0.4">
      <c r="A25" s="82">
        <v>17</v>
      </c>
      <c r="B25" s="83" t="str">
        <f>IF($F25&gt;=1,VLOOKUP($F25,LISTE!$A$3:$J$503,2),"")</f>
        <v>Benjamins</v>
      </c>
      <c r="C25" s="84" t="str">
        <f>IF($F25&gt;=1,VLOOKUP($F25,LISTE!$A$3:$J$503,3),"")</f>
        <v>TOGNOTTI</v>
      </c>
      <c r="D25" s="84" t="str">
        <f>IF($F25&gt;=1,VLOOKUP($F25,LISTE!$A$3:$J$503,4),"")</f>
        <v>Florent</v>
      </c>
      <c r="E25" s="85" t="str">
        <f>IF($F25&gt;=1,VLOOKUP($F25,LISTE!$A$3:$J$503,7),"")</f>
        <v>Avricourt</v>
      </c>
      <c r="F25" s="86">
        <v>216</v>
      </c>
      <c r="G25" s="117"/>
      <c r="H25" s="110">
        <f t="shared" si="0"/>
        <v>33</v>
      </c>
      <c r="J25" s="105"/>
      <c r="K25" s="106"/>
      <c r="L25" s="106"/>
      <c r="M25" s="106"/>
      <c r="N25" s="106"/>
    </row>
    <row r="26" spans="1:14" ht="18" customHeight="1" x14ac:dyDescent="0.4">
      <c r="A26" s="78">
        <v>18</v>
      </c>
      <c r="B26" s="79" t="str">
        <f>IF($F26&gt;=1,VLOOKUP($F26,LISTE!$A$3:$J$503,2),"")</f>
        <v>Benjamins</v>
      </c>
      <c r="C26" s="80" t="str">
        <f>IF($F26&gt;=1,VLOOKUP($F26,LISTE!$A$3:$J$503,3),"")</f>
        <v xml:space="preserve">VICTOIRE </v>
      </c>
      <c r="D26" s="80" t="str">
        <f>IF($F26&gt;=1,VLOOKUP($F26,LISTE!$A$3:$J$503,4),"")</f>
        <v>Antoine</v>
      </c>
      <c r="E26" s="79" t="str">
        <f>IF($F26&gt;=1,VLOOKUP($F26,LISTE!$A$3:$J$503,7),"")</f>
        <v>Achen</v>
      </c>
      <c r="F26" s="81">
        <v>217</v>
      </c>
      <c r="G26" s="116"/>
      <c r="H26" s="111">
        <f t="shared" si="0"/>
        <v>32</v>
      </c>
      <c r="J26" s="105"/>
      <c r="K26" s="106"/>
      <c r="L26" s="106"/>
      <c r="M26" s="106"/>
      <c r="N26" s="106"/>
    </row>
    <row r="27" spans="1:14" ht="18" customHeight="1" x14ac:dyDescent="0.4">
      <c r="A27" s="82">
        <v>19</v>
      </c>
      <c r="B27" s="83" t="str">
        <f>IF($F27&gt;=1,VLOOKUP($F27,LISTE!$A$3:$J$503,2),"")</f>
        <v>Benjamins</v>
      </c>
      <c r="C27" s="84" t="str">
        <f>IF($F27&gt;=1,VLOOKUP($F27,LISTE!$A$3:$J$503,3),"")</f>
        <v xml:space="preserve">VIE </v>
      </c>
      <c r="D27" s="84" t="str">
        <f>IF($F27&gt;=1,VLOOKUP($F27,LISTE!$A$3:$J$503,4),"")</f>
        <v>Valentin</v>
      </c>
      <c r="E27" s="85" t="str">
        <f>IF($F27&gt;=1,VLOOKUP($F27,LISTE!$A$3:$J$503,7),"")</f>
        <v>Achen</v>
      </c>
      <c r="F27" s="86">
        <v>218</v>
      </c>
      <c r="G27" s="117"/>
      <c r="H27" s="110">
        <f t="shared" si="0"/>
        <v>31</v>
      </c>
      <c r="J27" s="105"/>
      <c r="K27" s="106"/>
      <c r="L27" s="106"/>
      <c r="M27" s="106"/>
      <c r="N27" s="106"/>
    </row>
    <row r="28" spans="1:14" ht="18" customHeight="1" x14ac:dyDescent="0.4">
      <c r="A28" s="78">
        <v>20</v>
      </c>
      <c r="B28" s="79" t="str">
        <f>IF($F28&gt;=1,VLOOKUP($F28,LISTE!$A$3:$J$503,2),"")</f>
        <v>Benjamins</v>
      </c>
      <c r="C28" s="80" t="str">
        <f>IF($F28&gt;=1,VLOOKUP($F28,LISTE!$A$3:$J$503,3),"")</f>
        <v>VIE</v>
      </c>
      <c r="D28" s="80" t="str">
        <f>IF($F28&gt;=1,VLOOKUP($F28,LISTE!$A$3:$J$503,4),"")</f>
        <v>Maxime</v>
      </c>
      <c r="E28" s="79" t="str">
        <f>IF($F28&gt;=1,VLOOKUP($F28,LISTE!$A$3:$J$503,7),"")</f>
        <v>Achen</v>
      </c>
      <c r="F28" s="81">
        <v>219</v>
      </c>
      <c r="G28" s="116"/>
      <c r="H28" s="111">
        <f t="shared" si="0"/>
        <v>30</v>
      </c>
      <c r="J28" s="105"/>
      <c r="K28" s="106"/>
      <c r="L28" s="106"/>
      <c r="M28" s="106"/>
      <c r="N28" s="106"/>
    </row>
    <row r="29" spans="1:14" ht="18" customHeight="1" x14ac:dyDescent="0.4">
      <c r="A29" s="82">
        <v>21</v>
      </c>
      <c r="B29" s="83" t="str">
        <f>IF($F29&gt;=1,VLOOKUP($F29,LISTE!$A$3:$J$503,2),"")</f>
        <v>Benjamins</v>
      </c>
      <c r="C29" s="84" t="str">
        <f>IF($F29&gt;=1,VLOOKUP($F29,LISTE!$A$3:$J$503,3),"")</f>
        <v xml:space="preserve">BRUGIER </v>
      </c>
      <c r="D29" s="84" t="str">
        <f>IF($F29&gt;=1,VLOOKUP($F29,LISTE!$A$3:$J$503,4),"")</f>
        <v xml:space="preserve">Arthur </v>
      </c>
      <c r="E29" s="85" t="str">
        <f>IF($F29&gt;=1,VLOOKUP($F29,LISTE!$A$3:$J$503,7),"")</f>
        <v>Achen</v>
      </c>
      <c r="F29" s="86">
        <v>220</v>
      </c>
      <c r="G29" s="117"/>
      <c r="H29" s="110">
        <f t="shared" si="0"/>
        <v>29</v>
      </c>
      <c r="J29" s="105"/>
      <c r="K29" s="106"/>
      <c r="L29" s="106"/>
      <c r="M29" s="106"/>
      <c r="N29" s="106"/>
    </row>
    <row r="30" spans="1:14" ht="18" customHeight="1" x14ac:dyDescent="0.4">
      <c r="A30" s="78">
        <v>22</v>
      </c>
      <c r="B30" s="79" t="str">
        <f>IF($F30&gt;=1,VLOOKUP($F30,LISTE!$A$3:$J$503,2),"")</f>
        <v>Benjamins</v>
      </c>
      <c r="C30" s="80" t="str">
        <f>IF($F30&gt;=1,VLOOKUP($F30,LISTE!$A$3:$J$503,3),"")</f>
        <v>MAILLET</v>
      </c>
      <c r="D30" s="80" t="str">
        <f>IF($F30&gt;=1,VLOOKUP($F30,LISTE!$A$3:$J$503,4),"")</f>
        <v>Alexis</v>
      </c>
      <c r="E30" s="79" t="str">
        <f>IF($F30&gt;=1,VLOOKUP($F30,LISTE!$A$3:$J$503,7),"")</f>
        <v>Baronville</v>
      </c>
      <c r="F30" s="81">
        <v>221</v>
      </c>
      <c r="G30" s="116"/>
      <c r="H30" s="111">
        <f t="shared" si="0"/>
        <v>28</v>
      </c>
      <c r="J30" s="105"/>
      <c r="K30" s="106"/>
      <c r="L30" s="106"/>
      <c r="M30" s="106"/>
      <c r="N30" s="106"/>
    </row>
    <row r="31" spans="1:14" ht="18" customHeight="1" x14ac:dyDescent="0.4">
      <c r="A31" s="82">
        <v>23</v>
      </c>
      <c r="B31" s="83" t="str">
        <f>IF($F31&gt;=1,VLOOKUP($F31,LISTE!$A$3:$J$503,2),"")</f>
        <v>Benjamins</v>
      </c>
      <c r="C31" s="84" t="str">
        <f>IF($F31&gt;=1,VLOOKUP($F31,LISTE!$A$3:$J$503,3),"")</f>
        <v>CHEVALIER</v>
      </c>
      <c r="D31" s="84" t="str">
        <f>IF($F31&gt;=1,VLOOKUP($F31,LISTE!$A$3:$J$503,4),"")</f>
        <v>Melvin</v>
      </c>
      <c r="E31" s="85" t="str">
        <f>IF($F31&gt;=1,VLOOKUP($F31,LISTE!$A$3:$J$503,7),"")</f>
        <v>Baronville</v>
      </c>
      <c r="F31" s="86">
        <v>222</v>
      </c>
      <c r="G31" s="117"/>
      <c r="H31" s="110">
        <f t="shared" si="0"/>
        <v>27</v>
      </c>
      <c r="J31" s="105"/>
      <c r="K31" s="106"/>
      <c r="L31" s="106"/>
      <c r="M31" s="106"/>
      <c r="N31" s="106"/>
    </row>
    <row r="32" spans="1:14" ht="18" customHeight="1" x14ac:dyDescent="0.4">
      <c r="A32" s="78">
        <v>24</v>
      </c>
      <c r="B32" s="79" t="str">
        <f>IF($F32&gt;=1,VLOOKUP($F32,LISTE!$A$3:$J$503,2),"")</f>
        <v>Benjamins</v>
      </c>
      <c r="C32" s="80" t="str">
        <f>IF($F32&gt;=1,VLOOKUP($F32,LISTE!$A$3:$J$503,3),"")</f>
        <v>HOAREAU</v>
      </c>
      <c r="D32" s="80" t="str">
        <f>IF($F32&gt;=1,VLOOKUP($F32,LISTE!$A$3:$J$503,4),"")</f>
        <v>Anthony</v>
      </c>
      <c r="E32" s="79" t="str">
        <f>IF($F32&gt;=1,VLOOKUP($F32,LISTE!$A$3:$J$503,7),"")</f>
        <v>Baronville</v>
      </c>
      <c r="F32" s="81">
        <v>223</v>
      </c>
      <c r="G32" s="116"/>
      <c r="H32" s="111">
        <f t="shared" si="0"/>
        <v>26</v>
      </c>
      <c r="J32" s="105"/>
      <c r="K32" s="106"/>
      <c r="L32" s="106"/>
      <c r="M32" s="106"/>
      <c r="N32" s="106"/>
    </row>
    <row r="33" spans="1:14" ht="18" customHeight="1" x14ac:dyDescent="0.4">
      <c r="A33" s="82">
        <v>25</v>
      </c>
      <c r="B33" s="83" t="str">
        <f>IF($F33&gt;=1,VLOOKUP($F33,LISTE!$A$3:$J$503,2),"")</f>
        <v>Benjamins</v>
      </c>
      <c r="C33" s="84" t="str">
        <f>IF($F33&gt;=1,VLOOKUP($F33,LISTE!$A$3:$J$503,3),"")</f>
        <v>GALUT</v>
      </c>
      <c r="D33" s="84" t="str">
        <f>IF($F33&gt;=1,VLOOKUP($F33,LISTE!$A$3:$J$503,4),"")</f>
        <v>Valentin</v>
      </c>
      <c r="E33" s="85" t="str">
        <f>IF($F33&gt;=1,VLOOKUP($F33,LISTE!$A$3:$J$503,7),"")</f>
        <v>Baronville</v>
      </c>
      <c r="F33" s="86">
        <v>224</v>
      </c>
      <c r="G33" s="117"/>
      <c r="H33" s="110">
        <f t="shared" si="0"/>
        <v>25</v>
      </c>
      <c r="J33" s="105"/>
      <c r="K33" s="106"/>
      <c r="L33" s="106"/>
      <c r="M33" s="106"/>
      <c r="N33" s="106"/>
    </row>
    <row r="34" spans="1:14" ht="18" customHeight="1" x14ac:dyDescent="0.4">
      <c r="A34" s="78">
        <v>26</v>
      </c>
      <c r="B34" s="79" t="str">
        <f>IF($F34&gt;=1,VLOOKUP($F34,LISTE!$A$3:$J$503,2),"")</f>
        <v>Benjamins</v>
      </c>
      <c r="C34" s="80" t="str">
        <f>IF($F34&gt;=1,VLOOKUP($F34,LISTE!$A$3:$J$503,3),"")</f>
        <v>ANDRE</v>
      </c>
      <c r="D34" s="80" t="str">
        <f>IF($F34&gt;=1,VLOOKUP($F34,LISTE!$A$3:$J$503,4),"")</f>
        <v>Tristan</v>
      </c>
      <c r="E34" s="79" t="str">
        <f>IF($F34&gt;=1,VLOOKUP($F34,LISTE!$A$3:$J$503,7),"")</f>
        <v>Baronville</v>
      </c>
      <c r="F34" s="81">
        <v>225</v>
      </c>
      <c r="G34" s="116"/>
      <c r="H34" s="111">
        <f t="shared" si="0"/>
        <v>24</v>
      </c>
      <c r="J34" s="105"/>
      <c r="K34" s="106"/>
      <c r="L34" s="106"/>
      <c r="M34" s="106"/>
      <c r="N34" s="106"/>
    </row>
    <row r="35" spans="1:14" ht="18" customHeight="1" x14ac:dyDescent="0.4">
      <c r="A35" s="82">
        <v>27</v>
      </c>
      <c r="B35" s="83" t="str">
        <f>IF($F35&gt;=1,VLOOKUP($F35,LISTE!$A$3:$J$503,2),"")</f>
        <v>Benjamins</v>
      </c>
      <c r="C35" s="84" t="str">
        <f>IF($F35&gt;=1,VLOOKUP($F35,LISTE!$A$3:$J$503,3),"")</f>
        <v xml:space="preserve">JOLLY </v>
      </c>
      <c r="D35" s="84" t="str">
        <f>IF($F35&gt;=1,VLOOKUP($F35,LISTE!$A$3:$J$503,4),"")</f>
        <v>Théo</v>
      </c>
      <c r="E35" s="85" t="str">
        <f>IF($F35&gt;=1,VLOOKUP($F35,LISTE!$A$3:$J$503,7),"")</f>
        <v>Bettborn</v>
      </c>
      <c r="F35" s="86">
        <v>226</v>
      </c>
      <c r="G35" s="117"/>
      <c r="H35" s="110">
        <f t="shared" si="0"/>
        <v>23</v>
      </c>
      <c r="J35" s="105"/>
      <c r="K35" s="106"/>
      <c r="L35" s="106"/>
      <c r="M35" s="106"/>
      <c r="N35" s="106"/>
    </row>
    <row r="36" spans="1:14" ht="18" customHeight="1" x14ac:dyDescent="0.4">
      <c r="A36" s="78">
        <v>28</v>
      </c>
      <c r="B36" s="79" t="str">
        <f>IF($F36&gt;=1,VLOOKUP($F36,LISTE!$A$3:$J$503,2),"")</f>
        <v>Benjamins</v>
      </c>
      <c r="C36" s="80" t="str">
        <f>IF($F36&gt;=1,VLOOKUP($F36,LISTE!$A$3:$J$503,3),"")</f>
        <v xml:space="preserve">REGUER </v>
      </c>
      <c r="D36" s="80" t="str">
        <f>IF($F36&gt;=1,VLOOKUP($F36,LISTE!$A$3:$J$503,4),"")</f>
        <v xml:space="preserve">Aurore </v>
      </c>
      <c r="E36" s="79" t="str">
        <f>IF($F36&gt;=1,VLOOKUP($F36,LISTE!$A$3:$J$503,7),"")</f>
        <v>Bettborn</v>
      </c>
      <c r="F36" s="81">
        <v>227</v>
      </c>
      <c r="G36" s="116"/>
      <c r="H36" s="111">
        <f t="shared" si="0"/>
        <v>22</v>
      </c>
      <c r="J36" s="105"/>
      <c r="K36" s="106"/>
      <c r="L36" s="106"/>
      <c r="M36" s="106"/>
      <c r="N36" s="106"/>
    </row>
    <row r="37" spans="1:14" ht="18" customHeight="1" x14ac:dyDescent="0.4">
      <c r="A37" s="82">
        <v>29</v>
      </c>
      <c r="B37" s="83" t="str">
        <f>IF($F37&gt;=1,VLOOKUP($F37,LISTE!$A$3:$J$503,2),"")</f>
        <v>Benjamins</v>
      </c>
      <c r="C37" s="84" t="str">
        <f>IF($F37&gt;=1,VLOOKUP($F37,LISTE!$A$3:$J$503,3),"")</f>
        <v>REQUILLARD</v>
      </c>
      <c r="D37" s="84" t="str">
        <f>IF($F37&gt;=1,VLOOKUP($F37,LISTE!$A$3:$J$503,4),"")</f>
        <v>Emeline</v>
      </c>
      <c r="E37" s="85" t="str">
        <f>IF($F37&gt;=1,VLOOKUP($F37,LISTE!$A$3:$J$503,7),"")</f>
        <v>Bettborn</v>
      </c>
      <c r="F37" s="86">
        <v>228</v>
      </c>
      <c r="G37" s="117"/>
      <c r="H37" s="110">
        <f t="shared" si="0"/>
        <v>21</v>
      </c>
      <c r="J37" s="105"/>
      <c r="K37" s="106"/>
      <c r="L37" s="106"/>
      <c r="M37" s="106"/>
      <c r="N37" s="106"/>
    </row>
    <row r="38" spans="1:14" ht="18" customHeight="1" x14ac:dyDescent="0.4">
      <c r="A38" s="78">
        <v>30</v>
      </c>
      <c r="B38" s="79" t="str">
        <f>IF($F38&gt;=1,VLOOKUP($F38,LISTE!$A$3:$J$503,2),"")</f>
        <v>Benjamins</v>
      </c>
      <c r="C38" s="80" t="str">
        <f>IF($F38&gt;=1,VLOOKUP($F38,LISTE!$A$3:$J$503,3),"")</f>
        <v>BERNARD</v>
      </c>
      <c r="D38" s="80" t="str">
        <f>IF($F38&gt;=1,VLOOKUP($F38,LISTE!$A$3:$J$503,4),"")</f>
        <v>Anne</v>
      </c>
      <c r="E38" s="79" t="str">
        <f>IF($F38&gt;=1,VLOOKUP($F38,LISTE!$A$3:$J$503,7),"")</f>
        <v>Bettborn</v>
      </c>
      <c r="F38" s="81">
        <v>229</v>
      </c>
      <c r="G38" s="116"/>
      <c r="H38" s="111">
        <f t="shared" si="0"/>
        <v>20</v>
      </c>
      <c r="J38" s="105"/>
      <c r="K38" s="106"/>
      <c r="L38" s="106"/>
      <c r="M38" s="106"/>
      <c r="N38" s="106"/>
    </row>
    <row r="39" spans="1:14" ht="18" customHeight="1" x14ac:dyDescent="0.4">
      <c r="A39" s="82">
        <v>31</v>
      </c>
      <c r="B39" s="83" t="str">
        <f>IF($F39&gt;=1,VLOOKUP($F39,LISTE!$A$3:$J$503,2),"")</f>
        <v>Benjamins</v>
      </c>
      <c r="C39" s="84" t="str">
        <f>IF($F39&gt;=1,VLOOKUP($F39,LISTE!$A$3:$J$503,3),"")</f>
        <v>GROCHOCKI</v>
      </c>
      <c r="D39" s="84" t="str">
        <f>IF($F39&gt;=1,VLOOKUP($F39,LISTE!$A$3:$J$503,4),"")</f>
        <v>Alvin</v>
      </c>
      <c r="E39" s="85" t="str">
        <f>IF($F39&gt;=1,VLOOKUP($F39,LISTE!$A$3:$J$503,7),"")</f>
        <v>Freistroff</v>
      </c>
      <c r="F39" s="86">
        <v>230</v>
      </c>
      <c r="G39" s="117"/>
      <c r="H39" s="110">
        <f t="shared" si="0"/>
        <v>19</v>
      </c>
      <c r="J39" s="105"/>
      <c r="K39" s="106"/>
      <c r="L39" s="106"/>
      <c r="M39" s="106"/>
      <c r="N39" s="106"/>
    </row>
    <row r="40" spans="1:14" ht="18" customHeight="1" x14ac:dyDescent="0.4">
      <c r="A40" s="78">
        <v>32</v>
      </c>
      <c r="B40" s="79" t="str">
        <f>IF($F40&gt;=1,VLOOKUP($F40,LISTE!$A$3:$J$503,2),"")</f>
        <v>Benjamins</v>
      </c>
      <c r="C40" s="80" t="str">
        <f>IF($F40&gt;=1,VLOOKUP($F40,LISTE!$A$3:$J$503,3),"")</f>
        <v>LEDON</v>
      </c>
      <c r="D40" s="80" t="str">
        <f>IF($F40&gt;=1,VLOOKUP($F40,LISTE!$A$3:$J$503,4),"")</f>
        <v>Trady</v>
      </c>
      <c r="E40" s="79" t="str">
        <f>IF($F40&gt;=1,VLOOKUP($F40,LISTE!$A$3:$J$503,7),"")</f>
        <v>Freistroff</v>
      </c>
      <c r="F40" s="81">
        <v>231</v>
      </c>
      <c r="G40" s="116"/>
      <c r="H40" s="111">
        <f t="shared" si="0"/>
        <v>18</v>
      </c>
      <c r="J40" s="105"/>
      <c r="K40" s="106"/>
      <c r="L40" s="106"/>
      <c r="M40" s="106"/>
      <c r="N40" s="106"/>
    </row>
    <row r="41" spans="1:14" ht="18" customHeight="1" x14ac:dyDescent="0.4">
      <c r="A41" s="82">
        <v>33</v>
      </c>
      <c r="B41" s="83" t="str">
        <f>IF($F41&gt;=1,VLOOKUP($F41,LISTE!$A$3:$J$503,2),"")</f>
        <v>Benjamins</v>
      </c>
      <c r="C41" s="84" t="str">
        <f>IF($F41&gt;=1,VLOOKUP($F41,LISTE!$A$3:$J$503,3),"")</f>
        <v xml:space="preserve">LAGE </v>
      </c>
      <c r="D41" s="84" t="str">
        <f>IF($F41&gt;=1,VLOOKUP($F41,LISTE!$A$3:$J$503,4),"")</f>
        <v xml:space="preserve">Théophane </v>
      </c>
      <c r="E41" s="85" t="str">
        <f>IF($F41&gt;=1,VLOOKUP($F41,LISTE!$A$3:$J$503,7),"")</f>
        <v>Freistroff</v>
      </c>
      <c r="F41" s="86">
        <v>232</v>
      </c>
      <c r="G41" s="117"/>
      <c r="H41" s="110">
        <f t="shared" si="0"/>
        <v>17</v>
      </c>
      <c r="J41" s="105"/>
      <c r="K41" s="106"/>
      <c r="L41" s="106"/>
      <c r="M41" s="106"/>
      <c r="N41" s="106"/>
    </row>
    <row r="42" spans="1:14" ht="18" customHeight="1" x14ac:dyDescent="0.4">
      <c r="A42" s="78">
        <v>34</v>
      </c>
      <c r="B42" s="79" t="str">
        <f>IF($F42&gt;=1,VLOOKUP($F42,LISTE!$A$3:$J$503,2),"")</f>
        <v>Benjamins</v>
      </c>
      <c r="C42" s="80" t="str">
        <f>IF($F42&gt;=1,VLOOKUP($F42,LISTE!$A$3:$J$503,3),"")</f>
        <v>IMBAULT</v>
      </c>
      <c r="D42" s="80" t="str">
        <f>IF($F42&gt;=1,VLOOKUP($F42,LISTE!$A$3:$J$503,4),"")</f>
        <v>Maxime</v>
      </c>
      <c r="E42" s="79" t="str">
        <f>IF($F42&gt;=1,VLOOKUP($F42,LISTE!$A$3:$J$503,7),"")</f>
        <v>Freistroff</v>
      </c>
      <c r="F42" s="81">
        <v>233</v>
      </c>
      <c r="G42" s="116"/>
      <c r="H42" s="111">
        <f t="shared" si="0"/>
        <v>16</v>
      </c>
      <c r="J42" s="105"/>
      <c r="K42" s="106"/>
      <c r="L42" s="106"/>
      <c r="M42" s="106"/>
      <c r="N42" s="106"/>
    </row>
    <row r="43" spans="1:14" ht="18" customHeight="1" x14ac:dyDescent="0.4">
      <c r="A43" s="82">
        <v>35</v>
      </c>
      <c r="B43" s="83" t="str">
        <f>IF($F43&gt;=1,VLOOKUP($F43,LISTE!$A$3:$J$503,2),"")</f>
        <v>Benjamins</v>
      </c>
      <c r="C43" s="84" t="str">
        <f>IF($F43&gt;=1,VLOOKUP($F43,LISTE!$A$3:$J$503,3),"")</f>
        <v>LIMOUSIN</v>
      </c>
      <c r="D43" s="84" t="str">
        <f>IF($F43&gt;=1,VLOOKUP($F43,LISTE!$A$3:$J$503,4),"")</f>
        <v>Sinclair</v>
      </c>
      <c r="E43" s="85" t="str">
        <f>IF($F43&gt;=1,VLOOKUP($F43,LISTE!$A$3:$J$503,7),"")</f>
        <v>Freistroff</v>
      </c>
      <c r="F43" s="86">
        <v>234</v>
      </c>
      <c r="G43" s="117"/>
      <c r="H43" s="110">
        <f t="shared" ref="H43:H74" si="1">IF(F43="","",IF(B43="","Pas de concurrent",IF(B43&lt;&gt;$D$6,"Mauvaise catégorie",H42-1)))</f>
        <v>15</v>
      </c>
      <c r="J43" s="105"/>
      <c r="K43" s="106"/>
      <c r="L43" s="106"/>
      <c r="M43" s="106"/>
      <c r="N43" s="106"/>
    </row>
    <row r="44" spans="1:14" ht="18" customHeight="1" x14ac:dyDescent="0.4">
      <c r="A44" s="78">
        <v>36</v>
      </c>
      <c r="B44" s="79" t="str">
        <f>IF($F44&gt;=1,VLOOKUP($F44,LISTE!$A$3:$J$503,2),"")</f>
        <v>Benjamins</v>
      </c>
      <c r="C44" s="80" t="str">
        <f>IF($F44&gt;=1,VLOOKUP($F44,LISTE!$A$3:$J$503,3),"")</f>
        <v xml:space="preserve">PONS </v>
      </c>
      <c r="D44" s="80" t="str">
        <f>IF($F44&gt;=1,VLOOKUP($F44,LISTE!$A$3:$J$503,4),"")</f>
        <v>René Junior</v>
      </c>
      <c r="E44" s="79" t="str">
        <f>IF($F44&gt;=1,VLOOKUP($F44,LISTE!$A$3:$J$503,7),"")</f>
        <v>Languimberg</v>
      </c>
      <c r="F44" s="81">
        <v>235</v>
      </c>
      <c r="G44" s="116"/>
      <c r="H44" s="111">
        <f t="shared" si="1"/>
        <v>14</v>
      </c>
      <c r="J44" s="105"/>
      <c r="K44" s="106"/>
      <c r="L44" s="106"/>
      <c r="M44" s="106"/>
      <c r="N44" s="106"/>
    </row>
    <row r="45" spans="1:14" ht="18" customHeight="1" x14ac:dyDescent="0.4">
      <c r="A45" s="82">
        <v>37</v>
      </c>
      <c r="B45" s="83" t="str">
        <f>IF($F45&gt;=1,VLOOKUP($F45,LISTE!$A$3:$J$503,2),"")</f>
        <v>Benjamins</v>
      </c>
      <c r="C45" s="84" t="str">
        <f>IF($F45&gt;=1,VLOOKUP($F45,LISTE!$A$3:$J$503,3),"")</f>
        <v xml:space="preserve">BORDIERE </v>
      </c>
      <c r="D45" s="84" t="str">
        <f>IF($F45&gt;=1,VLOOKUP($F45,LISTE!$A$3:$J$503,4),"")</f>
        <v>François</v>
      </c>
      <c r="E45" s="85" t="str">
        <f>IF($F45&gt;=1,VLOOKUP($F45,LISTE!$A$3:$J$503,7),"")</f>
        <v>Languimberg</v>
      </c>
      <c r="F45" s="86">
        <v>236</v>
      </c>
      <c r="G45" s="117"/>
      <c r="H45" s="110">
        <f t="shared" si="1"/>
        <v>13</v>
      </c>
      <c r="J45" s="107"/>
      <c r="K45" s="108"/>
      <c r="L45" s="108"/>
      <c r="M45" s="108"/>
      <c r="N45" s="108"/>
    </row>
    <row r="46" spans="1:14" ht="18" customHeight="1" x14ac:dyDescent="0.4">
      <c r="A46" s="78">
        <v>38</v>
      </c>
      <c r="B46" s="79" t="str">
        <f>IF($F46&gt;=1,VLOOKUP($F46,LISTE!$A$3:$J$503,2),"")</f>
        <v>Benjamins</v>
      </c>
      <c r="C46" s="80" t="str">
        <f>IF($F46&gt;=1,VLOOKUP($F46,LISTE!$A$3:$J$503,3),"")</f>
        <v xml:space="preserve">FERNANDES  </v>
      </c>
      <c r="D46" s="80" t="str">
        <f>IF($F46&gt;=1,VLOOKUP($F46,LISTE!$A$3:$J$503,4),"")</f>
        <v>Léonard</v>
      </c>
      <c r="E46" s="79" t="str">
        <f>IF($F46&gt;=1,VLOOKUP($F46,LISTE!$A$3:$J$503,7),"")</f>
        <v>Languimberg</v>
      </c>
      <c r="F46" s="81">
        <v>237</v>
      </c>
      <c r="G46" s="116"/>
      <c r="H46" s="111">
        <f t="shared" si="1"/>
        <v>12</v>
      </c>
    </row>
    <row r="47" spans="1:14" ht="18" customHeight="1" x14ac:dyDescent="0.4">
      <c r="A47" s="82">
        <v>39</v>
      </c>
      <c r="B47" s="83" t="str">
        <f>IF($F47&gt;=1,VLOOKUP($F47,LISTE!$A$3:$J$503,2),"")</f>
        <v>Benjamins</v>
      </c>
      <c r="C47" s="84" t="str">
        <f>IF($F47&gt;=1,VLOOKUP($F47,LISTE!$A$3:$J$503,3),"")</f>
        <v xml:space="preserve">LEDOUX </v>
      </c>
      <c r="D47" s="84" t="str">
        <f>IF($F47&gt;=1,VLOOKUP($F47,LISTE!$A$3:$J$503,4),"")</f>
        <v>Laura</v>
      </c>
      <c r="E47" s="85" t="str">
        <f>IF($F47&gt;=1,VLOOKUP($F47,LISTE!$A$3:$J$503,7),"")</f>
        <v>Languimberg</v>
      </c>
      <c r="F47" s="86">
        <v>238</v>
      </c>
      <c r="G47" s="117"/>
      <c r="H47" s="110">
        <f t="shared" si="1"/>
        <v>11</v>
      </c>
    </row>
    <row r="48" spans="1:14" ht="18" customHeight="1" x14ac:dyDescent="0.4">
      <c r="A48" s="78">
        <v>40</v>
      </c>
      <c r="B48" s="79" t="str">
        <f>IF($F48&gt;=1,VLOOKUP($F48,LISTE!$A$3:$J$503,2),"")</f>
        <v>Benjamins</v>
      </c>
      <c r="C48" s="80" t="str">
        <f>IF($F48&gt;=1,VLOOKUP($F48,LISTE!$A$3:$J$503,3),"")</f>
        <v xml:space="preserve">NONY </v>
      </c>
      <c r="D48" s="80" t="str">
        <f>IF($F48&gt;=1,VLOOKUP($F48,LISTE!$A$3:$J$503,4),"")</f>
        <v>Caroline</v>
      </c>
      <c r="E48" s="79" t="str">
        <f>IF($F48&gt;=1,VLOOKUP($F48,LISTE!$A$3:$J$503,7),"")</f>
        <v>Languimberg</v>
      </c>
      <c r="F48" s="81">
        <v>239</v>
      </c>
      <c r="G48" s="116"/>
      <c r="H48" s="111">
        <f t="shared" si="1"/>
        <v>10</v>
      </c>
    </row>
    <row r="49" spans="1:14" ht="18" customHeight="1" x14ac:dyDescent="0.4">
      <c r="A49" s="82">
        <v>41</v>
      </c>
      <c r="B49" s="83" t="str">
        <f>IF($F49&gt;=1,VLOOKUP($F49,LISTE!$A$3:$J$503,2),"")</f>
        <v>Benjamins</v>
      </c>
      <c r="C49" s="84" t="str">
        <f>IF($F49&gt;=1,VLOOKUP($F49,LISTE!$A$3:$J$503,3),"")</f>
        <v>GUNTHER</v>
      </c>
      <c r="D49" s="84" t="str">
        <f>IF($F49&gt;=1,VLOOKUP($F49,LISTE!$A$3:$J$503,4),"")</f>
        <v>Théo</v>
      </c>
      <c r="E49" s="85" t="str">
        <f>IF($F49&gt;=1,VLOOKUP($F49,LISTE!$A$3:$J$503,7),"")</f>
        <v>Hargarten Aux Mines</v>
      </c>
      <c r="F49" s="86">
        <v>240</v>
      </c>
      <c r="G49" s="117"/>
      <c r="H49" s="110">
        <f t="shared" si="1"/>
        <v>9</v>
      </c>
    </row>
    <row r="50" spans="1:14" ht="18" customHeight="1" x14ac:dyDescent="0.4">
      <c r="A50" s="78">
        <v>42</v>
      </c>
      <c r="B50" s="79" t="str">
        <f>IF($F50&gt;=1,VLOOKUP($F50,LISTE!$A$3:$J$503,2),"")</f>
        <v>Benjamins</v>
      </c>
      <c r="C50" s="80" t="str">
        <f>IF($F50&gt;=1,VLOOKUP($F50,LISTE!$A$3:$J$503,3),"")</f>
        <v xml:space="preserve">BEUGNE </v>
      </c>
      <c r="D50" s="80" t="str">
        <f>IF($F50&gt;=1,VLOOKUP($F50,LISTE!$A$3:$J$503,4),"")</f>
        <v>Samuel</v>
      </c>
      <c r="E50" s="79" t="str">
        <f>IF($F50&gt;=1,VLOOKUP($F50,LISTE!$A$3:$J$503,7),"")</f>
        <v>Hargarten Aux Mines</v>
      </c>
      <c r="F50" s="81">
        <v>241</v>
      </c>
      <c r="G50" s="116"/>
      <c r="H50" s="111">
        <f t="shared" si="1"/>
        <v>8</v>
      </c>
    </row>
    <row r="51" spans="1:14" ht="18" customHeight="1" x14ac:dyDescent="0.4">
      <c r="A51" s="82">
        <v>43</v>
      </c>
      <c r="B51" s="83" t="str">
        <f>IF($F51&gt;=1,VLOOKUP($F51,LISTE!$A$3:$J$503,2),"")</f>
        <v>Benjamins</v>
      </c>
      <c r="C51" s="84" t="str">
        <f>IF($F51&gt;=1,VLOOKUP($F51,LISTE!$A$3:$J$503,3),"")</f>
        <v xml:space="preserve">DEFRASNE </v>
      </c>
      <c r="D51" s="84" t="str">
        <f>IF($F51&gt;=1,VLOOKUP($F51,LISTE!$A$3:$J$503,4),"")</f>
        <v>Mélanie</v>
      </c>
      <c r="E51" s="85" t="str">
        <f>IF($F51&gt;=1,VLOOKUP($F51,LISTE!$A$3:$J$503,7),"")</f>
        <v>Hargarten Aux Mines</v>
      </c>
      <c r="F51" s="86">
        <v>242</v>
      </c>
      <c r="G51" s="117"/>
      <c r="H51" s="110">
        <f t="shared" si="1"/>
        <v>7</v>
      </c>
    </row>
    <row r="52" spans="1:14" ht="18" customHeight="1" x14ac:dyDescent="0.4">
      <c r="A52" s="78">
        <v>44</v>
      </c>
      <c r="B52" s="79" t="str">
        <f>IF($F52&gt;=1,VLOOKUP($F52,LISTE!$A$3:$J$503,2),"")</f>
        <v>Benjamins</v>
      </c>
      <c r="C52" s="80" t="str">
        <f>IF($F52&gt;=1,VLOOKUP($F52,LISTE!$A$3:$J$503,3),"")</f>
        <v>COSSERON</v>
      </c>
      <c r="D52" s="80" t="str">
        <f>IF($F52&gt;=1,VLOOKUP($F52,LISTE!$A$3:$J$503,4),"")</f>
        <v>Gabrielle</v>
      </c>
      <c r="E52" s="79" t="str">
        <f>IF($F52&gt;=1,VLOOKUP($F52,LISTE!$A$3:$J$503,7),"")</f>
        <v>Hargarten Aux Mines</v>
      </c>
      <c r="F52" s="81">
        <v>243</v>
      </c>
      <c r="G52" s="116"/>
      <c r="H52" s="111">
        <f t="shared" si="1"/>
        <v>6</v>
      </c>
    </row>
    <row r="53" spans="1:14" ht="18" customHeight="1" x14ac:dyDescent="0.4">
      <c r="A53" s="82">
        <v>45</v>
      </c>
      <c r="B53" s="83" t="str">
        <f>IF($F53&gt;=1,VLOOKUP($F53,LISTE!$A$3:$J$503,2),"")</f>
        <v>Benjamins</v>
      </c>
      <c r="C53" s="84" t="str">
        <f>IF($F53&gt;=1,VLOOKUP($F53,LISTE!$A$3:$J$503,3),"")</f>
        <v xml:space="preserve">VERLET </v>
      </c>
      <c r="D53" s="84" t="str">
        <f>IF($F53&gt;=1,VLOOKUP($F53,LISTE!$A$3:$J$503,4),"")</f>
        <v>Justin</v>
      </c>
      <c r="E53" s="85" t="str">
        <f>IF($F53&gt;=1,VLOOKUP($F53,LISTE!$A$3:$J$503,7),"")</f>
        <v>Altrippe</v>
      </c>
      <c r="F53" s="86">
        <v>244</v>
      </c>
      <c r="G53" s="117"/>
      <c r="H53" s="110">
        <f t="shared" si="1"/>
        <v>5</v>
      </c>
    </row>
    <row r="54" spans="1:14" ht="18" customHeight="1" x14ac:dyDescent="0.4">
      <c r="A54" s="78">
        <v>46</v>
      </c>
      <c r="B54" s="79" t="str">
        <f>IF($F54&gt;=1,VLOOKUP($F54,LISTE!$A$3:$J$503,2),"")</f>
        <v>Benjamins</v>
      </c>
      <c r="C54" s="80" t="str">
        <f>IF($F54&gt;=1,VLOOKUP($F54,LISTE!$A$3:$J$503,3),"")</f>
        <v xml:space="preserve">DONIE </v>
      </c>
      <c r="D54" s="80" t="str">
        <f>IF($F54&gt;=1,VLOOKUP($F54,LISTE!$A$3:$J$503,4),"")</f>
        <v xml:space="preserve">Nicolas </v>
      </c>
      <c r="E54" s="79" t="str">
        <f>IF($F54&gt;=1,VLOOKUP($F54,LISTE!$A$3:$J$503,7),"")</f>
        <v>Altrippe</v>
      </c>
      <c r="F54" s="81">
        <v>245</v>
      </c>
      <c r="G54" s="116"/>
      <c r="H54" s="111">
        <f t="shared" si="1"/>
        <v>4</v>
      </c>
    </row>
    <row r="55" spans="1:14" ht="18" customHeight="1" x14ac:dyDescent="0.4">
      <c r="A55" s="82">
        <v>47</v>
      </c>
      <c r="B55" s="83" t="str">
        <f>IF($F55&gt;=1,VLOOKUP($F55,LISTE!$A$3:$J$503,2),"")</f>
        <v>Benjamins</v>
      </c>
      <c r="C55" s="84" t="str">
        <f>IF($F55&gt;=1,VLOOKUP($F55,LISTE!$A$3:$J$503,3),"")</f>
        <v>FOWEL</v>
      </c>
      <c r="D55" s="84" t="str">
        <f>IF($F55&gt;=1,VLOOKUP($F55,LISTE!$A$3:$J$503,4),"")</f>
        <v>Fabien</v>
      </c>
      <c r="E55" s="85" t="str">
        <f>IF($F55&gt;=1,VLOOKUP($F55,LISTE!$A$3:$J$503,7),"")</f>
        <v>Altrippe</v>
      </c>
      <c r="F55" s="86">
        <v>246</v>
      </c>
      <c r="G55" s="117"/>
      <c r="H55" s="110">
        <f t="shared" si="1"/>
        <v>3</v>
      </c>
      <c r="I55" s="9"/>
      <c r="L55" s="56"/>
      <c r="N55" s="56"/>
    </row>
    <row r="56" spans="1:14" ht="18" customHeight="1" x14ac:dyDescent="0.4">
      <c r="A56" s="78">
        <v>48</v>
      </c>
      <c r="B56" s="79" t="str">
        <f>IF($F56&gt;=1,VLOOKUP($F56,LISTE!$A$3:$J$503,2),"")</f>
        <v>Benjamins</v>
      </c>
      <c r="C56" s="80" t="str">
        <f>IF($F56&gt;=1,VLOOKUP($F56,LISTE!$A$3:$J$503,3),"")</f>
        <v xml:space="preserve">PRADIER </v>
      </c>
      <c r="D56" s="80" t="str">
        <f>IF($F56&gt;=1,VLOOKUP($F56,LISTE!$A$3:$J$503,4),"")</f>
        <v>Romain</v>
      </c>
      <c r="E56" s="79" t="str">
        <f>IF($F56&gt;=1,VLOOKUP($F56,LISTE!$A$3:$J$503,7),"")</f>
        <v>Amneville</v>
      </c>
      <c r="F56" s="81">
        <v>247</v>
      </c>
      <c r="G56" s="116"/>
      <c r="H56" s="111">
        <f t="shared" si="1"/>
        <v>2</v>
      </c>
      <c r="I56" s="9"/>
      <c r="L56" s="56"/>
      <c r="N56" s="56"/>
    </row>
    <row r="57" spans="1:14" ht="18" customHeight="1" x14ac:dyDescent="0.4">
      <c r="A57" s="87">
        <v>49</v>
      </c>
      <c r="B57" s="83" t="str">
        <f>IF($F57&gt;=1,VLOOKUP($F57,LISTE!$A$3:$J$503,2),"")</f>
        <v>Benjamins</v>
      </c>
      <c r="C57" s="84" t="str">
        <f>IF($F57&gt;=1,VLOOKUP($F57,LISTE!$A$3:$J$503,3),"")</f>
        <v>CARRIERE</v>
      </c>
      <c r="D57" s="84" t="str">
        <f>IF($F57&gt;=1,VLOOKUP($F57,LISTE!$A$3:$J$503,4),"")</f>
        <v>Baptiste</v>
      </c>
      <c r="E57" s="85" t="str">
        <f>IF($F57&gt;=1,VLOOKUP($F57,LISTE!$A$3:$J$503,7),"")</f>
        <v>Amneville</v>
      </c>
      <c r="F57" s="86">
        <v>248</v>
      </c>
      <c r="G57" s="117"/>
      <c r="H57" s="110">
        <f t="shared" si="1"/>
        <v>1</v>
      </c>
    </row>
    <row r="58" spans="1:14" ht="18" customHeight="1" x14ac:dyDescent="0.4">
      <c r="A58" s="88">
        <v>50</v>
      </c>
      <c r="B58" s="79" t="str">
        <f>IF($F58&gt;=1,VLOOKUP($F58,LISTE!$A$3:$J$503,2),"")</f>
        <v/>
      </c>
      <c r="C58" s="80" t="str">
        <f>IF($F58&gt;=1,VLOOKUP($F58,LISTE!$A$3:$J$503,3),"")</f>
        <v/>
      </c>
      <c r="D58" s="80" t="str">
        <f>IF($F58&gt;=1,VLOOKUP($F58,LISTE!$A$3:$J$503,4),"")</f>
        <v/>
      </c>
      <c r="E58" s="79" t="str">
        <f>IF($F58&gt;=1,VLOOKUP($F58,LISTE!$A$3:$J$503,7),"")</f>
        <v/>
      </c>
      <c r="F58" s="81"/>
      <c r="G58" s="116"/>
      <c r="H58" s="111" t="str">
        <f t="shared" si="1"/>
        <v/>
      </c>
    </row>
    <row r="59" spans="1:14" ht="18" customHeight="1" thickBot="1" x14ac:dyDescent="0.45">
      <c r="A59" s="89">
        <v>51</v>
      </c>
      <c r="B59" s="90" t="str">
        <f>IF($F59&gt;=1,VLOOKUP($F59,LISTE!$A$3:$J$503,2),"")</f>
        <v/>
      </c>
      <c r="C59" s="91" t="str">
        <f>IF($F59&gt;=1,VLOOKUP($F59,LISTE!$A$3:$J$503,3),"")</f>
        <v/>
      </c>
      <c r="D59" s="91" t="str">
        <f>IF($F59&gt;=1,VLOOKUP($F59,LISTE!$A$3:$J$503,4),"")</f>
        <v/>
      </c>
      <c r="E59" s="92" t="str">
        <f>IF($F59&gt;=1,VLOOKUP($F59,LISTE!$A$3:$J$503,7),"")</f>
        <v/>
      </c>
      <c r="F59" s="93"/>
      <c r="G59" s="118"/>
      <c r="H59" s="112" t="str">
        <f t="shared" si="1"/>
        <v/>
      </c>
    </row>
    <row r="60" spans="1:14" ht="18" customHeight="1" thickTop="1" x14ac:dyDescent="0.4">
      <c r="A60" s="94">
        <v>52</v>
      </c>
      <c r="B60" s="95" t="str">
        <f>IF($F60&gt;=1,VLOOKUP($F60,LISTE!$A$3:$J$503,2),"")</f>
        <v/>
      </c>
      <c r="C60" s="96" t="str">
        <f>IF($F60&gt;=1,VLOOKUP($F60,LISTE!$A$3:$J$503,3),"")</f>
        <v/>
      </c>
      <c r="D60" s="96" t="str">
        <f>IF($F60&gt;=1,VLOOKUP($F60,LISTE!$A$3:$J$503,4),"")</f>
        <v/>
      </c>
      <c r="E60" s="95" t="str">
        <f>IF($F60&gt;=1,VLOOKUP($F60,LISTE!$A$3:$J$503,7),"")</f>
        <v/>
      </c>
      <c r="F60" s="97"/>
      <c r="G60" s="119"/>
      <c r="H60" s="113" t="str">
        <f t="shared" si="1"/>
        <v/>
      </c>
    </row>
    <row r="61" spans="1:14" ht="18" customHeight="1" x14ac:dyDescent="0.4">
      <c r="A61" s="87">
        <v>53</v>
      </c>
      <c r="B61" s="83" t="str">
        <f>IF($F61&gt;=1,VLOOKUP($F61,LISTE!$A$3:$J$503,2),"")</f>
        <v/>
      </c>
      <c r="C61" s="84" t="str">
        <f>IF($F61&gt;=1,VLOOKUP($F61,LISTE!$A$3:$J$503,3),"")</f>
        <v/>
      </c>
      <c r="D61" s="84" t="str">
        <f>IF($F61&gt;=1,VLOOKUP($F61,LISTE!$A$3:$J$503,4),"")</f>
        <v/>
      </c>
      <c r="E61" s="85" t="str">
        <f>IF($F61&gt;=1,VLOOKUP($F61,LISTE!$A$3:$J$503,7),"")</f>
        <v/>
      </c>
      <c r="F61" s="86"/>
      <c r="G61" s="117"/>
      <c r="H61" s="110" t="str">
        <f t="shared" si="1"/>
        <v/>
      </c>
    </row>
    <row r="62" spans="1:14" ht="18" customHeight="1" x14ac:dyDescent="0.4">
      <c r="A62" s="88">
        <v>54</v>
      </c>
      <c r="B62" s="79" t="str">
        <f>IF($F62&gt;=1,VLOOKUP($F62,LISTE!$A$3:$J$503,2),"")</f>
        <v/>
      </c>
      <c r="C62" s="80" t="str">
        <f>IF($F62&gt;=1,VLOOKUP($F62,LISTE!$A$3:$J$503,3),"")</f>
        <v/>
      </c>
      <c r="D62" s="80" t="str">
        <f>IF($F62&gt;=1,VLOOKUP($F62,LISTE!$A$3:$J$503,4),"")</f>
        <v/>
      </c>
      <c r="E62" s="79" t="str">
        <f>IF($F62&gt;=1,VLOOKUP($F62,LISTE!$A$3:$J$503,7),"")</f>
        <v/>
      </c>
      <c r="F62" s="81"/>
      <c r="G62" s="116"/>
      <c r="H62" s="111" t="str">
        <f t="shared" si="1"/>
        <v/>
      </c>
    </row>
    <row r="63" spans="1:14" ht="18" customHeight="1" x14ac:dyDescent="0.4">
      <c r="A63" s="87">
        <v>55</v>
      </c>
      <c r="B63" s="83" t="str">
        <f>IF($F63&gt;=1,VLOOKUP($F63,LISTE!$A$3:$J$503,2),"")</f>
        <v/>
      </c>
      <c r="C63" s="84" t="str">
        <f>IF($F63&gt;=1,VLOOKUP($F63,LISTE!$A$3:$J$503,3),"")</f>
        <v/>
      </c>
      <c r="D63" s="84" t="str">
        <f>IF($F63&gt;=1,VLOOKUP($F63,LISTE!$A$3:$J$503,4),"")</f>
        <v/>
      </c>
      <c r="E63" s="85" t="str">
        <f>IF($F63&gt;=1,VLOOKUP($F63,LISTE!$A$3:$J$503,7),"")</f>
        <v/>
      </c>
      <c r="F63" s="86"/>
      <c r="G63" s="117"/>
      <c r="H63" s="110" t="str">
        <f t="shared" si="1"/>
        <v/>
      </c>
    </row>
    <row r="64" spans="1:14" ht="18" customHeight="1" x14ac:dyDescent="0.4">
      <c r="A64" s="88">
        <v>56</v>
      </c>
      <c r="B64" s="79" t="str">
        <f>IF($F64&gt;=1,VLOOKUP($F64,LISTE!$A$3:$J$503,2),"")</f>
        <v/>
      </c>
      <c r="C64" s="80" t="str">
        <f>IF($F64&gt;=1,VLOOKUP($F64,LISTE!$A$3:$J$503,3),"")</f>
        <v/>
      </c>
      <c r="D64" s="80" t="str">
        <f>IF($F64&gt;=1,VLOOKUP($F64,LISTE!$A$3:$J$503,4),"")</f>
        <v/>
      </c>
      <c r="E64" s="79" t="str">
        <f>IF($F64&gt;=1,VLOOKUP($F64,LISTE!$A$3:$J$503,7),"")</f>
        <v/>
      </c>
      <c r="F64" s="81"/>
      <c r="G64" s="116"/>
      <c r="H64" s="111" t="str">
        <f t="shared" si="1"/>
        <v/>
      </c>
    </row>
    <row r="65" spans="1:8" ht="18" customHeight="1" x14ac:dyDescent="0.4">
      <c r="A65" s="87">
        <v>57</v>
      </c>
      <c r="B65" s="83" t="str">
        <f>IF($F65&gt;=1,VLOOKUP($F65,LISTE!$A$3:$J$503,2),"")</f>
        <v/>
      </c>
      <c r="C65" s="84" t="str">
        <f>IF($F65&gt;=1,VLOOKUP($F65,LISTE!$A$3:$J$503,3),"")</f>
        <v/>
      </c>
      <c r="D65" s="84" t="str">
        <f>IF($F65&gt;=1,VLOOKUP($F65,LISTE!$A$3:$J$503,4),"")</f>
        <v/>
      </c>
      <c r="E65" s="85" t="str">
        <f>IF($F65&gt;=1,VLOOKUP($F65,LISTE!$A$3:$J$503,7),"")</f>
        <v/>
      </c>
      <c r="F65" s="86"/>
      <c r="G65" s="117"/>
      <c r="H65" s="110" t="str">
        <f t="shared" si="1"/>
        <v/>
      </c>
    </row>
    <row r="66" spans="1:8" ht="18" customHeight="1" x14ac:dyDescent="0.4">
      <c r="A66" s="88">
        <v>58</v>
      </c>
      <c r="B66" s="79" t="str">
        <f>IF($F66&gt;=1,VLOOKUP($F66,LISTE!$A$3:$J$503,2),"")</f>
        <v/>
      </c>
      <c r="C66" s="80" t="str">
        <f>IF($F66&gt;=1,VLOOKUP($F66,LISTE!$A$3:$J$503,3),"")</f>
        <v/>
      </c>
      <c r="D66" s="80" t="str">
        <f>IF($F66&gt;=1,VLOOKUP($F66,LISTE!$A$3:$J$503,4),"")</f>
        <v/>
      </c>
      <c r="E66" s="79" t="str">
        <f>IF($F66&gt;=1,VLOOKUP($F66,LISTE!$A$3:$J$503,7),"")</f>
        <v/>
      </c>
      <c r="F66" s="81"/>
      <c r="G66" s="116"/>
      <c r="H66" s="111" t="str">
        <f t="shared" si="1"/>
        <v/>
      </c>
    </row>
    <row r="67" spans="1:8" ht="18" customHeight="1" x14ac:dyDescent="0.4">
      <c r="A67" s="87">
        <v>59</v>
      </c>
      <c r="B67" s="83" t="str">
        <f>IF($F67&gt;=1,VLOOKUP($F67,LISTE!$A$3:$J$503,2),"")</f>
        <v/>
      </c>
      <c r="C67" s="84" t="str">
        <f>IF($F67&gt;=1,VLOOKUP($F67,LISTE!$A$3:$J$503,3),"")</f>
        <v/>
      </c>
      <c r="D67" s="84" t="str">
        <f>IF($F67&gt;=1,VLOOKUP($F67,LISTE!$A$3:$J$503,4),"")</f>
        <v/>
      </c>
      <c r="E67" s="85" t="str">
        <f>IF($F67&gt;=1,VLOOKUP($F67,LISTE!$A$3:$J$503,7),"")</f>
        <v/>
      </c>
      <c r="F67" s="86"/>
      <c r="G67" s="117"/>
      <c r="H67" s="110" t="str">
        <f t="shared" si="1"/>
        <v/>
      </c>
    </row>
    <row r="68" spans="1:8" ht="18" customHeight="1" x14ac:dyDescent="0.4">
      <c r="A68" s="88">
        <v>60</v>
      </c>
      <c r="B68" s="79" t="str">
        <f>IF($F68&gt;=1,VLOOKUP($F68,LISTE!$A$3:$J$503,2),"")</f>
        <v/>
      </c>
      <c r="C68" s="80" t="str">
        <f>IF($F68&gt;=1,VLOOKUP($F68,LISTE!$A$3:$J$503,3),"")</f>
        <v/>
      </c>
      <c r="D68" s="80" t="str">
        <f>IF($F68&gt;=1,VLOOKUP($F68,LISTE!$A$3:$J$503,4),"")</f>
        <v/>
      </c>
      <c r="E68" s="79" t="str">
        <f>IF($F68&gt;=1,VLOOKUP($F68,LISTE!$A$3:$J$503,7),"")</f>
        <v/>
      </c>
      <c r="F68" s="81"/>
      <c r="G68" s="116"/>
      <c r="H68" s="111" t="str">
        <f t="shared" si="1"/>
        <v/>
      </c>
    </row>
    <row r="69" spans="1:8" ht="18" customHeight="1" x14ac:dyDescent="0.4">
      <c r="A69" s="87">
        <v>61</v>
      </c>
      <c r="B69" s="83" t="str">
        <f>IF($F69&gt;=1,VLOOKUP($F69,LISTE!$A$3:$J$503,2),"")</f>
        <v/>
      </c>
      <c r="C69" s="84" t="str">
        <f>IF($F69&gt;=1,VLOOKUP($F69,LISTE!$A$3:$J$503,3),"")</f>
        <v/>
      </c>
      <c r="D69" s="84" t="str">
        <f>IF($F69&gt;=1,VLOOKUP($F69,LISTE!$A$3:$J$503,4),"")</f>
        <v/>
      </c>
      <c r="E69" s="85" t="str">
        <f>IF($F69&gt;=1,VLOOKUP($F69,LISTE!$A$3:$J$503,7),"")</f>
        <v/>
      </c>
      <c r="F69" s="86"/>
      <c r="G69" s="117"/>
      <c r="H69" s="110" t="str">
        <f t="shared" si="1"/>
        <v/>
      </c>
    </row>
    <row r="70" spans="1:8" ht="18" customHeight="1" x14ac:dyDescent="0.4">
      <c r="A70" s="88">
        <v>62</v>
      </c>
      <c r="B70" s="79" t="str">
        <f>IF($F70&gt;=1,VLOOKUP($F70,LISTE!$A$3:$J$503,2),"")</f>
        <v/>
      </c>
      <c r="C70" s="80" t="str">
        <f>IF($F70&gt;=1,VLOOKUP($F70,LISTE!$A$3:$J$503,3),"")</f>
        <v/>
      </c>
      <c r="D70" s="80" t="str">
        <f>IF($F70&gt;=1,VLOOKUP($F70,LISTE!$A$3:$J$503,4),"")</f>
        <v/>
      </c>
      <c r="E70" s="79" t="str">
        <f>IF($F70&gt;=1,VLOOKUP($F70,LISTE!$A$3:$J$503,7),"")</f>
        <v/>
      </c>
      <c r="F70" s="81"/>
      <c r="G70" s="116"/>
      <c r="H70" s="111" t="str">
        <f t="shared" si="1"/>
        <v/>
      </c>
    </row>
    <row r="71" spans="1:8" ht="18" customHeight="1" x14ac:dyDescent="0.4">
      <c r="A71" s="87">
        <v>63</v>
      </c>
      <c r="B71" s="83" t="str">
        <f>IF($F71&gt;=1,VLOOKUP($F71,LISTE!$A$3:$J$503,2),"")</f>
        <v/>
      </c>
      <c r="C71" s="84" t="str">
        <f>IF($F71&gt;=1,VLOOKUP($F71,LISTE!$A$3:$J$503,3),"")</f>
        <v/>
      </c>
      <c r="D71" s="84" t="str">
        <f>IF($F71&gt;=1,VLOOKUP($F71,LISTE!$A$3:$J$503,4),"")</f>
        <v/>
      </c>
      <c r="E71" s="85" t="str">
        <f>IF($F71&gt;=1,VLOOKUP($F71,LISTE!$A$3:$J$503,7),"")</f>
        <v/>
      </c>
      <c r="F71" s="86"/>
      <c r="G71" s="117"/>
      <c r="H71" s="110" t="str">
        <f t="shared" si="1"/>
        <v/>
      </c>
    </row>
    <row r="72" spans="1:8" ht="18" customHeight="1" x14ac:dyDescent="0.4">
      <c r="A72" s="88">
        <v>64</v>
      </c>
      <c r="B72" s="79" t="str">
        <f>IF($F72&gt;=1,VLOOKUP($F72,LISTE!$A$3:$J$503,2),"")</f>
        <v/>
      </c>
      <c r="C72" s="80" t="str">
        <f>IF($F72&gt;=1,VLOOKUP($F72,LISTE!$A$3:$J$503,3),"")</f>
        <v/>
      </c>
      <c r="D72" s="80" t="str">
        <f>IF($F72&gt;=1,VLOOKUP($F72,LISTE!$A$3:$J$503,4),"")</f>
        <v/>
      </c>
      <c r="E72" s="79" t="str">
        <f>IF($F72&gt;=1,VLOOKUP($F72,LISTE!$A$3:$J$503,7),"")</f>
        <v/>
      </c>
      <c r="F72" s="81"/>
      <c r="G72" s="116"/>
      <c r="H72" s="111" t="str">
        <f t="shared" si="1"/>
        <v/>
      </c>
    </row>
    <row r="73" spans="1:8" ht="18" customHeight="1" x14ac:dyDescent="0.4">
      <c r="A73" s="87">
        <v>65</v>
      </c>
      <c r="B73" s="83" t="str">
        <f>IF($F73&gt;=1,VLOOKUP($F73,LISTE!$A$3:$J$503,2),"")</f>
        <v/>
      </c>
      <c r="C73" s="84" t="str">
        <f>IF($F73&gt;=1,VLOOKUP($F73,LISTE!$A$3:$J$503,3),"")</f>
        <v/>
      </c>
      <c r="D73" s="84" t="str">
        <f>IF($F73&gt;=1,VLOOKUP($F73,LISTE!$A$3:$J$503,4),"")</f>
        <v/>
      </c>
      <c r="E73" s="85" t="str">
        <f>IF($F73&gt;=1,VLOOKUP($F73,LISTE!$A$3:$J$503,7),"")</f>
        <v/>
      </c>
      <c r="F73" s="86"/>
      <c r="G73" s="117"/>
      <c r="H73" s="110" t="str">
        <f t="shared" si="1"/>
        <v/>
      </c>
    </row>
    <row r="74" spans="1:8" ht="18" customHeight="1" x14ac:dyDescent="0.4">
      <c r="A74" s="88">
        <v>66</v>
      </c>
      <c r="B74" s="79" t="str">
        <f>IF($F74&gt;=1,VLOOKUP($F74,LISTE!$A$3:$J$503,2),"")</f>
        <v/>
      </c>
      <c r="C74" s="80" t="str">
        <f>IF($F74&gt;=1,VLOOKUP($F74,LISTE!$A$3:$J$503,3),"")</f>
        <v/>
      </c>
      <c r="D74" s="80" t="str">
        <f>IF($F74&gt;=1,VLOOKUP($F74,LISTE!$A$3:$J$503,4),"")</f>
        <v/>
      </c>
      <c r="E74" s="79" t="str">
        <f>IF($F74&gt;=1,VLOOKUP($F74,LISTE!$A$3:$J$503,7),"")</f>
        <v/>
      </c>
      <c r="F74" s="81"/>
      <c r="G74" s="116"/>
      <c r="H74" s="111" t="str">
        <f t="shared" si="1"/>
        <v/>
      </c>
    </row>
    <row r="75" spans="1:8" ht="18" customHeight="1" x14ac:dyDescent="0.4">
      <c r="A75" s="87">
        <v>67</v>
      </c>
      <c r="B75" s="83" t="str">
        <f>IF($F75&gt;=1,VLOOKUP($F75,LISTE!$A$3:$J$503,2),"")</f>
        <v/>
      </c>
      <c r="C75" s="84" t="str">
        <f>IF($F75&gt;=1,VLOOKUP($F75,LISTE!$A$3:$J$503,3),"")</f>
        <v/>
      </c>
      <c r="D75" s="84" t="str">
        <f>IF($F75&gt;=1,VLOOKUP($F75,LISTE!$A$3:$J$503,4),"")</f>
        <v/>
      </c>
      <c r="E75" s="85" t="str">
        <f>IF($F75&gt;=1,VLOOKUP($F75,LISTE!$A$3:$J$503,7),"")</f>
        <v/>
      </c>
      <c r="F75" s="86"/>
      <c r="G75" s="117"/>
      <c r="H75" s="110" t="str">
        <f t="shared" ref="H75:H106" si="2">IF(F75="","",IF(B75="","Pas de concurrent",IF(B75&lt;&gt;$D$6,"Mauvaise catégorie",H74-1)))</f>
        <v/>
      </c>
    </row>
    <row r="76" spans="1:8" ht="18" customHeight="1" x14ac:dyDescent="0.4">
      <c r="A76" s="88">
        <v>68</v>
      </c>
      <c r="B76" s="79" t="str">
        <f>IF($F76&gt;=1,VLOOKUP($F76,LISTE!$A$3:$J$503,2),"")</f>
        <v/>
      </c>
      <c r="C76" s="80" t="str">
        <f>IF($F76&gt;=1,VLOOKUP($F76,LISTE!$A$3:$J$503,3),"")</f>
        <v/>
      </c>
      <c r="D76" s="80" t="str">
        <f>IF($F76&gt;=1,VLOOKUP($F76,LISTE!$A$3:$J$503,4),"")</f>
        <v/>
      </c>
      <c r="E76" s="79" t="str">
        <f>IF($F76&gt;=1,VLOOKUP($F76,LISTE!$A$3:$J$503,7),"")</f>
        <v/>
      </c>
      <c r="F76" s="81"/>
      <c r="G76" s="116"/>
      <c r="H76" s="111" t="str">
        <f t="shared" si="2"/>
        <v/>
      </c>
    </row>
    <row r="77" spans="1:8" ht="18" customHeight="1" x14ac:dyDescent="0.4">
      <c r="A77" s="87">
        <v>69</v>
      </c>
      <c r="B77" s="83" t="str">
        <f>IF($F77&gt;=1,VLOOKUP($F77,LISTE!$A$3:$J$503,2),"")</f>
        <v/>
      </c>
      <c r="C77" s="84" t="str">
        <f>IF($F77&gt;=1,VLOOKUP($F77,LISTE!$A$3:$J$503,3),"")</f>
        <v/>
      </c>
      <c r="D77" s="84" t="str">
        <f>IF($F77&gt;=1,VLOOKUP($F77,LISTE!$A$3:$J$503,4),"")</f>
        <v/>
      </c>
      <c r="E77" s="85" t="str">
        <f>IF($F77&gt;=1,VLOOKUP($F77,LISTE!$A$3:$J$503,7),"")</f>
        <v/>
      </c>
      <c r="F77" s="86"/>
      <c r="G77" s="117"/>
      <c r="H77" s="110" t="str">
        <f t="shared" si="2"/>
        <v/>
      </c>
    </row>
    <row r="78" spans="1:8" ht="18" customHeight="1" x14ac:dyDescent="0.4">
      <c r="A78" s="88">
        <v>70</v>
      </c>
      <c r="B78" s="79" t="str">
        <f>IF($F78&gt;=1,VLOOKUP($F78,LISTE!$A$3:$J$503,2),"")</f>
        <v/>
      </c>
      <c r="C78" s="80" t="str">
        <f>IF($F78&gt;=1,VLOOKUP($F78,LISTE!$A$3:$J$503,3),"")</f>
        <v/>
      </c>
      <c r="D78" s="80" t="str">
        <f>IF($F78&gt;=1,VLOOKUP($F78,LISTE!$A$3:$J$503,4),"")</f>
        <v/>
      </c>
      <c r="E78" s="79" t="str">
        <f>IF($F78&gt;=1,VLOOKUP($F78,LISTE!$A$3:$J$503,7),"")</f>
        <v/>
      </c>
      <c r="F78" s="81"/>
      <c r="G78" s="116"/>
      <c r="H78" s="111" t="str">
        <f t="shared" si="2"/>
        <v/>
      </c>
    </row>
    <row r="79" spans="1:8" ht="18" customHeight="1" x14ac:dyDescent="0.4">
      <c r="A79" s="87">
        <v>71</v>
      </c>
      <c r="B79" s="83" t="str">
        <f>IF($F79&gt;=1,VLOOKUP($F79,LISTE!$A$3:$J$503,2),"")</f>
        <v/>
      </c>
      <c r="C79" s="84" t="str">
        <f>IF($F79&gt;=1,VLOOKUP($F79,LISTE!$A$3:$J$503,3),"")</f>
        <v/>
      </c>
      <c r="D79" s="84" t="str">
        <f>IF($F79&gt;=1,VLOOKUP($F79,LISTE!$A$3:$J$503,4),"")</f>
        <v/>
      </c>
      <c r="E79" s="85" t="str">
        <f>IF($F79&gt;=1,VLOOKUP($F79,LISTE!$A$3:$J$503,7),"")</f>
        <v/>
      </c>
      <c r="F79" s="86"/>
      <c r="G79" s="117"/>
      <c r="H79" s="110" t="str">
        <f t="shared" si="2"/>
        <v/>
      </c>
    </row>
    <row r="80" spans="1:8" ht="18" customHeight="1" x14ac:dyDescent="0.4">
      <c r="A80" s="88">
        <v>72</v>
      </c>
      <c r="B80" s="79" t="str">
        <f>IF($F80&gt;=1,VLOOKUP($F80,LISTE!$A$3:$J$503,2),"")</f>
        <v/>
      </c>
      <c r="C80" s="80" t="str">
        <f>IF($F80&gt;=1,VLOOKUP($F80,LISTE!$A$3:$J$503,3),"")</f>
        <v/>
      </c>
      <c r="D80" s="80" t="str">
        <f>IF($F80&gt;=1,VLOOKUP($F80,LISTE!$A$3:$J$503,4),"")</f>
        <v/>
      </c>
      <c r="E80" s="79" t="str">
        <f>IF($F80&gt;=1,VLOOKUP($F80,LISTE!$A$3:$J$503,7),"")</f>
        <v/>
      </c>
      <c r="F80" s="81"/>
      <c r="G80" s="116"/>
      <c r="H80" s="111" t="str">
        <f t="shared" si="2"/>
        <v/>
      </c>
    </row>
    <row r="81" spans="1:13" ht="18" customHeight="1" x14ac:dyDescent="0.4">
      <c r="A81" s="87">
        <v>73</v>
      </c>
      <c r="B81" s="83" t="str">
        <f>IF($F81&gt;=1,VLOOKUP($F81,LISTE!$A$3:$J$503,2),"")</f>
        <v/>
      </c>
      <c r="C81" s="84" t="str">
        <f>IF($F81&gt;=1,VLOOKUP($F81,LISTE!$A$3:$J$503,3),"")</f>
        <v/>
      </c>
      <c r="D81" s="84" t="str">
        <f>IF($F81&gt;=1,VLOOKUP($F81,LISTE!$A$3:$J$503,4),"")</f>
        <v/>
      </c>
      <c r="E81" s="85" t="str">
        <f>IF($F81&gt;=1,VLOOKUP($F81,LISTE!$A$3:$J$503,7),"")</f>
        <v/>
      </c>
      <c r="F81" s="86"/>
      <c r="G81" s="117"/>
      <c r="H81" s="110" t="str">
        <f t="shared" si="2"/>
        <v/>
      </c>
    </row>
    <row r="82" spans="1:13" ht="18" customHeight="1" x14ac:dyDescent="0.4">
      <c r="A82" s="88">
        <v>74</v>
      </c>
      <c r="B82" s="79" t="str">
        <f>IF($F82&gt;=1,VLOOKUP($F82,LISTE!$A$3:$J$503,2),"")</f>
        <v/>
      </c>
      <c r="C82" s="80" t="str">
        <f>IF($F82&gt;=1,VLOOKUP($F82,LISTE!$A$3:$J$503,3),"")</f>
        <v/>
      </c>
      <c r="D82" s="80" t="str">
        <f>IF($F82&gt;=1,VLOOKUP($F82,LISTE!$A$3:$J$503,4),"")</f>
        <v/>
      </c>
      <c r="E82" s="79" t="str">
        <f>IF($F82&gt;=1,VLOOKUP($F82,LISTE!$A$3:$J$503,7),"")</f>
        <v/>
      </c>
      <c r="F82" s="81"/>
      <c r="G82" s="116"/>
      <c r="H82" s="111" t="str">
        <f t="shared" si="2"/>
        <v/>
      </c>
      <c r="M82" s="56"/>
    </row>
    <row r="83" spans="1:13" ht="18" customHeight="1" x14ac:dyDescent="0.4">
      <c r="A83" s="87">
        <v>75</v>
      </c>
      <c r="B83" s="83" t="str">
        <f>IF($F83&gt;=1,VLOOKUP($F83,LISTE!$A$3:$J$503,2),"")</f>
        <v/>
      </c>
      <c r="C83" s="84" t="str">
        <f>IF($F83&gt;=1,VLOOKUP($F83,LISTE!$A$3:$J$503,3),"")</f>
        <v/>
      </c>
      <c r="D83" s="84" t="str">
        <f>IF($F83&gt;=1,VLOOKUP($F83,LISTE!$A$3:$J$503,4),"")</f>
        <v/>
      </c>
      <c r="E83" s="85" t="str">
        <f>IF($F83&gt;=1,VLOOKUP($F83,LISTE!$A$3:$J$503,7),"")</f>
        <v/>
      </c>
      <c r="F83" s="86"/>
      <c r="G83" s="117"/>
      <c r="H83" s="110" t="str">
        <f t="shared" si="2"/>
        <v/>
      </c>
      <c r="M83" s="56"/>
    </row>
    <row r="84" spans="1:13" ht="18" customHeight="1" x14ac:dyDescent="0.4">
      <c r="A84" s="88">
        <v>76</v>
      </c>
      <c r="B84" s="79" t="str">
        <f>IF($F84&gt;=1,VLOOKUP($F84,LISTE!$A$3:$J$503,2),"")</f>
        <v/>
      </c>
      <c r="C84" s="80" t="str">
        <f>IF($F84&gt;=1,VLOOKUP($F84,LISTE!$A$3:$J$503,3),"")</f>
        <v/>
      </c>
      <c r="D84" s="80" t="str">
        <f>IF($F84&gt;=1,VLOOKUP($F84,LISTE!$A$3:$J$503,4),"")</f>
        <v/>
      </c>
      <c r="E84" s="79" t="str">
        <f>IF($F84&gt;=1,VLOOKUP($F84,LISTE!$A$3:$J$503,7),"")</f>
        <v/>
      </c>
      <c r="F84" s="81"/>
      <c r="G84" s="116"/>
      <c r="H84" s="111" t="str">
        <f t="shared" si="2"/>
        <v/>
      </c>
    </row>
    <row r="85" spans="1:13" ht="18" customHeight="1" x14ac:dyDescent="0.4">
      <c r="A85" s="87">
        <v>77</v>
      </c>
      <c r="B85" s="83" t="str">
        <f>IF($F85&gt;=1,VLOOKUP($F85,LISTE!$A$3:$J$503,2),"")</f>
        <v/>
      </c>
      <c r="C85" s="84" t="str">
        <f>IF($F85&gt;=1,VLOOKUP($F85,LISTE!$A$3:$J$503,3),"")</f>
        <v/>
      </c>
      <c r="D85" s="84" t="str">
        <f>IF($F85&gt;=1,VLOOKUP($F85,LISTE!$A$3:$J$503,4),"")</f>
        <v/>
      </c>
      <c r="E85" s="85" t="str">
        <f>IF($F85&gt;=1,VLOOKUP($F85,LISTE!$A$3:$J$503,7),"")</f>
        <v/>
      </c>
      <c r="F85" s="86"/>
      <c r="G85" s="117"/>
      <c r="H85" s="110" t="str">
        <f t="shared" si="2"/>
        <v/>
      </c>
    </row>
    <row r="86" spans="1:13" ht="18" customHeight="1" x14ac:dyDescent="0.4">
      <c r="A86" s="88">
        <v>78</v>
      </c>
      <c r="B86" s="79" t="str">
        <f>IF($F86&gt;=1,VLOOKUP($F86,LISTE!$A$3:$J$503,2),"")</f>
        <v/>
      </c>
      <c r="C86" s="80" t="str">
        <f>IF($F86&gt;=1,VLOOKUP($F86,LISTE!$A$3:$J$503,3),"")</f>
        <v/>
      </c>
      <c r="D86" s="80" t="str">
        <f>IF($F86&gt;=1,VLOOKUP($F86,LISTE!$A$3:$J$503,4),"")</f>
        <v/>
      </c>
      <c r="E86" s="79" t="str">
        <f>IF($F86&gt;=1,VLOOKUP($F86,LISTE!$A$3:$J$503,7),"")</f>
        <v/>
      </c>
      <c r="F86" s="81"/>
      <c r="G86" s="116"/>
      <c r="H86" s="111" t="str">
        <f t="shared" si="2"/>
        <v/>
      </c>
    </row>
    <row r="87" spans="1:13" ht="18" customHeight="1" x14ac:dyDescent="0.4">
      <c r="A87" s="87">
        <v>79</v>
      </c>
      <c r="B87" s="83" t="str">
        <f>IF($F87&gt;=1,VLOOKUP($F87,LISTE!$A$3:$J$503,2),"")</f>
        <v/>
      </c>
      <c r="C87" s="84" t="str">
        <f>IF($F87&gt;=1,VLOOKUP($F87,LISTE!$A$3:$J$503,3),"")</f>
        <v/>
      </c>
      <c r="D87" s="84" t="str">
        <f>IF($F87&gt;=1,VLOOKUP($F87,LISTE!$A$3:$J$503,4),"")</f>
        <v/>
      </c>
      <c r="E87" s="85" t="str">
        <f>IF($F87&gt;=1,VLOOKUP($F87,LISTE!$A$3:$J$503,7),"")</f>
        <v/>
      </c>
      <c r="F87" s="86"/>
      <c r="G87" s="117"/>
      <c r="H87" s="110" t="str">
        <f t="shared" si="2"/>
        <v/>
      </c>
    </row>
    <row r="88" spans="1:13" ht="18" customHeight="1" x14ac:dyDescent="0.4">
      <c r="A88" s="88">
        <v>80</v>
      </c>
      <c r="B88" s="79" t="str">
        <f>IF($F88&gt;=1,VLOOKUP($F88,LISTE!$A$3:$J$503,2),"")</f>
        <v/>
      </c>
      <c r="C88" s="80" t="str">
        <f>IF($F88&gt;=1,VLOOKUP($F88,LISTE!$A$3:$J$503,3),"")</f>
        <v/>
      </c>
      <c r="D88" s="80" t="str">
        <f>IF($F88&gt;=1,VLOOKUP($F88,LISTE!$A$3:$J$503,4),"")</f>
        <v/>
      </c>
      <c r="E88" s="79" t="str">
        <f>IF($F88&gt;=1,VLOOKUP($F88,LISTE!$A$3:$J$503,7),"")</f>
        <v/>
      </c>
      <c r="F88" s="81"/>
      <c r="G88" s="116"/>
      <c r="H88" s="111" t="str">
        <f t="shared" si="2"/>
        <v/>
      </c>
    </row>
    <row r="89" spans="1:13" ht="18" customHeight="1" x14ac:dyDescent="0.4">
      <c r="A89" s="87">
        <v>81</v>
      </c>
      <c r="B89" s="83" t="str">
        <f>IF($F89&gt;=1,VLOOKUP($F89,LISTE!$A$3:$J$503,2),"")</f>
        <v/>
      </c>
      <c r="C89" s="84" t="str">
        <f>IF($F89&gt;=1,VLOOKUP($F89,LISTE!$A$3:$J$503,3),"")</f>
        <v/>
      </c>
      <c r="D89" s="84" t="str">
        <f>IF($F89&gt;=1,VLOOKUP($F89,LISTE!$A$3:$J$503,4),"")</f>
        <v/>
      </c>
      <c r="E89" s="85" t="str">
        <f>IF($F89&gt;=1,VLOOKUP($F89,LISTE!$A$3:$J$503,7),"")</f>
        <v/>
      </c>
      <c r="F89" s="86"/>
      <c r="G89" s="117"/>
      <c r="H89" s="110" t="str">
        <f t="shared" si="2"/>
        <v/>
      </c>
    </row>
    <row r="90" spans="1:13" ht="18" customHeight="1" x14ac:dyDescent="0.4">
      <c r="A90" s="88">
        <v>82</v>
      </c>
      <c r="B90" s="79" t="str">
        <f>IF($F90&gt;=1,VLOOKUP($F90,LISTE!$A$3:$J$503,2),"")</f>
        <v/>
      </c>
      <c r="C90" s="80" t="str">
        <f>IF($F90&gt;=1,VLOOKUP($F90,LISTE!$A$3:$J$503,3),"")</f>
        <v/>
      </c>
      <c r="D90" s="80" t="str">
        <f>IF($F90&gt;=1,VLOOKUP($F90,LISTE!$A$3:$J$503,4),"")</f>
        <v/>
      </c>
      <c r="E90" s="79" t="str">
        <f>IF($F90&gt;=1,VLOOKUP($F90,LISTE!$A$3:$J$503,7),"")</f>
        <v/>
      </c>
      <c r="F90" s="81"/>
      <c r="G90" s="116"/>
      <c r="H90" s="111" t="str">
        <f t="shared" si="2"/>
        <v/>
      </c>
    </row>
    <row r="91" spans="1:13" ht="18" customHeight="1" x14ac:dyDescent="0.4">
      <c r="A91" s="87">
        <v>83</v>
      </c>
      <c r="B91" s="83" t="str">
        <f>IF($F91&gt;=1,VLOOKUP($F91,LISTE!$A$3:$J$503,2),"")</f>
        <v/>
      </c>
      <c r="C91" s="84" t="str">
        <f>IF($F91&gt;=1,VLOOKUP($F91,LISTE!$A$3:$J$503,3),"")</f>
        <v/>
      </c>
      <c r="D91" s="84" t="str">
        <f>IF($F91&gt;=1,VLOOKUP($F91,LISTE!$A$3:$J$503,4),"")</f>
        <v/>
      </c>
      <c r="E91" s="85" t="str">
        <f>IF($F91&gt;=1,VLOOKUP($F91,LISTE!$A$3:$J$503,7),"")</f>
        <v/>
      </c>
      <c r="F91" s="86"/>
      <c r="G91" s="117"/>
      <c r="H91" s="110" t="str">
        <f t="shared" si="2"/>
        <v/>
      </c>
    </row>
    <row r="92" spans="1:13" ht="18" customHeight="1" x14ac:dyDescent="0.4">
      <c r="A92" s="88">
        <v>84</v>
      </c>
      <c r="B92" s="79" t="str">
        <f>IF($F92&gt;=1,VLOOKUP($F92,LISTE!$A$3:$J$503,2),"")</f>
        <v/>
      </c>
      <c r="C92" s="80" t="str">
        <f>IF($F92&gt;=1,VLOOKUP($F92,LISTE!$A$3:$J$503,3),"")</f>
        <v/>
      </c>
      <c r="D92" s="80" t="str">
        <f>IF($F92&gt;=1,VLOOKUP($F92,LISTE!$A$3:$J$503,4),"")</f>
        <v/>
      </c>
      <c r="E92" s="79" t="str">
        <f>IF($F92&gt;=1,VLOOKUP($F92,LISTE!$A$3:$J$503,7),"")</f>
        <v/>
      </c>
      <c r="F92" s="81"/>
      <c r="G92" s="116"/>
      <c r="H92" s="111" t="str">
        <f t="shared" si="2"/>
        <v/>
      </c>
    </row>
    <row r="93" spans="1:13" ht="18" customHeight="1" x14ac:dyDescent="0.4">
      <c r="A93" s="87">
        <v>85</v>
      </c>
      <c r="B93" s="83" t="str">
        <f>IF($F93&gt;=1,VLOOKUP($F93,LISTE!$A$3:$J$503,2),"")</f>
        <v/>
      </c>
      <c r="C93" s="84" t="str">
        <f>IF($F93&gt;=1,VLOOKUP($F93,LISTE!$A$3:$J$503,3),"")</f>
        <v/>
      </c>
      <c r="D93" s="84" t="str">
        <f>IF($F93&gt;=1,VLOOKUP($F93,LISTE!$A$3:$J$503,4),"")</f>
        <v/>
      </c>
      <c r="E93" s="85" t="str">
        <f>IF($F93&gt;=1,VLOOKUP($F93,LISTE!$A$3:$J$503,7),"")</f>
        <v/>
      </c>
      <c r="F93" s="86"/>
      <c r="G93" s="117"/>
      <c r="H93" s="110" t="str">
        <f t="shared" si="2"/>
        <v/>
      </c>
    </row>
    <row r="94" spans="1:13" ht="18" customHeight="1" x14ac:dyDescent="0.4">
      <c r="A94" s="88">
        <v>86</v>
      </c>
      <c r="B94" s="79" t="str">
        <f>IF($F94&gt;=1,VLOOKUP($F94,LISTE!$A$3:$J$503,2),"")</f>
        <v/>
      </c>
      <c r="C94" s="80" t="str">
        <f>IF($F94&gt;=1,VLOOKUP($F94,LISTE!$A$3:$J$503,3),"")</f>
        <v/>
      </c>
      <c r="D94" s="80" t="str">
        <f>IF($F94&gt;=1,VLOOKUP($F94,LISTE!$A$3:$J$503,4),"")</f>
        <v/>
      </c>
      <c r="E94" s="79" t="str">
        <f>IF($F94&gt;=1,VLOOKUP($F94,LISTE!$A$3:$J$503,7),"")</f>
        <v/>
      </c>
      <c r="F94" s="81"/>
      <c r="G94" s="116"/>
      <c r="H94" s="111" t="str">
        <f t="shared" si="2"/>
        <v/>
      </c>
    </row>
    <row r="95" spans="1:13" ht="18" customHeight="1" x14ac:dyDescent="0.4">
      <c r="A95" s="87">
        <v>87</v>
      </c>
      <c r="B95" s="83" t="str">
        <f>IF($F95&gt;=1,VLOOKUP($F95,LISTE!$A$3:$J$503,2),"")</f>
        <v/>
      </c>
      <c r="C95" s="84" t="str">
        <f>IF($F95&gt;=1,VLOOKUP($F95,LISTE!$A$3:$J$503,3),"")</f>
        <v/>
      </c>
      <c r="D95" s="84" t="str">
        <f>IF($F95&gt;=1,VLOOKUP($F95,LISTE!$A$3:$J$503,4),"")</f>
        <v/>
      </c>
      <c r="E95" s="85" t="str">
        <f>IF($F95&gt;=1,VLOOKUP($F95,LISTE!$A$3:$J$503,7),"")</f>
        <v/>
      </c>
      <c r="F95" s="86"/>
      <c r="G95" s="117"/>
      <c r="H95" s="110" t="str">
        <f t="shared" si="2"/>
        <v/>
      </c>
    </row>
    <row r="96" spans="1:13" ht="18" customHeight="1" x14ac:dyDescent="0.4">
      <c r="A96" s="88">
        <v>88</v>
      </c>
      <c r="B96" s="79" t="str">
        <f>IF($F96&gt;=1,VLOOKUP($F96,LISTE!$A$3:$J$503,2),"")</f>
        <v/>
      </c>
      <c r="C96" s="80" t="str">
        <f>IF($F96&gt;=1,VLOOKUP($F96,LISTE!$A$3:$J$503,3),"")</f>
        <v/>
      </c>
      <c r="D96" s="80" t="str">
        <f>IF($F96&gt;=1,VLOOKUP($F96,LISTE!$A$3:$J$503,4),"")</f>
        <v/>
      </c>
      <c r="E96" s="79" t="str">
        <f>IF($F96&gt;=1,VLOOKUP($F96,LISTE!$A$3:$J$503,7),"")</f>
        <v/>
      </c>
      <c r="F96" s="81"/>
      <c r="G96" s="116"/>
      <c r="H96" s="111" t="str">
        <f t="shared" si="2"/>
        <v/>
      </c>
    </row>
    <row r="97" spans="1:8" ht="18" customHeight="1" x14ac:dyDescent="0.4">
      <c r="A97" s="87">
        <v>89</v>
      </c>
      <c r="B97" s="83" t="str">
        <f>IF($F97&gt;=1,VLOOKUP($F97,LISTE!$A$3:$J$503,2),"")</f>
        <v/>
      </c>
      <c r="C97" s="84" t="str">
        <f>IF($F97&gt;=1,VLOOKUP($F97,LISTE!$A$3:$J$503,3),"")</f>
        <v/>
      </c>
      <c r="D97" s="84" t="str">
        <f>IF($F97&gt;=1,VLOOKUP($F97,LISTE!$A$3:$J$503,4),"")</f>
        <v/>
      </c>
      <c r="E97" s="85" t="str">
        <f>IF($F97&gt;=1,VLOOKUP($F97,LISTE!$A$3:$J$503,7),"")</f>
        <v/>
      </c>
      <c r="F97" s="86"/>
      <c r="G97" s="117"/>
      <c r="H97" s="110" t="str">
        <f t="shared" si="2"/>
        <v/>
      </c>
    </row>
    <row r="98" spans="1:8" ht="18" customHeight="1" x14ac:dyDescent="0.4">
      <c r="A98" s="88">
        <v>90</v>
      </c>
      <c r="B98" s="79" t="str">
        <f>IF($F98&gt;=1,VLOOKUP($F98,LISTE!$A$3:$J$503,2),"")</f>
        <v/>
      </c>
      <c r="C98" s="80" t="str">
        <f>IF($F98&gt;=1,VLOOKUP($F98,LISTE!$A$3:$J$503,3),"")</f>
        <v/>
      </c>
      <c r="D98" s="80" t="str">
        <f>IF($F98&gt;=1,VLOOKUP($F98,LISTE!$A$3:$J$503,4),"")</f>
        <v/>
      </c>
      <c r="E98" s="79" t="str">
        <f>IF($F98&gt;=1,VLOOKUP($F98,LISTE!$A$3:$J$503,7),"")</f>
        <v/>
      </c>
      <c r="F98" s="81"/>
      <c r="G98" s="116"/>
      <c r="H98" s="111" t="str">
        <f t="shared" si="2"/>
        <v/>
      </c>
    </row>
    <row r="99" spans="1:8" ht="18" customHeight="1" x14ac:dyDescent="0.4">
      <c r="A99" s="87">
        <v>91</v>
      </c>
      <c r="B99" s="83" t="str">
        <f>IF($F99&gt;=1,VLOOKUP($F99,LISTE!$A$3:$J$503,2),"")</f>
        <v/>
      </c>
      <c r="C99" s="84" t="str">
        <f>IF($F99&gt;=1,VLOOKUP($F99,LISTE!$A$3:$J$503,3),"")</f>
        <v/>
      </c>
      <c r="D99" s="84" t="str">
        <f>IF($F99&gt;=1,VLOOKUP($F99,LISTE!$A$3:$J$503,4),"")</f>
        <v/>
      </c>
      <c r="E99" s="85" t="str">
        <f>IF($F99&gt;=1,VLOOKUP($F99,LISTE!$A$3:$J$503,7),"")</f>
        <v/>
      </c>
      <c r="F99" s="86"/>
      <c r="G99" s="117"/>
      <c r="H99" s="110" t="str">
        <f t="shared" si="2"/>
        <v/>
      </c>
    </row>
    <row r="100" spans="1:8" ht="18" customHeight="1" x14ac:dyDescent="0.4">
      <c r="A100" s="88">
        <v>92</v>
      </c>
      <c r="B100" s="79" t="str">
        <f>IF($F100&gt;=1,VLOOKUP($F100,LISTE!$A$3:$J$503,2),"")</f>
        <v/>
      </c>
      <c r="C100" s="80" t="str">
        <f>IF($F100&gt;=1,VLOOKUP($F100,LISTE!$A$3:$J$503,3),"")</f>
        <v/>
      </c>
      <c r="D100" s="80" t="str">
        <f>IF($F100&gt;=1,VLOOKUP($F100,LISTE!$A$3:$J$503,4),"")</f>
        <v/>
      </c>
      <c r="E100" s="79" t="str">
        <f>IF($F100&gt;=1,VLOOKUP($F100,LISTE!$A$3:$J$503,7),"")</f>
        <v/>
      </c>
      <c r="F100" s="81"/>
      <c r="G100" s="116"/>
      <c r="H100" s="111" t="str">
        <f t="shared" si="2"/>
        <v/>
      </c>
    </row>
    <row r="101" spans="1:8" ht="18" customHeight="1" x14ac:dyDescent="0.4">
      <c r="A101" s="87">
        <v>93</v>
      </c>
      <c r="B101" s="83" t="str">
        <f>IF($F101&gt;=1,VLOOKUP($F101,LISTE!$A$3:$J$503,2),"")</f>
        <v/>
      </c>
      <c r="C101" s="84" t="str">
        <f>IF($F101&gt;=1,VLOOKUP($F101,LISTE!$A$3:$J$503,3),"")</f>
        <v/>
      </c>
      <c r="D101" s="84" t="str">
        <f>IF($F101&gt;=1,VLOOKUP($F101,LISTE!$A$3:$J$503,4),"")</f>
        <v/>
      </c>
      <c r="E101" s="85" t="str">
        <f>IF($F101&gt;=1,VLOOKUP($F101,LISTE!$A$3:$J$503,7),"")</f>
        <v/>
      </c>
      <c r="F101" s="86"/>
      <c r="G101" s="117"/>
      <c r="H101" s="110" t="str">
        <f t="shared" si="2"/>
        <v/>
      </c>
    </row>
    <row r="102" spans="1:8" ht="18" customHeight="1" x14ac:dyDescent="0.4">
      <c r="A102" s="88">
        <v>94</v>
      </c>
      <c r="B102" s="79" t="str">
        <f>IF($F102&gt;=1,VLOOKUP($F102,LISTE!$A$3:$J$503,2),"")</f>
        <v/>
      </c>
      <c r="C102" s="80" t="str">
        <f>IF($F102&gt;=1,VLOOKUP($F102,LISTE!$A$3:$J$503,3),"")</f>
        <v/>
      </c>
      <c r="D102" s="80" t="str">
        <f>IF($F102&gt;=1,VLOOKUP($F102,LISTE!$A$3:$J$503,4),"")</f>
        <v/>
      </c>
      <c r="E102" s="79" t="str">
        <f>IF($F102&gt;=1,VLOOKUP($F102,LISTE!$A$3:$J$503,7),"")</f>
        <v/>
      </c>
      <c r="F102" s="81"/>
      <c r="G102" s="116"/>
      <c r="H102" s="111" t="str">
        <f t="shared" si="2"/>
        <v/>
      </c>
    </row>
    <row r="103" spans="1:8" ht="18" customHeight="1" x14ac:dyDescent="0.4">
      <c r="A103" s="87">
        <v>95</v>
      </c>
      <c r="B103" s="83" t="str">
        <f>IF($F103&gt;=1,VLOOKUP($F103,LISTE!$A$3:$J$503,2),"")</f>
        <v/>
      </c>
      <c r="C103" s="84" t="str">
        <f>IF($F103&gt;=1,VLOOKUP($F103,LISTE!$A$3:$J$503,3),"")</f>
        <v/>
      </c>
      <c r="D103" s="84" t="str">
        <f>IF($F103&gt;=1,VLOOKUP($F103,LISTE!$A$3:$J$503,4),"")</f>
        <v/>
      </c>
      <c r="E103" s="85" t="str">
        <f>IF($F103&gt;=1,VLOOKUP($F103,LISTE!$A$3:$J$503,7),"")</f>
        <v/>
      </c>
      <c r="F103" s="86"/>
      <c r="G103" s="117"/>
      <c r="H103" s="110" t="str">
        <f t="shared" si="2"/>
        <v/>
      </c>
    </row>
    <row r="104" spans="1:8" ht="18" customHeight="1" x14ac:dyDescent="0.4">
      <c r="A104" s="88">
        <v>96</v>
      </c>
      <c r="B104" s="79" t="str">
        <f>IF($F104&gt;=1,VLOOKUP($F104,LISTE!$A$3:$J$503,2),"")</f>
        <v/>
      </c>
      <c r="C104" s="80" t="str">
        <f>IF($F104&gt;=1,VLOOKUP($F104,LISTE!$A$3:$J$503,3),"")</f>
        <v/>
      </c>
      <c r="D104" s="80" t="str">
        <f>IF($F104&gt;=1,VLOOKUP($F104,LISTE!$A$3:$J$503,4),"")</f>
        <v/>
      </c>
      <c r="E104" s="79" t="str">
        <f>IF($F104&gt;=1,VLOOKUP($F104,LISTE!$A$3:$J$503,7),"")</f>
        <v/>
      </c>
      <c r="F104" s="81"/>
      <c r="G104" s="116"/>
      <c r="H104" s="111" t="str">
        <f t="shared" si="2"/>
        <v/>
      </c>
    </row>
    <row r="105" spans="1:8" ht="18" customHeight="1" x14ac:dyDescent="0.4">
      <c r="A105" s="87">
        <v>97</v>
      </c>
      <c r="B105" s="83" t="str">
        <f>IF($F105&gt;=1,VLOOKUP($F105,LISTE!$A$3:$J$503,2),"")</f>
        <v/>
      </c>
      <c r="C105" s="84" t="str">
        <f>IF($F105&gt;=1,VLOOKUP($F105,LISTE!$A$3:$J$503,3),"")</f>
        <v/>
      </c>
      <c r="D105" s="84" t="str">
        <f>IF($F105&gt;=1,VLOOKUP($F105,LISTE!$A$3:$J$503,4),"")</f>
        <v/>
      </c>
      <c r="E105" s="85" t="str">
        <f>IF($F105&gt;=1,VLOOKUP($F105,LISTE!$A$3:$J$503,7),"")</f>
        <v/>
      </c>
      <c r="F105" s="86"/>
      <c r="G105" s="117"/>
      <c r="H105" s="110" t="str">
        <f t="shared" si="2"/>
        <v/>
      </c>
    </row>
    <row r="106" spans="1:8" ht="18" customHeight="1" x14ac:dyDescent="0.4">
      <c r="A106" s="88">
        <v>98</v>
      </c>
      <c r="B106" s="79" t="str">
        <f>IF($F106&gt;=1,VLOOKUP($F106,LISTE!$A$3:$J$503,2),"")</f>
        <v/>
      </c>
      <c r="C106" s="80" t="str">
        <f>IF($F106&gt;=1,VLOOKUP($F106,LISTE!$A$3:$J$503,3),"")</f>
        <v/>
      </c>
      <c r="D106" s="80" t="str">
        <f>IF($F106&gt;=1,VLOOKUP($F106,LISTE!$A$3:$J$503,4),"")</f>
        <v/>
      </c>
      <c r="E106" s="79" t="str">
        <f>IF($F106&gt;=1,VLOOKUP($F106,LISTE!$A$3:$J$503,7),"")</f>
        <v/>
      </c>
      <c r="F106" s="81"/>
      <c r="G106" s="116"/>
      <c r="H106" s="111" t="str">
        <f t="shared" si="2"/>
        <v/>
      </c>
    </row>
    <row r="107" spans="1:8" ht="18" customHeight="1" x14ac:dyDescent="0.4">
      <c r="A107" s="87">
        <v>99</v>
      </c>
      <c r="B107" s="83" t="str">
        <f>IF($F107&gt;=1,VLOOKUP($F107,LISTE!$A$3:$J$503,2),"")</f>
        <v/>
      </c>
      <c r="C107" s="84" t="str">
        <f>IF($F107&gt;=1,VLOOKUP($F107,LISTE!$A$3:$J$503,3),"")</f>
        <v/>
      </c>
      <c r="D107" s="84" t="str">
        <f>IF($F107&gt;=1,VLOOKUP($F107,LISTE!$A$3:$J$503,4),"")</f>
        <v/>
      </c>
      <c r="E107" s="85" t="str">
        <f>IF($F107&gt;=1,VLOOKUP($F107,LISTE!$A$3:$J$503,7),"")</f>
        <v/>
      </c>
      <c r="F107" s="86"/>
      <c r="G107" s="117"/>
      <c r="H107" s="110" t="str">
        <f t="shared" ref="H107:H108" si="3">IF(F107="","",IF(B107="","Pas de concurrent",IF(B107&lt;&gt;$D$6,"Mauvaise catégorie",H106-1)))</f>
        <v/>
      </c>
    </row>
    <row r="108" spans="1:8" ht="18" customHeight="1" thickBot="1" x14ac:dyDescent="0.45">
      <c r="A108" s="98">
        <v>100</v>
      </c>
      <c r="B108" s="99" t="str">
        <f>IF($F108&gt;=1,VLOOKUP($F108,LISTE!$A$3:$J$503,2),"")</f>
        <v/>
      </c>
      <c r="C108" s="100" t="str">
        <f>IF($F108&gt;=1,VLOOKUP($F108,LISTE!$A$3:$J$503,3),"")</f>
        <v/>
      </c>
      <c r="D108" s="100" t="str">
        <f>IF($F108&gt;=1,VLOOKUP($F108,LISTE!$A$3:$J$503,4),"")</f>
        <v/>
      </c>
      <c r="E108" s="99" t="str">
        <f>IF($F108&gt;=1,VLOOKUP($F108,LISTE!$A$3:$J$503,7),"")</f>
        <v/>
      </c>
      <c r="F108" s="101"/>
      <c r="G108" s="120"/>
      <c r="H108" s="114" t="str">
        <f t="shared" si="3"/>
        <v/>
      </c>
    </row>
    <row r="109" spans="1:8" ht="18" customHeight="1" thickTop="1" x14ac:dyDescent="0.3">
      <c r="A109"/>
      <c r="B109"/>
      <c r="C109"/>
      <c r="D109"/>
      <c r="E109"/>
      <c r="F109"/>
      <c r="G109"/>
      <c r="H109"/>
    </row>
    <row r="110" spans="1:8" ht="18" customHeight="1" x14ac:dyDescent="0.3">
      <c r="A110"/>
      <c r="B110"/>
      <c r="C110"/>
      <c r="D110"/>
      <c r="E110"/>
      <c r="F110"/>
      <c r="G110"/>
      <c r="H110"/>
    </row>
    <row r="111" spans="1:8" ht="18" customHeight="1" x14ac:dyDescent="0.3">
      <c r="A111"/>
      <c r="B111"/>
      <c r="C111"/>
      <c r="D111"/>
      <c r="E111"/>
      <c r="F111"/>
      <c r="G111"/>
      <c r="H111"/>
    </row>
    <row r="112" spans="1:8" ht="18" customHeight="1" x14ac:dyDescent="0.3">
      <c r="A112"/>
      <c r="B112"/>
      <c r="C112"/>
      <c r="D112"/>
      <c r="E112"/>
      <c r="F112"/>
      <c r="G112"/>
      <c r="H112"/>
    </row>
    <row r="113" spans="1:8" ht="18" customHeight="1" x14ac:dyDescent="0.3">
      <c r="A113"/>
      <c r="B113"/>
      <c r="C113"/>
      <c r="D113"/>
      <c r="E113"/>
      <c r="F113"/>
      <c r="G113"/>
      <c r="H113"/>
    </row>
    <row r="114" spans="1:8" ht="18" customHeight="1" x14ac:dyDescent="0.3">
      <c r="A114"/>
      <c r="B114"/>
      <c r="C114"/>
      <c r="D114"/>
      <c r="E114"/>
      <c r="F114"/>
      <c r="G114"/>
      <c r="H114"/>
    </row>
    <row r="115" spans="1:8" ht="18" customHeight="1" x14ac:dyDescent="0.3">
      <c r="A115"/>
      <c r="B115"/>
      <c r="C115"/>
      <c r="D115"/>
      <c r="E115"/>
      <c r="F115"/>
      <c r="G115"/>
      <c r="H115"/>
    </row>
    <row r="116" spans="1:8" ht="18" customHeight="1" x14ac:dyDescent="0.3">
      <c r="A116"/>
      <c r="B116"/>
      <c r="C116"/>
      <c r="D116"/>
      <c r="E116"/>
      <c r="F116"/>
      <c r="G116"/>
      <c r="H116"/>
    </row>
    <row r="117" spans="1:8" ht="18" customHeight="1" x14ac:dyDescent="0.3">
      <c r="A117"/>
      <c r="B117"/>
      <c r="C117"/>
      <c r="D117"/>
      <c r="E117"/>
      <c r="F117"/>
      <c r="G117"/>
      <c r="H117"/>
    </row>
    <row r="118" spans="1:8" ht="18" customHeight="1" x14ac:dyDescent="0.3">
      <c r="A118"/>
      <c r="B118"/>
      <c r="C118"/>
      <c r="D118"/>
      <c r="E118"/>
      <c r="F118"/>
      <c r="G118"/>
      <c r="H118"/>
    </row>
    <row r="119" spans="1:8" ht="18" customHeight="1" x14ac:dyDescent="0.3">
      <c r="A119"/>
      <c r="B119"/>
      <c r="C119"/>
      <c r="D119"/>
      <c r="E119"/>
      <c r="F119"/>
      <c r="G119"/>
      <c r="H119"/>
    </row>
    <row r="120" spans="1:8" ht="18" customHeight="1" x14ac:dyDescent="0.3">
      <c r="A120"/>
      <c r="B120"/>
      <c r="C120"/>
      <c r="D120"/>
      <c r="E120"/>
      <c r="F120"/>
      <c r="G120"/>
      <c r="H120"/>
    </row>
    <row r="121" spans="1:8" ht="18" customHeight="1" x14ac:dyDescent="0.3">
      <c r="A121"/>
      <c r="B121"/>
      <c r="C121"/>
      <c r="D121"/>
      <c r="E121"/>
      <c r="F121"/>
      <c r="G121"/>
      <c r="H121"/>
    </row>
    <row r="122" spans="1:8" ht="18" customHeight="1" x14ac:dyDescent="0.3">
      <c r="A122"/>
      <c r="B122"/>
      <c r="C122"/>
      <c r="D122"/>
      <c r="E122"/>
      <c r="F122"/>
      <c r="G122"/>
      <c r="H122"/>
    </row>
    <row r="123" spans="1:8" ht="18" customHeight="1" x14ac:dyDescent="0.3">
      <c r="A123"/>
      <c r="B123"/>
      <c r="C123"/>
      <c r="D123"/>
      <c r="E123"/>
      <c r="F123"/>
      <c r="G123"/>
      <c r="H123"/>
    </row>
    <row r="124" spans="1:8" ht="18" customHeight="1" x14ac:dyDescent="0.3">
      <c r="A124"/>
      <c r="B124"/>
      <c r="C124"/>
      <c r="D124"/>
      <c r="E124"/>
      <c r="F124"/>
      <c r="G124"/>
      <c r="H124"/>
    </row>
    <row r="125" spans="1:8" ht="18" customHeight="1" x14ac:dyDescent="0.3">
      <c r="A125"/>
      <c r="B125"/>
      <c r="C125"/>
      <c r="D125"/>
      <c r="E125"/>
      <c r="F125"/>
      <c r="G125"/>
      <c r="H125"/>
    </row>
    <row r="126" spans="1:8" ht="18" customHeight="1" x14ac:dyDescent="0.3">
      <c r="A126"/>
      <c r="B126"/>
      <c r="C126"/>
      <c r="D126"/>
      <c r="E126"/>
      <c r="F126"/>
      <c r="G126"/>
      <c r="H126"/>
    </row>
    <row r="127" spans="1:8" ht="18" customHeight="1" x14ac:dyDescent="0.3">
      <c r="A127"/>
      <c r="B127"/>
      <c r="C127"/>
      <c r="D127"/>
      <c r="E127"/>
      <c r="F127"/>
      <c r="G127"/>
      <c r="H127"/>
    </row>
    <row r="128" spans="1:8" ht="18" customHeight="1" x14ac:dyDescent="0.3">
      <c r="A128"/>
      <c r="B128"/>
      <c r="C128"/>
      <c r="D128"/>
      <c r="E128"/>
      <c r="F128"/>
      <c r="G128"/>
      <c r="H128"/>
    </row>
    <row r="129" spans="1:8" ht="18" customHeight="1" x14ac:dyDescent="0.3">
      <c r="A129"/>
      <c r="B129"/>
      <c r="C129"/>
      <c r="D129"/>
      <c r="E129"/>
      <c r="F129"/>
      <c r="G129"/>
      <c r="H129"/>
    </row>
    <row r="130" spans="1:8" ht="18" customHeight="1" x14ac:dyDescent="0.3">
      <c r="A130"/>
      <c r="B130"/>
      <c r="C130"/>
      <c r="D130"/>
      <c r="E130"/>
      <c r="F130"/>
      <c r="G130"/>
      <c r="H130"/>
    </row>
    <row r="131" spans="1:8" ht="18" customHeight="1" x14ac:dyDescent="0.3">
      <c r="A131"/>
      <c r="B131"/>
      <c r="C131"/>
      <c r="D131"/>
      <c r="E131"/>
      <c r="F131"/>
      <c r="G131"/>
      <c r="H131"/>
    </row>
    <row r="132" spans="1:8" ht="18" customHeight="1" x14ac:dyDescent="0.3">
      <c r="A132"/>
      <c r="B132"/>
      <c r="C132"/>
      <c r="D132"/>
      <c r="E132"/>
      <c r="F132"/>
      <c r="G132"/>
      <c r="H132"/>
    </row>
    <row r="133" spans="1:8" ht="18" customHeight="1" x14ac:dyDescent="0.3">
      <c r="A133"/>
      <c r="B133"/>
      <c r="C133"/>
      <c r="D133"/>
      <c r="E133"/>
      <c r="F133"/>
      <c r="G133"/>
      <c r="H133"/>
    </row>
    <row r="134" spans="1:8" ht="18" customHeight="1" x14ac:dyDescent="0.3">
      <c r="A134"/>
      <c r="B134"/>
      <c r="C134"/>
      <c r="D134"/>
      <c r="E134"/>
      <c r="F134"/>
      <c r="G134"/>
      <c r="H134"/>
    </row>
    <row r="135" spans="1:8" ht="18" customHeight="1" x14ac:dyDescent="0.3">
      <c r="A135"/>
      <c r="B135"/>
      <c r="C135"/>
      <c r="D135"/>
      <c r="E135"/>
      <c r="F135"/>
      <c r="G135"/>
      <c r="H135"/>
    </row>
    <row r="136" spans="1:8" ht="18" customHeight="1" x14ac:dyDescent="0.3">
      <c r="A136"/>
      <c r="B136"/>
      <c r="C136"/>
      <c r="D136"/>
      <c r="E136"/>
      <c r="F136"/>
      <c r="G136"/>
      <c r="H136"/>
    </row>
    <row r="137" spans="1:8" ht="18" customHeight="1" x14ac:dyDescent="0.3">
      <c r="A137"/>
      <c r="B137"/>
      <c r="C137"/>
      <c r="D137"/>
      <c r="E137"/>
      <c r="F137"/>
      <c r="G137"/>
      <c r="H137"/>
    </row>
    <row r="138" spans="1:8" ht="18" customHeight="1" x14ac:dyDescent="0.3">
      <c r="A138"/>
      <c r="B138"/>
      <c r="C138"/>
      <c r="D138"/>
      <c r="E138"/>
      <c r="F138"/>
      <c r="G138"/>
      <c r="H138"/>
    </row>
    <row r="139" spans="1:8" ht="18" customHeight="1" x14ac:dyDescent="0.3">
      <c r="A139"/>
      <c r="B139"/>
      <c r="C139"/>
      <c r="D139"/>
      <c r="E139"/>
      <c r="F139"/>
      <c r="G139"/>
      <c r="H139"/>
    </row>
    <row r="140" spans="1:8" ht="18" customHeight="1" x14ac:dyDescent="0.3">
      <c r="A140"/>
      <c r="B140"/>
      <c r="C140"/>
      <c r="D140"/>
      <c r="E140"/>
      <c r="F140"/>
      <c r="G140"/>
      <c r="H140"/>
    </row>
    <row r="141" spans="1:8" ht="18" customHeight="1" x14ac:dyDescent="0.3">
      <c r="A141"/>
      <c r="B141"/>
      <c r="C141"/>
      <c r="D141"/>
      <c r="E141"/>
      <c r="F141"/>
      <c r="G141"/>
      <c r="H141"/>
    </row>
    <row r="142" spans="1:8" ht="18" customHeight="1" x14ac:dyDescent="0.3">
      <c r="A142"/>
      <c r="B142"/>
      <c r="C142"/>
      <c r="D142"/>
      <c r="E142"/>
      <c r="F142"/>
      <c r="G142"/>
      <c r="H142"/>
    </row>
    <row r="143" spans="1:8" ht="18" customHeight="1" x14ac:dyDescent="0.3">
      <c r="A143"/>
      <c r="B143"/>
      <c r="C143"/>
      <c r="D143"/>
      <c r="E143"/>
      <c r="F143"/>
      <c r="G143"/>
      <c r="H143"/>
    </row>
    <row r="144" spans="1:8" ht="18" customHeight="1" x14ac:dyDescent="0.3">
      <c r="A144"/>
      <c r="B144"/>
      <c r="C144"/>
      <c r="D144"/>
      <c r="E144"/>
      <c r="F144"/>
      <c r="G144"/>
      <c r="H144"/>
    </row>
    <row r="145" spans="1:8" ht="18" customHeight="1" x14ac:dyDescent="0.3">
      <c r="A145"/>
      <c r="B145"/>
      <c r="C145"/>
      <c r="D145"/>
      <c r="E145"/>
      <c r="F145"/>
      <c r="G145"/>
      <c r="H145"/>
    </row>
    <row r="146" spans="1:8" ht="18" customHeight="1" x14ac:dyDescent="0.3">
      <c r="A146"/>
      <c r="B146"/>
      <c r="C146"/>
      <c r="D146"/>
      <c r="E146"/>
      <c r="F146"/>
      <c r="G146"/>
      <c r="H146"/>
    </row>
    <row r="147" spans="1:8" ht="18" customHeight="1" x14ac:dyDescent="0.3">
      <c r="A147"/>
      <c r="B147"/>
      <c r="C147"/>
      <c r="D147"/>
      <c r="E147"/>
      <c r="F147"/>
      <c r="G147"/>
      <c r="H147"/>
    </row>
    <row r="148" spans="1:8" ht="18" customHeight="1" x14ac:dyDescent="0.3">
      <c r="A148"/>
      <c r="B148"/>
      <c r="C148"/>
      <c r="D148"/>
      <c r="E148"/>
      <c r="F148"/>
      <c r="G148"/>
      <c r="H148"/>
    </row>
    <row r="149" spans="1:8" ht="18" customHeight="1" x14ac:dyDescent="0.3">
      <c r="A149"/>
      <c r="B149"/>
      <c r="C149"/>
      <c r="D149"/>
      <c r="E149"/>
      <c r="F149"/>
      <c r="G149"/>
      <c r="H149"/>
    </row>
    <row r="150" spans="1:8" ht="18" customHeight="1" x14ac:dyDescent="0.3">
      <c r="A150"/>
      <c r="B150"/>
      <c r="C150"/>
      <c r="D150"/>
      <c r="E150"/>
      <c r="F150"/>
      <c r="G150"/>
      <c r="H150"/>
    </row>
    <row r="151" spans="1:8" ht="18" customHeight="1" x14ac:dyDescent="0.3">
      <c r="A151"/>
      <c r="B151"/>
      <c r="C151"/>
      <c r="D151"/>
      <c r="E151"/>
      <c r="F151"/>
      <c r="G151"/>
      <c r="H151"/>
    </row>
    <row r="152" spans="1:8" ht="18" customHeight="1" x14ac:dyDescent="0.3">
      <c r="A152"/>
      <c r="B152"/>
      <c r="C152"/>
      <c r="D152"/>
      <c r="E152"/>
      <c r="F152"/>
      <c r="G152"/>
      <c r="H152"/>
    </row>
    <row r="153" spans="1:8" ht="18" customHeight="1" x14ac:dyDescent="0.3">
      <c r="A153"/>
      <c r="B153"/>
      <c r="C153"/>
      <c r="D153"/>
      <c r="E153"/>
      <c r="F153"/>
      <c r="G153"/>
      <c r="H153"/>
    </row>
    <row r="154" spans="1:8" ht="18" customHeight="1" x14ac:dyDescent="0.3">
      <c r="A154"/>
      <c r="B154"/>
      <c r="C154"/>
      <c r="D154"/>
      <c r="E154"/>
      <c r="F154"/>
      <c r="G154"/>
      <c r="H154"/>
    </row>
    <row r="155" spans="1:8" ht="18" customHeight="1" x14ac:dyDescent="0.3">
      <c r="A155"/>
      <c r="B155"/>
      <c r="C155"/>
      <c r="D155"/>
      <c r="E155"/>
      <c r="F155"/>
      <c r="G155"/>
      <c r="H155"/>
    </row>
    <row r="156" spans="1:8" ht="18" customHeight="1" x14ac:dyDescent="0.3">
      <c r="A156"/>
      <c r="B156"/>
      <c r="C156"/>
      <c r="D156"/>
      <c r="E156"/>
      <c r="F156"/>
      <c r="G156"/>
      <c r="H156"/>
    </row>
    <row r="157" spans="1:8" ht="18" customHeight="1" x14ac:dyDescent="0.3">
      <c r="A157"/>
      <c r="B157"/>
      <c r="C157"/>
      <c r="D157"/>
      <c r="E157"/>
      <c r="F157"/>
      <c r="G157"/>
      <c r="H157"/>
    </row>
    <row r="158" spans="1:8" ht="18" customHeight="1" x14ac:dyDescent="0.3">
      <c r="A158"/>
      <c r="B158"/>
      <c r="C158"/>
      <c r="D158"/>
      <c r="E158"/>
      <c r="F158"/>
      <c r="G158"/>
      <c r="H158"/>
    </row>
    <row r="159" spans="1:8" ht="18" customHeight="1" x14ac:dyDescent="0.3">
      <c r="A159"/>
      <c r="B159"/>
      <c r="C159"/>
      <c r="D159"/>
      <c r="E159"/>
      <c r="F159"/>
      <c r="G159"/>
      <c r="H159"/>
    </row>
    <row r="160" spans="1:8" ht="18" customHeight="1" x14ac:dyDescent="0.3">
      <c r="A160"/>
      <c r="B160"/>
      <c r="C160"/>
      <c r="D160"/>
      <c r="E160"/>
      <c r="F160"/>
      <c r="G160"/>
      <c r="H160"/>
    </row>
    <row r="161" spans="1:8" ht="18" customHeight="1" x14ac:dyDescent="0.3">
      <c r="A161"/>
      <c r="B161"/>
      <c r="C161"/>
      <c r="D161"/>
      <c r="E161"/>
      <c r="F161"/>
      <c r="G161"/>
      <c r="H161"/>
    </row>
    <row r="162" spans="1:8" ht="18" customHeight="1" x14ac:dyDescent="0.3">
      <c r="A162"/>
      <c r="B162"/>
      <c r="C162"/>
      <c r="D162"/>
      <c r="E162"/>
      <c r="F162"/>
      <c r="G162"/>
      <c r="H162"/>
    </row>
    <row r="163" spans="1:8" ht="18" customHeight="1" x14ac:dyDescent="0.3">
      <c r="A163"/>
      <c r="B163"/>
      <c r="C163"/>
      <c r="D163"/>
      <c r="E163"/>
      <c r="F163"/>
      <c r="G163"/>
      <c r="H163"/>
    </row>
    <row r="164" spans="1:8" ht="18" customHeight="1" x14ac:dyDescent="0.3">
      <c r="A164"/>
      <c r="B164"/>
      <c r="C164"/>
      <c r="D164"/>
      <c r="E164"/>
      <c r="F164"/>
      <c r="G164"/>
      <c r="H164"/>
    </row>
    <row r="165" spans="1:8" ht="18" customHeight="1" x14ac:dyDescent="0.3">
      <c r="A165"/>
      <c r="B165"/>
      <c r="C165"/>
      <c r="D165"/>
      <c r="E165"/>
      <c r="F165"/>
      <c r="G165"/>
      <c r="H165"/>
    </row>
    <row r="166" spans="1:8" ht="18" customHeight="1" x14ac:dyDescent="0.3">
      <c r="A166"/>
      <c r="B166"/>
      <c r="C166"/>
      <c r="D166"/>
      <c r="E166"/>
      <c r="F166"/>
      <c r="G166"/>
      <c r="H166"/>
    </row>
    <row r="167" spans="1:8" ht="18" customHeight="1" x14ac:dyDescent="0.3">
      <c r="A167"/>
      <c r="B167"/>
      <c r="C167"/>
      <c r="D167"/>
      <c r="E167"/>
      <c r="F167"/>
      <c r="G167"/>
      <c r="H167"/>
    </row>
    <row r="168" spans="1:8" ht="18" customHeight="1" x14ac:dyDescent="0.3">
      <c r="A168"/>
      <c r="B168"/>
      <c r="C168"/>
      <c r="D168"/>
      <c r="E168"/>
      <c r="F168"/>
      <c r="G168"/>
      <c r="H168"/>
    </row>
    <row r="169" spans="1:8" ht="18" customHeight="1" x14ac:dyDescent="0.3">
      <c r="A169"/>
      <c r="B169"/>
      <c r="C169"/>
      <c r="D169"/>
      <c r="E169"/>
      <c r="F169"/>
      <c r="G169"/>
      <c r="H169"/>
    </row>
    <row r="170" spans="1:8" ht="18" customHeight="1" x14ac:dyDescent="0.3">
      <c r="A170"/>
      <c r="B170"/>
      <c r="C170"/>
      <c r="D170"/>
      <c r="E170"/>
      <c r="F170"/>
      <c r="G170"/>
      <c r="H170"/>
    </row>
    <row r="171" spans="1:8" ht="18" customHeight="1" x14ac:dyDescent="0.3">
      <c r="A171"/>
      <c r="B171"/>
      <c r="C171"/>
      <c r="D171"/>
      <c r="E171"/>
      <c r="F171"/>
      <c r="G171"/>
      <c r="H171"/>
    </row>
    <row r="172" spans="1:8" ht="18" customHeight="1" x14ac:dyDescent="0.3">
      <c r="A172"/>
      <c r="B172"/>
      <c r="C172"/>
      <c r="D172"/>
      <c r="E172"/>
      <c r="F172"/>
      <c r="G172"/>
      <c r="H172"/>
    </row>
    <row r="173" spans="1:8" ht="18" customHeight="1" x14ac:dyDescent="0.3">
      <c r="A173"/>
      <c r="B173"/>
      <c r="C173"/>
      <c r="D173"/>
      <c r="E173"/>
      <c r="F173"/>
      <c r="G173"/>
      <c r="H173"/>
    </row>
    <row r="174" spans="1:8" ht="18" customHeight="1" x14ac:dyDescent="0.3">
      <c r="A174"/>
      <c r="B174"/>
      <c r="C174"/>
      <c r="D174"/>
      <c r="E174"/>
      <c r="F174"/>
      <c r="G174"/>
      <c r="H174"/>
    </row>
    <row r="175" spans="1:8" ht="18" customHeight="1" x14ac:dyDescent="0.3">
      <c r="A175"/>
      <c r="B175"/>
      <c r="C175"/>
      <c r="D175"/>
      <c r="E175"/>
      <c r="F175"/>
      <c r="G175"/>
      <c r="H175"/>
    </row>
    <row r="176" spans="1:8" ht="18" customHeight="1" x14ac:dyDescent="0.3">
      <c r="A176"/>
      <c r="B176"/>
      <c r="C176"/>
      <c r="D176"/>
      <c r="E176"/>
      <c r="F176"/>
      <c r="G176"/>
      <c r="H176"/>
    </row>
    <row r="177" spans="1:8" ht="18" customHeight="1" x14ac:dyDescent="0.3">
      <c r="A177"/>
      <c r="B177"/>
      <c r="C177"/>
      <c r="D177"/>
      <c r="E177"/>
      <c r="F177"/>
      <c r="G177"/>
      <c r="H177"/>
    </row>
    <row r="178" spans="1:8" ht="18" customHeight="1" x14ac:dyDescent="0.3">
      <c r="A178"/>
      <c r="B178"/>
      <c r="C178"/>
      <c r="D178"/>
      <c r="E178"/>
      <c r="F178"/>
      <c r="G178"/>
      <c r="H178"/>
    </row>
    <row r="179" spans="1:8" ht="18" customHeight="1" x14ac:dyDescent="0.3">
      <c r="A179"/>
      <c r="B179"/>
      <c r="C179"/>
      <c r="D179"/>
      <c r="E179"/>
      <c r="F179"/>
      <c r="G179"/>
      <c r="H179"/>
    </row>
    <row r="180" spans="1:8" ht="18" customHeight="1" x14ac:dyDescent="0.3">
      <c r="A180"/>
      <c r="B180"/>
      <c r="C180"/>
      <c r="D180"/>
      <c r="E180"/>
      <c r="F180"/>
      <c r="G180"/>
      <c r="H180"/>
    </row>
    <row r="181" spans="1:8" ht="18" customHeight="1" x14ac:dyDescent="0.3">
      <c r="A181"/>
      <c r="B181"/>
      <c r="C181"/>
      <c r="D181"/>
      <c r="E181"/>
      <c r="F181"/>
      <c r="G181"/>
      <c r="H181"/>
    </row>
    <row r="182" spans="1:8" ht="18" customHeight="1" x14ac:dyDescent="0.3">
      <c r="A182"/>
      <c r="B182"/>
      <c r="C182"/>
      <c r="D182"/>
      <c r="E182"/>
      <c r="F182"/>
      <c r="G182"/>
      <c r="H182"/>
    </row>
    <row r="183" spans="1:8" ht="18" customHeight="1" x14ac:dyDescent="0.3">
      <c r="A183"/>
      <c r="B183"/>
      <c r="C183"/>
      <c r="D183"/>
      <c r="E183"/>
      <c r="F183"/>
      <c r="G183"/>
      <c r="H183"/>
    </row>
    <row r="184" spans="1:8" ht="18" customHeight="1" x14ac:dyDescent="0.3">
      <c r="A184"/>
      <c r="B184"/>
      <c r="C184"/>
      <c r="D184"/>
      <c r="E184"/>
      <c r="F184"/>
      <c r="G184"/>
      <c r="H184"/>
    </row>
    <row r="185" spans="1:8" ht="18" customHeight="1" x14ac:dyDescent="0.3">
      <c r="A185"/>
      <c r="B185"/>
      <c r="C185"/>
      <c r="D185"/>
      <c r="E185"/>
      <c r="F185"/>
      <c r="G185"/>
      <c r="H185"/>
    </row>
    <row r="186" spans="1:8" ht="18" customHeight="1" x14ac:dyDescent="0.3">
      <c r="A186"/>
      <c r="B186"/>
      <c r="C186"/>
      <c r="D186"/>
      <c r="E186"/>
      <c r="F186"/>
      <c r="G186"/>
      <c r="H186"/>
    </row>
    <row r="187" spans="1:8" ht="18" customHeight="1" x14ac:dyDescent="0.3">
      <c r="A187"/>
      <c r="B187"/>
      <c r="C187"/>
      <c r="D187"/>
      <c r="E187"/>
      <c r="F187"/>
      <c r="G187"/>
      <c r="H187"/>
    </row>
    <row r="188" spans="1:8" ht="18" customHeight="1" x14ac:dyDescent="0.3">
      <c r="A188"/>
      <c r="B188"/>
      <c r="C188"/>
      <c r="D188"/>
      <c r="E188"/>
      <c r="F188"/>
      <c r="G188"/>
      <c r="H188"/>
    </row>
    <row r="189" spans="1:8" ht="18" customHeight="1" x14ac:dyDescent="0.3">
      <c r="A189"/>
      <c r="B189"/>
      <c r="C189"/>
      <c r="D189"/>
      <c r="E189"/>
      <c r="F189"/>
      <c r="G189"/>
      <c r="H189"/>
    </row>
    <row r="190" spans="1:8" ht="18" customHeight="1" x14ac:dyDescent="0.3">
      <c r="A190"/>
      <c r="B190"/>
      <c r="C190"/>
      <c r="D190"/>
      <c r="E190"/>
      <c r="F190"/>
      <c r="G190"/>
      <c r="H190"/>
    </row>
    <row r="191" spans="1:8" ht="18" customHeight="1" x14ac:dyDescent="0.3">
      <c r="A191"/>
      <c r="B191"/>
      <c r="C191"/>
      <c r="D191"/>
      <c r="E191"/>
      <c r="F191"/>
      <c r="G191"/>
      <c r="H191"/>
    </row>
    <row r="192" spans="1:8" ht="18" customHeight="1" x14ac:dyDescent="0.3">
      <c r="A192"/>
      <c r="B192"/>
      <c r="C192"/>
      <c r="D192"/>
      <c r="E192"/>
      <c r="F192"/>
      <c r="G192"/>
      <c r="H192"/>
    </row>
    <row r="193" spans="1:8" ht="18" customHeight="1" x14ac:dyDescent="0.3">
      <c r="A193"/>
      <c r="B193"/>
      <c r="C193"/>
      <c r="D193"/>
      <c r="E193"/>
      <c r="F193"/>
      <c r="G193"/>
      <c r="H193"/>
    </row>
    <row r="194" spans="1:8" ht="18" customHeight="1" x14ac:dyDescent="0.3">
      <c r="A194"/>
      <c r="B194"/>
      <c r="C194"/>
      <c r="D194"/>
      <c r="E194"/>
      <c r="F194"/>
      <c r="G194"/>
      <c r="H194"/>
    </row>
    <row r="195" spans="1:8" ht="18" customHeight="1" x14ac:dyDescent="0.3">
      <c r="A195"/>
      <c r="B195"/>
      <c r="C195"/>
      <c r="D195"/>
      <c r="E195"/>
      <c r="F195"/>
      <c r="G195"/>
      <c r="H195"/>
    </row>
    <row r="196" spans="1:8" ht="18" customHeight="1" x14ac:dyDescent="0.3">
      <c r="A196"/>
      <c r="B196"/>
      <c r="C196"/>
      <c r="D196"/>
      <c r="E196"/>
      <c r="F196"/>
      <c r="G196"/>
      <c r="H196"/>
    </row>
    <row r="197" spans="1:8" ht="18" customHeight="1" x14ac:dyDescent="0.3">
      <c r="A197"/>
      <c r="B197"/>
      <c r="C197"/>
      <c r="D197"/>
      <c r="E197"/>
      <c r="F197"/>
      <c r="G197"/>
      <c r="H197"/>
    </row>
    <row r="198" spans="1:8" ht="18" customHeight="1" x14ac:dyDescent="0.3">
      <c r="A198"/>
      <c r="B198"/>
      <c r="C198"/>
      <c r="D198"/>
      <c r="E198"/>
      <c r="F198"/>
      <c r="G198"/>
      <c r="H198"/>
    </row>
    <row r="199" spans="1:8" ht="18" customHeight="1" x14ac:dyDescent="0.3">
      <c r="A199"/>
      <c r="B199"/>
      <c r="C199"/>
      <c r="D199"/>
      <c r="E199"/>
      <c r="F199"/>
      <c r="G199"/>
      <c r="H199"/>
    </row>
    <row r="200" spans="1:8" ht="18" customHeight="1" x14ac:dyDescent="0.3">
      <c r="A200"/>
      <c r="B200"/>
      <c r="C200"/>
      <c r="D200"/>
      <c r="E200"/>
      <c r="F200"/>
      <c r="G200"/>
      <c r="H200"/>
    </row>
    <row r="201" spans="1:8" ht="18" customHeight="1" x14ac:dyDescent="0.3">
      <c r="A201"/>
      <c r="B201"/>
      <c r="C201"/>
      <c r="D201"/>
      <c r="E201"/>
      <c r="F201"/>
      <c r="G201"/>
      <c r="H201"/>
    </row>
    <row r="202" spans="1:8" ht="18" customHeight="1" x14ac:dyDescent="0.3">
      <c r="A202"/>
      <c r="B202"/>
      <c r="C202"/>
      <c r="D202"/>
      <c r="E202"/>
      <c r="F202"/>
      <c r="G202"/>
      <c r="H202"/>
    </row>
    <row r="203" spans="1:8" ht="18" customHeight="1" x14ac:dyDescent="0.3">
      <c r="A203"/>
      <c r="B203"/>
      <c r="C203"/>
      <c r="D203"/>
      <c r="E203"/>
      <c r="F203"/>
      <c r="G203"/>
      <c r="H203"/>
    </row>
    <row r="204" spans="1:8" ht="18" customHeight="1" x14ac:dyDescent="0.3">
      <c r="A204"/>
      <c r="B204"/>
      <c r="C204"/>
      <c r="D204"/>
      <c r="E204"/>
      <c r="F204"/>
      <c r="G204"/>
      <c r="H204"/>
    </row>
    <row r="205" spans="1:8" ht="18" customHeight="1" x14ac:dyDescent="0.3">
      <c r="A205"/>
      <c r="B205"/>
      <c r="C205"/>
      <c r="D205"/>
      <c r="E205"/>
      <c r="F205"/>
      <c r="G205"/>
      <c r="H205"/>
    </row>
    <row r="206" spans="1:8" ht="18" customHeight="1" x14ac:dyDescent="0.3">
      <c r="A206"/>
      <c r="B206"/>
      <c r="C206"/>
      <c r="D206"/>
      <c r="E206"/>
      <c r="F206"/>
      <c r="G206"/>
      <c r="H206"/>
    </row>
    <row r="207" spans="1:8" ht="18" customHeight="1" x14ac:dyDescent="0.3">
      <c r="A207"/>
      <c r="B207"/>
      <c r="C207"/>
      <c r="D207"/>
      <c r="E207"/>
      <c r="F207"/>
      <c r="G207"/>
      <c r="H207"/>
    </row>
    <row r="208" spans="1:8" ht="18" customHeight="1" x14ac:dyDescent="0.3">
      <c r="A208"/>
      <c r="B208"/>
      <c r="C208"/>
      <c r="D208"/>
      <c r="E208"/>
      <c r="F208"/>
      <c r="G208"/>
      <c r="H208"/>
    </row>
    <row r="209" spans="1:8" ht="18" customHeight="1" x14ac:dyDescent="0.3">
      <c r="A209"/>
      <c r="B209"/>
      <c r="C209"/>
      <c r="D209"/>
      <c r="E209"/>
      <c r="F209"/>
      <c r="G209"/>
      <c r="H209"/>
    </row>
    <row r="210" spans="1:8" ht="18" customHeight="1" x14ac:dyDescent="0.3">
      <c r="A210"/>
      <c r="B210"/>
      <c r="C210"/>
      <c r="D210"/>
      <c r="E210"/>
      <c r="F210"/>
      <c r="G210"/>
      <c r="H210"/>
    </row>
    <row r="211" spans="1:8" ht="18" customHeight="1" x14ac:dyDescent="0.3">
      <c r="A211"/>
      <c r="B211"/>
      <c r="C211"/>
      <c r="D211"/>
      <c r="E211"/>
      <c r="F211"/>
      <c r="G211"/>
      <c r="H211"/>
    </row>
    <row r="212" spans="1:8" ht="18" customHeight="1" x14ac:dyDescent="0.3">
      <c r="A212"/>
      <c r="B212"/>
      <c r="C212"/>
      <c r="D212"/>
      <c r="E212"/>
      <c r="F212"/>
      <c r="G212"/>
      <c r="H212"/>
    </row>
    <row r="213" spans="1:8" ht="18" customHeight="1" x14ac:dyDescent="0.3">
      <c r="A213"/>
      <c r="B213"/>
      <c r="C213"/>
      <c r="D213"/>
      <c r="E213"/>
      <c r="F213"/>
      <c r="G213"/>
      <c r="H213"/>
    </row>
    <row r="214" spans="1:8" ht="18" customHeight="1" x14ac:dyDescent="0.3">
      <c r="A214"/>
      <c r="B214"/>
      <c r="C214"/>
      <c r="D214"/>
      <c r="E214"/>
      <c r="F214"/>
      <c r="G214"/>
      <c r="H214"/>
    </row>
    <row r="215" spans="1:8" ht="18" customHeight="1" x14ac:dyDescent="0.3">
      <c r="A215"/>
      <c r="B215"/>
      <c r="C215"/>
      <c r="D215"/>
      <c r="E215"/>
      <c r="F215"/>
      <c r="G215"/>
      <c r="H215"/>
    </row>
    <row r="216" spans="1:8" ht="18" customHeight="1" x14ac:dyDescent="0.3">
      <c r="A216"/>
      <c r="B216"/>
      <c r="C216"/>
      <c r="D216"/>
      <c r="E216"/>
      <c r="F216"/>
      <c r="G216"/>
      <c r="H216"/>
    </row>
    <row r="217" spans="1:8" ht="18" customHeight="1" x14ac:dyDescent="0.3">
      <c r="A217"/>
      <c r="B217"/>
      <c r="C217"/>
      <c r="D217"/>
      <c r="E217"/>
      <c r="F217"/>
      <c r="G217"/>
      <c r="H217"/>
    </row>
    <row r="218" spans="1:8" ht="18" customHeight="1" x14ac:dyDescent="0.3">
      <c r="A218"/>
      <c r="B218"/>
      <c r="C218"/>
      <c r="D218"/>
      <c r="E218"/>
      <c r="F218"/>
      <c r="G218"/>
      <c r="H218"/>
    </row>
    <row r="219" spans="1:8" ht="18" customHeight="1" x14ac:dyDescent="0.3">
      <c r="A219"/>
      <c r="B219"/>
      <c r="C219"/>
      <c r="D219"/>
      <c r="E219"/>
      <c r="F219"/>
      <c r="G219"/>
      <c r="H219"/>
    </row>
    <row r="220" spans="1:8" ht="18" customHeight="1" x14ac:dyDescent="0.3">
      <c r="A220"/>
      <c r="B220"/>
      <c r="C220"/>
      <c r="D220"/>
      <c r="E220"/>
      <c r="F220"/>
      <c r="G220"/>
      <c r="H220"/>
    </row>
    <row r="221" spans="1:8" ht="18" customHeight="1" x14ac:dyDescent="0.3">
      <c r="A221"/>
      <c r="B221"/>
      <c r="C221"/>
      <c r="D221"/>
      <c r="E221"/>
      <c r="F221"/>
      <c r="G221"/>
      <c r="H221"/>
    </row>
    <row r="222" spans="1:8" ht="18" customHeight="1" x14ac:dyDescent="0.3">
      <c r="A222"/>
      <c r="B222"/>
      <c r="C222"/>
      <c r="D222"/>
      <c r="E222"/>
      <c r="F222"/>
      <c r="G222"/>
      <c r="H222"/>
    </row>
    <row r="223" spans="1:8" ht="18" customHeight="1" x14ac:dyDescent="0.3">
      <c r="A223"/>
      <c r="B223"/>
      <c r="C223"/>
      <c r="D223"/>
      <c r="E223"/>
      <c r="F223"/>
      <c r="G223"/>
      <c r="H223"/>
    </row>
    <row r="224" spans="1:8" ht="18" customHeight="1" x14ac:dyDescent="0.3">
      <c r="A224"/>
      <c r="B224"/>
      <c r="C224"/>
      <c r="D224"/>
      <c r="E224"/>
      <c r="F224"/>
      <c r="G224"/>
      <c r="H224"/>
    </row>
    <row r="225" spans="1:8" ht="18" customHeight="1" x14ac:dyDescent="0.3">
      <c r="A225"/>
      <c r="B225"/>
      <c r="C225"/>
      <c r="D225"/>
      <c r="E225"/>
      <c r="F225"/>
      <c r="G225"/>
      <c r="H225"/>
    </row>
    <row r="226" spans="1:8" ht="18" customHeight="1" x14ac:dyDescent="0.3">
      <c r="A226"/>
      <c r="B226"/>
      <c r="C226"/>
      <c r="D226"/>
      <c r="E226"/>
      <c r="F226"/>
      <c r="G226"/>
      <c r="H226"/>
    </row>
    <row r="227" spans="1:8" ht="18" customHeight="1" x14ac:dyDescent="0.3">
      <c r="A227"/>
      <c r="B227"/>
      <c r="C227"/>
      <c r="D227"/>
      <c r="E227"/>
      <c r="F227"/>
      <c r="G227"/>
      <c r="H227"/>
    </row>
    <row r="228" spans="1:8" ht="18" customHeight="1" x14ac:dyDescent="0.3">
      <c r="A228"/>
      <c r="B228"/>
      <c r="C228"/>
      <c r="D228"/>
      <c r="E228"/>
      <c r="F228"/>
      <c r="G228"/>
      <c r="H228"/>
    </row>
    <row r="229" spans="1:8" ht="18" customHeight="1" x14ac:dyDescent="0.3">
      <c r="A229"/>
      <c r="B229"/>
      <c r="C229"/>
      <c r="D229"/>
      <c r="E229"/>
      <c r="F229"/>
      <c r="G229"/>
      <c r="H229"/>
    </row>
    <row r="230" spans="1:8" ht="18" customHeight="1" x14ac:dyDescent="0.3">
      <c r="A230"/>
      <c r="B230"/>
      <c r="C230"/>
      <c r="D230"/>
      <c r="E230"/>
      <c r="F230"/>
      <c r="G230"/>
      <c r="H230"/>
    </row>
    <row r="231" spans="1:8" ht="18" customHeight="1" x14ac:dyDescent="0.3">
      <c r="A231"/>
      <c r="B231"/>
      <c r="C231"/>
      <c r="D231"/>
      <c r="E231"/>
      <c r="F231"/>
      <c r="G231"/>
      <c r="H231"/>
    </row>
    <row r="232" spans="1:8" ht="18" customHeight="1" x14ac:dyDescent="0.3">
      <c r="A232"/>
      <c r="B232"/>
      <c r="C232"/>
      <c r="D232"/>
      <c r="E232"/>
      <c r="F232"/>
      <c r="G232"/>
      <c r="H232"/>
    </row>
    <row r="233" spans="1:8" ht="18" customHeight="1" x14ac:dyDescent="0.3">
      <c r="A233"/>
      <c r="B233"/>
      <c r="C233"/>
      <c r="D233"/>
      <c r="E233"/>
      <c r="F233"/>
      <c r="G233"/>
      <c r="H233"/>
    </row>
    <row r="234" spans="1:8" ht="18" customHeight="1" x14ac:dyDescent="0.3">
      <c r="A234"/>
      <c r="B234"/>
      <c r="C234"/>
      <c r="D234"/>
      <c r="E234"/>
      <c r="F234"/>
      <c r="G234"/>
      <c r="H234"/>
    </row>
    <row r="235" spans="1:8" ht="18" customHeight="1" x14ac:dyDescent="0.3">
      <c r="A235"/>
      <c r="B235"/>
      <c r="C235"/>
      <c r="D235"/>
      <c r="E235"/>
      <c r="F235"/>
      <c r="G235"/>
      <c r="H235"/>
    </row>
    <row r="236" spans="1:8" ht="18" customHeight="1" x14ac:dyDescent="0.3">
      <c r="A236"/>
      <c r="B236"/>
      <c r="C236"/>
      <c r="D236"/>
      <c r="E236"/>
      <c r="F236"/>
      <c r="G236"/>
      <c r="H236"/>
    </row>
    <row r="237" spans="1:8" ht="18" customHeight="1" x14ac:dyDescent="0.3">
      <c r="A237"/>
      <c r="B237"/>
      <c r="C237"/>
      <c r="D237"/>
      <c r="E237"/>
      <c r="F237"/>
      <c r="G237"/>
      <c r="H237"/>
    </row>
    <row r="238" spans="1:8" ht="18" customHeight="1" x14ac:dyDescent="0.3">
      <c r="A238"/>
      <c r="B238"/>
      <c r="C238"/>
      <c r="D238"/>
      <c r="E238"/>
      <c r="F238"/>
      <c r="G238"/>
      <c r="H238"/>
    </row>
    <row r="239" spans="1:8" ht="18" customHeight="1" x14ac:dyDescent="0.3">
      <c r="A239"/>
      <c r="B239"/>
      <c r="C239"/>
      <c r="D239"/>
      <c r="E239"/>
      <c r="F239"/>
      <c r="G239"/>
      <c r="H239"/>
    </row>
    <row r="240" spans="1:8" ht="18" customHeight="1" x14ac:dyDescent="0.3">
      <c r="A240"/>
      <c r="B240"/>
      <c r="C240"/>
      <c r="D240"/>
      <c r="E240"/>
      <c r="F240"/>
      <c r="G240"/>
      <c r="H240"/>
    </row>
    <row r="241" spans="1:8" ht="18" customHeight="1" x14ac:dyDescent="0.3">
      <c r="A241"/>
      <c r="B241"/>
      <c r="C241"/>
      <c r="D241"/>
      <c r="E241"/>
      <c r="F241"/>
      <c r="G241"/>
      <c r="H241"/>
    </row>
    <row r="242" spans="1:8" ht="18" customHeight="1" x14ac:dyDescent="0.3">
      <c r="A242"/>
      <c r="B242"/>
      <c r="C242"/>
      <c r="D242"/>
      <c r="E242"/>
      <c r="F242"/>
      <c r="G242"/>
      <c r="H242"/>
    </row>
    <row r="243" spans="1:8" ht="18" customHeight="1" x14ac:dyDescent="0.3">
      <c r="A243"/>
      <c r="B243"/>
      <c r="C243"/>
      <c r="D243"/>
      <c r="E243"/>
      <c r="F243"/>
      <c r="G243"/>
      <c r="H243"/>
    </row>
    <row r="244" spans="1:8" ht="18" customHeight="1" x14ac:dyDescent="0.3">
      <c r="A244"/>
      <c r="B244"/>
      <c r="C244"/>
      <c r="D244"/>
      <c r="E244"/>
      <c r="F244"/>
      <c r="G244"/>
      <c r="H244"/>
    </row>
    <row r="245" spans="1:8" ht="18" customHeight="1" x14ac:dyDescent="0.3">
      <c r="A245"/>
      <c r="B245"/>
      <c r="C245"/>
      <c r="D245"/>
      <c r="E245"/>
      <c r="F245"/>
      <c r="G245"/>
      <c r="H245"/>
    </row>
    <row r="246" spans="1:8" ht="18" customHeight="1" x14ac:dyDescent="0.3">
      <c r="A246"/>
      <c r="B246"/>
      <c r="C246"/>
      <c r="D246"/>
      <c r="E246"/>
      <c r="F246"/>
      <c r="G246"/>
      <c r="H246"/>
    </row>
    <row r="247" spans="1:8" ht="18" customHeight="1" x14ac:dyDescent="0.3">
      <c r="A247"/>
      <c r="B247"/>
      <c r="C247"/>
      <c r="D247"/>
      <c r="E247"/>
      <c r="F247"/>
      <c r="G247"/>
      <c r="H247"/>
    </row>
    <row r="248" spans="1:8" ht="18" customHeight="1" x14ac:dyDescent="0.3">
      <c r="A248"/>
      <c r="B248"/>
      <c r="C248"/>
      <c r="D248"/>
      <c r="E248"/>
      <c r="F248"/>
      <c r="G248"/>
      <c r="H248"/>
    </row>
    <row r="249" spans="1:8" ht="18" customHeight="1" x14ac:dyDescent="0.3">
      <c r="A249"/>
      <c r="B249"/>
      <c r="C249"/>
      <c r="D249"/>
      <c r="E249"/>
      <c r="F249"/>
      <c r="G249"/>
      <c r="H249"/>
    </row>
    <row r="250" spans="1:8" ht="18" customHeight="1" x14ac:dyDescent="0.3">
      <c r="A250"/>
      <c r="B250"/>
      <c r="C250"/>
      <c r="D250"/>
      <c r="E250"/>
      <c r="F250"/>
      <c r="G250"/>
      <c r="H250"/>
    </row>
    <row r="251" spans="1:8" ht="18" customHeight="1" x14ac:dyDescent="0.3">
      <c r="A251"/>
      <c r="B251"/>
      <c r="C251"/>
      <c r="D251"/>
      <c r="E251"/>
      <c r="F251"/>
      <c r="G251"/>
      <c r="H251"/>
    </row>
    <row r="252" spans="1:8" ht="18" customHeight="1" x14ac:dyDescent="0.3">
      <c r="A252"/>
      <c r="B252"/>
      <c r="C252"/>
      <c r="D252"/>
      <c r="E252"/>
      <c r="F252"/>
      <c r="G252"/>
      <c r="H252"/>
    </row>
    <row r="253" spans="1:8" ht="18" customHeight="1" x14ac:dyDescent="0.3">
      <c r="A253"/>
      <c r="B253"/>
      <c r="C253"/>
      <c r="D253"/>
      <c r="E253"/>
      <c r="F253"/>
      <c r="G253"/>
      <c r="H253"/>
    </row>
    <row r="254" spans="1:8" ht="18" customHeight="1" x14ac:dyDescent="0.3">
      <c r="A254"/>
      <c r="B254"/>
      <c r="C254"/>
      <c r="D254"/>
      <c r="E254"/>
      <c r="F254"/>
      <c r="G254"/>
      <c r="H254"/>
    </row>
    <row r="255" spans="1:8" ht="18" customHeight="1" x14ac:dyDescent="0.3">
      <c r="A255"/>
      <c r="B255"/>
      <c r="C255"/>
      <c r="D255"/>
      <c r="E255"/>
      <c r="F255"/>
      <c r="G255"/>
      <c r="H255"/>
    </row>
    <row r="256" spans="1:8" ht="18" customHeight="1" x14ac:dyDescent="0.3">
      <c r="A256"/>
      <c r="B256"/>
      <c r="C256"/>
      <c r="D256"/>
      <c r="E256"/>
      <c r="F256"/>
      <c r="G256"/>
      <c r="H256"/>
    </row>
    <row r="257" spans="1:8" ht="18" customHeight="1" x14ac:dyDescent="0.3">
      <c r="A257"/>
      <c r="B257"/>
      <c r="C257"/>
      <c r="D257"/>
      <c r="E257"/>
      <c r="F257"/>
      <c r="G257"/>
      <c r="H257"/>
    </row>
    <row r="258" spans="1:8" ht="18" customHeight="1" x14ac:dyDescent="0.3">
      <c r="A258"/>
      <c r="B258"/>
      <c r="C258"/>
      <c r="D258"/>
      <c r="E258"/>
      <c r="F258"/>
      <c r="G258"/>
      <c r="H258"/>
    </row>
    <row r="259" spans="1:8" ht="18" customHeight="1" x14ac:dyDescent="0.3">
      <c r="A259"/>
      <c r="B259"/>
      <c r="C259"/>
      <c r="D259"/>
      <c r="E259"/>
      <c r="F259"/>
      <c r="G259"/>
      <c r="H259"/>
    </row>
    <row r="260" spans="1:8" ht="18" customHeight="1" x14ac:dyDescent="0.3">
      <c r="A260"/>
      <c r="B260"/>
      <c r="C260"/>
      <c r="D260"/>
      <c r="E260"/>
      <c r="F260"/>
      <c r="G260"/>
      <c r="H260"/>
    </row>
    <row r="261" spans="1:8" ht="18" customHeight="1" x14ac:dyDescent="0.3">
      <c r="A261"/>
      <c r="B261"/>
      <c r="C261"/>
      <c r="D261"/>
      <c r="E261"/>
      <c r="F261"/>
      <c r="G261"/>
      <c r="H261"/>
    </row>
    <row r="262" spans="1:8" ht="18" customHeight="1" x14ac:dyDescent="0.3">
      <c r="A262"/>
      <c r="B262"/>
      <c r="C262"/>
      <c r="D262"/>
      <c r="E262"/>
      <c r="F262"/>
      <c r="G262"/>
      <c r="H262"/>
    </row>
    <row r="263" spans="1:8" ht="18" customHeight="1" x14ac:dyDescent="0.3">
      <c r="A263"/>
      <c r="B263"/>
      <c r="C263"/>
      <c r="D263"/>
      <c r="E263"/>
      <c r="F263"/>
      <c r="G263"/>
      <c r="H263"/>
    </row>
    <row r="264" spans="1:8" ht="18" customHeight="1" x14ac:dyDescent="0.3">
      <c r="A264"/>
      <c r="B264"/>
      <c r="C264"/>
      <c r="D264"/>
      <c r="E264"/>
      <c r="F264"/>
      <c r="G264"/>
      <c r="H264"/>
    </row>
    <row r="265" spans="1:8" ht="18" customHeight="1" x14ac:dyDescent="0.3">
      <c r="A265"/>
      <c r="B265"/>
      <c r="C265"/>
      <c r="D265"/>
      <c r="E265"/>
      <c r="F265"/>
      <c r="G265"/>
      <c r="H265"/>
    </row>
    <row r="266" spans="1:8" ht="18" customHeight="1" x14ac:dyDescent="0.3">
      <c r="A266"/>
      <c r="B266"/>
      <c r="C266"/>
      <c r="D266"/>
      <c r="E266"/>
      <c r="F266"/>
      <c r="G266"/>
      <c r="H266"/>
    </row>
    <row r="267" spans="1:8" ht="18" customHeight="1" x14ac:dyDescent="0.3">
      <c r="A267"/>
      <c r="B267"/>
      <c r="C267"/>
      <c r="D267"/>
      <c r="E267"/>
      <c r="F267"/>
      <c r="G267"/>
      <c r="H267"/>
    </row>
    <row r="268" spans="1:8" ht="18" customHeight="1" x14ac:dyDescent="0.3">
      <c r="A268"/>
      <c r="B268"/>
      <c r="C268"/>
      <c r="D268"/>
      <c r="E268"/>
      <c r="F268"/>
      <c r="G268"/>
      <c r="H268"/>
    </row>
    <row r="269" spans="1:8" ht="18" customHeight="1" x14ac:dyDescent="0.3">
      <c r="A269"/>
      <c r="B269"/>
      <c r="C269"/>
      <c r="D269"/>
      <c r="E269"/>
      <c r="F269"/>
      <c r="G269"/>
      <c r="H269"/>
    </row>
    <row r="270" spans="1:8" ht="18" customHeight="1" x14ac:dyDescent="0.3">
      <c r="A270"/>
      <c r="B270"/>
      <c r="C270"/>
      <c r="D270"/>
      <c r="E270"/>
      <c r="F270"/>
      <c r="G270"/>
      <c r="H270"/>
    </row>
    <row r="271" spans="1:8" ht="18" customHeight="1" x14ac:dyDescent="0.3">
      <c r="A271"/>
      <c r="B271"/>
      <c r="C271"/>
      <c r="D271"/>
      <c r="E271"/>
      <c r="F271"/>
      <c r="G271"/>
      <c r="H271"/>
    </row>
    <row r="272" spans="1:8" ht="18" customHeight="1" x14ac:dyDescent="0.3">
      <c r="A272"/>
      <c r="B272"/>
      <c r="C272"/>
      <c r="D272"/>
      <c r="E272"/>
      <c r="F272"/>
      <c r="G272"/>
      <c r="H272"/>
    </row>
    <row r="273" spans="1:8" ht="18" customHeight="1" x14ac:dyDescent="0.3">
      <c r="A273"/>
      <c r="B273"/>
      <c r="C273"/>
      <c r="D273"/>
      <c r="E273"/>
      <c r="F273"/>
      <c r="G273"/>
      <c r="H273"/>
    </row>
    <row r="274" spans="1:8" ht="18" customHeight="1" x14ac:dyDescent="0.3">
      <c r="A274"/>
      <c r="B274"/>
      <c r="C274"/>
      <c r="D274"/>
      <c r="E274"/>
      <c r="F274"/>
      <c r="G274"/>
      <c r="H274"/>
    </row>
    <row r="275" spans="1:8" ht="18" customHeight="1" x14ac:dyDescent="0.3">
      <c r="A275"/>
      <c r="B275"/>
      <c r="C275"/>
      <c r="D275"/>
      <c r="E275"/>
      <c r="F275"/>
      <c r="G275"/>
      <c r="H275"/>
    </row>
    <row r="276" spans="1:8" ht="18" customHeight="1" x14ac:dyDescent="0.3">
      <c r="A276"/>
      <c r="B276"/>
      <c r="C276"/>
      <c r="D276"/>
      <c r="E276"/>
      <c r="F276"/>
      <c r="G276"/>
      <c r="H276"/>
    </row>
    <row r="277" spans="1:8" ht="18" customHeight="1" x14ac:dyDescent="0.3">
      <c r="A277"/>
      <c r="B277"/>
      <c r="C277"/>
      <c r="D277"/>
      <c r="E277"/>
      <c r="F277"/>
      <c r="G277"/>
      <c r="H277"/>
    </row>
    <row r="278" spans="1:8" ht="18" customHeight="1" x14ac:dyDescent="0.3">
      <c r="A278"/>
      <c r="B278"/>
      <c r="C278"/>
      <c r="D278"/>
      <c r="E278"/>
      <c r="F278"/>
      <c r="G278"/>
      <c r="H278"/>
    </row>
    <row r="279" spans="1:8" ht="18" customHeight="1" x14ac:dyDescent="0.3">
      <c r="A279"/>
      <c r="B279"/>
      <c r="C279"/>
      <c r="D279"/>
      <c r="E279"/>
      <c r="F279"/>
      <c r="G279"/>
      <c r="H279"/>
    </row>
    <row r="280" spans="1:8" ht="18" customHeight="1" x14ac:dyDescent="0.3">
      <c r="A280"/>
      <c r="B280"/>
      <c r="C280"/>
      <c r="D280"/>
      <c r="E280"/>
      <c r="F280"/>
      <c r="G280"/>
      <c r="H280"/>
    </row>
    <row r="281" spans="1:8" ht="18" customHeight="1" x14ac:dyDescent="0.3">
      <c r="A281"/>
      <c r="B281"/>
      <c r="C281"/>
      <c r="D281"/>
      <c r="E281"/>
      <c r="F281"/>
      <c r="G281"/>
      <c r="H281"/>
    </row>
    <row r="282" spans="1:8" ht="18" customHeight="1" x14ac:dyDescent="0.3">
      <c r="A282"/>
      <c r="B282"/>
      <c r="C282"/>
      <c r="D282"/>
      <c r="E282"/>
      <c r="F282"/>
      <c r="G282"/>
      <c r="H282"/>
    </row>
    <row r="283" spans="1:8" ht="18" customHeight="1" x14ac:dyDescent="0.3">
      <c r="A283"/>
      <c r="B283"/>
      <c r="C283"/>
      <c r="D283"/>
      <c r="E283"/>
      <c r="F283"/>
      <c r="G283"/>
      <c r="H283"/>
    </row>
    <row r="284" spans="1:8" ht="18" customHeight="1" x14ac:dyDescent="0.3">
      <c r="A284"/>
      <c r="B284"/>
      <c r="C284"/>
      <c r="D284"/>
      <c r="E284"/>
      <c r="F284"/>
      <c r="G284"/>
      <c r="H284"/>
    </row>
    <row r="285" spans="1:8" ht="18" customHeight="1" x14ac:dyDescent="0.3">
      <c r="A285"/>
      <c r="B285"/>
      <c r="C285"/>
      <c r="D285"/>
      <c r="E285"/>
      <c r="F285"/>
      <c r="G285"/>
      <c r="H285"/>
    </row>
    <row r="286" spans="1:8" ht="18" customHeight="1" x14ac:dyDescent="0.3">
      <c r="A286"/>
      <c r="B286"/>
      <c r="C286"/>
      <c r="D286"/>
      <c r="E286"/>
      <c r="F286"/>
      <c r="G286"/>
      <c r="H286"/>
    </row>
    <row r="287" spans="1:8" ht="18" customHeight="1" x14ac:dyDescent="0.3">
      <c r="A287"/>
      <c r="B287"/>
      <c r="C287"/>
      <c r="D287"/>
      <c r="E287"/>
      <c r="F287"/>
      <c r="G287"/>
      <c r="H287"/>
    </row>
    <row r="288" spans="1:8" ht="18" customHeight="1" x14ac:dyDescent="0.3">
      <c r="A288"/>
      <c r="B288"/>
      <c r="C288"/>
      <c r="D288"/>
      <c r="E288"/>
      <c r="F288"/>
      <c r="G288"/>
      <c r="H288"/>
    </row>
    <row r="289" spans="1:8" ht="18" customHeight="1" x14ac:dyDescent="0.3">
      <c r="A289"/>
      <c r="B289"/>
      <c r="C289"/>
      <c r="D289"/>
      <c r="E289"/>
      <c r="F289"/>
      <c r="G289"/>
      <c r="H289"/>
    </row>
    <row r="290" spans="1:8" ht="18" customHeight="1" x14ac:dyDescent="0.3">
      <c r="A290"/>
      <c r="B290"/>
      <c r="C290"/>
      <c r="D290"/>
      <c r="E290"/>
      <c r="F290"/>
      <c r="G290"/>
      <c r="H290"/>
    </row>
    <row r="291" spans="1:8" ht="18" customHeight="1" x14ac:dyDescent="0.3">
      <c r="A291"/>
      <c r="B291"/>
      <c r="C291"/>
      <c r="D291"/>
      <c r="E291"/>
      <c r="F291"/>
      <c r="G291"/>
      <c r="H291"/>
    </row>
    <row r="292" spans="1:8" ht="18" customHeight="1" x14ac:dyDescent="0.3">
      <c r="A292"/>
      <c r="B292"/>
      <c r="C292"/>
      <c r="D292"/>
      <c r="E292"/>
      <c r="F292"/>
      <c r="G292"/>
      <c r="H292"/>
    </row>
    <row r="293" spans="1:8" ht="18" customHeight="1" x14ac:dyDescent="0.3">
      <c r="A293"/>
      <c r="B293"/>
      <c r="C293"/>
      <c r="D293"/>
      <c r="E293"/>
      <c r="F293"/>
      <c r="G293"/>
      <c r="H293"/>
    </row>
    <row r="294" spans="1:8" ht="18" customHeight="1" x14ac:dyDescent="0.3">
      <c r="A294"/>
      <c r="B294"/>
      <c r="C294"/>
      <c r="D294"/>
      <c r="E294"/>
      <c r="F294"/>
      <c r="G294"/>
      <c r="H294"/>
    </row>
    <row r="295" spans="1:8" ht="18" customHeight="1" x14ac:dyDescent="0.3">
      <c r="A295"/>
      <c r="B295"/>
      <c r="C295"/>
      <c r="D295"/>
      <c r="E295"/>
      <c r="F295"/>
      <c r="G295"/>
      <c r="H295"/>
    </row>
    <row r="296" spans="1:8" ht="18" customHeight="1" x14ac:dyDescent="0.3">
      <c r="A296"/>
      <c r="B296"/>
      <c r="C296"/>
      <c r="D296"/>
      <c r="E296"/>
      <c r="F296"/>
      <c r="G296"/>
      <c r="H296"/>
    </row>
    <row r="297" spans="1:8" ht="18" customHeight="1" x14ac:dyDescent="0.3">
      <c r="A297"/>
      <c r="B297"/>
      <c r="C297"/>
      <c r="D297"/>
      <c r="E297"/>
      <c r="F297"/>
      <c r="G297"/>
      <c r="H297"/>
    </row>
    <row r="298" spans="1:8" ht="18" customHeight="1" x14ac:dyDescent="0.3">
      <c r="A298"/>
      <c r="B298"/>
      <c r="C298"/>
      <c r="D298"/>
      <c r="E298"/>
      <c r="F298"/>
      <c r="G298"/>
      <c r="H298"/>
    </row>
    <row r="299" spans="1:8" ht="18" customHeight="1" x14ac:dyDescent="0.3">
      <c r="A299"/>
      <c r="B299"/>
      <c r="C299"/>
      <c r="D299"/>
      <c r="E299"/>
      <c r="F299"/>
      <c r="G299"/>
      <c r="H299"/>
    </row>
    <row r="300" spans="1:8" ht="18" customHeight="1" x14ac:dyDescent="0.3">
      <c r="A300"/>
      <c r="B300"/>
      <c r="C300"/>
      <c r="D300"/>
      <c r="E300"/>
      <c r="F300"/>
      <c r="G300"/>
      <c r="H300"/>
    </row>
    <row r="301" spans="1:8" ht="18" customHeight="1" x14ac:dyDescent="0.3">
      <c r="A301"/>
      <c r="B301"/>
      <c r="C301"/>
      <c r="D301"/>
      <c r="E301"/>
      <c r="F301"/>
      <c r="G301"/>
      <c r="H301"/>
    </row>
    <row r="302" spans="1:8" ht="18" customHeight="1" x14ac:dyDescent="0.3">
      <c r="A302"/>
      <c r="B302"/>
      <c r="C302"/>
      <c r="D302"/>
      <c r="E302"/>
      <c r="F302"/>
      <c r="G302"/>
      <c r="H302"/>
    </row>
    <row r="303" spans="1:8" ht="18" customHeight="1" x14ac:dyDescent="0.3">
      <c r="A303"/>
      <c r="B303"/>
      <c r="C303"/>
      <c r="D303"/>
      <c r="E303"/>
      <c r="F303"/>
      <c r="G303"/>
      <c r="H303"/>
    </row>
    <row r="304" spans="1:8" ht="18" customHeight="1" x14ac:dyDescent="0.3">
      <c r="A304"/>
      <c r="B304"/>
      <c r="C304"/>
      <c r="D304"/>
      <c r="E304"/>
      <c r="F304"/>
      <c r="G304"/>
      <c r="H304"/>
    </row>
    <row r="305" spans="1:8" ht="18" customHeight="1" x14ac:dyDescent="0.3">
      <c r="A305"/>
      <c r="B305"/>
      <c r="C305"/>
      <c r="D305"/>
      <c r="E305"/>
      <c r="F305"/>
      <c r="G305"/>
      <c r="H305"/>
    </row>
    <row r="306" spans="1:8" ht="18" customHeight="1" x14ac:dyDescent="0.3">
      <c r="A306"/>
      <c r="B306"/>
      <c r="C306"/>
      <c r="D306"/>
      <c r="E306"/>
      <c r="F306"/>
      <c r="G306"/>
      <c r="H306"/>
    </row>
    <row r="307" spans="1:8" ht="18" customHeight="1" x14ac:dyDescent="0.3">
      <c r="A307"/>
      <c r="B307"/>
      <c r="C307"/>
      <c r="D307"/>
      <c r="E307"/>
      <c r="F307"/>
      <c r="G307"/>
      <c r="H307"/>
    </row>
    <row r="308" spans="1:8" ht="18" customHeight="1" x14ac:dyDescent="0.3">
      <c r="A308"/>
      <c r="B308"/>
      <c r="C308"/>
      <c r="D308"/>
      <c r="E308"/>
      <c r="F308"/>
      <c r="G308"/>
      <c r="H308"/>
    </row>
    <row r="309" spans="1:8" ht="18" customHeight="1" x14ac:dyDescent="0.3">
      <c r="G309" s="10"/>
    </row>
    <row r="310" spans="1:8" ht="18" customHeight="1" x14ac:dyDescent="0.3">
      <c r="G310" s="10"/>
    </row>
    <row r="311" spans="1:8" ht="18" customHeight="1" x14ac:dyDescent="0.3">
      <c r="G311" s="10"/>
    </row>
    <row r="312" spans="1:8" ht="18" customHeight="1" x14ac:dyDescent="0.3">
      <c r="G312" s="10"/>
    </row>
    <row r="313" spans="1:8" ht="18" customHeight="1" x14ac:dyDescent="0.3">
      <c r="G313" s="10"/>
    </row>
    <row r="314" spans="1:8" ht="18" customHeight="1" x14ac:dyDescent="0.3">
      <c r="G314" s="10"/>
    </row>
    <row r="315" spans="1:8" ht="18" customHeight="1" x14ac:dyDescent="0.3">
      <c r="G315" s="10"/>
    </row>
    <row r="316" spans="1:8" ht="18" customHeight="1" x14ac:dyDescent="0.3">
      <c r="G316" s="10"/>
    </row>
    <row r="317" spans="1:8" ht="18" customHeight="1" x14ac:dyDescent="0.3">
      <c r="G317" s="10"/>
    </row>
    <row r="318" spans="1:8" ht="18" customHeight="1" x14ac:dyDescent="0.3">
      <c r="G318" s="10"/>
    </row>
    <row r="319" spans="1:8" ht="18" customHeight="1" x14ac:dyDescent="0.3">
      <c r="G319" s="10"/>
    </row>
    <row r="320" spans="1:8" ht="18" customHeight="1" x14ac:dyDescent="0.3">
      <c r="G320" s="10"/>
    </row>
    <row r="321" spans="7:7" ht="18" customHeight="1" x14ac:dyDescent="0.3">
      <c r="G321" s="10"/>
    </row>
    <row r="322" spans="7:7" ht="18" customHeight="1" x14ac:dyDescent="0.3">
      <c r="G322" s="10"/>
    </row>
    <row r="323" spans="7:7" ht="18" customHeight="1" x14ac:dyDescent="0.3">
      <c r="G323" s="10"/>
    </row>
    <row r="324" spans="7:7" ht="18" customHeight="1" x14ac:dyDescent="0.3">
      <c r="G324" s="10"/>
    </row>
    <row r="325" spans="7:7" ht="18" customHeight="1" x14ac:dyDescent="0.3">
      <c r="G325" s="10"/>
    </row>
    <row r="326" spans="7:7" ht="18" customHeight="1" x14ac:dyDescent="0.3">
      <c r="G326" s="10"/>
    </row>
    <row r="327" spans="7:7" ht="18" customHeight="1" x14ac:dyDescent="0.3">
      <c r="G327" s="10"/>
    </row>
    <row r="328" spans="7:7" ht="18" customHeight="1" x14ac:dyDescent="0.3">
      <c r="G328" s="10"/>
    </row>
    <row r="329" spans="7:7" ht="18" customHeight="1" x14ac:dyDescent="0.3">
      <c r="G329" s="10"/>
    </row>
    <row r="330" spans="7:7" ht="18" customHeight="1" x14ac:dyDescent="0.3">
      <c r="G330" s="10"/>
    </row>
    <row r="331" spans="7:7" ht="18" customHeight="1" x14ac:dyDescent="0.3">
      <c r="G331" s="10"/>
    </row>
    <row r="332" spans="7:7" ht="18" customHeight="1" x14ac:dyDescent="0.3">
      <c r="G332" s="10"/>
    </row>
    <row r="333" spans="7:7" ht="18" customHeight="1" x14ac:dyDescent="0.3">
      <c r="G333" s="10"/>
    </row>
    <row r="334" spans="7:7" ht="18" customHeight="1" x14ac:dyDescent="0.3">
      <c r="G334" s="10"/>
    </row>
    <row r="335" spans="7:7" ht="18" customHeight="1" x14ac:dyDescent="0.3">
      <c r="G335" s="10"/>
    </row>
    <row r="336" spans="7:7" ht="18" customHeight="1" x14ac:dyDescent="0.3">
      <c r="G336" s="10"/>
    </row>
    <row r="337" spans="7:7" ht="18" customHeight="1" x14ac:dyDescent="0.3">
      <c r="G337" s="10"/>
    </row>
    <row r="338" spans="7:7" ht="18" customHeight="1" x14ac:dyDescent="0.3">
      <c r="G338" s="10"/>
    </row>
    <row r="339" spans="7:7" ht="18" customHeight="1" x14ac:dyDescent="0.3">
      <c r="G339" s="10"/>
    </row>
    <row r="340" spans="7:7" ht="18" customHeight="1" x14ac:dyDescent="0.3">
      <c r="G340" s="10"/>
    </row>
    <row r="341" spans="7:7" ht="18" customHeight="1" x14ac:dyDescent="0.3">
      <c r="G341" s="10"/>
    </row>
    <row r="342" spans="7:7" ht="18" customHeight="1" x14ac:dyDescent="0.3">
      <c r="G342" s="10"/>
    </row>
    <row r="343" spans="7:7" ht="18" customHeight="1" x14ac:dyDescent="0.3">
      <c r="G343" s="10"/>
    </row>
    <row r="344" spans="7:7" ht="18" customHeight="1" x14ac:dyDescent="0.3">
      <c r="G344" s="10"/>
    </row>
    <row r="345" spans="7:7" ht="18" customHeight="1" x14ac:dyDescent="0.3">
      <c r="G345" s="10"/>
    </row>
    <row r="346" spans="7:7" ht="18" customHeight="1" x14ac:dyDescent="0.3">
      <c r="G346" s="10"/>
    </row>
    <row r="347" spans="7:7" ht="18" customHeight="1" x14ac:dyDescent="0.3">
      <c r="G347" s="10"/>
    </row>
    <row r="348" spans="7:7" ht="18" customHeight="1" x14ac:dyDescent="0.3">
      <c r="G348" s="10"/>
    </row>
    <row r="349" spans="7:7" ht="18" customHeight="1" x14ac:dyDescent="0.3">
      <c r="G349" s="10"/>
    </row>
    <row r="350" spans="7:7" ht="18" customHeight="1" x14ac:dyDescent="0.3">
      <c r="G350" s="10"/>
    </row>
    <row r="351" spans="7:7" ht="18" customHeight="1" x14ac:dyDescent="0.3">
      <c r="G351" s="10"/>
    </row>
    <row r="352" spans="7:7" ht="18" customHeight="1" x14ac:dyDescent="0.3">
      <c r="G352" s="10"/>
    </row>
    <row r="353" spans="7:7" ht="18" customHeight="1" x14ac:dyDescent="0.3">
      <c r="G353" s="10"/>
    </row>
    <row r="354" spans="7:7" ht="18" customHeight="1" x14ac:dyDescent="0.3">
      <c r="G354" s="10"/>
    </row>
    <row r="355" spans="7:7" ht="18" customHeight="1" x14ac:dyDescent="0.3">
      <c r="G355" s="10"/>
    </row>
    <row r="356" spans="7:7" ht="18" customHeight="1" x14ac:dyDescent="0.3">
      <c r="G356" s="10"/>
    </row>
    <row r="357" spans="7:7" ht="18" customHeight="1" x14ac:dyDescent="0.3">
      <c r="G357" s="10"/>
    </row>
    <row r="358" spans="7:7" ht="18" customHeight="1" x14ac:dyDescent="0.3">
      <c r="G358" s="10"/>
    </row>
    <row r="359" spans="7:7" ht="18" customHeight="1" x14ac:dyDescent="0.3">
      <c r="G359" s="10"/>
    </row>
    <row r="360" spans="7:7" ht="18" customHeight="1" x14ac:dyDescent="0.3">
      <c r="G360" s="10"/>
    </row>
    <row r="361" spans="7:7" ht="18" customHeight="1" x14ac:dyDescent="0.3">
      <c r="G361" s="10"/>
    </row>
    <row r="362" spans="7:7" ht="18" customHeight="1" x14ac:dyDescent="0.3">
      <c r="G362" s="10"/>
    </row>
    <row r="363" spans="7:7" ht="18" customHeight="1" x14ac:dyDescent="0.3">
      <c r="G363" s="10"/>
    </row>
    <row r="364" spans="7:7" ht="18" customHeight="1" x14ac:dyDescent="0.3">
      <c r="G364" s="10"/>
    </row>
    <row r="365" spans="7:7" ht="18" customHeight="1" x14ac:dyDescent="0.3">
      <c r="G365" s="10"/>
    </row>
    <row r="366" spans="7:7" ht="18" customHeight="1" x14ac:dyDescent="0.3">
      <c r="G366" s="10"/>
    </row>
    <row r="367" spans="7:7" ht="18" customHeight="1" x14ac:dyDescent="0.3">
      <c r="G367" s="10"/>
    </row>
    <row r="368" spans="7:7" ht="18" customHeight="1" x14ac:dyDescent="0.3">
      <c r="G368" s="10"/>
    </row>
    <row r="369" spans="7:7" ht="18" customHeight="1" x14ac:dyDescent="0.3">
      <c r="G369" s="10"/>
    </row>
    <row r="370" spans="7:7" ht="18" customHeight="1" x14ac:dyDescent="0.3">
      <c r="G370" s="10"/>
    </row>
    <row r="371" spans="7:7" ht="18" customHeight="1" x14ac:dyDescent="0.3">
      <c r="G371" s="10"/>
    </row>
    <row r="372" spans="7:7" ht="18" customHeight="1" x14ac:dyDescent="0.3">
      <c r="G372" s="10"/>
    </row>
    <row r="373" spans="7:7" ht="18" customHeight="1" x14ac:dyDescent="0.3">
      <c r="G373" s="10"/>
    </row>
    <row r="374" spans="7:7" ht="18" customHeight="1" x14ac:dyDescent="0.3">
      <c r="G374" s="10"/>
    </row>
    <row r="375" spans="7:7" ht="18" customHeight="1" x14ac:dyDescent="0.3">
      <c r="G375" s="10"/>
    </row>
    <row r="376" spans="7:7" ht="18" customHeight="1" x14ac:dyDescent="0.3">
      <c r="G376" s="10"/>
    </row>
    <row r="377" spans="7:7" ht="18" customHeight="1" x14ac:dyDescent="0.3">
      <c r="G377" s="10"/>
    </row>
    <row r="378" spans="7:7" ht="18" customHeight="1" x14ac:dyDescent="0.3">
      <c r="G378" s="10"/>
    </row>
    <row r="379" spans="7:7" ht="18" customHeight="1" x14ac:dyDescent="0.3">
      <c r="G379" s="10"/>
    </row>
    <row r="380" spans="7:7" ht="18" customHeight="1" x14ac:dyDescent="0.3">
      <c r="G380" s="10"/>
    </row>
    <row r="381" spans="7:7" ht="18" customHeight="1" x14ac:dyDescent="0.3">
      <c r="G381" s="10"/>
    </row>
    <row r="382" spans="7:7" ht="18" customHeight="1" x14ac:dyDescent="0.3">
      <c r="G382" s="10"/>
    </row>
    <row r="383" spans="7:7" ht="18" customHeight="1" x14ac:dyDescent="0.3">
      <c r="G383" s="10"/>
    </row>
    <row r="384" spans="7:7" ht="18" customHeight="1" x14ac:dyDescent="0.3">
      <c r="G384" s="10"/>
    </row>
    <row r="385" spans="7:7" ht="18" customHeight="1" x14ac:dyDescent="0.3">
      <c r="G385" s="10"/>
    </row>
    <row r="386" spans="7:7" ht="18" customHeight="1" x14ac:dyDescent="0.3">
      <c r="G386" s="10"/>
    </row>
    <row r="387" spans="7:7" ht="18" customHeight="1" x14ac:dyDescent="0.3">
      <c r="G387" s="10"/>
    </row>
    <row r="388" spans="7:7" ht="18" customHeight="1" x14ac:dyDescent="0.3">
      <c r="G388" s="10"/>
    </row>
    <row r="389" spans="7:7" ht="18" customHeight="1" x14ac:dyDescent="0.3">
      <c r="G389" s="10"/>
    </row>
    <row r="390" spans="7:7" ht="18" customHeight="1" x14ac:dyDescent="0.3">
      <c r="G390" s="10"/>
    </row>
    <row r="391" spans="7:7" ht="18" customHeight="1" x14ac:dyDescent="0.3">
      <c r="G391" s="10"/>
    </row>
    <row r="392" spans="7:7" ht="18" customHeight="1" x14ac:dyDescent="0.3">
      <c r="G392" s="10"/>
    </row>
    <row r="393" spans="7:7" ht="18" customHeight="1" x14ac:dyDescent="0.3">
      <c r="G393" s="10"/>
    </row>
    <row r="394" spans="7:7" ht="18" customHeight="1" x14ac:dyDescent="0.3">
      <c r="G394" s="10"/>
    </row>
    <row r="395" spans="7:7" ht="18" customHeight="1" x14ac:dyDescent="0.3">
      <c r="G395" s="10"/>
    </row>
    <row r="396" spans="7:7" ht="18" customHeight="1" x14ac:dyDescent="0.3">
      <c r="G396" s="10"/>
    </row>
    <row r="397" spans="7:7" ht="18" customHeight="1" x14ac:dyDescent="0.3">
      <c r="G397" s="10"/>
    </row>
    <row r="398" spans="7:7" ht="18" customHeight="1" x14ac:dyDescent="0.3">
      <c r="G398" s="10"/>
    </row>
    <row r="399" spans="7:7" ht="18" customHeight="1" x14ac:dyDescent="0.3">
      <c r="G399" s="10"/>
    </row>
    <row r="400" spans="7:7" ht="18" customHeight="1" x14ac:dyDescent="0.3">
      <c r="G400" s="10"/>
    </row>
    <row r="401" spans="7:7" ht="18" customHeight="1" x14ac:dyDescent="0.3">
      <c r="G401" s="10"/>
    </row>
    <row r="402" spans="7:7" ht="18" customHeight="1" x14ac:dyDescent="0.3">
      <c r="G402" s="10"/>
    </row>
    <row r="403" spans="7:7" ht="18" customHeight="1" x14ac:dyDescent="0.3">
      <c r="G403" s="10"/>
    </row>
    <row r="404" spans="7:7" ht="18" customHeight="1" x14ac:dyDescent="0.3">
      <c r="G404" s="10"/>
    </row>
    <row r="405" spans="7:7" ht="18" customHeight="1" x14ac:dyDescent="0.3">
      <c r="G405" s="10"/>
    </row>
    <row r="406" spans="7:7" ht="18" customHeight="1" x14ac:dyDescent="0.3">
      <c r="G406" s="10"/>
    </row>
    <row r="407" spans="7:7" ht="18" customHeight="1" x14ac:dyDescent="0.3">
      <c r="G407" s="10"/>
    </row>
    <row r="408" spans="7:7" ht="18" customHeight="1" x14ac:dyDescent="0.3">
      <c r="G408" s="10"/>
    </row>
    <row r="409" spans="7:7" ht="18" customHeight="1" x14ac:dyDescent="0.3">
      <c r="G409" s="10"/>
    </row>
    <row r="410" spans="7:7" ht="18" customHeight="1" x14ac:dyDescent="0.3">
      <c r="G410" s="10"/>
    </row>
    <row r="411" spans="7:7" ht="18" customHeight="1" x14ac:dyDescent="0.3">
      <c r="G411" s="10"/>
    </row>
    <row r="412" spans="7:7" ht="18" customHeight="1" x14ac:dyDescent="0.3">
      <c r="G412" s="10"/>
    </row>
    <row r="413" spans="7:7" ht="18" customHeight="1" x14ac:dyDescent="0.3">
      <c r="G413" s="10"/>
    </row>
    <row r="414" spans="7:7" ht="18" customHeight="1" x14ac:dyDescent="0.3">
      <c r="G414" s="10"/>
    </row>
    <row r="415" spans="7:7" ht="18" customHeight="1" x14ac:dyDescent="0.3">
      <c r="G415" s="10"/>
    </row>
    <row r="416" spans="7:7" ht="18" customHeight="1" x14ac:dyDescent="0.3">
      <c r="G416" s="10"/>
    </row>
    <row r="417" spans="7:7" ht="18" customHeight="1" x14ac:dyDescent="0.3">
      <c r="G417" s="10"/>
    </row>
    <row r="418" spans="7:7" ht="18" customHeight="1" x14ac:dyDescent="0.3">
      <c r="G418" s="10"/>
    </row>
    <row r="419" spans="7:7" ht="18" customHeight="1" x14ac:dyDescent="0.3">
      <c r="G419" s="10"/>
    </row>
    <row r="420" spans="7:7" ht="18" customHeight="1" x14ac:dyDescent="0.3">
      <c r="G420" s="10"/>
    </row>
    <row r="421" spans="7:7" ht="18" customHeight="1" x14ac:dyDescent="0.3">
      <c r="G421" s="10"/>
    </row>
    <row r="422" spans="7:7" ht="18" customHeight="1" x14ac:dyDescent="0.3">
      <c r="G422" s="10"/>
    </row>
    <row r="423" spans="7:7" ht="18" customHeight="1" x14ac:dyDescent="0.3">
      <c r="G423" s="10"/>
    </row>
    <row r="424" spans="7:7" ht="18" customHeight="1" x14ac:dyDescent="0.3">
      <c r="G424" s="10"/>
    </row>
    <row r="425" spans="7:7" ht="18" customHeight="1" x14ac:dyDescent="0.3">
      <c r="G425" s="10"/>
    </row>
    <row r="426" spans="7:7" ht="18" customHeight="1" x14ac:dyDescent="0.3">
      <c r="G426" s="10"/>
    </row>
    <row r="427" spans="7:7" ht="18" customHeight="1" x14ac:dyDescent="0.3">
      <c r="G427" s="10"/>
    </row>
    <row r="428" spans="7:7" ht="18" customHeight="1" x14ac:dyDescent="0.3">
      <c r="G428" s="10"/>
    </row>
    <row r="429" spans="7:7" ht="18" customHeight="1" x14ac:dyDescent="0.3">
      <c r="G429" s="10"/>
    </row>
    <row r="430" spans="7:7" ht="18" customHeight="1" x14ac:dyDescent="0.3"/>
    <row r="431" spans="7:7" ht="18" customHeight="1" x14ac:dyDescent="0.3"/>
    <row r="432" spans="7:7" ht="18" customHeight="1" x14ac:dyDescent="0.3"/>
    <row r="433" ht="18" customHeight="1" x14ac:dyDescent="0.3"/>
    <row r="434" ht="18" customHeight="1" x14ac:dyDescent="0.3"/>
    <row r="435" ht="18" customHeight="1" x14ac:dyDescent="0.3"/>
    <row r="436" ht="18" customHeight="1" x14ac:dyDescent="0.3"/>
    <row r="437" ht="18" customHeight="1" x14ac:dyDescent="0.3"/>
    <row r="438" ht="18" customHeight="1" x14ac:dyDescent="0.3"/>
    <row r="439" ht="18" customHeight="1" x14ac:dyDescent="0.3"/>
    <row r="440" ht="18" customHeight="1" x14ac:dyDescent="0.3"/>
    <row r="441" ht="18" customHeight="1" x14ac:dyDescent="0.3"/>
    <row r="442" ht="18" customHeight="1" x14ac:dyDescent="0.3"/>
    <row r="443" ht="18" customHeight="1" x14ac:dyDescent="0.3"/>
    <row r="444" ht="18" customHeight="1" x14ac:dyDescent="0.3"/>
    <row r="445" ht="18" customHeight="1" x14ac:dyDescent="0.3"/>
    <row r="446" ht="18" customHeight="1" x14ac:dyDescent="0.3"/>
    <row r="447" ht="18" customHeight="1" x14ac:dyDescent="0.3"/>
    <row r="448" ht="18" customHeight="1" x14ac:dyDescent="0.3"/>
    <row r="449" ht="18" customHeight="1" x14ac:dyDescent="0.3"/>
    <row r="450" ht="18" customHeight="1" x14ac:dyDescent="0.3"/>
    <row r="451" ht="18" customHeight="1" x14ac:dyDescent="0.3"/>
    <row r="452" ht="18" customHeight="1" x14ac:dyDescent="0.3"/>
    <row r="453" ht="18" customHeight="1" x14ac:dyDescent="0.3"/>
    <row r="454" ht="18" customHeight="1" x14ac:dyDescent="0.3"/>
    <row r="455" ht="18" customHeight="1" x14ac:dyDescent="0.3"/>
    <row r="456" ht="18" customHeight="1" x14ac:dyDescent="0.3"/>
    <row r="457" ht="18" customHeight="1" x14ac:dyDescent="0.3"/>
    <row r="458" ht="18" customHeight="1" x14ac:dyDescent="0.3"/>
    <row r="459" ht="18" customHeight="1" x14ac:dyDescent="0.3"/>
    <row r="460" ht="18" customHeight="1" x14ac:dyDescent="0.3"/>
    <row r="461" ht="18" customHeight="1" x14ac:dyDescent="0.3"/>
    <row r="462" ht="18" customHeight="1" x14ac:dyDescent="0.3"/>
    <row r="463" ht="18" customHeight="1" x14ac:dyDescent="0.3"/>
    <row r="464" ht="18" customHeight="1" x14ac:dyDescent="0.3"/>
    <row r="465" ht="18" customHeight="1" x14ac:dyDescent="0.3"/>
    <row r="466" ht="18" customHeight="1" x14ac:dyDescent="0.3"/>
    <row r="467" ht="18" customHeight="1" x14ac:dyDescent="0.3"/>
    <row r="468" ht="18" customHeight="1" x14ac:dyDescent="0.3"/>
    <row r="469" ht="18" customHeight="1" x14ac:dyDescent="0.3"/>
    <row r="470" ht="18" customHeight="1" x14ac:dyDescent="0.3"/>
    <row r="471" ht="18" customHeight="1" x14ac:dyDescent="0.3"/>
    <row r="472" ht="18" customHeight="1" x14ac:dyDescent="0.3"/>
    <row r="473" ht="18" customHeight="1" x14ac:dyDescent="0.3"/>
    <row r="474" ht="18" customHeight="1" x14ac:dyDescent="0.3"/>
    <row r="475" ht="18" customHeight="1" x14ac:dyDescent="0.3"/>
    <row r="476" ht="18" customHeight="1" x14ac:dyDescent="0.3"/>
    <row r="477" ht="18" customHeight="1" x14ac:dyDescent="0.3"/>
    <row r="65536" spans="1:1" x14ac:dyDescent="0.3">
      <c r="A65536" s="2" t="e">
        <f>#REF!</f>
        <v>#REF!</v>
      </c>
    </row>
  </sheetData>
  <sheetProtection selectLockedCells="1"/>
  <autoFilter ref="A8:H308"/>
  <sortState ref="J9:N19">
    <sortCondition descending="1" ref="N9:N19"/>
  </sortState>
  <mergeCells count="2">
    <mergeCell ref="E7:G7"/>
    <mergeCell ref="J1:O3"/>
  </mergeCells>
  <phoneticPr fontId="0" type="noConversion"/>
  <conditionalFormatting sqref="C9:E108">
    <cfRule type="cellIs" dxfId="4" priority="2" stopIfTrue="1" operator="between">
      <formula>1</formula>
      <formula>500</formula>
    </cfRule>
  </conditionalFormatting>
  <conditionalFormatting sqref="B9:B108">
    <cfRule type="cellIs" dxfId="3" priority="1" stopIfTrue="1" operator="between">
      <formula>1</formula>
      <formula>500</formula>
    </cfRule>
  </conditionalFormatting>
  <conditionalFormatting sqref="H9:H108">
    <cfRule type="cellIs" dxfId="2" priority="55" stopIfTrue="1" operator="equal">
      <formula>#REF!</formula>
    </cfRule>
    <cfRule type="cellIs" dxfId="1" priority="56" stopIfTrue="1" operator="equal">
      <formula>#REF!</formula>
    </cfRule>
    <cfRule type="cellIs" dxfId="0" priority="57" stopIfTrue="1" operator="equal">
      <formula>#REF!</formula>
    </cfRule>
  </conditionalFormatting>
  <dataValidations count="2">
    <dataValidation type="custom" allowBlank="1" showInputMessage="1" showErrorMessage="1" errorTitle="ERREUR" error="Le temps que vous saisissez est inférieur au précédent" sqref="G10:G108">
      <formula1>OR(G10=G9,G10&gt;G9)</formula1>
    </dataValidation>
    <dataValidation type="custom" allowBlank="1" showInputMessage="1" showErrorMessage="1" errorTitle="Erreur sur Dossards" error="Seuls, les dossards compris entre 200 et 299 seront acceptés pour la catégorie Benjamines !_x000a_                                                    ou alors, ce dossard est déjà arrivé" sqref="F9:F108">
      <formula1>AND(COUNTIF($F$9:$F$308,F9)=1,F9&lt;300,F9&gt;199)</formula1>
    </dataValidation>
  </dataValidations>
  <printOptions horizontalCentered="1"/>
  <pageMargins left="0.19685039370078741" right="0.19685039370078741" top="0.39370078740157483" bottom="0.39370078740157483" header="0.51181102362204722" footer="0.11811023622047245"/>
  <pageSetup paperSize="9" scale="70" orientation="portrait" horizontalDpi="300" verticalDpi="300" r:id="rId1"/>
  <headerFooter alignWithMargins="0">
    <oddFooter>&amp;L&amp;G&amp;   L2V 55&amp;CClassement individuel de la catégorie Benjamines&amp;RPage &amp;P sur &amp;N</oddFooter>
  </headerFooter>
  <rowBreaks count="1" manualBreakCount="1">
    <brk id="59" max="16383" man="1"/>
  </rowBreaks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LISTE</vt:lpstr>
      <vt:lpstr>BF</vt:lpstr>
      <vt:lpstr>LISTE!Criteres</vt:lpstr>
      <vt:lpstr>BF!Impression_des_titres</vt:lpstr>
      <vt:lpstr>LISTE!Impression_des_titres</vt:lpstr>
      <vt:lpstr>BF!Zone_d_impression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Poloche</dc:creator>
  <cp:lastModifiedBy>MAMPRIN Jean Claude</cp:lastModifiedBy>
  <cp:lastPrinted>2016-08-20T09:28:35Z</cp:lastPrinted>
  <dcterms:created xsi:type="dcterms:W3CDTF">2013-09-22T10:05:43Z</dcterms:created>
  <dcterms:modified xsi:type="dcterms:W3CDTF">2016-08-20T09:54:26Z</dcterms:modified>
</cp:coreProperties>
</file>