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75" windowWidth="17715" windowHeight="6150" tabRatio="872"/>
  </bookViews>
  <sheets>
    <sheet name="Dimensionnement" sheetId="8" r:id="rId1"/>
    <sheet name="Puissances des UI" sheetId="7" r:id="rId2"/>
  </sheets>
  <definedNames>
    <definedName name="Cassette.2.voies.RDC">'Puissances des UI'!$AF$8:$AI$19</definedName>
    <definedName name="Cassette.600x600.RCIM">'Puissances des UI'!$G$8:$J$17</definedName>
    <definedName name="Cassette.800x800.Ht.perf.RCI">'Puissances des UI'!$AP$8:$AS$16</definedName>
    <definedName name="Cassette.800x800.RCI.EK">'Puissances des UI'!$AK$8:$AN$20</definedName>
    <definedName name="Console.carrossée.RPF">'Puissances des UI'!$V$8:$Y$16</definedName>
    <definedName name="Console.non.carrossée.RPFI">'Puissances des UI'!$AA$8:$AD$16</definedName>
    <definedName name="elechitachi">#REF!</definedName>
    <definedName name="Gainable.hôtelier.M1.RPIM">'Puissances des UI'!$L$8:$O$13</definedName>
    <definedName name="Gainable.M1.RPI">'Puissances des UI'!$B$8:$E$25</definedName>
    <definedName name="Mural.RPK">'Puissances des UI'!$Q$8:$T$19</definedName>
    <definedName name="Plafonnier.RPC">'Puissances des UI'!$AU$8:$AX$18</definedName>
  </definedNames>
  <calcPr calcId="145621"/>
</workbook>
</file>

<file path=xl/calcChain.xml><?xml version="1.0" encoding="utf-8"?>
<calcChain xmlns="http://schemas.openxmlformats.org/spreadsheetml/2006/main">
  <c r="T14" i="8" l="1"/>
  <c r="L19" i="8" l="1"/>
  <c r="AN20" i="7"/>
  <c r="AM20" i="7"/>
  <c r="AL20" i="7"/>
  <c r="AN19" i="7"/>
  <c r="AM19" i="7"/>
  <c r="AL19" i="7"/>
  <c r="AI19" i="7"/>
  <c r="AH19" i="7"/>
  <c r="AG19" i="7"/>
  <c r="T19" i="7"/>
  <c r="S19" i="7"/>
  <c r="R19" i="7"/>
  <c r="AX18" i="7"/>
  <c r="AW18" i="7"/>
  <c r="AV18" i="7"/>
  <c r="AN18" i="7"/>
  <c r="AM18" i="7"/>
  <c r="AL18" i="7"/>
  <c r="AI18" i="7"/>
  <c r="AH18" i="7"/>
  <c r="AG18" i="7"/>
  <c r="T18" i="7"/>
  <c r="S18" i="7"/>
  <c r="R18" i="7"/>
  <c r="AX17" i="7"/>
  <c r="AW17" i="7"/>
  <c r="AV17" i="7"/>
  <c r="AN17" i="7"/>
  <c r="AM17" i="7"/>
  <c r="AL17" i="7"/>
  <c r="AI17" i="7"/>
  <c r="AH17" i="7"/>
  <c r="AG17" i="7"/>
  <c r="T17" i="7"/>
  <c r="S17" i="7"/>
  <c r="R17" i="7"/>
  <c r="J17" i="7"/>
  <c r="I17" i="7"/>
  <c r="H17" i="7"/>
  <c r="AX16" i="7"/>
  <c r="AW16" i="7"/>
  <c r="AV16" i="7"/>
  <c r="AS16" i="7"/>
  <c r="AR16" i="7"/>
  <c r="AQ16" i="7"/>
  <c r="AN16" i="7"/>
  <c r="AM16" i="7"/>
  <c r="AL16" i="7"/>
  <c r="AI16" i="7"/>
  <c r="AH16" i="7"/>
  <c r="AG16" i="7"/>
  <c r="AD16" i="7"/>
  <c r="AC16" i="7"/>
  <c r="AB16" i="7"/>
  <c r="Y16" i="7"/>
  <c r="X16" i="7"/>
  <c r="W16" i="7"/>
  <c r="T16" i="7"/>
  <c r="S16" i="7"/>
  <c r="R16" i="7"/>
  <c r="J16" i="7"/>
  <c r="I16" i="7"/>
  <c r="H16" i="7"/>
  <c r="AX15" i="7"/>
  <c r="AW15" i="7"/>
  <c r="AV15" i="7"/>
  <c r="AS15" i="7"/>
  <c r="AR15" i="7"/>
  <c r="AQ15" i="7"/>
  <c r="AN15" i="7"/>
  <c r="AM15" i="7"/>
  <c r="AL15" i="7"/>
  <c r="AI15" i="7"/>
  <c r="AH15" i="7"/>
  <c r="AG15" i="7"/>
  <c r="AD15" i="7"/>
  <c r="AC15" i="7"/>
  <c r="AB15" i="7"/>
  <c r="Y15" i="7"/>
  <c r="X15" i="7"/>
  <c r="W15" i="7"/>
  <c r="T15" i="7"/>
  <c r="S15" i="7"/>
  <c r="R15" i="7"/>
  <c r="J15" i="7"/>
  <c r="I15" i="7"/>
  <c r="H15" i="7"/>
  <c r="AX14" i="7"/>
  <c r="AW14" i="7"/>
  <c r="AV14" i="7"/>
  <c r="AS14" i="7"/>
  <c r="AR14" i="7"/>
  <c r="AQ14" i="7"/>
  <c r="AN14" i="7"/>
  <c r="AM14" i="7"/>
  <c r="AL14" i="7"/>
  <c r="AI14" i="7"/>
  <c r="AH14" i="7"/>
  <c r="AG14" i="7"/>
  <c r="AD14" i="7"/>
  <c r="AC14" i="7"/>
  <c r="AB14" i="7"/>
  <c r="Y14" i="7"/>
  <c r="X14" i="7"/>
  <c r="W14" i="7"/>
  <c r="T14" i="7"/>
  <c r="S14" i="7"/>
  <c r="R14" i="7"/>
  <c r="J14" i="7"/>
  <c r="I14" i="7"/>
  <c r="H14" i="7"/>
  <c r="AX13" i="7"/>
  <c r="AW13" i="7"/>
  <c r="AV13" i="7"/>
  <c r="AS13" i="7"/>
  <c r="AR13" i="7"/>
  <c r="AQ13" i="7"/>
  <c r="AN13" i="7"/>
  <c r="AM13" i="7"/>
  <c r="AL13" i="7"/>
  <c r="AI13" i="7"/>
  <c r="AH13" i="7"/>
  <c r="AG13" i="7"/>
  <c r="AD13" i="7"/>
  <c r="AC13" i="7"/>
  <c r="AB13" i="7"/>
  <c r="Y13" i="7"/>
  <c r="X13" i="7"/>
  <c r="W13" i="7"/>
  <c r="T13" i="7"/>
  <c r="S13" i="7"/>
  <c r="R13" i="7"/>
  <c r="O13" i="7"/>
  <c r="N13" i="7"/>
  <c r="M13" i="7"/>
  <c r="J13" i="7"/>
  <c r="I13" i="7"/>
  <c r="H13" i="7"/>
  <c r="AX12" i="7"/>
  <c r="AW12" i="7"/>
  <c r="AV12" i="7"/>
  <c r="AS12" i="7"/>
  <c r="AR12" i="7"/>
  <c r="AQ12" i="7"/>
  <c r="AN12" i="7"/>
  <c r="AM12" i="7"/>
  <c r="AL12" i="7"/>
  <c r="AI12" i="7"/>
  <c r="AH12" i="7"/>
  <c r="AG12" i="7"/>
  <c r="AD12" i="7"/>
  <c r="AC12" i="7"/>
  <c r="AB12" i="7"/>
  <c r="Y12" i="7"/>
  <c r="X12" i="7"/>
  <c r="W12" i="7"/>
  <c r="T12" i="7"/>
  <c r="S12" i="7"/>
  <c r="R12" i="7"/>
  <c r="O12" i="7"/>
  <c r="N12" i="7"/>
  <c r="M12" i="7"/>
  <c r="J12" i="7"/>
  <c r="I12" i="7"/>
  <c r="H12" i="7"/>
  <c r="AX11" i="7"/>
  <c r="AW11" i="7"/>
  <c r="AV11" i="7"/>
  <c r="AS11" i="7"/>
  <c r="AR11" i="7"/>
  <c r="AQ11" i="7"/>
  <c r="AN11" i="7"/>
  <c r="AM11" i="7"/>
  <c r="AL11" i="7"/>
  <c r="AI11" i="7"/>
  <c r="AH11" i="7"/>
  <c r="AG11" i="7"/>
  <c r="AD11" i="7"/>
  <c r="AC11" i="7"/>
  <c r="AB11" i="7"/>
  <c r="Y11" i="7"/>
  <c r="X11" i="7"/>
  <c r="W11" i="7"/>
  <c r="T11" i="7"/>
  <c r="S11" i="7"/>
  <c r="R11" i="7"/>
  <c r="O11" i="7"/>
  <c r="N11" i="7"/>
  <c r="M11" i="7"/>
  <c r="J11" i="7"/>
  <c r="I11" i="7"/>
  <c r="H11" i="7"/>
  <c r="AX10" i="7"/>
  <c r="AW10" i="7"/>
  <c r="AV10" i="7"/>
  <c r="AS10" i="7"/>
  <c r="AR10" i="7"/>
  <c r="AQ10" i="7"/>
  <c r="AN10" i="7"/>
  <c r="AM10" i="7"/>
  <c r="AL10" i="7"/>
  <c r="AI10" i="7"/>
  <c r="AH10" i="7"/>
  <c r="AG10" i="7"/>
  <c r="AD10" i="7"/>
  <c r="AC10" i="7"/>
  <c r="AB10" i="7"/>
  <c r="Y10" i="7"/>
  <c r="X10" i="7"/>
  <c r="W10" i="7"/>
  <c r="T10" i="7"/>
  <c r="S10" i="7"/>
  <c r="R10" i="7"/>
  <c r="O10" i="7"/>
  <c r="N10" i="7"/>
  <c r="M10" i="7"/>
  <c r="J10" i="7"/>
  <c r="I10" i="7"/>
  <c r="H10" i="7"/>
  <c r="AX9" i="7"/>
  <c r="AW9" i="7"/>
  <c r="AV9" i="7"/>
  <c r="AS9" i="7"/>
  <c r="AR9" i="7"/>
  <c r="AQ9" i="7"/>
  <c r="AN9" i="7"/>
  <c r="AM9" i="7"/>
  <c r="AL9" i="7"/>
  <c r="AI9" i="7"/>
  <c r="AH9" i="7"/>
  <c r="AG9" i="7"/>
  <c r="AD9" i="7"/>
  <c r="AC9" i="7"/>
  <c r="AB9" i="7"/>
  <c r="Y9" i="7"/>
  <c r="X9" i="7"/>
  <c r="W9" i="7"/>
  <c r="T9" i="7"/>
  <c r="S9" i="7"/>
  <c r="R9" i="7"/>
  <c r="O9" i="7"/>
  <c r="N9" i="7"/>
  <c r="M9" i="7"/>
  <c r="J9" i="7"/>
  <c r="I9" i="7"/>
  <c r="H9" i="7"/>
  <c r="P19" i="8"/>
  <c r="Q19" i="8" s="1"/>
  <c r="R19" i="8"/>
  <c r="M19" i="8"/>
  <c r="T19" i="8" l="1"/>
</calcChain>
</file>

<file path=xl/sharedStrings.xml><?xml version="1.0" encoding="utf-8"?>
<sst xmlns="http://schemas.openxmlformats.org/spreadsheetml/2006/main" count="203" uniqueCount="135">
  <si>
    <t>RPI-0.6FSN4E</t>
  </si>
  <si>
    <t>RPI-0.8FSN4E</t>
  </si>
  <si>
    <t>RPI-1.0FSN4E</t>
  </si>
  <si>
    <t>RPI-1.5FSN4E</t>
  </si>
  <si>
    <t>RPI-2.0FSN4E</t>
  </si>
  <si>
    <t>RPI-2.5FSN4E</t>
  </si>
  <si>
    <t>RPI-3.0FSN4E</t>
  </si>
  <si>
    <t>RPI-4.0FSN4E</t>
  </si>
  <si>
    <t>RPI-5.0FSN4E</t>
  </si>
  <si>
    <t>RPI-6.0FSN4E</t>
  </si>
  <si>
    <t>RPI-8.0FSN3E</t>
  </si>
  <si>
    <t>RPI-10.0FSN3E</t>
  </si>
  <si>
    <t>RPI-16.0FSN3E</t>
  </si>
  <si>
    <t>RPI-20.0FSN3E</t>
  </si>
  <si>
    <t>RCI-1.0FSN3EK</t>
  </si>
  <si>
    <t>RCI-1.5FSN3EK</t>
  </si>
  <si>
    <t>RCI-2.0FSN3EK</t>
  </si>
  <si>
    <t>RCI-2.5FSN3EK</t>
  </si>
  <si>
    <t>RCI-3.0FSN3EK</t>
  </si>
  <si>
    <t>RCI-4.0FSN3EK</t>
  </si>
  <si>
    <t>RCI-5.0FSN3EK</t>
  </si>
  <si>
    <t>RCI-6.0FSN3EK</t>
  </si>
  <si>
    <t>RCD-1.0FSN2</t>
  </si>
  <si>
    <t>RCD-1.5FSN2</t>
  </si>
  <si>
    <t>RCD-2.0FSN2</t>
  </si>
  <si>
    <t>RCD-2.5FSN2</t>
  </si>
  <si>
    <t>RCD-3.0FSN2</t>
  </si>
  <si>
    <t>RCD-4.0FSN2</t>
  </si>
  <si>
    <t>RCD-5.0FSN2</t>
  </si>
  <si>
    <t>RPC-1.5FSN3</t>
  </si>
  <si>
    <t>RPC-2.0FSN3</t>
  </si>
  <si>
    <t>RPC-2.5FSN3</t>
  </si>
  <si>
    <t>RPC-3.0FSN3</t>
  </si>
  <si>
    <t>RPC-4.0FSN3</t>
  </si>
  <si>
    <t>RPC-5.0FSN3</t>
  </si>
  <si>
    <t>RPC-6.0FSN3</t>
  </si>
  <si>
    <t>RPIM-0.6FSN4E</t>
  </si>
  <si>
    <t>RPIM-0.8FSN4E</t>
  </si>
  <si>
    <t>RPIM-1.0FSN4E</t>
  </si>
  <si>
    <t>RPIM-1.5FSN4E</t>
  </si>
  <si>
    <t>RPK-0.6FSN3M</t>
  </si>
  <si>
    <t>RPK-0.8FSN3M</t>
  </si>
  <si>
    <t>RPK-1.0FSN3M</t>
  </si>
  <si>
    <t>RPK-1.5FSN3M</t>
  </si>
  <si>
    <t>RPK-2.0FSN3M</t>
  </si>
  <si>
    <t>RPK-2.5FSN3M</t>
  </si>
  <si>
    <t>RPK-3.0FSN3M</t>
  </si>
  <si>
    <t>RPK-4.0FSN3M</t>
  </si>
  <si>
    <t>RPF-1.0FSN2E</t>
  </si>
  <si>
    <t>RPF-1.5FSN2E</t>
  </si>
  <si>
    <t>RPF-2.0FSN2E</t>
  </si>
  <si>
    <t>RPF-2.5FSN2E</t>
  </si>
  <si>
    <t>RPFI-1.0FSN2E</t>
  </si>
  <si>
    <t>RPFI-1.5FSN2E</t>
  </si>
  <si>
    <t>RPFI-2.0FSN2E</t>
  </si>
  <si>
    <t>RPFI-2.5FSN2E</t>
  </si>
  <si>
    <t>Type d'unité intérieure</t>
  </si>
  <si>
    <t>RPIM-1.3FSN4E</t>
  </si>
  <si>
    <t>RPI-1.8FSN4E</t>
  </si>
  <si>
    <t>RPI-2.3FSN4E</t>
  </si>
  <si>
    <t>RCIM-0.6FSN4E</t>
  </si>
  <si>
    <t>RCIM-0.8FSN4E</t>
  </si>
  <si>
    <t>RCIM-1.0FSN4E</t>
  </si>
  <si>
    <t>RCIM-1.3FSN4E</t>
  </si>
  <si>
    <t>RCIM-1.5FSN4E</t>
  </si>
  <si>
    <t>RCIM-1.8FSN4E</t>
  </si>
  <si>
    <t>RCIM-2.0FSN4E</t>
  </si>
  <si>
    <t>RCIM-2.3FSN4E</t>
  </si>
  <si>
    <t>RCIM-2.5FSN4E</t>
  </si>
  <si>
    <t>RPI-1.3FSN4E</t>
  </si>
  <si>
    <t>Puissance froide (en W)</t>
  </si>
  <si>
    <t>Puissance chaude (en W)</t>
  </si>
  <si>
    <t>Puissance (en CV)</t>
  </si>
  <si>
    <t>RPK-1.3FSN3M</t>
  </si>
  <si>
    <t>RPK-1.8FSN3M</t>
  </si>
  <si>
    <t>RPK-2.3FSN3M</t>
  </si>
  <si>
    <t>RPF-0.8FSN2E</t>
  </si>
  <si>
    <t>RPF-1.3FSN2E</t>
  </si>
  <si>
    <t>RPF-1.8FSN2E</t>
  </si>
  <si>
    <t>RPF-2.3FSN2E</t>
  </si>
  <si>
    <t>RPFI-0.8FSN2E</t>
  </si>
  <si>
    <t>RPFI-1.3FSN2E</t>
  </si>
  <si>
    <t>RPFI-1.8FSN2E</t>
  </si>
  <si>
    <t>RPFI-2.3FSN2E</t>
  </si>
  <si>
    <t>RCD-0.8FSN2</t>
  </si>
  <si>
    <t>RCD-1.3FSN2</t>
  </si>
  <si>
    <t>RCD-1.8FSN2</t>
  </si>
  <si>
    <t>RCD-2.3FSN2</t>
  </si>
  <si>
    <t>RCI-0.8FSN3EK</t>
  </si>
  <si>
    <t>RCI-1.3FSN3EK</t>
  </si>
  <si>
    <t>RCI-1.8FSN3EK</t>
  </si>
  <si>
    <t>RCI-2.3FSN3EK</t>
  </si>
  <si>
    <t>RPC-1.3FSN3</t>
  </si>
  <si>
    <t>RPC-1.8FSN3</t>
  </si>
  <si>
    <t>RPC-2.3FSN3</t>
  </si>
  <si>
    <t>Niveau</t>
  </si>
  <si>
    <t>Surface
(en m²)</t>
  </si>
  <si>
    <t>Total apports avec surpuissance (en W)</t>
  </si>
  <si>
    <r>
      <t xml:space="preserve">Total apports sensible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</si>
  <si>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apports latents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</si>
  <si>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Type d'unité intérieure
</t>
    </r>
    <r>
      <rPr>
        <i/>
        <sz val="9"/>
        <color theme="1"/>
        <rFont val="Calibri"/>
        <family val="2"/>
        <scheme val="minor"/>
      </rPr>
      <t>(du local)</t>
    </r>
  </si>
  <si>
    <t>Total déperditions avec surpuissance (en W)</t>
  </si>
  <si>
    <t>Dénomination du local</t>
  </si>
  <si>
    <t>T° été
(en °C)</t>
  </si>
  <si>
    <t>Hygro été
(en %)</t>
  </si>
  <si>
    <t>T° hivers
(en °C)</t>
  </si>
  <si>
    <t>Hygro hivers
(en %)</t>
  </si>
  <si>
    <r>
      <t xml:space="preserve">Total apports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</si>
  <si>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déperditions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</si>
  <si>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Numéro du boitier à récupération d'énergie
</t>
    </r>
    <r>
      <rPr>
        <i/>
        <sz val="9"/>
        <color theme="1"/>
        <rFont val="Calibri"/>
        <family val="2"/>
        <scheme val="minor"/>
      </rPr>
      <t>(si DRV 3 tubes)</t>
    </r>
  </si>
  <si>
    <t>Puissance sélectionnée (en CV)</t>
  </si>
  <si>
    <t>Libellé du GE</t>
  </si>
  <si>
    <t>Gainable.M1.RPI</t>
  </si>
  <si>
    <t>Cassette.600x600.RCIM</t>
  </si>
  <si>
    <t>Gainable.hôtelier.M1.RPIM</t>
  </si>
  <si>
    <t>Mural.RPK</t>
  </si>
  <si>
    <t>Console.carrossée.RPF</t>
  </si>
  <si>
    <t>Cassette.2.voies.RDC</t>
  </si>
  <si>
    <t>Cassette.800x800.RCI.EK</t>
  </si>
  <si>
    <t>Cassette.800x800.Ht.perf.RCI</t>
  </si>
  <si>
    <t>Plafonnier.RPC</t>
  </si>
  <si>
    <t>Console.non.carrossée.RPFI</t>
  </si>
  <si>
    <t>T° ext de 35°C et T°int de 26°C</t>
  </si>
  <si>
    <t>T° ext de -7°C et t°int de 19°C</t>
  </si>
  <si>
    <r>
      <t xml:space="preserve">Ratio chaud (en W/m²) --&gt;
 </t>
    </r>
    <r>
      <rPr>
        <i/>
        <sz val="11"/>
        <color theme="1"/>
        <rFont val="Calibri"/>
        <family val="2"/>
        <scheme val="minor"/>
      </rPr>
      <t>A compléter si aucun bilan thermique</t>
    </r>
  </si>
  <si>
    <r>
      <t xml:space="preserve">Ratio froid (en W/m²) --&gt; 
</t>
    </r>
    <r>
      <rPr>
        <i/>
        <sz val="11"/>
        <color theme="1"/>
        <rFont val="Calibri"/>
        <family val="2"/>
        <scheme val="minor"/>
      </rPr>
      <t>A compléter si aucun bilan thermique</t>
    </r>
  </si>
  <si>
    <t>Surpuissance en chaud</t>
  </si>
  <si>
    <t>Surpuissance en froid</t>
  </si>
  <si>
    <r>
      <t xml:space="preserve">Sélection UI en chaud
</t>
    </r>
    <r>
      <rPr>
        <i/>
        <sz val="9"/>
        <color theme="1"/>
        <rFont val="Calibri"/>
        <family val="2"/>
        <scheme val="minor"/>
      </rPr>
      <t>(référence UI)</t>
    </r>
  </si>
  <si>
    <r>
      <t xml:space="preserve">Sélection UI en froid
</t>
    </r>
    <r>
      <rPr>
        <i/>
        <sz val="9"/>
        <color theme="1"/>
        <rFont val="Calibri"/>
        <family val="2"/>
        <scheme val="minor"/>
      </rPr>
      <t>(référence UI)</t>
    </r>
  </si>
  <si>
    <t>Nbr d'UI identique</t>
  </si>
  <si>
    <t>Chambre</t>
  </si>
  <si>
    <t>GE 02</t>
  </si>
  <si>
    <t>Gainable.M1.RPI;Cassette.600x600.RCIM;Gainable.hôtelier.M1.RPIM;Mural.RPK;Console.carrossée.RPF;Console.non.carrossée.RPFI;Cassette.2.voies.RDC;Cassette.800x800.RCI.EK;Cassette.800x800.Ht.perf.RCI;Plafonnier.RPC</t>
  </si>
  <si>
    <t>Référence retenue pour 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</si>
</sst>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0" fillId="2" borderId="26" xfId="0" applyFill="1" applyBorder="1" applyAlignment="1">
      <alignment horizontal="center" vertical="center" wrapText="1"/>
    </xf>
    <xf numFmtId="9" fontId="0" fillId="2" borderId="22" xfId="0" applyNumberForma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9" fontId="0" fillId="2" borderId="22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topLeftCell="N1" zoomScaleNormal="100" workbookViewId="0">
      <selection activeCell="T19" sqref="T19"/>
    </sheetView>
  </sheetViews>
  <sheetFormatPr baseColWidth="10" defaultRowHeight="15" x14ac:dyDescent="0.25"/>
  <cols>
    <col min="1" max="1" width="13.7109375" style="1" bestFit="1" customWidth="1"/>
    <col min="2" max="2" width="7.28515625" style="1" bestFit="1" customWidth="1"/>
    <col min="3" max="3" width="21" style="1" customWidth="1"/>
    <col min="4" max="4" width="10" style="1" customWidth="1"/>
    <col min="5" max="5" width="7" style="1" bestFit="1" customWidth="1"/>
    <col min="6" max="6" width="7.5703125" style="1" bestFit="1" customWidth="1"/>
    <col min="7" max="7" width="7" style="1" bestFit="1" customWidth="1"/>
    <col min="8" max="8" width="9.5703125" style="1" bestFit="1" customWidth="1"/>
    <col min="9" max="9" width="8.5703125" style="1" bestFit="1" customWidth="1"/>
    <col min="10" max="10" width="7.5703125" style="1" customWidth="1"/>
    <col min="11" max="11" width="17.42578125" style="1" bestFit="1" customWidth="1"/>
    <col min="12" max="12" width="17.42578125" style="1" customWidth="1"/>
    <col min="13" max="13" width="14.42578125" style="1" bestFit="1" customWidth="1"/>
    <col min="14" max="14" width="15.42578125" style="1" customWidth="1"/>
    <col min="15" max="15" width="15.140625" style="1" customWidth="1"/>
    <col min="16" max="16" width="12.5703125" style="1" bestFit="1" customWidth="1"/>
    <col min="17" max="17" width="15.140625" style="1" customWidth="1"/>
    <col min="18" max="18" width="13.85546875" style="1" customWidth="1"/>
    <col min="19" max="20" width="12.5703125" style="1" bestFit="1" customWidth="1"/>
    <col min="21" max="21" width="17.5703125" style="1" bestFit="1" customWidth="1"/>
    <col min="22" max="22" width="14.28515625" style="1" bestFit="1" customWidth="1"/>
    <col min="23" max="24" width="11.42578125" style="1"/>
    <col min="25" max="26" width="5.28515625" style="1" customWidth="1"/>
    <col min="27" max="31" width="7" style="1" customWidth="1"/>
    <col min="32" max="16384" width="11.42578125" style="1"/>
  </cols>
  <sheetData>
    <row r="1" spans="9:31" x14ac:dyDescent="0.25">
      <c r="V1" s="41"/>
      <c r="W1" s="42"/>
      <c r="X1" s="42"/>
      <c r="Y1" s="42"/>
    </row>
    <row r="2" spans="9:31" ht="15" customHeight="1" x14ac:dyDescent="0.25">
      <c r="V2" s="19"/>
      <c r="W2" s="19"/>
      <c r="X2" s="19"/>
      <c r="Y2" s="19"/>
    </row>
    <row r="3" spans="9:31" x14ac:dyDescent="0.25">
      <c r="V3" s="21"/>
      <c r="W3" s="21"/>
      <c r="X3" s="21"/>
      <c r="Y3" s="22"/>
    </row>
    <row r="4" spans="9:31" ht="15" customHeight="1" x14ac:dyDescent="0.25">
      <c r="T4" s="53" t="s">
        <v>133</v>
      </c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9:31" x14ac:dyDescent="0.25"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9:31" x14ac:dyDescent="0.25"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9:31" x14ac:dyDescent="0.25">
      <c r="V7" s="21"/>
      <c r="W7" s="21"/>
      <c r="X7" s="21"/>
      <c r="Y7" s="22"/>
    </row>
    <row r="8" spans="9:31" x14ac:dyDescent="0.25">
      <c r="V8" s="21"/>
      <c r="W8" s="21"/>
      <c r="X8" s="21"/>
      <c r="Y8" s="22"/>
    </row>
    <row r="9" spans="9:31" x14ac:dyDescent="0.25">
      <c r="V9" s="21"/>
      <c r="W9" s="21"/>
      <c r="X9" s="21"/>
      <c r="Y9" s="22"/>
    </row>
    <row r="10" spans="9:31" x14ac:dyDescent="0.25">
      <c r="V10" s="21"/>
      <c r="W10" s="21"/>
      <c r="X10" s="21"/>
      <c r="Y10" s="22"/>
    </row>
    <row r="11" spans="9:31" x14ac:dyDescent="0.25">
      <c r="V11" s="21"/>
      <c r="W11" s="21"/>
      <c r="X11" s="21"/>
      <c r="Y11" s="22"/>
    </row>
    <row r="12" spans="9:31" ht="15.75" thickBot="1" x14ac:dyDescent="0.3">
      <c r="V12" s="21"/>
      <c r="W12" s="21"/>
      <c r="X12" s="21"/>
      <c r="Y12" s="22"/>
    </row>
    <row r="13" spans="9:31" ht="15.75" customHeight="1" x14ac:dyDescent="0.25">
      <c r="I13" s="43" t="s">
        <v>123</v>
      </c>
      <c r="J13" s="44"/>
      <c r="K13" s="44"/>
      <c r="L13" s="45"/>
      <c r="N13" s="46" t="s">
        <v>122</v>
      </c>
      <c r="O13" s="47"/>
      <c r="P13" s="47"/>
      <c r="Q13" s="48"/>
      <c r="V13" s="21"/>
      <c r="W13" s="21"/>
      <c r="X13" s="21"/>
      <c r="Y13" s="22"/>
    </row>
    <row r="14" spans="9:31" ht="34.5" customHeight="1" x14ac:dyDescent="0.25">
      <c r="I14" s="49" t="s">
        <v>124</v>
      </c>
      <c r="J14" s="50"/>
      <c r="K14" s="50"/>
      <c r="L14" s="23">
        <v>45</v>
      </c>
      <c r="N14" s="51" t="s">
        <v>125</v>
      </c>
      <c r="O14" s="52"/>
      <c r="P14" s="52"/>
      <c r="Q14" s="23">
        <v>75</v>
      </c>
      <c r="T14" s="1">
        <f>IF(L14&gt;Q14,M14,IF(L14&lt;Q14,R14))</f>
        <v>0</v>
      </c>
      <c r="V14" s="21"/>
      <c r="W14" s="21"/>
      <c r="X14" s="21"/>
      <c r="Y14" s="22"/>
    </row>
    <row r="15" spans="9:31" ht="15.75" customHeight="1" thickBot="1" x14ac:dyDescent="0.3">
      <c r="I15" s="37" t="s">
        <v>126</v>
      </c>
      <c r="J15" s="38"/>
      <c r="K15" s="38"/>
      <c r="L15" s="24">
        <v>0.15</v>
      </c>
      <c r="N15" s="39" t="s">
        <v>127</v>
      </c>
      <c r="O15" s="40"/>
      <c r="P15" s="40"/>
      <c r="Q15" s="27">
        <v>0.1</v>
      </c>
      <c r="V15" s="21"/>
      <c r="W15" s="21"/>
      <c r="X15" s="21"/>
      <c r="Y15" s="22"/>
    </row>
    <row r="17" spans="1:21" ht="15.75" thickBot="1" x14ac:dyDescent="0.3"/>
    <row r="18" spans="1:21" ht="57" customHeight="1" thickTop="1" x14ac:dyDescent="0.25">
      <c r="A18" s="20" t="s">
        <v>102</v>
      </c>
      <c r="B18" s="20" t="s">
        <v>95</v>
      </c>
      <c r="C18" s="20" t="s">
        <v>100</v>
      </c>
      <c r="D18" s="20" t="s">
        <v>130</v>
      </c>
      <c r="E18" s="20" t="s">
        <v>111</v>
      </c>
      <c r="F18" s="20" t="s">
        <v>96</v>
      </c>
      <c r="G18" s="20" t="s">
        <v>103</v>
      </c>
      <c r="H18" s="20" t="s">
        <v>104</v>
      </c>
      <c r="I18" s="20" t="s">
        <v>105</v>
      </c>
      <c r="J18" s="20" t="s">
        <v>106</v>
      </c>
      <c r="K18" s="20" t="s">
        <v>108</v>
      </c>
      <c r="L18" s="20" t="s">
        <v>101</v>
      </c>
      <c r="M18" s="34" t="s">
        <v>128</v>
      </c>
      <c r="N18" s="20" t="s">
        <v>98</v>
      </c>
      <c r="O18" s="20" t="s">
        <v>99</v>
      </c>
      <c r="P18" s="20" t="s">
        <v>107</v>
      </c>
      <c r="Q18" s="20" t="s">
        <v>97</v>
      </c>
      <c r="R18" s="36" t="s">
        <v>129</v>
      </c>
      <c r="S18" s="20" t="s">
        <v>134</v>
      </c>
      <c r="T18" s="20" t="s">
        <v>110</v>
      </c>
      <c r="U18" s="20" t="s">
        <v>109</v>
      </c>
    </row>
    <row r="19" spans="1:21" ht="30" customHeight="1" x14ac:dyDescent="0.25">
      <c r="A19" s="1" t="s">
        <v>131</v>
      </c>
      <c r="B19" s="25">
        <v>3</v>
      </c>
      <c r="C19" s="28" t="s">
        <v>112</v>
      </c>
      <c r="D19" s="1">
        <v>2</v>
      </c>
      <c r="E19" s="25" t="s">
        <v>132</v>
      </c>
      <c r="F19" s="26">
        <v>22</v>
      </c>
      <c r="G19" s="25">
        <v>26</v>
      </c>
      <c r="H19" s="25">
        <v>55</v>
      </c>
      <c r="I19" s="25">
        <v>19</v>
      </c>
      <c r="J19" s="25">
        <v>55</v>
      </c>
      <c r="K19" s="30">
        <v>1150</v>
      </c>
      <c r="L19" s="30">
        <f>((K19*((1+$L$15))+(F19*$L$14*(1+$L$15)))/D19)</f>
        <v>1230.5</v>
      </c>
      <c r="M19" s="35" t="str">
        <f ca="1">INDEX(OFFSET(INDIRECT(C19),,,,1),MATCH(L19,OFFSET(INDIRECT(C19),,2,,1),-1))</f>
        <v>RPI-0.8FSN4E</v>
      </c>
      <c r="N19" s="31">
        <v>500</v>
      </c>
      <c r="O19" s="31">
        <v>355.55</v>
      </c>
      <c r="P19" s="31">
        <f>N19+O19</f>
        <v>855.55</v>
      </c>
      <c r="Q19" s="30">
        <f>((P19*((1+$Q$15))+(F19*$Q$14*(1+$L$15)))/D19)</f>
        <v>1419.3024999999998</v>
      </c>
      <c r="R19" s="29" t="str">
        <f ca="1">INDEX(OFFSET(INDIRECT(C19),,,,1),MATCH(Q19,OFFSET(INDIRECT(C19),,1,,1),-1))</f>
        <v>RPI-0.6FSN4E</v>
      </c>
      <c r="T19" s="1" t="e">
        <f ca="1">IF(M19=R19,VLOOKUP(M19,Gainable.M1.RPI,4,FALSE),MAX(VLOOKUP(M19,Mural.RPK,4,FALSE),VLOOKUP(R19,Cassette.600x600.RCIM,4,FALSE),VLOOKUP(R19,Gainable.hôtelier.M1.RPIM,4,FALSE),VLOOKUP(R19,Console.carrossée.RPF,4,FALSE),VLOOKUP(R19,Console.non.carrossée.RPFI,4,FALSE),VLOOKUP(R19,Cassette.2.voies.RDC,4,FALSE),VLOOKUP(R19,Cassette.800x800.Ht.perf.RCI,4,FALSE),VLOOKUP(R19,Cassette.800x800.RCI.EK,4,FALSE),VLOOKUP(R19,Plafonnier.RPC,4,FALSE),VLOOKUP(R19,Gainable.M1.RPI,4,FALSE)))</f>
        <v>#N/A</v>
      </c>
    </row>
  </sheetData>
  <mergeCells count="8">
    <mergeCell ref="I15:K15"/>
    <mergeCell ref="N15:P15"/>
    <mergeCell ref="V1:Y1"/>
    <mergeCell ref="I13:L13"/>
    <mergeCell ref="N13:Q13"/>
    <mergeCell ref="I14:K14"/>
    <mergeCell ref="N14:P14"/>
    <mergeCell ref="T4:AE6"/>
  </mergeCells>
  <dataValidations count="1">
    <dataValidation type="list" allowBlank="1" showInputMessage="1" showErrorMessage="1" sqref="C19">
      <formula1>"Gainable.M1.RPI,Cassette.600x600.RCIM,Gainable.hôtelier.M1.RPIM,Mural.RPK,Console.carrossée.RPF,Console.non.carrossée.RPFI,Cassette.2.voies.RDC,Cassette.800x800.RCI.EK,Cassette.800x800.Ht.perf.RCI,Plafonnier.RPC"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47"/>
  <sheetViews>
    <sheetView workbookViewId="0">
      <selection activeCell="B2" sqref="B2:M2"/>
    </sheetView>
  </sheetViews>
  <sheetFormatPr baseColWidth="10" defaultRowHeight="15" x14ac:dyDescent="0.25"/>
  <cols>
    <col min="1" max="1" width="2.7109375" style="1" customWidth="1"/>
    <col min="2" max="2" width="13.5703125" style="1" customWidth="1"/>
    <col min="3" max="3" width="13" style="1" customWidth="1"/>
    <col min="4" max="4" width="14" style="1" customWidth="1"/>
    <col min="5" max="5" width="9.7109375" style="1" customWidth="1"/>
    <col min="6" max="6" width="2.7109375" style="1" customWidth="1"/>
    <col min="7" max="7" width="17.28515625" style="1" bestFit="1" customWidth="1"/>
    <col min="8" max="8" width="13" style="1" bestFit="1" customWidth="1"/>
    <col min="9" max="9" width="14" style="1" bestFit="1" customWidth="1"/>
    <col min="10" max="10" width="9.7109375" style="1" bestFit="1" customWidth="1"/>
    <col min="11" max="11" width="2.140625" style="1" customWidth="1"/>
    <col min="12" max="12" width="16.7109375" style="1" bestFit="1" customWidth="1"/>
    <col min="13" max="14" width="14.140625" style="1" customWidth="1"/>
    <col min="15" max="15" width="9.7109375" style="1" bestFit="1" customWidth="1"/>
    <col min="16" max="16" width="2.140625" style="1" customWidth="1"/>
    <col min="17" max="17" width="13.85546875" style="1" bestFit="1" customWidth="1"/>
    <col min="18" max="18" width="13" style="1" bestFit="1" customWidth="1"/>
    <col min="19" max="19" width="14" style="1" bestFit="1" customWidth="1"/>
    <col min="20" max="20" width="9.7109375" style="1" bestFit="1" customWidth="1"/>
    <col min="21" max="21" width="2.7109375" style="1" customWidth="1"/>
    <col min="22" max="22" width="14.28515625" style="1" bestFit="1" customWidth="1"/>
    <col min="23" max="23" width="14.140625" style="1" customWidth="1"/>
    <col min="24" max="24" width="14.7109375" style="1" customWidth="1"/>
    <col min="25" max="25" width="9.7109375" style="1" bestFit="1" customWidth="1"/>
    <col min="26" max="26" width="1.28515625" style="1" customWidth="1"/>
    <col min="27" max="27" width="14.85546875" style="1" bestFit="1" customWidth="1"/>
    <col min="28" max="28" width="13" style="1" bestFit="1" customWidth="1"/>
    <col min="29" max="29" width="14" style="1" customWidth="1"/>
    <col min="30" max="30" width="9.7109375" style="1" bestFit="1" customWidth="1"/>
    <col min="31" max="31" width="1.85546875" style="1" customWidth="1"/>
    <col min="32" max="32" width="12.28515625" style="1" bestFit="1" customWidth="1"/>
    <col min="33" max="33" width="13" style="1" bestFit="1" customWidth="1"/>
    <col min="34" max="34" width="14" style="1" bestFit="1" customWidth="1"/>
    <col min="35" max="35" width="9.7109375" style="1" bestFit="1" customWidth="1"/>
    <col min="36" max="36" width="1.42578125" style="1" customWidth="1"/>
    <col min="37" max="37" width="16.5703125" style="1" bestFit="1" customWidth="1"/>
    <col min="38" max="38" width="15.5703125" style="1" bestFit="1" customWidth="1"/>
    <col min="39" max="39" width="14" style="1" bestFit="1" customWidth="1"/>
    <col min="40" max="40" width="9.7109375" style="1" bestFit="1" customWidth="1"/>
    <col min="41" max="41" width="1.85546875" style="1" customWidth="1"/>
    <col min="42" max="42" width="16.140625" style="1" bestFit="1" customWidth="1"/>
    <col min="43" max="43" width="13" style="1" bestFit="1" customWidth="1"/>
    <col min="44" max="44" width="14" style="1" bestFit="1" customWidth="1"/>
    <col min="45" max="45" width="9.7109375" style="1" bestFit="1" customWidth="1"/>
    <col min="46" max="46" width="2.140625" style="1" customWidth="1"/>
    <col min="47" max="47" width="16.140625" style="1" customWidth="1"/>
    <col min="48" max="48" width="13" style="1" bestFit="1" customWidth="1"/>
    <col min="49" max="49" width="14" style="1" bestFit="1" customWidth="1"/>
    <col min="50" max="50" width="9.7109375" style="1" bestFit="1" customWidth="1"/>
    <col min="51" max="16384" width="11.42578125" style="1"/>
  </cols>
  <sheetData>
    <row r="2" spans="2:50" ht="37.5" customHeight="1" x14ac:dyDescent="0.25">
      <c r="B2" s="53" t="s">
        <v>133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6" spans="2:50" ht="15.75" thickBot="1" x14ac:dyDescent="0.3"/>
    <row r="7" spans="2:50" ht="31.5" thickTop="1" thickBot="1" x14ac:dyDescent="0.3">
      <c r="B7" s="14" t="s">
        <v>56</v>
      </c>
      <c r="G7" s="14" t="s">
        <v>56</v>
      </c>
      <c r="L7" s="14" t="s">
        <v>56</v>
      </c>
      <c r="Q7" s="14" t="s">
        <v>56</v>
      </c>
      <c r="V7" s="14" t="s">
        <v>56</v>
      </c>
      <c r="AA7" s="14" t="s">
        <v>56</v>
      </c>
      <c r="AF7" s="14" t="s">
        <v>56</v>
      </c>
      <c r="AK7" s="14" t="s">
        <v>56</v>
      </c>
      <c r="AP7" s="14" t="s">
        <v>56</v>
      </c>
      <c r="AU7" s="14" t="s">
        <v>56</v>
      </c>
    </row>
    <row r="8" spans="2:50" ht="36.75" customHeight="1" thickTop="1" x14ac:dyDescent="0.25">
      <c r="B8" s="13" t="s">
        <v>112</v>
      </c>
      <c r="C8" s="2" t="s">
        <v>70</v>
      </c>
      <c r="D8" s="15" t="s">
        <v>71</v>
      </c>
      <c r="E8" s="3" t="s">
        <v>72</v>
      </c>
      <c r="G8" s="13" t="s">
        <v>113</v>
      </c>
      <c r="H8" s="2" t="s">
        <v>70</v>
      </c>
      <c r="I8" s="15" t="s">
        <v>71</v>
      </c>
      <c r="J8" s="3" t="s">
        <v>72</v>
      </c>
      <c r="L8" s="13" t="s">
        <v>114</v>
      </c>
      <c r="M8" s="2" t="s">
        <v>70</v>
      </c>
      <c r="N8" s="15" t="s">
        <v>71</v>
      </c>
      <c r="O8" s="3" t="s">
        <v>72</v>
      </c>
      <c r="Q8" s="13" t="s">
        <v>115</v>
      </c>
      <c r="R8" s="2" t="s">
        <v>70</v>
      </c>
      <c r="S8" s="15" t="s">
        <v>71</v>
      </c>
      <c r="T8" s="3" t="s">
        <v>72</v>
      </c>
      <c r="V8" s="13" t="s">
        <v>116</v>
      </c>
      <c r="W8" s="2" t="s">
        <v>70</v>
      </c>
      <c r="X8" s="15" t="s">
        <v>71</v>
      </c>
      <c r="Y8" s="3" t="s">
        <v>72</v>
      </c>
      <c r="AA8" s="13" t="s">
        <v>121</v>
      </c>
      <c r="AB8" s="2" t="s">
        <v>70</v>
      </c>
      <c r="AC8" s="15" t="s">
        <v>71</v>
      </c>
      <c r="AD8" s="3" t="s">
        <v>72</v>
      </c>
      <c r="AF8" s="13" t="s">
        <v>117</v>
      </c>
      <c r="AG8" s="2" t="s">
        <v>70</v>
      </c>
      <c r="AH8" s="15" t="s">
        <v>71</v>
      </c>
      <c r="AI8" s="3" t="s">
        <v>72</v>
      </c>
      <c r="AK8" s="13" t="s">
        <v>118</v>
      </c>
      <c r="AL8" s="2" t="s">
        <v>70</v>
      </c>
      <c r="AM8" s="15" t="s">
        <v>71</v>
      </c>
      <c r="AN8" s="3" t="s">
        <v>72</v>
      </c>
      <c r="AP8" s="13" t="s">
        <v>119</v>
      </c>
      <c r="AQ8" s="2" t="s">
        <v>70</v>
      </c>
      <c r="AR8" s="15" t="s">
        <v>71</v>
      </c>
      <c r="AS8" s="3" t="s">
        <v>72</v>
      </c>
      <c r="AU8" s="13" t="s">
        <v>120</v>
      </c>
      <c r="AV8" s="2" t="s">
        <v>70</v>
      </c>
      <c r="AW8" s="15" t="s">
        <v>71</v>
      </c>
      <c r="AX8" s="3" t="s">
        <v>72</v>
      </c>
    </row>
    <row r="9" spans="2:50" x14ac:dyDescent="0.25">
      <c r="B9" s="4" t="s">
        <v>13</v>
      </c>
      <c r="C9" s="5">
        <v>49840</v>
      </c>
      <c r="D9" s="16">
        <v>40320</v>
      </c>
      <c r="E9" s="6">
        <v>20</v>
      </c>
      <c r="G9" s="7" t="s">
        <v>68</v>
      </c>
      <c r="H9" s="5">
        <f>C17</f>
        <v>6320</v>
      </c>
      <c r="I9" s="16">
        <f>D17</f>
        <v>5440</v>
      </c>
      <c r="J9" s="6">
        <f>E17</f>
        <v>2.5</v>
      </c>
      <c r="L9" s="4" t="s">
        <v>39</v>
      </c>
      <c r="M9" s="5">
        <f>C21</f>
        <v>3560</v>
      </c>
      <c r="N9" s="5">
        <f>D21</f>
        <v>3070</v>
      </c>
      <c r="O9" s="32">
        <f>E21</f>
        <v>1.5</v>
      </c>
      <c r="Q9" s="4" t="s">
        <v>47</v>
      </c>
      <c r="R9" s="5">
        <f>C15</f>
        <v>9970</v>
      </c>
      <c r="S9" s="5">
        <f t="shared" ref="S9:T19" si="0">D15</f>
        <v>8000</v>
      </c>
      <c r="T9" s="6">
        <f t="shared" si="0"/>
        <v>4</v>
      </c>
      <c r="V9" s="4" t="s">
        <v>51</v>
      </c>
      <c r="W9" s="5">
        <f>C17</f>
        <v>6320</v>
      </c>
      <c r="X9" s="5">
        <f t="shared" ref="X9:Y16" si="1">D17</f>
        <v>5440</v>
      </c>
      <c r="Y9" s="6">
        <f t="shared" si="1"/>
        <v>2.5</v>
      </c>
      <c r="AA9" s="4" t="s">
        <v>55</v>
      </c>
      <c r="AB9" s="5">
        <f>C17</f>
        <v>6320</v>
      </c>
      <c r="AC9" s="5">
        <f t="shared" ref="AC9:AD16" si="2">D17</f>
        <v>5440</v>
      </c>
      <c r="AD9" s="32">
        <f t="shared" si="2"/>
        <v>2.5</v>
      </c>
      <c r="AF9" s="4" t="s">
        <v>28</v>
      </c>
      <c r="AG9" s="5">
        <f>C14</f>
        <v>12460</v>
      </c>
      <c r="AH9" s="5">
        <f t="shared" ref="AH9:AI19" si="3">D14</f>
        <v>10240</v>
      </c>
      <c r="AI9" s="6">
        <f t="shared" si="3"/>
        <v>5</v>
      </c>
      <c r="AK9" s="4" t="s">
        <v>21</v>
      </c>
      <c r="AL9" s="5">
        <f>C13</f>
        <v>14240</v>
      </c>
      <c r="AM9" s="5">
        <f t="shared" ref="AM9:AN20" si="4">D13</f>
        <v>11520</v>
      </c>
      <c r="AN9" s="6">
        <f t="shared" si="4"/>
        <v>6</v>
      </c>
      <c r="AP9" s="4" t="s">
        <v>21</v>
      </c>
      <c r="AQ9" s="5">
        <f>C13</f>
        <v>14240</v>
      </c>
      <c r="AR9" s="5">
        <f>D13</f>
        <v>11520</v>
      </c>
      <c r="AS9" s="6">
        <f>E13</f>
        <v>6</v>
      </c>
      <c r="AU9" s="4" t="s">
        <v>35</v>
      </c>
      <c r="AV9" s="5">
        <f>C13</f>
        <v>14240</v>
      </c>
      <c r="AW9" s="5">
        <f t="shared" ref="AW9:AX18" si="5">D13</f>
        <v>11520</v>
      </c>
      <c r="AX9" s="6">
        <f t="shared" si="5"/>
        <v>6</v>
      </c>
    </row>
    <row r="10" spans="2:50" x14ac:dyDescent="0.25">
      <c r="B10" s="4" t="s">
        <v>12</v>
      </c>
      <c r="C10" s="5">
        <v>40050</v>
      </c>
      <c r="D10" s="16">
        <v>32000</v>
      </c>
      <c r="E10" s="6">
        <v>16</v>
      </c>
      <c r="G10" s="4" t="s">
        <v>67</v>
      </c>
      <c r="H10" s="5">
        <f t="shared" ref="H10:J17" si="6">C18</f>
        <v>5790</v>
      </c>
      <c r="I10" s="16">
        <f t="shared" si="6"/>
        <v>4990</v>
      </c>
      <c r="J10" s="6">
        <f t="shared" si="6"/>
        <v>2.2999999999999998</v>
      </c>
      <c r="L10" s="4" t="s">
        <v>57</v>
      </c>
      <c r="M10" s="5">
        <f t="shared" ref="M10:O13" si="7">C22</f>
        <v>2760</v>
      </c>
      <c r="N10" s="5">
        <f t="shared" si="7"/>
        <v>2620</v>
      </c>
      <c r="O10" s="32">
        <f t="shared" si="7"/>
        <v>1.3</v>
      </c>
      <c r="Q10" s="4" t="s">
        <v>46</v>
      </c>
      <c r="R10" s="5">
        <f t="shared" ref="R10:R19" si="8">C16</f>
        <v>7120</v>
      </c>
      <c r="S10" s="5">
        <f t="shared" si="0"/>
        <v>5760</v>
      </c>
      <c r="T10" s="6">
        <f t="shared" si="0"/>
        <v>3</v>
      </c>
      <c r="V10" s="4" t="s">
        <v>79</v>
      </c>
      <c r="W10" s="5">
        <f t="shared" ref="W10:W16" si="9">C18</f>
        <v>5790</v>
      </c>
      <c r="X10" s="5">
        <f t="shared" si="1"/>
        <v>4990</v>
      </c>
      <c r="Y10" s="6">
        <f t="shared" si="1"/>
        <v>2.2999999999999998</v>
      </c>
      <c r="AA10" s="4" t="s">
        <v>83</v>
      </c>
      <c r="AB10" s="5">
        <f t="shared" ref="AB10:AB16" si="10">C18</f>
        <v>5790</v>
      </c>
      <c r="AC10" s="5">
        <f t="shared" si="2"/>
        <v>4990</v>
      </c>
      <c r="AD10" s="32">
        <f t="shared" si="2"/>
        <v>2.2999999999999998</v>
      </c>
      <c r="AF10" s="4" t="s">
        <v>27</v>
      </c>
      <c r="AG10" s="5">
        <f t="shared" ref="AG10:AG19" si="11">C15</f>
        <v>9970</v>
      </c>
      <c r="AH10" s="5">
        <f t="shared" si="3"/>
        <v>8000</v>
      </c>
      <c r="AI10" s="6">
        <f t="shared" si="3"/>
        <v>4</v>
      </c>
      <c r="AK10" s="4" t="s">
        <v>20</v>
      </c>
      <c r="AL10" s="5">
        <f t="shared" ref="AL10:AL20" si="12">C14</f>
        <v>12460</v>
      </c>
      <c r="AM10" s="5">
        <f t="shared" si="4"/>
        <v>10240</v>
      </c>
      <c r="AN10" s="6">
        <f t="shared" si="4"/>
        <v>5</v>
      </c>
      <c r="AP10" s="4" t="s">
        <v>20</v>
      </c>
      <c r="AQ10" s="5">
        <f t="shared" ref="AQ10:AS16" si="13">C14</f>
        <v>12460</v>
      </c>
      <c r="AR10" s="5">
        <f t="shared" si="13"/>
        <v>10240</v>
      </c>
      <c r="AS10" s="6">
        <f t="shared" si="13"/>
        <v>5</v>
      </c>
      <c r="AU10" s="4" t="s">
        <v>34</v>
      </c>
      <c r="AV10" s="5">
        <f t="shared" ref="AV10:AV18" si="14">C14</f>
        <v>12460</v>
      </c>
      <c r="AW10" s="5">
        <f t="shared" si="5"/>
        <v>10240</v>
      </c>
      <c r="AX10" s="6">
        <f t="shared" si="5"/>
        <v>5</v>
      </c>
    </row>
    <row r="11" spans="2:50" x14ac:dyDescent="0.25">
      <c r="B11" s="4" t="s">
        <v>11</v>
      </c>
      <c r="C11" s="5">
        <v>24920</v>
      </c>
      <c r="D11" s="16">
        <v>19840</v>
      </c>
      <c r="E11" s="6">
        <v>10</v>
      </c>
      <c r="G11" s="4" t="s">
        <v>66</v>
      </c>
      <c r="H11" s="5">
        <f t="shared" si="6"/>
        <v>4980</v>
      </c>
      <c r="I11" s="16">
        <f t="shared" si="6"/>
        <v>4030</v>
      </c>
      <c r="J11" s="6">
        <f t="shared" si="6"/>
        <v>2</v>
      </c>
      <c r="L11" s="4" t="s">
        <v>38</v>
      </c>
      <c r="M11" s="5">
        <f t="shared" si="7"/>
        <v>2490</v>
      </c>
      <c r="N11" s="5">
        <f t="shared" si="7"/>
        <v>2050</v>
      </c>
      <c r="O11" s="6">
        <f t="shared" si="7"/>
        <v>1</v>
      </c>
      <c r="Q11" s="4" t="s">
        <v>45</v>
      </c>
      <c r="R11" s="5">
        <f t="shared" si="8"/>
        <v>6320</v>
      </c>
      <c r="S11" s="5">
        <f t="shared" si="0"/>
        <v>5440</v>
      </c>
      <c r="T11" s="6">
        <f t="shared" si="0"/>
        <v>2.5</v>
      </c>
      <c r="V11" s="4" t="s">
        <v>50</v>
      </c>
      <c r="W11" s="5">
        <f t="shared" si="9"/>
        <v>4980</v>
      </c>
      <c r="X11" s="5">
        <f t="shared" si="1"/>
        <v>4030</v>
      </c>
      <c r="Y11" s="6">
        <f t="shared" si="1"/>
        <v>2</v>
      </c>
      <c r="AA11" s="4" t="s">
        <v>54</v>
      </c>
      <c r="AB11" s="5">
        <f t="shared" si="10"/>
        <v>4980</v>
      </c>
      <c r="AC11" s="5">
        <f t="shared" si="2"/>
        <v>4030</v>
      </c>
      <c r="AD11" s="32">
        <f t="shared" si="2"/>
        <v>2</v>
      </c>
      <c r="AF11" s="4" t="s">
        <v>26</v>
      </c>
      <c r="AG11" s="5">
        <f t="shared" si="11"/>
        <v>7120</v>
      </c>
      <c r="AH11" s="5">
        <f t="shared" si="3"/>
        <v>5760</v>
      </c>
      <c r="AI11" s="6">
        <f t="shared" si="3"/>
        <v>3</v>
      </c>
      <c r="AK11" s="4" t="s">
        <v>19</v>
      </c>
      <c r="AL11" s="5">
        <f t="shared" si="12"/>
        <v>9970</v>
      </c>
      <c r="AM11" s="5">
        <f t="shared" si="4"/>
        <v>8000</v>
      </c>
      <c r="AN11" s="6">
        <f t="shared" si="4"/>
        <v>4</v>
      </c>
      <c r="AP11" s="4" t="s">
        <v>19</v>
      </c>
      <c r="AQ11" s="5">
        <f t="shared" si="13"/>
        <v>9970</v>
      </c>
      <c r="AR11" s="5">
        <f t="shared" si="13"/>
        <v>8000</v>
      </c>
      <c r="AS11" s="6">
        <f t="shared" si="13"/>
        <v>4</v>
      </c>
      <c r="AU11" s="4" t="s">
        <v>33</v>
      </c>
      <c r="AV11" s="5">
        <f t="shared" si="14"/>
        <v>9970</v>
      </c>
      <c r="AW11" s="5">
        <f t="shared" si="5"/>
        <v>8000</v>
      </c>
      <c r="AX11" s="6">
        <f t="shared" si="5"/>
        <v>4</v>
      </c>
    </row>
    <row r="12" spans="2:50" x14ac:dyDescent="0.25">
      <c r="B12" s="4" t="s">
        <v>10</v>
      </c>
      <c r="C12" s="5">
        <v>19940</v>
      </c>
      <c r="D12" s="16">
        <v>16000</v>
      </c>
      <c r="E12" s="6">
        <v>8</v>
      </c>
      <c r="G12" s="4" t="s">
        <v>65</v>
      </c>
      <c r="H12" s="5">
        <f t="shared" si="6"/>
        <v>4450</v>
      </c>
      <c r="I12" s="16">
        <f t="shared" si="6"/>
        <v>3650</v>
      </c>
      <c r="J12" s="6">
        <f t="shared" si="6"/>
        <v>1.8</v>
      </c>
      <c r="L12" s="4" t="s">
        <v>37</v>
      </c>
      <c r="M12" s="5">
        <f t="shared" si="7"/>
        <v>1960</v>
      </c>
      <c r="N12" s="5">
        <f t="shared" si="7"/>
        <v>1600</v>
      </c>
      <c r="O12" s="32">
        <f t="shared" si="7"/>
        <v>0.8</v>
      </c>
      <c r="Q12" s="4" t="s">
        <v>75</v>
      </c>
      <c r="R12" s="5">
        <f t="shared" si="8"/>
        <v>5790</v>
      </c>
      <c r="S12" s="5">
        <f t="shared" si="0"/>
        <v>4990</v>
      </c>
      <c r="T12" s="6">
        <f t="shared" si="0"/>
        <v>2.2999999999999998</v>
      </c>
      <c r="V12" s="4" t="s">
        <v>78</v>
      </c>
      <c r="W12" s="5">
        <f t="shared" si="9"/>
        <v>4450</v>
      </c>
      <c r="X12" s="5">
        <f t="shared" si="1"/>
        <v>3650</v>
      </c>
      <c r="Y12" s="6">
        <f t="shared" si="1"/>
        <v>1.8</v>
      </c>
      <c r="AA12" s="4" t="s">
        <v>82</v>
      </c>
      <c r="AB12" s="5">
        <f t="shared" si="10"/>
        <v>4450</v>
      </c>
      <c r="AC12" s="5">
        <f t="shared" si="2"/>
        <v>3650</v>
      </c>
      <c r="AD12" s="32">
        <f t="shared" si="2"/>
        <v>1.8</v>
      </c>
      <c r="AF12" s="4" t="s">
        <v>25</v>
      </c>
      <c r="AG12" s="5">
        <f t="shared" si="11"/>
        <v>6320</v>
      </c>
      <c r="AH12" s="5">
        <f t="shared" si="3"/>
        <v>5440</v>
      </c>
      <c r="AI12" s="6">
        <f t="shared" si="3"/>
        <v>2.5</v>
      </c>
      <c r="AK12" s="4" t="s">
        <v>18</v>
      </c>
      <c r="AL12" s="5">
        <f t="shared" si="12"/>
        <v>7120</v>
      </c>
      <c r="AM12" s="5">
        <f t="shared" si="4"/>
        <v>5760</v>
      </c>
      <c r="AN12" s="6">
        <f t="shared" si="4"/>
        <v>3</v>
      </c>
      <c r="AP12" s="4" t="s">
        <v>18</v>
      </c>
      <c r="AQ12" s="5">
        <f t="shared" si="13"/>
        <v>7120</v>
      </c>
      <c r="AR12" s="5">
        <f t="shared" si="13"/>
        <v>5760</v>
      </c>
      <c r="AS12" s="6">
        <f t="shared" si="13"/>
        <v>3</v>
      </c>
      <c r="AU12" s="4" t="s">
        <v>32</v>
      </c>
      <c r="AV12" s="5">
        <f t="shared" si="14"/>
        <v>7120</v>
      </c>
      <c r="AW12" s="5">
        <f t="shared" si="5"/>
        <v>5760</v>
      </c>
      <c r="AX12" s="6">
        <f t="shared" si="5"/>
        <v>3</v>
      </c>
    </row>
    <row r="13" spans="2:50" ht="15.75" thickBot="1" x14ac:dyDescent="0.3">
      <c r="B13" s="4" t="s">
        <v>9</v>
      </c>
      <c r="C13" s="5">
        <v>14240</v>
      </c>
      <c r="D13" s="16">
        <v>11520</v>
      </c>
      <c r="E13" s="6">
        <v>6</v>
      </c>
      <c r="G13" s="4" t="s">
        <v>64</v>
      </c>
      <c r="H13" s="5">
        <f t="shared" si="6"/>
        <v>3560</v>
      </c>
      <c r="I13" s="16">
        <f t="shared" si="6"/>
        <v>3070</v>
      </c>
      <c r="J13" s="6">
        <f t="shared" si="6"/>
        <v>1.5</v>
      </c>
      <c r="L13" s="8" t="s">
        <v>36</v>
      </c>
      <c r="M13" s="9">
        <f t="shared" si="7"/>
        <v>1510</v>
      </c>
      <c r="N13" s="9">
        <f t="shared" si="7"/>
        <v>1220</v>
      </c>
      <c r="O13" s="33">
        <f t="shared" si="7"/>
        <v>0.6</v>
      </c>
      <c r="Q13" s="4" t="s">
        <v>44</v>
      </c>
      <c r="R13" s="5">
        <f t="shared" si="8"/>
        <v>4980</v>
      </c>
      <c r="S13" s="5">
        <f t="shared" si="0"/>
        <v>4030</v>
      </c>
      <c r="T13" s="6">
        <f t="shared" si="0"/>
        <v>2</v>
      </c>
      <c r="V13" s="4" t="s">
        <v>49</v>
      </c>
      <c r="W13" s="5">
        <f t="shared" si="9"/>
        <v>3560</v>
      </c>
      <c r="X13" s="5">
        <f t="shared" si="1"/>
        <v>3070</v>
      </c>
      <c r="Y13" s="6">
        <f t="shared" si="1"/>
        <v>1.5</v>
      </c>
      <c r="AA13" s="4" t="s">
        <v>53</v>
      </c>
      <c r="AB13" s="5">
        <f t="shared" si="10"/>
        <v>3560</v>
      </c>
      <c r="AC13" s="5">
        <f t="shared" si="2"/>
        <v>3070</v>
      </c>
      <c r="AD13" s="32">
        <f t="shared" si="2"/>
        <v>1.5</v>
      </c>
      <c r="AF13" s="4" t="s">
        <v>87</v>
      </c>
      <c r="AG13" s="5">
        <f t="shared" si="11"/>
        <v>5790</v>
      </c>
      <c r="AH13" s="5">
        <f t="shared" si="3"/>
        <v>4990</v>
      </c>
      <c r="AI13" s="6">
        <f t="shared" si="3"/>
        <v>2.2999999999999998</v>
      </c>
      <c r="AK13" s="4" t="s">
        <v>17</v>
      </c>
      <c r="AL13" s="5">
        <f t="shared" si="12"/>
        <v>6320</v>
      </c>
      <c r="AM13" s="5">
        <f t="shared" si="4"/>
        <v>5440</v>
      </c>
      <c r="AN13" s="6">
        <f t="shared" si="4"/>
        <v>2.5</v>
      </c>
      <c r="AP13" s="4" t="s">
        <v>17</v>
      </c>
      <c r="AQ13" s="5">
        <f t="shared" si="13"/>
        <v>6320</v>
      </c>
      <c r="AR13" s="5">
        <f t="shared" si="13"/>
        <v>5440</v>
      </c>
      <c r="AS13" s="6">
        <f t="shared" si="13"/>
        <v>2.5</v>
      </c>
      <c r="AU13" s="4" t="s">
        <v>31</v>
      </c>
      <c r="AV13" s="5">
        <f t="shared" si="14"/>
        <v>6320</v>
      </c>
      <c r="AW13" s="5">
        <f t="shared" si="5"/>
        <v>5440</v>
      </c>
      <c r="AX13" s="6">
        <f t="shared" si="5"/>
        <v>2.5</v>
      </c>
    </row>
    <row r="14" spans="2:50" ht="15.75" thickTop="1" x14ac:dyDescent="0.25">
      <c r="B14" s="4" t="s">
        <v>8</v>
      </c>
      <c r="C14" s="5">
        <v>12460</v>
      </c>
      <c r="D14" s="16">
        <v>10240</v>
      </c>
      <c r="E14" s="6">
        <v>5</v>
      </c>
      <c r="G14" s="4" t="s">
        <v>63</v>
      </c>
      <c r="H14" s="5">
        <f t="shared" si="6"/>
        <v>2760</v>
      </c>
      <c r="I14" s="16">
        <f t="shared" si="6"/>
        <v>2620</v>
      </c>
      <c r="J14" s="6">
        <f t="shared" si="6"/>
        <v>1.3</v>
      </c>
      <c r="Q14" s="4" t="s">
        <v>74</v>
      </c>
      <c r="R14" s="5">
        <f t="shared" si="8"/>
        <v>4450</v>
      </c>
      <c r="S14" s="5">
        <f t="shared" si="0"/>
        <v>3650</v>
      </c>
      <c r="T14" s="6">
        <f t="shared" si="0"/>
        <v>1.8</v>
      </c>
      <c r="V14" s="4" t="s">
        <v>77</v>
      </c>
      <c r="W14" s="5">
        <f t="shared" si="9"/>
        <v>2760</v>
      </c>
      <c r="X14" s="5">
        <f t="shared" si="1"/>
        <v>2620</v>
      </c>
      <c r="Y14" s="6">
        <f t="shared" si="1"/>
        <v>1.3</v>
      </c>
      <c r="AA14" s="4" t="s">
        <v>81</v>
      </c>
      <c r="AB14" s="5">
        <f t="shared" si="10"/>
        <v>2760</v>
      </c>
      <c r="AC14" s="5">
        <f t="shared" si="2"/>
        <v>2620</v>
      </c>
      <c r="AD14" s="32">
        <f t="shared" si="2"/>
        <v>1.3</v>
      </c>
      <c r="AF14" s="4" t="s">
        <v>24</v>
      </c>
      <c r="AG14" s="5">
        <f t="shared" si="11"/>
        <v>4980</v>
      </c>
      <c r="AH14" s="5">
        <f t="shared" si="3"/>
        <v>4030</v>
      </c>
      <c r="AI14" s="6">
        <f t="shared" si="3"/>
        <v>2</v>
      </c>
      <c r="AK14" s="4" t="s">
        <v>91</v>
      </c>
      <c r="AL14" s="5">
        <f t="shared" si="12"/>
        <v>5790</v>
      </c>
      <c r="AM14" s="5">
        <f t="shared" si="4"/>
        <v>4990</v>
      </c>
      <c r="AN14" s="6">
        <f t="shared" si="4"/>
        <v>2.2999999999999998</v>
      </c>
      <c r="AP14" s="4" t="s">
        <v>16</v>
      </c>
      <c r="AQ14" s="5">
        <f>C19</f>
        <v>4980</v>
      </c>
      <c r="AR14" s="5">
        <f t="shared" ref="AR14" si="15">D19</f>
        <v>4030</v>
      </c>
      <c r="AS14" s="6">
        <f t="shared" si="13"/>
        <v>2.2999999999999998</v>
      </c>
      <c r="AU14" s="4" t="s">
        <v>94</v>
      </c>
      <c r="AV14" s="5">
        <f t="shared" si="14"/>
        <v>5790</v>
      </c>
      <c r="AW14" s="5">
        <f t="shared" si="5"/>
        <v>4990</v>
      </c>
      <c r="AX14" s="6">
        <f t="shared" si="5"/>
        <v>2.2999999999999998</v>
      </c>
    </row>
    <row r="15" spans="2:50" x14ac:dyDescent="0.25">
      <c r="B15" s="4" t="s">
        <v>7</v>
      </c>
      <c r="C15" s="5">
        <v>9970</v>
      </c>
      <c r="D15" s="16">
        <v>8000</v>
      </c>
      <c r="E15" s="6">
        <v>4</v>
      </c>
      <c r="G15" s="4" t="s">
        <v>62</v>
      </c>
      <c r="H15" s="5">
        <f t="shared" si="6"/>
        <v>2490</v>
      </c>
      <c r="I15" s="16">
        <f t="shared" si="6"/>
        <v>2050</v>
      </c>
      <c r="J15" s="6">
        <f t="shared" si="6"/>
        <v>1</v>
      </c>
      <c r="Q15" s="4" t="s">
        <v>43</v>
      </c>
      <c r="R15" s="5">
        <f t="shared" si="8"/>
        <v>3560</v>
      </c>
      <c r="S15" s="5">
        <f t="shared" si="0"/>
        <v>3070</v>
      </c>
      <c r="T15" s="6">
        <f t="shared" si="0"/>
        <v>1.5</v>
      </c>
      <c r="V15" s="4" t="s">
        <v>48</v>
      </c>
      <c r="W15" s="5">
        <f t="shared" si="9"/>
        <v>2490</v>
      </c>
      <c r="X15" s="5">
        <f t="shared" si="1"/>
        <v>2050</v>
      </c>
      <c r="Y15" s="6">
        <f t="shared" si="1"/>
        <v>1</v>
      </c>
      <c r="AA15" s="4" t="s">
        <v>52</v>
      </c>
      <c r="AB15" s="5">
        <f t="shared" si="10"/>
        <v>2490</v>
      </c>
      <c r="AC15" s="5">
        <f t="shared" si="2"/>
        <v>2050</v>
      </c>
      <c r="AD15" s="32">
        <f t="shared" si="2"/>
        <v>1</v>
      </c>
      <c r="AF15" s="4" t="s">
        <v>86</v>
      </c>
      <c r="AG15" s="5">
        <f t="shared" si="11"/>
        <v>4450</v>
      </c>
      <c r="AH15" s="5">
        <f t="shared" si="3"/>
        <v>3650</v>
      </c>
      <c r="AI15" s="6">
        <f t="shared" si="3"/>
        <v>1.8</v>
      </c>
      <c r="AK15" s="4" t="s">
        <v>16</v>
      </c>
      <c r="AL15" s="5">
        <f t="shared" si="12"/>
        <v>4980</v>
      </c>
      <c r="AM15" s="5">
        <f t="shared" si="4"/>
        <v>4030</v>
      </c>
      <c r="AN15" s="6">
        <f t="shared" si="4"/>
        <v>2</v>
      </c>
      <c r="AP15" s="4" t="s">
        <v>15</v>
      </c>
      <c r="AQ15" s="5">
        <f>C21</f>
        <v>3560</v>
      </c>
      <c r="AR15" s="5">
        <f t="shared" ref="AR15" si="16">D21</f>
        <v>3070</v>
      </c>
      <c r="AS15" s="6">
        <f t="shared" si="13"/>
        <v>2</v>
      </c>
      <c r="AU15" s="4" t="s">
        <v>30</v>
      </c>
      <c r="AV15" s="5">
        <f t="shared" si="14"/>
        <v>4980</v>
      </c>
      <c r="AW15" s="5">
        <f t="shared" si="5"/>
        <v>4030</v>
      </c>
      <c r="AX15" s="6">
        <f t="shared" si="5"/>
        <v>2</v>
      </c>
    </row>
    <row r="16" spans="2:50" ht="15.75" thickBot="1" x14ac:dyDescent="0.3">
      <c r="B16" s="4" t="s">
        <v>6</v>
      </c>
      <c r="C16" s="5">
        <v>7120</v>
      </c>
      <c r="D16" s="16">
        <v>5760</v>
      </c>
      <c r="E16" s="6">
        <v>3</v>
      </c>
      <c r="G16" s="4" t="s">
        <v>61</v>
      </c>
      <c r="H16" s="5">
        <f t="shared" si="6"/>
        <v>1960</v>
      </c>
      <c r="I16" s="16">
        <f t="shared" si="6"/>
        <v>1600</v>
      </c>
      <c r="J16" s="6">
        <f t="shared" si="6"/>
        <v>0.8</v>
      </c>
      <c r="Q16" s="4" t="s">
        <v>73</v>
      </c>
      <c r="R16" s="5">
        <f t="shared" si="8"/>
        <v>2760</v>
      </c>
      <c r="S16" s="5">
        <f t="shared" si="0"/>
        <v>2620</v>
      </c>
      <c r="T16" s="6">
        <f t="shared" si="0"/>
        <v>1.3</v>
      </c>
      <c r="V16" s="8" t="s">
        <v>76</v>
      </c>
      <c r="W16" s="9">
        <f t="shared" si="9"/>
        <v>1960</v>
      </c>
      <c r="X16" s="9">
        <f t="shared" si="1"/>
        <v>1600</v>
      </c>
      <c r="Y16" s="10">
        <f t="shared" si="1"/>
        <v>0.8</v>
      </c>
      <c r="AA16" s="8" t="s">
        <v>80</v>
      </c>
      <c r="AB16" s="9">
        <f t="shared" si="10"/>
        <v>1960</v>
      </c>
      <c r="AC16" s="9">
        <f t="shared" si="2"/>
        <v>1600</v>
      </c>
      <c r="AD16" s="33">
        <f t="shared" si="2"/>
        <v>0.8</v>
      </c>
      <c r="AF16" s="4" t="s">
        <v>23</v>
      </c>
      <c r="AG16" s="5">
        <f t="shared" si="11"/>
        <v>3560</v>
      </c>
      <c r="AH16" s="5">
        <f t="shared" si="3"/>
        <v>3070</v>
      </c>
      <c r="AI16" s="6">
        <f t="shared" si="3"/>
        <v>1.5</v>
      </c>
      <c r="AK16" s="4" t="s">
        <v>90</v>
      </c>
      <c r="AL16" s="5">
        <f t="shared" si="12"/>
        <v>4450</v>
      </c>
      <c r="AM16" s="5">
        <f t="shared" si="4"/>
        <v>3650</v>
      </c>
      <c r="AN16" s="6">
        <f t="shared" si="4"/>
        <v>1.8</v>
      </c>
      <c r="AP16" s="8" t="s">
        <v>14</v>
      </c>
      <c r="AQ16" s="9">
        <f>C23</f>
        <v>2490</v>
      </c>
      <c r="AR16" s="9">
        <f t="shared" ref="AR16" si="17">D23</f>
        <v>2050</v>
      </c>
      <c r="AS16" s="10">
        <f t="shared" si="13"/>
        <v>1.8</v>
      </c>
      <c r="AU16" s="4" t="s">
        <v>93</v>
      </c>
      <c r="AV16" s="5">
        <f t="shared" si="14"/>
        <v>4450</v>
      </c>
      <c r="AW16" s="5">
        <f t="shared" si="5"/>
        <v>3650</v>
      </c>
      <c r="AX16" s="6">
        <f t="shared" si="5"/>
        <v>1.8</v>
      </c>
    </row>
    <row r="17" spans="2:50" ht="16.5" thickTop="1" thickBot="1" x14ac:dyDescent="0.3">
      <c r="B17" s="4" t="s">
        <v>5</v>
      </c>
      <c r="C17" s="5">
        <v>6320</v>
      </c>
      <c r="D17" s="16">
        <v>5440</v>
      </c>
      <c r="E17" s="6">
        <v>2.5</v>
      </c>
      <c r="G17" s="8" t="s">
        <v>60</v>
      </c>
      <c r="H17" s="9">
        <f t="shared" si="6"/>
        <v>1510</v>
      </c>
      <c r="I17" s="18">
        <f t="shared" si="6"/>
        <v>1220</v>
      </c>
      <c r="J17" s="10">
        <f t="shared" si="6"/>
        <v>0.6</v>
      </c>
      <c r="Q17" s="4" t="s">
        <v>42</v>
      </c>
      <c r="R17" s="5">
        <f t="shared" si="8"/>
        <v>2490</v>
      </c>
      <c r="S17" s="5">
        <f t="shared" si="0"/>
        <v>2050</v>
      </c>
      <c r="T17" s="6">
        <f t="shared" si="0"/>
        <v>1</v>
      </c>
      <c r="AF17" s="4" t="s">
        <v>85</v>
      </c>
      <c r="AG17" s="5">
        <f t="shared" si="11"/>
        <v>2760</v>
      </c>
      <c r="AH17" s="5">
        <f t="shared" si="3"/>
        <v>2620</v>
      </c>
      <c r="AI17" s="6">
        <f t="shared" si="3"/>
        <v>1.3</v>
      </c>
      <c r="AK17" s="4" t="s">
        <v>15</v>
      </c>
      <c r="AL17" s="5">
        <f t="shared" si="12"/>
        <v>3560</v>
      </c>
      <c r="AM17" s="5">
        <f t="shared" si="4"/>
        <v>3070</v>
      </c>
      <c r="AN17" s="6">
        <f t="shared" si="4"/>
        <v>1.5</v>
      </c>
      <c r="AU17" s="4" t="s">
        <v>29</v>
      </c>
      <c r="AV17" s="5">
        <f t="shared" si="14"/>
        <v>3560</v>
      </c>
      <c r="AW17" s="5">
        <f t="shared" si="5"/>
        <v>3070</v>
      </c>
      <c r="AX17" s="6">
        <f t="shared" si="5"/>
        <v>1.5</v>
      </c>
    </row>
    <row r="18" spans="2:50" ht="16.5" thickTop="1" thickBot="1" x14ac:dyDescent="0.3">
      <c r="B18" s="4" t="s">
        <v>59</v>
      </c>
      <c r="C18" s="11">
        <v>5790</v>
      </c>
      <c r="D18" s="17">
        <v>4990</v>
      </c>
      <c r="E18" s="12">
        <v>2.2999999999999998</v>
      </c>
      <c r="Q18" s="4" t="s">
        <v>41</v>
      </c>
      <c r="R18" s="5">
        <f t="shared" si="8"/>
        <v>1960</v>
      </c>
      <c r="S18" s="5">
        <f t="shared" si="0"/>
        <v>1600</v>
      </c>
      <c r="T18" s="6">
        <f t="shared" si="0"/>
        <v>0.8</v>
      </c>
      <c r="AF18" s="4" t="s">
        <v>22</v>
      </c>
      <c r="AG18" s="5">
        <f t="shared" si="11"/>
        <v>2490</v>
      </c>
      <c r="AH18" s="5">
        <f t="shared" si="3"/>
        <v>2050</v>
      </c>
      <c r="AI18" s="6">
        <f t="shared" si="3"/>
        <v>1</v>
      </c>
      <c r="AK18" s="4" t="s">
        <v>89</v>
      </c>
      <c r="AL18" s="5">
        <f t="shared" si="12"/>
        <v>2760</v>
      </c>
      <c r="AM18" s="5">
        <f t="shared" si="4"/>
        <v>2620</v>
      </c>
      <c r="AN18" s="6">
        <f t="shared" si="4"/>
        <v>1.3</v>
      </c>
      <c r="AU18" s="8" t="s">
        <v>92</v>
      </c>
      <c r="AV18" s="9">
        <f t="shared" si="14"/>
        <v>2760</v>
      </c>
      <c r="AW18" s="9">
        <f t="shared" si="5"/>
        <v>2620</v>
      </c>
      <c r="AX18" s="10">
        <f t="shared" si="5"/>
        <v>1.3</v>
      </c>
    </row>
    <row r="19" spans="2:50" ht="16.5" thickTop="1" thickBot="1" x14ac:dyDescent="0.3">
      <c r="B19" s="4" t="s">
        <v>4</v>
      </c>
      <c r="C19" s="5">
        <v>4980</v>
      </c>
      <c r="D19" s="16">
        <v>4030</v>
      </c>
      <c r="E19" s="6">
        <v>2</v>
      </c>
      <c r="Q19" s="8" t="s">
        <v>40</v>
      </c>
      <c r="R19" s="9">
        <f t="shared" si="8"/>
        <v>1510</v>
      </c>
      <c r="S19" s="9">
        <f t="shared" si="0"/>
        <v>1220</v>
      </c>
      <c r="T19" s="10">
        <f t="shared" si="0"/>
        <v>0.6</v>
      </c>
      <c r="AF19" s="8" t="s">
        <v>84</v>
      </c>
      <c r="AG19" s="9">
        <f t="shared" si="11"/>
        <v>1960</v>
      </c>
      <c r="AH19" s="9">
        <f t="shared" si="3"/>
        <v>1600</v>
      </c>
      <c r="AI19" s="10">
        <f t="shared" si="3"/>
        <v>0.8</v>
      </c>
      <c r="AK19" s="4" t="s">
        <v>14</v>
      </c>
      <c r="AL19" s="5">
        <f t="shared" si="12"/>
        <v>2490</v>
      </c>
      <c r="AM19" s="5">
        <f t="shared" si="4"/>
        <v>2050</v>
      </c>
      <c r="AN19" s="6">
        <f t="shared" si="4"/>
        <v>1</v>
      </c>
    </row>
    <row r="20" spans="2:50" ht="16.5" thickTop="1" thickBot="1" x14ac:dyDescent="0.3">
      <c r="B20" s="4" t="s">
        <v>58</v>
      </c>
      <c r="C20" s="5">
        <v>4450</v>
      </c>
      <c r="D20" s="16">
        <v>3650</v>
      </c>
      <c r="E20" s="6">
        <v>1.8</v>
      </c>
      <c r="AK20" s="8" t="s">
        <v>88</v>
      </c>
      <c r="AL20" s="9">
        <f t="shared" si="12"/>
        <v>1960</v>
      </c>
      <c r="AM20" s="9">
        <f t="shared" si="4"/>
        <v>1600</v>
      </c>
      <c r="AN20" s="10">
        <f t="shared" si="4"/>
        <v>0.8</v>
      </c>
    </row>
    <row r="21" spans="2:50" ht="15.75" thickTop="1" x14ac:dyDescent="0.25">
      <c r="B21" s="4" t="s">
        <v>3</v>
      </c>
      <c r="C21" s="5">
        <v>3560</v>
      </c>
      <c r="D21" s="16">
        <v>3070</v>
      </c>
      <c r="E21" s="6">
        <v>1.5</v>
      </c>
    </row>
    <row r="22" spans="2:50" x14ac:dyDescent="0.25">
      <c r="B22" s="4" t="s">
        <v>69</v>
      </c>
      <c r="C22" s="5">
        <v>2760</v>
      </c>
      <c r="D22" s="16">
        <v>2620</v>
      </c>
      <c r="E22" s="6">
        <v>1.3</v>
      </c>
    </row>
    <row r="23" spans="2:50" x14ac:dyDescent="0.25">
      <c r="B23" s="4" t="s">
        <v>2</v>
      </c>
      <c r="C23" s="5">
        <v>2490</v>
      </c>
      <c r="D23" s="16">
        <v>2050</v>
      </c>
      <c r="E23" s="6">
        <v>1</v>
      </c>
    </row>
    <row r="24" spans="2:50" x14ac:dyDescent="0.25">
      <c r="B24" s="4" t="s">
        <v>1</v>
      </c>
      <c r="C24" s="5">
        <v>1960</v>
      </c>
      <c r="D24" s="16">
        <v>1600</v>
      </c>
      <c r="E24" s="6">
        <v>0.8</v>
      </c>
    </row>
    <row r="25" spans="2:50" ht="15.75" thickBot="1" x14ac:dyDescent="0.3">
      <c r="B25" s="8" t="s">
        <v>0</v>
      </c>
      <c r="C25" s="9">
        <v>1510</v>
      </c>
      <c r="D25" s="18">
        <v>1220</v>
      </c>
      <c r="E25" s="10">
        <v>0.6</v>
      </c>
    </row>
    <row r="26" spans="2:50" ht="15.75" thickTop="1" x14ac:dyDescent="0.25"/>
    <row r="27" spans="2:50" ht="15.75" thickBot="1" x14ac:dyDescent="0.3"/>
    <row r="28" spans="2:50" ht="31.5" thickTop="1" thickBot="1" x14ac:dyDescent="0.3">
      <c r="B28" s="14" t="s">
        <v>56</v>
      </c>
    </row>
    <row r="29" spans="2:50" ht="30.75" thickTop="1" x14ac:dyDescent="0.25">
      <c r="B29" s="13" t="s">
        <v>112</v>
      </c>
      <c r="C29" s="2" t="s">
        <v>70</v>
      </c>
      <c r="D29" s="15" t="s">
        <v>71</v>
      </c>
      <c r="E29" s="3" t="s">
        <v>72</v>
      </c>
    </row>
    <row r="30" spans="2:50" x14ac:dyDescent="0.25">
      <c r="B30" s="4" t="s">
        <v>0</v>
      </c>
      <c r="C30" s="5">
        <v>1510</v>
      </c>
      <c r="D30" s="16">
        <v>1220</v>
      </c>
      <c r="E30" s="6">
        <v>0.6</v>
      </c>
    </row>
    <row r="31" spans="2:50" x14ac:dyDescent="0.25">
      <c r="B31" s="4" t="s">
        <v>1</v>
      </c>
      <c r="C31" s="5">
        <v>1960</v>
      </c>
      <c r="D31" s="16">
        <v>1600</v>
      </c>
      <c r="E31" s="6">
        <v>0.8</v>
      </c>
    </row>
    <row r="32" spans="2:50" x14ac:dyDescent="0.25">
      <c r="B32" s="4" t="s">
        <v>2</v>
      </c>
      <c r="C32" s="5">
        <v>2490</v>
      </c>
      <c r="D32" s="16">
        <v>2050</v>
      </c>
      <c r="E32" s="6">
        <v>1</v>
      </c>
    </row>
    <row r="33" spans="2:5" x14ac:dyDescent="0.25">
      <c r="B33" s="4" t="s">
        <v>69</v>
      </c>
      <c r="C33" s="5">
        <v>2760</v>
      </c>
      <c r="D33" s="16">
        <v>2620</v>
      </c>
      <c r="E33" s="6">
        <v>1.3</v>
      </c>
    </row>
    <row r="34" spans="2:5" x14ac:dyDescent="0.25">
      <c r="B34" s="4" t="s">
        <v>3</v>
      </c>
      <c r="C34" s="5">
        <v>3560</v>
      </c>
      <c r="D34" s="16">
        <v>3070</v>
      </c>
      <c r="E34" s="6">
        <v>1.5</v>
      </c>
    </row>
    <row r="35" spans="2:5" x14ac:dyDescent="0.25">
      <c r="B35" s="4" t="s">
        <v>58</v>
      </c>
      <c r="C35" s="5">
        <v>4450</v>
      </c>
      <c r="D35" s="16">
        <v>3650</v>
      </c>
      <c r="E35" s="6">
        <v>1.8</v>
      </c>
    </row>
    <row r="36" spans="2:5" x14ac:dyDescent="0.25">
      <c r="B36" s="4" t="s">
        <v>4</v>
      </c>
      <c r="C36" s="5">
        <v>4980</v>
      </c>
      <c r="D36" s="16">
        <v>4030</v>
      </c>
      <c r="E36" s="6">
        <v>2</v>
      </c>
    </row>
    <row r="37" spans="2:5" x14ac:dyDescent="0.25">
      <c r="B37" s="4" t="s">
        <v>59</v>
      </c>
      <c r="C37" s="5">
        <v>5790</v>
      </c>
      <c r="D37" s="16">
        <v>4990</v>
      </c>
      <c r="E37" s="6">
        <v>2.2999999999999998</v>
      </c>
    </row>
    <row r="38" spans="2:5" x14ac:dyDescent="0.25">
      <c r="B38" s="4" t="s">
        <v>5</v>
      </c>
      <c r="C38" s="5">
        <v>6320</v>
      </c>
      <c r="D38" s="16">
        <v>5440</v>
      </c>
      <c r="E38" s="6">
        <v>2.5</v>
      </c>
    </row>
    <row r="39" spans="2:5" x14ac:dyDescent="0.25">
      <c r="B39" s="4" t="s">
        <v>6</v>
      </c>
      <c r="C39" s="11">
        <v>7120</v>
      </c>
      <c r="D39" s="17">
        <v>5760</v>
      </c>
      <c r="E39" s="12">
        <v>3</v>
      </c>
    </row>
    <row r="40" spans="2:5" x14ac:dyDescent="0.25">
      <c r="B40" s="4" t="s">
        <v>7</v>
      </c>
      <c r="C40" s="5">
        <v>9970</v>
      </c>
      <c r="D40" s="16">
        <v>8000</v>
      </c>
      <c r="E40" s="6">
        <v>4</v>
      </c>
    </row>
    <row r="41" spans="2:5" x14ac:dyDescent="0.25">
      <c r="B41" s="4" t="s">
        <v>8</v>
      </c>
      <c r="C41" s="5">
        <v>12460</v>
      </c>
      <c r="D41" s="16">
        <v>10240</v>
      </c>
      <c r="E41" s="6">
        <v>5</v>
      </c>
    </row>
    <row r="42" spans="2:5" x14ac:dyDescent="0.25">
      <c r="B42" s="4" t="s">
        <v>9</v>
      </c>
      <c r="C42" s="5">
        <v>14240</v>
      </c>
      <c r="D42" s="16">
        <v>11520</v>
      </c>
      <c r="E42" s="6">
        <v>6</v>
      </c>
    </row>
    <row r="43" spans="2:5" x14ac:dyDescent="0.25">
      <c r="B43" s="4" t="s">
        <v>10</v>
      </c>
      <c r="C43" s="5">
        <v>19940</v>
      </c>
      <c r="D43" s="16">
        <v>16000</v>
      </c>
      <c r="E43" s="6">
        <v>8</v>
      </c>
    </row>
    <row r="44" spans="2:5" x14ac:dyDescent="0.25">
      <c r="B44" s="4" t="s">
        <v>11</v>
      </c>
      <c r="C44" s="5">
        <v>24920</v>
      </c>
      <c r="D44" s="16">
        <v>19840</v>
      </c>
      <c r="E44" s="6">
        <v>10</v>
      </c>
    </row>
    <row r="45" spans="2:5" x14ac:dyDescent="0.25">
      <c r="B45" s="4" t="s">
        <v>12</v>
      </c>
      <c r="C45" s="5">
        <v>40050</v>
      </c>
      <c r="D45" s="16">
        <v>32000</v>
      </c>
      <c r="E45" s="6">
        <v>16</v>
      </c>
    </row>
    <row r="46" spans="2:5" ht="15.75" thickBot="1" x14ac:dyDescent="0.3">
      <c r="B46" s="8" t="s">
        <v>13</v>
      </c>
      <c r="C46" s="9">
        <v>49840</v>
      </c>
      <c r="D46" s="18">
        <v>40320</v>
      </c>
      <c r="E46" s="10">
        <v>20</v>
      </c>
    </row>
    <row r="47" spans="2:5" ht="15.75" thickTop="1" x14ac:dyDescent="0.25"/>
  </sheetData>
  <mergeCells count="1">
    <mergeCell ref="B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Dimensionnement</vt:lpstr>
      <vt:lpstr>Puissances des UI</vt:lpstr>
      <vt:lpstr>Cassette.2.voies.RDC</vt:lpstr>
      <vt:lpstr>Cassette.600x600.RCIM</vt:lpstr>
      <vt:lpstr>Cassette.800x800.Ht.perf.RCI</vt:lpstr>
      <vt:lpstr>Cassette.800x800.RCI.EK</vt:lpstr>
      <vt:lpstr>Console.carrossée.RPF</vt:lpstr>
      <vt:lpstr>Console.non.carrossée.RPFI</vt:lpstr>
      <vt:lpstr>Gainable.hôtelier.M1.RPIM</vt:lpstr>
      <vt:lpstr>Gainable.M1.RPI</vt:lpstr>
      <vt:lpstr>Mural.RPK</vt:lpstr>
      <vt:lpstr>Plafonnier.RPC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Martin, Nicolas</cp:lastModifiedBy>
  <cp:lastPrinted>2016-03-30T21:51:30Z</cp:lastPrinted>
  <dcterms:created xsi:type="dcterms:W3CDTF">2016-03-24T10:19:40Z</dcterms:created>
  <dcterms:modified xsi:type="dcterms:W3CDTF">2016-04-05T16:00:55Z</dcterms:modified>
</cp:coreProperties>
</file>