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17715" windowHeight="10305" activeTab="1"/>
  </bookViews>
  <sheets>
    <sheet name="DONNEES" sheetId="1" r:id="rId1"/>
    <sheet name="RESULAT" sheetId="2" r:id="rId2"/>
    <sheet name="Feuil3" sheetId="3" r:id="rId3"/>
  </sheets>
  <definedNames>
    <definedName name="ACHAT">DONNEES!$F:$F</definedName>
    <definedName name="FACTURE">DONNEES!$E:$E</definedName>
    <definedName name="MARGE_ESTIME">DONNEES!$I:$I</definedName>
    <definedName name="MOIS">DONNEES!$D:$D</definedName>
    <definedName name="RUB">DONNEES!$C:$C</definedName>
    <definedName name="TYPE">DONNEES!$B:$B</definedName>
  </definedNames>
  <calcPr calcId="145621"/>
</workbook>
</file>

<file path=xl/calcChain.xml><?xml version="1.0" encoding="utf-8"?>
<calcChain xmlns="http://schemas.openxmlformats.org/spreadsheetml/2006/main">
  <c r="P24" i="2" l="1"/>
  <c r="P23" i="2"/>
  <c r="P22" i="2"/>
  <c r="P21" i="2"/>
  <c r="P20" i="2"/>
  <c r="P19" i="2"/>
  <c r="E30" i="2"/>
  <c r="F30" i="2"/>
  <c r="G30" i="2"/>
  <c r="H30" i="2"/>
  <c r="E31" i="2"/>
  <c r="F31" i="2"/>
  <c r="G31" i="2"/>
  <c r="H31" i="2"/>
  <c r="E32" i="2"/>
  <c r="F32" i="2"/>
  <c r="G32" i="2"/>
  <c r="H32" i="2"/>
  <c r="D31" i="2"/>
  <c r="D32" i="2"/>
  <c r="D30" i="2"/>
  <c r="H4" i="2"/>
  <c r="H5" i="2"/>
  <c r="H6" i="2"/>
  <c r="H7" i="2"/>
  <c r="H8" i="2"/>
  <c r="H9" i="2"/>
  <c r="E19" i="2"/>
  <c r="F19" i="2"/>
  <c r="G19" i="2"/>
  <c r="H19" i="2"/>
  <c r="E20" i="2"/>
  <c r="F20" i="2"/>
  <c r="G20" i="2"/>
  <c r="H20" i="2"/>
  <c r="E21" i="2"/>
  <c r="F21" i="2"/>
  <c r="G21" i="2"/>
  <c r="H21" i="2"/>
  <c r="E22" i="2"/>
  <c r="F22" i="2"/>
  <c r="G22" i="2"/>
  <c r="H22" i="2"/>
  <c r="E23" i="2"/>
  <c r="F23" i="2"/>
  <c r="G23" i="2"/>
  <c r="H23" i="2"/>
  <c r="E24" i="2"/>
  <c r="F24" i="2"/>
  <c r="G24" i="2"/>
  <c r="H24" i="2"/>
  <c r="D24" i="2"/>
  <c r="D23" i="2"/>
  <c r="D22" i="2"/>
  <c r="D21" i="2"/>
  <c r="D20" i="2"/>
  <c r="D19" i="2"/>
  <c r="D7" i="2"/>
  <c r="E7" i="2"/>
  <c r="E16" i="2" s="1"/>
  <c r="F7" i="2"/>
  <c r="G7" i="2"/>
  <c r="E8" i="2"/>
  <c r="E17" i="2" s="1"/>
  <c r="F8" i="2"/>
  <c r="G8" i="2"/>
  <c r="E9" i="2"/>
  <c r="E18" i="2" s="1"/>
  <c r="F9" i="2"/>
  <c r="G9" i="2"/>
  <c r="D9" i="2"/>
  <c r="D18" i="2" s="1"/>
  <c r="D8" i="2"/>
  <c r="E6" i="2"/>
  <c r="F6" i="2"/>
  <c r="F18" i="2" s="1"/>
  <c r="G6" i="2"/>
  <c r="G18" i="2" s="1"/>
  <c r="D6" i="2"/>
  <c r="E5" i="2"/>
  <c r="F5" i="2"/>
  <c r="F17" i="2" s="1"/>
  <c r="G5" i="2"/>
  <c r="G17" i="2" s="1"/>
  <c r="D5" i="2"/>
  <c r="D17" i="2" s="1"/>
  <c r="E4" i="2"/>
  <c r="F4" i="2"/>
  <c r="F16" i="2" s="1"/>
  <c r="G4" i="2"/>
  <c r="G16" i="2" s="1"/>
  <c r="D4" i="2"/>
  <c r="D16" i="2" s="1"/>
  <c r="P10" i="2"/>
  <c r="P11" i="2"/>
  <c r="P12" i="2"/>
  <c r="P13" i="2"/>
  <c r="P14" i="2"/>
  <c r="P15" i="2"/>
  <c r="P7" i="2" l="1"/>
  <c r="P8" i="2"/>
  <c r="P9" i="2"/>
  <c r="P4" i="2"/>
  <c r="P6" i="2"/>
  <c r="P5" i="2"/>
</calcChain>
</file>

<file path=xl/sharedStrings.xml><?xml version="1.0" encoding="utf-8"?>
<sst xmlns="http://schemas.openxmlformats.org/spreadsheetml/2006/main" count="56" uniqueCount="16">
  <si>
    <t>DOSSIER</t>
  </si>
  <si>
    <t>TRANSPORT</t>
  </si>
  <si>
    <t>FACTURE</t>
  </si>
  <si>
    <t>ACHAT</t>
  </si>
  <si>
    <t>MARGE</t>
  </si>
  <si>
    <t>ACHAT ESTIME</t>
  </si>
  <si>
    <t>MARGE ESTIME</t>
  </si>
  <si>
    <t>MOIS</t>
  </si>
  <si>
    <t>BAT</t>
  </si>
  <si>
    <t>AV</t>
  </si>
  <si>
    <t>RUB</t>
  </si>
  <si>
    <t>LIBELLE</t>
  </si>
  <si>
    <t>TYPE</t>
  </si>
  <si>
    <t>TOTAL AV</t>
  </si>
  <si>
    <t>TOTAL</t>
  </si>
  <si>
    <t>TOTAL BAT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</si>
</sst>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7"/>
  <sheetViews>
    <sheetView workbookViewId="0">
      <selection activeCell="D18" sqref="D18"/>
    </sheetView>
  </sheetViews>
  <sheetFormatPr baseColWidth="10" defaultRowHeight="15" x14ac:dyDescent="0.25"/>
  <cols>
    <col min="9" max="9" width="15.7109375" customWidth="1"/>
  </cols>
  <sheetData>
    <row r="3" spans="1:9" x14ac:dyDescent="0.25">
      <c r="A3" t="s">
        <v>0</v>
      </c>
      <c r="B3" t="s">
        <v>1</v>
      </c>
      <c r="C3" t="s">
        <v>10</v>
      </c>
      <c r="D3" t="s">
        <v>7</v>
      </c>
      <c r="E3" t="s">
        <v>2</v>
      </c>
      <c r="F3" t="s">
        <v>3</v>
      </c>
      <c r="G3" t="s">
        <v>4</v>
      </c>
      <c r="H3" t="s">
        <v>5</v>
      </c>
      <c r="I3" t="s">
        <v>6</v>
      </c>
    </row>
    <row r="4" spans="1:9" x14ac:dyDescent="0.25">
      <c r="A4">
        <v>1</v>
      </c>
      <c r="B4" t="s">
        <v>8</v>
      </c>
      <c r="C4">
        <v>1</v>
      </c>
      <c r="D4">
        <v>1</v>
      </c>
      <c r="E4">
        <v>500</v>
      </c>
      <c r="F4">
        <v>400</v>
      </c>
      <c r="G4">
        <v>100</v>
      </c>
      <c r="H4">
        <v>50</v>
      </c>
      <c r="I4">
        <v>50</v>
      </c>
    </row>
    <row r="5" spans="1:9" x14ac:dyDescent="0.25">
      <c r="A5">
        <v>2</v>
      </c>
      <c r="B5" t="s">
        <v>9</v>
      </c>
      <c r="C5">
        <v>1</v>
      </c>
      <c r="D5">
        <v>1</v>
      </c>
      <c r="E5">
        <v>100</v>
      </c>
      <c r="F5">
        <v>50</v>
      </c>
      <c r="G5">
        <v>50</v>
      </c>
      <c r="H5">
        <v>0</v>
      </c>
      <c r="I5">
        <v>50</v>
      </c>
    </row>
    <row r="6" spans="1:9" x14ac:dyDescent="0.25">
      <c r="A6">
        <v>3</v>
      </c>
      <c r="B6" t="s">
        <v>8</v>
      </c>
      <c r="C6">
        <v>2</v>
      </c>
      <c r="D6">
        <v>2</v>
      </c>
      <c r="E6">
        <v>500</v>
      </c>
      <c r="F6">
        <v>400</v>
      </c>
      <c r="G6">
        <v>100</v>
      </c>
      <c r="H6">
        <v>0</v>
      </c>
      <c r="I6">
        <v>100</v>
      </c>
    </row>
    <row r="7" spans="1:9" x14ac:dyDescent="0.25">
      <c r="A7">
        <v>4</v>
      </c>
      <c r="B7" t="s">
        <v>8</v>
      </c>
      <c r="C7">
        <v>3</v>
      </c>
      <c r="D7">
        <v>2</v>
      </c>
      <c r="E7">
        <v>300</v>
      </c>
      <c r="F7">
        <v>200</v>
      </c>
      <c r="G7">
        <v>100</v>
      </c>
      <c r="H7">
        <v>0</v>
      </c>
      <c r="I7">
        <v>100</v>
      </c>
    </row>
    <row r="8" spans="1:9" x14ac:dyDescent="0.25">
      <c r="A8">
        <v>5</v>
      </c>
      <c r="B8" t="s">
        <v>8</v>
      </c>
      <c r="C8">
        <v>4</v>
      </c>
      <c r="D8">
        <v>3</v>
      </c>
      <c r="E8">
        <v>400</v>
      </c>
      <c r="F8">
        <v>150</v>
      </c>
      <c r="G8">
        <v>250</v>
      </c>
      <c r="H8">
        <v>0</v>
      </c>
      <c r="I8">
        <v>250</v>
      </c>
    </row>
    <row r="9" spans="1:9" x14ac:dyDescent="0.25">
      <c r="A9">
        <v>6</v>
      </c>
      <c r="B9" t="s">
        <v>8</v>
      </c>
      <c r="C9">
        <v>1</v>
      </c>
      <c r="D9">
        <v>3</v>
      </c>
      <c r="E9">
        <v>600</v>
      </c>
      <c r="F9">
        <v>650</v>
      </c>
      <c r="G9">
        <v>-50</v>
      </c>
      <c r="H9">
        <v>0</v>
      </c>
      <c r="I9">
        <v>-50</v>
      </c>
    </row>
    <row r="10" spans="1:9" x14ac:dyDescent="0.25">
      <c r="A10">
        <v>7</v>
      </c>
      <c r="B10" t="s">
        <v>8</v>
      </c>
      <c r="C10">
        <v>2</v>
      </c>
      <c r="D10">
        <v>5</v>
      </c>
      <c r="E10">
        <v>800</v>
      </c>
      <c r="F10">
        <v>700</v>
      </c>
      <c r="G10">
        <v>100</v>
      </c>
      <c r="H10">
        <v>0</v>
      </c>
      <c r="I10">
        <v>100</v>
      </c>
    </row>
    <row r="11" spans="1:9" x14ac:dyDescent="0.25">
      <c r="A11">
        <v>8</v>
      </c>
      <c r="B11" t="s">
        <v>9</v>
      </c>
      <c r="C11">
        <v>3</v>
      </c>
      <c r="D11">
        <v>3</v>
      </c>
      <c r="E11">
        <v>500</v>
      </c>
      <c r="F11">
        <v>500</v>
      </c>
      <c r="G11">
        <v>0</v>
      </c>
      <c r="H11">
        <v>0</v>
      </c>
      <c r="I11">
        <v>0</v>
      </c>
    </row>
    <row r="12" spans="1:9" x14ac:dyDescent="0.25">
      <c r="A12">
        <v>9</v>
      </c>
      <c r="B12" t="s">
        <v>9</v>
      </c>
      <c r="C12">
        <v>4</v>
      </c>
      <c r="D12">
        <v>4</v>
      </c>
      <c r="E12">
        <v>100</v>
      </c>
      <c r="F12">
        <v>0</v>
      </c>
      <c r="G12">
        <v>100</v>
      </c>
      <c r="H12">
        <v>50</v>
      </c>
      <c r="I12">
        <v>50</v>
      </c>
    </row>
    <row r="13" spans="1:9" x14ac:dyDescent="0.25">
      <c r="A13">
        <v>10</v>
      </c>
      <c r="B13" t="s">
        <v>9</v>
      </c>
      <c r="C13">
        <v>1</v>
      </c>
      <c r="D13">
        <v>3</v>
      </c>
      <c r="E13">
        <v>200</v>
      </c>
      <c r="F13">
        <v>0</v>
      </c>
      <c r="G13">
        <v>200</v>
      </c>
      <c r="H13">
        <v>150</v>
      </c>
      <c r="I13">
        <v>50</v>
      </c>
    </row>
    <row r="14" spans="1:9" x14ac:dyDescent="0.25">
      <c r="A14">
        <v>11</v>
      </c>
      <c r="B14" t="s">
        <v>9</v>
      </c>
      <c r="C14">
        <v>2</v>
      </c>
      <c r="D14">
        <v>1</v>
      </c>
      <c r="E14">
        <v>300</v>
      </c>
      <c r="F14">
        <v>0</v>
      </c>
      <c r="G14">
        <v>300</v>
      </c>
      <c r="H14">
        <v>300</v>
      </c>
      <c r="I14">
        <v>0</v>
      </c>
    </row>
    <row r="15" spans="1:9" x14ac:dyDescent="0.25">
      <c r="A15">
        <v>12</v>
      </c>
      <c r="B15" t="s">
        <v>8</v>
      </c>
      <c r="C15">
        <v>3</v>
      </c>
      <c r="D15">
        <v>2</v>
      </c>
      <c r="E15">
        <v>400</v>
      </c>
      <c r="F15">
        <v>400</v>
      </c>
      <c r="G15">
        <v>0</v>
      </c>
      <c r="H15">
        <v>100</v>
      </c>
      <c r="I15">
        <v>-100</v>
      </c>
    </row>
    <row r="16" spans="1:9" x14ac:dyDescent="0.25">
      <c r="A16">
        <v>13</v>
      </c>
      <c r="B16" t="s">
        <v>8</v>
      </c>
      <c r="C16">
        <v>4</v>
      </c>
      <c r="D16">
        <v>1</v>
      </c>
      <c r="E16">
        <v>500</v>
      </c>
      <c r="F16">
        <v>400</v>
      </c>
      <c r="G16">
        <v>100</v>
      </c>
      <c r="H16">
        <v>200</v>
      </c>
      <c r="I16">
        <v>-100</v>
      </c>
    </row>
    <row r="17" spans="1:9" x14ac:dyDescent="0.25">
      <c r="A17">
        <v>14</v>
      </c>
      <c r="B17" t="s">
        <v>8</v>
      </c>
      <c r="C17">
        <v>1</v>
      </c>
      <c r="D17">
        <v>1</v>
      </c>
      <c r="E17">
        <v>500</v>
      </c>
      <c r="F17">
        <v>400</v>
      </c>
      <c r="G17">
        <v>100</v>
      </c>
      <c r="H17">
        <v>100</v>
      </c>
      <c r="I1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2"/>
  <sheetViews>
    <sheetView tabSelected="1" workbookViewId="0">
      <selection activeCell="R10" sqref="R10"/>
    </sheetView>
  </sheetViews>
  <sheetFormatPr baseColWidth="10" defaultRowHeight="15" x14ac:dyDescent="0.25"/>
  <cols>
    <col min="3" max="3" width="14.140625" bestFit="1" customWidth="1"/>
    <col min="4" max="7" width="8.5703125" customWidth="1"/>
    <col min="8" max="8" width="7.28515625" customWidth="1"/>
    <col min="9" max="12" width="2" bestFit="1" customWidth="1"/>
    <col min="13" max="15" width="3" bestFit="1" customWidth="1"/>
  </cols>
  <sheetData>
    <row r="2" spans="1:16" x14ac:dyDescent="0.25">
      <c r="D2" s="1" t="s">
        <v>7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6" x14ac:dyDescent="0.25">
      <c r="A3" t="s">
        <v>12</v>
      </c>
      <c r="B3" t="s">
        <v>10</v>
      </c>
      <c r="C3" t="s">
        <v>11</v>
      </c>
      <c r="D3">
        <v>1</v>
      </c>
      <c r="E3">
        <v>2</v>
      </c>
      <c r="F3">
        <v>3</v>
      </c>
      <c r="G3">
        <v>4</v>
      </c>
      <c r="H3">
        <v>5</v>
      </c>
      <c r="I3">
        <v>6</v>
      </c>
      <c r="J3">
        <v>7</v>
      </c>
      <c r="K3">
        <v>8</v>
      </c>
      <c r="L3">
        <v>9</v>
      </c>
      <c r="M3">
        <v>10</v>
      </c>
      <c r="N3">
        <v>11</v>
      </c>
      <c r="O3">
        <v>12</v>
      </c>
      <c r="P3" t="s">
        <v>14</v>
      </c>
    </row>
    <row r="4" spans="1:16" x14ac:dyDescent="0.25">
      <c r="A4" t="s">
        <v>9</v>
      </c>
      <c r="B4" s="1">
        <v>1</v>
      </c>
      <c r="C4" t="s">
        <v>2</v>
      </c>
      <c r="D4">
        <f>+SUMPRODUCT(($A$4=TYPE)*1,(RESULAT!D$3=MOIS)*1,(RESULAT!$B$4=RUB)*1,FACTURE)</f>
        <v>100</v>
      </c>
      <c r="E4">
        <f>+SUMPRODUCT(($A$4=TYPE)*1,(RESULAT!E$3=MOIS)*1,(RESULAT!$B$4=RUB)*1,FACTURE)</f>
        <v>0</v>
      </c>
      <c r="F4">
        <f>+SUMPRODUCT(($A$4=TYPE)*1,(RESULAT!F$3=MOIS)*1,(RESULAT!$B$4=RUB)*1,FACTURE)</f>
        <v>200</v>
      </c>
      <c r="G4">
        <f>+SUMPRODUCT(($A$4=TYPE)*1,(RESULAT!G$3=MOIS)*1,(RESULAT!$B$4=RUB)*1,FACTURE)</f>
        <v>0</v>
      </c>
      <c r="H4">
        <f>+SUMPRODUCT(($A$4=TYPE)*1,(RESULAT!H$3=MOIS)*1,(RESULAT!$B$4=RUB)*1,FACTURE)</f>
        <v>0</v>
      </c>
      <c r="P4">
        <f>SUM(D4:O4)</f>
        <v>300</v>
      </c>
    </row>
    <row r="5" spans="1:16" x14ac:dyDescent="0.25">
      <c r="B5" s="1"/>
      <c r="C5" t="s">
        <v>5</v>
      </c>
      <c r="D5">
        <f>+SUMPRODUCT(($A$4=TYPE)*1,(RESULAT!D$3=MOIS)*1,(RESULAT!$B$4=RUB)*1,ACHAT)</f>
        <v>50</v>
      </c>
      <c r="E5">
        <f>+SUMPRODUCT(($A$4=TYPE)*1,(RESULAT!E$3=MOIS)*1,(RESULAT!$B$4=RUB)*1,ACHAT)</f>
        <v>0</v>
      </c>
      <c r="F5">
        <f>+SUMPRODUCT(($A$4=TYPE)*1,(RESULAT!F$3=MOIS)*1,(RESULAT!$B$4=RUB)*1,ACHAT)</f>
        <v>0</v>
      </c>
      <c r="G5">
        <f>+SUMPRODUCT(($A$4=TYPE)*1,(RESULAT!G$3=MOIS)*1,(RESULAT!$B$4=RUB)*1,ACHAT)</f>
        <v>0</v>
      </c>
      <c r="H5">
        <f>+SUMPRODUCT(($A$4=TYPE)*1,(RESULAT!H$3=MOIS)*1,(RESULAT!$B$4=RUB)*1,ACHAT)</f>
        <v>0</v>
      </c>
      <c r="P5">
        <f t="shared" ref="P5:P15" si="0">SUM(D5:O5)</f>
        <v>50</v>
      </c>
    </row>
    <row r="6" spans="1:16" x14ac:dyDescent="0.25">
      <c r="B6" s="1"/>
      <c r="C6" t="s">
        <v>6</v>
      </c>
      <c r="D6">
        <f>+SUMPRODUCT(($A$4=TYPE)*1,(RESULAT!D$3=MOIS)*1,(RESULAT!$B$4=RUB)*1,MARGE_ESTIME)</f>
        <v>50</v>
      </c>
      <c r="E6">
        <f>+SUMPRODUCT(($A$4=TYPE)*1,(RESULAT!E$3=MOIS)*1,(RESULAT!$B$4=RUB)*1,MARGE_ESTIME)</f>
        <v>0</v>
      </c>
      <c r="F6">
        <f>+SUMPRODUCT(($A$4=TYPE)*1,(RESULAT!F$3=MOIS)*1,(RESULAT!$B$4=RUB)*1,MARGE_ESTIME)</f>
        <v>50</v>
      </c>
      <c r="G6">
        <f>+SUMPRODUCT(($A$4=TYPE)*1,(RESULAT!G$3=MOIS)*1,(RESULAT!$B$4=RUB)*1,MARGE_ESTIME)</f>
        <v>0</v>
      </c>
      <c r="H6">
        <f>+SUMPRODUCT(($A$4=TYPE)*1,(RESULAT!H$3=MOIS)*1,(RESULAT!$B$4=RUB)*1,MARGE_ESTIME)</f>
        <v>0</v>
      </c>
      <c r="P6">
        <f t="shared" si="0"/>
        <v>100</v>
      </c>
    </row>
    <row r="7" spans="1:16" x14ac:dyDescent="0.25">
      <c r="B7" s="1">
        <v>2</v>
      </c>
      <c r="C7" t="s">
        <v>2</v>
      </c>
      <c r="D7">
        <f>+SUMPRODUCT(($A$4=TYPE)*1,(RESULAT!D$3=MOIS)*1,(RESULAT!$B$7=RUB)*1,FACTURE)</f>
        <v>300</v>
      </c>
      <c r="E7">
        <f>+SUMPRODUCT(($A$4=TYPE)*1,(RESULAT!E$3=MOIS)*1,(RESULAT!$B$7=RUB)*1,FACTURE)</f>
        <v>0</v>
      </c>
      <c r="F7">
        <f>+SUMPRODUCT(($A$4=TYPE)*1,(RESULAT!F$3=MOIS)*1,(RESULAT!$B$7=RUB)*1,FACTURE)</f>
        <v>0</v>
      </c>
      <c r="G7">
        <f>+SUMPRODUCT(($A$4=TYPE)*1,(RESULAT!G$3=MOIS)*1,(RESULAT!$B$7=RUB)*1,FACTURE)</f>
        <v>0</v>
      </c>
      <c r="H7">
        <f>+SUMPRODUCT(($A$4=TYPE)*1,(RESULAT!H$3=MOIS)*1,(RESULAT!$B$7=RUB)*1,FACTURE)</f>
        <v>0</v>
      </c>
      <c r="P7">
        <f t="shared" si="0"/>
        <v>300</v>
      </c>
    </row>
    <row r="8" spans="1:16" x14ac:dyDescent="0.25">
      <c r="B8" s="1"/>
      <c r="C8" t="s">
        <v>5</v>
      </c>
      <c r="D8">
        <f>+SUMPRODUCT(($A$4=TYPE)*1,(RESULAT!D$3=MOIS)*1,(RESULAT!$B$7=RUB)*1,ACHAT)</f>
        <v>0</v>
      </c>
      <c r="E8">
        <f>+SUMPRODUCT(($A$4=TYPE)*1,(RESULAT!E$3=MOIS)*1,(RESULAT!$B$7=RUB)*1,ACHAT)</f>
        <v>0</v>
      </c>
      <c r="F8">
        <f>+SUMPRODUCT(($A$4=TYPE)*1,(RESULAT!F$3=MOIS)*1,(RESULAT!$B$7=RUB)*1,ACHAT)</f>
        <v>0</v>
      </c>
      <c r="G8">
        <f>+SUMPRODUCT(($A$4=TYPE)*1,(RESULAT!G$3=MOIS)*1,(RESULAT!$B$7=RUB)*1,ACHAT)</f>
        <v>0</v>
      </c>
      <c r="H8">
        <f>+SUMPRODUCT(($A$4=TYPE)*1,(RESULAT!H$3=MOIS)*1,(RESULAT!$B$7=RUB)*1,ACHAT)</f>
        <v>0</v>
      </c>
      <c r="P8">
        <f t="shared" si="0"/>
        <v>0</v>
      </c>
    </row>
    <row r="9" spans="1:16" x14ac:dyDescent="0.25">
      <c r="B9" s="1"/>
      <c r="C9" t="s">
        <v>6</v>
      </c>
      <c r="D9">
        <f>+SUMPRODUCT(($A$4=TYPE)*1,(RESULAT!D$3=MOIS)*1,(RESULAT!$B$7=RUB)*1,MARGE_ESTIME)</f>
        <v>0</v>
      </c>
      <c r="E9">
        <f>+SUMPRODUCT(($A$4=TYPE)*1,(RESULAT!E$3=MOIS)*1,(RESULAT!$B$7=RUB)*1,MARGE_ESTIME)</f>
        <v>0</v>
      </c>
      <c r="F9">
        <f>+SUMPRODUCT(($A$4=TYPE)*1,(RESULAT!F$3=MOIS)*1,(RESULAT!$B$7=RUB)*1,MARGE_ESTIME)</f>
        <v>0</v>
      </c>
      <c r="G9">
        <f>+SUMPRODUCT(($A$4=TYPE)*1,(RESULAT!G$3=MOIS)*1,(RESULAT!$B$7=RUB)*1,MARGE_ESTIME)</f>
        <v>0</v>
      </c>
      <c r="H9">
        <f>+SUMPRODUCT(($A$4=TYPE)*1,(RESULAT!H$3=MOIS)*1,(RESULAT!$B$7=RUB)*1,MARGE_ESTIME)</f>
        <v>0</v>
      </c>
      <c r="P9">
        <f t="shared" si="0"/>
        <v>0</v>
      </c>
    </row>
    <row r="10" spans="1:16" x14ac:dyDescent="0.25">
      <c r="B10" s="1">
        <v>3</v>
      </c>
      <c r="C10" t="s">
        <v>2</v>
      </c>
      <c r="P10">
        <f t="shared" si="0"/>
        <v>0</v>
      </c>
    </row>
    <row r="11" spans="1:16" x14ac:dyDescent="0.25">
      <c r="B11" s="1"/>
      <c r="C11" t="s">
        <v>5</v>
      </c>
      <c r="P11">
        <f t="shared" si="0"/>
        <v>0</v>
      </c>
    </row>
    <row r="12" spans="1:16" x14ac:dyDescent="0.25">
      <c r="B12" s="1"/>
      <c r="C12" t="s">
        <v>6</v>
      </c>
      <c r="P12">
        <f t="shared" si="0"/>
        <v>0</v>
      </c>
    </row>
    <row r="13" spans="1:16" x14ac:dyDescent="0.25">
      <c r="B13" s="1">
        <v>4</v>
      </c>
      <c r="C13" t="s">
        <v>2</v>
      </c>
      <c r="P13">
        <f t="shared" si="0"/>
        <v>0</v>
      </c>
    </row>
    <row r="14" spans="1:16" x14ac:dyDescent="0.25">
      <c r="B14" s="1"/>
      <c r="C14" t="s">
        <v>5</v>
      </c>
      <c r="P14">
        <f t="shared" si="0"/>
        <v>0</v>
      </c>
    </row>
    <row r="15" spans="1:16" x14ac:dyDescent="0.25">
      <c r="B15" s="1"/>
      <c r="C15" t="s">
        <v>6</v>
      </c>
      <c r="P15">
        <f t="shared" si="0"/>
        <v>0</v>
      </c>
    </row>
    <row r="16" spans="1:16" x14ac:dyDescent="0.25">
      <c r="A16" s="2" t="s">
        <v>13</v>
      </c>
      <c r="B16" s="3"/>
      <c r="C16" s="3" t="s">
        <v>2</v>
      </c>
      <c r="D16" s="3">
        <f>+D13+D10+D7+D4</f>
        <v>400</v>
      </c>
      <c r="E16" s="3">
        <f t="shared" ref="E16:G16" si="1">+E13+E10+E7+E4</f>
        <v>0</v>
      </c>
      <c r="F16" s="3">
        <f t="shared" si="1"/>
        <v>200</v>
      </c>
      <c r="G16" s="3">
        <f t="shared" si="1"/>
        <v>0</v>
      </c>
      <c r="H16" s="3"/>
      <c r="I16" s="3"/>
      <c r="J16" s="3"/>
      <c r="K16" s="3"/>
      <c r="L16" s="3"/>
      <c r="M16" s="3"/>
      <c r="N16" s="3"/>
      <c r="O16" s="3"/>
      <c r="P16" s="4"/>
    </row>
    <row r="17" spans="1:16" x14ac:dyDescent="0.25">
      <c r="A17" s="5"/>
      <c r="B17" s="6"/>
      <c r="C17" s="6" t="s">
        <v>5</v>
      </c>
      <c r="D17" s="6">
        <f t="shared" ref="D17:G18" si="2">+D14+D11+D8+D5</f>
        <v>50</v>
      </c>
      <c r="E17" s="6">
        <f t="shared" si="2"/>
        <v>0</v>
      </c>
      <c r="F17" s="6">
        <f t="shared" si="2"/>
        <v>0</v>
      </c>
      <c r="G17" s="6">
        <f t="shared" si="2"/>
        <v>0</v>
      </c>
      <c r="H17" s="6"/>
      <c r="I17" s="6"/>
      <c r="J17" s="6"/>
      <c r="K17" s="6"/>
      <c r="L17" s="6"/>
      <c r="M17" s="6"/>
      <c r="N17" s="6"/>
      <c r="O17" s="6"/>
      <c r="P17" s="7"/>
    </row>
    <row r="18" spans="1:16" x14ac:dyDescent="0.25">
      <c r="A18" s="8"/>
      <c r="B18" s="9"/>
      <c r="C18" s="9" t="s">
        <v>6</v>
      </c>
      <c r="D18" s="9">
        <f t="shared" si="2"/>
        <v>50</v>
      </c>
      <c r="E18" s="9">
        <f t="shared" si="2"/>
        <v>0</v>
      </c>
      <c r="F18" s="9">
        <f t="shared" si="2"/>
        <v>50</v>
      </c>
      <c r="G18" s="9">
        <f t="shared" si="2"/>
        <v>0</v>
      </c>
      <c r="H18" s="9"/>
      <c r="I18" s="9"/>
      <c r="J18" s="9"/>
      <c r="K18" s="9"/>
      <c r="L18" s="9"/>
      <c r="M18" s="9"/>
      <c r="N18" s="9"/>
      <c r="O18" s="9"/>
      <c r="P18" s="10"/>
    </row>
    <row r="19" spans="1:16" x14ac:dyDescent="0.25">
      <c r="A19" t="s">
        <v>8</v>
      </c>
      <c r="B19" s="1">
        <v>1</v>
      </c>
      <c r="C19" t="s">
        <v>2</v>
      </c>
      <c r="D19">
        <f>+SUMPRODUCT(($A$19=TYPE)*1,(RESULAT!D$3=MOIS)*1,(RESULAT!$B$19=RUB)*1,FACTURE)</f>
        <v>1000</v>
      </c>
      <c r="E19">
        <f>+SUMPRODUCT(($A$19=TYPE)*1,(RESULAT!E$3=MOIS)*1,(RESULAT!$B$19=RUB)*1,FACTURE)</f>
        <v>0</v>
      </c>
      <c r="F19">
        <f>+SUMPRODUCT(($A$19=TYPE)*1,(RESULAT!F$3=MOIS)*1,(RESULAT!$B$19=RUB)*1,FACTURE)</f>
        <v>600</v>
      </c>
      <c r="G19">
        <f>+SUMPRODUCT(($A$19=TYPE)*1,(RESULAT!G$3=MOIS)*1,(RESULAT!$B$19=RUB)*1,FACTURE)</f>
        <v>0</v>
      </c>
      <c r="H19">
        <f>+SUMPRODUCT(($A$19=TYPE)*1,(RESULAT!H$3=MOIS)*1,(RESULAT!$B$19=RUB)*1,FACTURE)</f>
        <v>0</v>
      </c>
      <c r="P19">
        <f>SUM(D19:O19)</f>
        <v>1600</v>
      </c>
    </row>
    <row r="20" spans="1:16" x14ac:dyDescent="0.25">
      <c r="B20" s="1"/>
      <c r="C20" t="s">
        <v>5</v>
      </c>
      <c r="D20">
        <f>+SUMPRODUCT(($A$19=TYPE)*1,(RESULAT!D$3=MOIS)*1,(RESULAT!$B$19=RUB)*1,ACHAT)</f>
        <v>800</v>
      </c>
      <c r="E20">
        <f>+SUMPRODUCT(($A$19=TYPE)*1,(RESULAT!E$3=MOIS)*1,(RESULAT!$B$19=RUB)*1,ACHAT)</f>
        <v>0</v>
      </c>
      <c r="F20">
        <f>+SUMPRODUCT(($A$19=TYPE)*1,(RESULAT!F$3=MOIS)*1,(RESULAT!$B$19=RUB)*1,ACHAT)</f>
        <v>650</v>
      </c>
      <c r="G20">
        <f>+SUMPRODUCT(($A$19=TYPE)*1,(RESULAT!G$3=MOIS)*1,(RESULAT!$B$19=RUB)*1,ACHAT)</f>
        <v>0</v>
      </c>
      <c r="H20">
        <f>+SUMPRODUCT(($A$19=TYPE)*1,(RESULAT!H$3=MOIS)*1,(RESULAT!$B$19=RUB)*1,ACHAT)</f>
        <v>0</v>
      </c>
      <c r="P20">
        <f t="shared" ref="P20:P30" si="3">SUM(D20:O20)</f>
        <v>1450</v>
      </c>
    </row>
    <row r="21" spans="1:16" x14ac:dyDescent="0.25">
      <c r="B21" s="1"/>
      <c r="C21" t="s">
        <v>6</v>
      </c>
      <c r="D21">
        <f>+SUMPRODUCT(($A$19=TYPE)*1,(RESULAT!D$3=MOIS)*1,(RESULAT!$B$19=RUB)*1,MARGE_ESTIME)</f>
        <v>50</v>
      </c>
      <c r="E21">
        <f>+SUMPRODUCT(($A$19=TYPE)*1,(RESULAT!E$3=MOIS)*1,(RESULAT!$B$19=RUB)*1,MARGE_ESTIME)</f>
        <v>0</v>
      </c>
      <c r="F21">
        <f>+SUMPRODUCT(($A$19=TYPE)*1,(RESULAT!F$3=MOIS)*1,(RESULAT!$B$19=RUB)*1,MARGE_ESTIME)</f>
        <v>-50</v>
      </c>
      <c r="G21">
        <f>+SUMPRODUCT(($A$19=TYPE)*1,(RESULAT!G$3=MOIS)*1,(RESULAT!$B$19=RUB)*1,MARGE_ESTIME)</f>
        <v>0</v>
      </c>
      <c r="H21">
        <f>+SUMPRODUCT(($A$19=TYPE)*1,(RESULAT!H$3=MOIS)*1,(RESULAT!$B$19=RUB)*1,MARGE_ESTIME)</f>
        <v>0</v>
      </c>
      <c r="P21">
        <f t="shared" si="3"/>
        <v>0</v>
      </c>
    </row>
    <row r="22" spans="1:16" x14ac:dyDescent="0.25">
      <c r="B22" s="1">
        <v>2</v>
      </c>
      <c r="C22" t="s">
        <v>2</v>
      </c>
      <c r="D22">
        <f>+SUMPRODUCT(($A$19=TYPE)*1,(RESULAT!D$3=MOIS)*1,(RESULAT!$B$22=RUB)*1,FACTURE)</f>
        <v>0</v>
      </c>
      <c r="E22">
        <f>+SUMPRODUCT(($A$19=TYPE)*1,(RESULAT!E$3=MOIS)*1,(RESULAT!$B$22=RUB)*1,FACTURE)</f>
        <v>500</v>
      </c>
      <c r="F22">
        <f>+SUMPRODUCT(($A$19=TYPE)*1,(RESULAT!F$3=MOIS)*1,(RESULAT!$B$22=RUB)*1,FACTURE)</f>
        <v>0</v>
      </c>
      <c r="G22">
        <f>+SUMPRODUCT(($A$19=TYPE)*1,(RESULAT!G$3=MOIS)*1,(RESULAT!$B$22=RUB)*1,FACTURE)</f>
        <v>0</v>
      </c>
      <c r="H22">
        <f>+SUMPRODUCT(($A$19=TYPE)*1,(RESULAT!H$3=MOIS)*1,(RESULAT!$B$22=RUB)*1,FACTURE)</f>
        <v>800</v>
      </c>
      <c r="P22">
        <f t="shared" si="3"/>
        <v>1300</v>
      </c>
    </row>
    <row r="23" spans="1:16" x14ac:dyDescent="0.25">
      <c r="B23" s="1"/>
      <c r="C23" t="s">
        <v>5</v>
      </c>
      <c r="D23">
        <f>+SUMPRODUCT(($A$19=TYPE)*1,(RESULAT!D$3=MOIS)*1,(RESULAT!$B$22=RUB)*1,ACHAT)</f>
        <v>0</v>
      </c>
      <c r="E23">
        <f>+SUMPRODUCT(($A$19=TYPE)*1,(RESULAT!E$3=MOIS)*1,(RESULAT!$B$22=RUB)*1,ACHAT)</f>
        <v>400</v>
      </c>
      <c r="F23">
        <f>+SUMPRODUCT(($A$19=TYPE)*1,(RESULAT!F$3=MOIS)*1,(RESULAT!$B$22=RUB)*1,ACHAT)</f>
        <v>0</v>
      </c>
      <c r="G23">
        <f>+SUMPRODUCT(($A$19=TYPE)*1,(RESULAT!G$3=MOIS)*1,(RESULAT!$B$22=RUB)*1,ACHAT)</f>
        <v>0</v>
      </c>
      <c r="H23">
        <f>+SUMPRODUCT(($A$19=TYPE)*1,(RESULAT!H$3=MOIS)*1,(RESULAT!$B$22=RUB)*1,ACHAT)</f>
        <v>700</v>
      </c>
      <c r="P23">
        <f t="shared" si="3"/>
        <v>1100</v>
      </c>
    </row>
    <row r="24" spans="1:16" x14ac:dyDescent="0.25">
      <c r="B24" s="1"/>
      <c r="C24" t="s">
        <v>6</v>
      </c>
      <c r="D24">
        <f>+SUMPRODUCT(($A$19=TYPE)*1,(RESULAT!D$3=MOIS)*1,(RESULAT!$B$22=RUB)*1,MARGE_ESTIME)</f>
        <v>0</v>
      </c>
      <c r="E24">
        <f>+SUMPRODUCT(($A$19=TYPE)*1,(RESULAT!E$3=MOIS)*1,(RESULAT!$B$22=RUB)*1,MARGE_ESTIME)</f>
        <v>100</v>
      </c>
      <c r="F24">
        <f>+SUMPRODUCT(($A$19=TYPE)*1,(RESULAT!F$3=MOIS)*1,(RESULAT!$B$22=RUB)*1,MARGE_ESTIME)</f>
        <v>0</v>
      </c>
      <c r="G24">
        <f>+SUMPRODUCT(($A$19=TYPE)*1,(RESULAT!G$3=MOIS)*1,(RESULAT!$B$22=RUB)*1,MARGE_ESTIME)</f>
        <v>0</v>
      </c>
      <c r="H24">
        <f>+SUMPRODUCT(($A$19=TYPE)*1,(RESULAT!H$3=MOIS)*1,(RESULAT!$B$22=RUB)*1,MARGE_ESTIME)</f>
        <v>100</v>
      </c>
      <c r="P24">
        <f t="shared" si="3"/>
        <v>200</v>
      </c>
    </row>
    <row r="30" spans="1:16" x14ac:dyDescent="0.25">
      <c r="A30" s="2" t="s">
        <v>15</v>
      </c>
      <c r="B30" s="3"/>
      <c r="C30" s="3" t="s">
        <v>2</v>
      </c>
      <c r="D30" s="3">
        <f>+D22+D19</f>
        <v>1000</v>
      </c>
      <c r="E30" s="3">
        <f t="shared" ref="E30:H30" si="4">+E22+E19</f>
        <v>500</v>
      </c>
      <c r="F30" s="3">
        <f t="shared" si="4"/>
        <v>600</v>
      </c>
      <c r="G30" s="3">
        <f t="shared" si="4"/>
        <v>0</v>
      </c>
      <c r="H30" s="3">
        <f t="shared" si="4"/>
        <v>800</v>
      </c>
      <c r="I30" s="3"/>
      <c r="J30" s="3"/>
      <c r="K30" s="3"/>
      <c r="L30" s="3"/>
      <c r="M30" s="3"/>
      <c r="N30" s="3"/>
      <c r="O30" s="3"/>
    </row>
    <row r="31" spans="1:16" x14ac:dyDescent="0.25">
      <c r="A31" s="5"/>
      <c r="B31" s="6"/>
      <c r="C31" s="6" t="s">
        <v>5</v>
      </c>
      <c r="D31" s="3">
        <f t="shared" ref="D31:H32" si="5">+D23+D20</f>
        <v>800</v>
      </c>
      <c r="E31" s="3">
        <f t="shared" si="5"/>
        <v>400</v>
      </c>
      <c r="F31" s="3">
        <f t="shared" si="5"/>
        <v>650</v>
      </c>
      <c r="G31" s="3">
        <f t="shared" si="5"/>
        <v>0</v>
      </c>
      <c r="H31" s="3">
        <f t="shared" si="5"/>
        <v>700</v>
      </c>
      <c r="I31" s="6"/>
      <c r="J31" s="6"/>
      <c r="K31" s="6"/>
      <c r="L31" s="6"/>
      <c r="M31" s="6"/>
      <c r="N31" s="6"/>
      <c r="O31" s="6"/>
      <c r="P31" s="7"/>
    </row>
    <row r="32" spans="1:16" x14ac:dyDescent="0.25">
      <c r="A32" s="8"/>
      <c r="B32" s="9"/>
      <c r="C32" s="9" t="s">
        <v>6</v>
      </c>
      <c r="D32" s="3">
        <f t="shared" si="5"/>
        <v>50</v>
      </c>
      <c r="E32" s="3">
        <f t="shared" si="5"/>
        <v>100</v>
      </c>
      <c r="F32" s="3">
        <f t="shared" si="5"/>
        <v>-50</v>
      </c>
      <c r="G32" s="3">
        <f t="shared" si="5"/>
        <v>0</v>
      </c>
      <c r="H32" s="3">
        <f t="shared" si="5"/>
        <v>100</v>
      </c>
      <c r="I32" s="9"/>
      <c r="J32" s="9"/>
      <c r="K32" s="9"/>
      <c r="L32" s="9"/>
      <c r="M32" s="9"/>
      <c r="N32" s="9"/>
      <c r="O32" s="9"/>
      <c r="P32" s="10"/>
    </row>
  </sheetData>
  <mergeCells count="7">
    <mergeCell ref="B22:B24"/>
    <mergeCell ref="B4:B6"/>
    <mergeCell ref="B7:B9"/>
    <mergeCell ref="B10:B12"/>
    <mergeCell ref="B13:B15"/>
    <mergeCell ref="D2:O2"/>
    <mergeCell ref="B19:B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DONNEES</vt:lpstr>
      <vt:lpstr>RESULAT</vt:lpstr>
      <vt:lpstr>Feuil3</vt:lpstr>
      <vt:lpstr>ACHAT</vt:lpstr>
      <vt:lpstr>FACTURE</vt:lpstr>
      <vt:lpstr>MARGE_ESTIME</vt:lpstr>
      <vt:lpstr>MOIS</vt:lpstr>
      <vt:lpstr>RUB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Fumar</dc:creator>
  <cp:lastModifiedBy>Frederique Fumar</cp:lastModifiedBy>
  <dcterms:created xsi:type="dcterms:W3CDTF">2016-07-11T13:49:50Z</dcterms:created>
  <dcterms:modified xsi:type="dcterms:W3CDTF">2016-07-11T14:08:49Z</dcterms:modified>
</cp:coreProperties>
</file>