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drawings/drawing3.xml" ContentType="application/vnd.openxmlformats-officedocument.drawing+xml"/>
  <Override PartName="/xl/ctrlProps/ctrlProp3.xml" ContentType="application/vnd.ms-excel.controlproperties+xml"/>
  <Override PartName="/xl/tables/table2.xml" ContentType="application/vnd.openxmlformats-officedocument.spreadsheetml.table+xml"/>
  <Override PartName="/xl/comments2.xml" ContentType="application/vnd.openxmlformats-officedocument.spreadsheetml.comments+xml"/>
  <Override PartName="/xl/drawings/drawing4.xml" ContentType="application/vnd.openxmlformats-officedocument.drawing+xml"/>
  <Override PartName="/xl/ctrlProps/ctrlProp4.xml" ContentType="application/vnd.ms-excel.controlproperties+xml"/>
  <Override PartName="/xl/comments3.xml" ContentType="application/vnd.openxmlformats-officedocument.spreadsheetml.comments+xml"/>
  <Override PartName="/xl/drawings/drawing5.xml" ContentType="application/vnd.openxmlformats-officedocument.drawing+xml"/>
  <Override PartName="/xl/ctrlProps/ctrlProp5.xml" ContentType="application/vnd.ms-excel.controlproperties+xml"/>
  <Override PartName="/xl/comments4.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filterPrivacy="1" codeName="ThisWorkbook"/>
  <bookViews>
    <workbookView xWindow="17745" yWindow="-15" windowWidth="17790" windowHeight="8520" tabRatio="748" activeTab="1"/>
  </bookViews>
  <sheets>
    <sheet name="INDEX" sheetId="17" r:id="rId1"/>
    <sheet name="Facture S1500" sheetId="5" r:id="rId2"/>
    <sheet name="Tarif S1500" sheetId="6" r:id="rId3"/>
    <sheet name="Facture B4000" sheetId="11" r:id="rId4"/>
    <sheet name="Tarif B4000" sheetId="12" r:id="rId5"/>
    <sheet name="Facture CICM" sheetId="15" r:id="rId6"/>
    <sheet name="Facture CICM hors série" sheetId="16" r:id="rId7"/>
    <sheet name="Client GEnSIAt" sheetId="7" r:id="rId8"/>
    <sheet name="RH" sheetId="10" r:id="rId9"/>
  </sheets>
  <definedNames>
    <definedName name="_xlnm._FilterDatabase" localSheetId="5" hidden="1">'Facture CICM'!$A$23:$D$45</definedName>
    <definedName name="_xlnm._FilterDatabase" localSheetId="6" hidden="1">'Facture CICM hors série'!$A$22:$D$37</definedName>
    <definedName name="adresse">'Client GEnSIAt'!$D:$D</definedName>
    <definedName name="Chargé_aff">RH!$A:$A</definedName>
    <definedName name="client">'Client GEnSIAt'!$A:$G</definedName>
    <definedName name="Compl_adresse_BP">'Client GEnSIAt'!$E:$E</definedName>
    <definedName name="CP">'Client GEnSIAt'!$F:$F</definedName>
    <definedName name="Description" localSheetId="4">'Tarif B4000'!$A$2:$A$12</definedName>
    <definedName name="Description">'Tarif S1500'!$A$2:$A$12</definedName>
    <definedName name="Initiales_CA">RH!$B:$B</definedName>
    <definedName name="Initiales_Prépa">RH!$D:$D</definedName>
    <definedName name="Num_Client">'Client GEnSIAt'!$A:$A</definedName>
    <definedName name="Num_fact" localSheetId="3">#REF!</definedName>
    <definedName name="Num_fact" localSheetId="4">#REF!</definedName>
    <definedName name="Num_fact">#REF!</definedName>
    <definedName name="Préparateur_Fact">RH!$C:$C</definedName>
    <definedName name="PU" localSheetId="4">'Tarif B4000'!$B$2:$B$12</definedName>
    <definedName name="PU">'Tarif S1500'!$B$2:$B$12</definedName>
    <definedName name="raison_sociale">'Client GEnSIAt'!$B:$B</definedName>
    <definedName name="service">'Client GEnSIAt'!$C:$C</definedName>
    <definedName name="VILLE">'Client GEnSIAt'!$G:$G</definedName>
    <definedName name="_xlnm.Print_Area" localSheetId="3">'Facture B4000'!$A$1:$D$46</definedName>
    <definedName name="_xlnm.Print_Area" localSheetId="5">'Facture CICM'!$A$1:$D$63</definedName>
    <definedName name="_xlnm.Print_Area" localSheetId="6">'Facture CICM hors série'!$A$1:$D$53</definedName>
    <definedName name="_xlnm.Print_Area" localSheetId="1">'Facture S1500'!$A$1:$D$46</definedName>
  </definedNames>
  <calcPr calcId="152511"/>
</workbook>
</file>

<file path=xl/calcChain.xml><?xml version="1.0" encoding="utf-8"?>
<calcChain xmlns="http://schemas.openxmlformats.org/spreadsheetml/2006/main">
  <c r="B9" i="16" l="1"/>
  <c r="B8" i="16"/>
  <c r="B7" i="16"/>
  <c r="B6" i="16"/>
  <c r="B5" i="16"/>
  <c r="B9" i="15" l="1"/>
  <c r="B8" i="15"/>
  <c r="B7" i="15"/>
  <c r="B6" i="15"/>
  <c r="B5" i="15"/>
  <c r="D31" i="16" l="1"/>
  <c r="D27" i="16"/>
  <c r="D24" i="16"/>
  <c r="D40" i="16" l="1"/>
  <c r="D42" i="16" s="1"/>
  <c r="D43" i="16" s="1"/>
  <c r="D45" i="15" l="1"/>
  <c r="D44" i="15"/>
  <c r="D43" i="15"/>
  <c r="D41" i="15"/>
  <c r="D40" i="15"/>
  <c r="D39" i="15"/>
  <c r="D38" i="15"/>
  <c r="D37" i="15"/>
  <c r="D35" i="15"/>
  <c r="D33" i="15"/>
  <c r="D32" i="15"/>
  <c r="D31" i="15"/>
  <c r="D29" i="15"/>
  <c r="D28" i="15"/>
  <c r="D27" i="15"/>
  <c r="D26" i="15"/>
  <c r="D25" i="15"/>
  <c r="D49" i="15" l="1"/>
  <c r="D51" i="15" s="1"/>
  <c r="D52" i="15" s="1"/>
  <c r="C25" i="11" l="1"/>
  <c r="C26" i="11"/>
  <c r="C27" i="11"/>
  <c r="C28" i="11"/>
  <c r="C29" i="11"/>
  <c r="C30" i="11"/>
  <c r="C31" i="11"/>
  <c r="C32" i="11"/>
  <c r="C33" i="11"/>
  <c r="C34" i="11"/>
  <c r="D34" i="11" l="1"/>
  <c r="D33" i="11"/>
  <c r="D32" i="11"/>
  <c r="D31" i="11"/>
  <c r="D30" i="11"/>
  <c r="D29" i="11"/>
  <c r="D28" i="11"/>
  <c r="D27" i="11"/>
  <c r="D26" i="11"/>
  <c r="D25" i="11"/>
  <c r="B10" i="11"/>
  <c r="B9" i="11"/>
  <c r="B8" i="11"/>
  <c r="B7" i="11"/>
  <c r="B6" i="11"/>
  <c r="D35" i="11" l="1"/>
  <c r="D37" i="11" s="1"/>
  <c r="D39" i="11" s="1"/>
  <c r="D40" i="11" s="1"/>
  <c r="B9" i="5"/>
  <c r="B8" i="5"/>
  <c r="B10" i="5"/>
  <c r="B7" i="5" l="1"/>
  <c r="B6" i="5"/>
  <c r="C25" i="5"/>
  <c r="C26" i="5" l="1"/>
  <c r="C27" i="5"/>
  <c r="C28" i="5"/>
  <c r="C29" i="5"/>
  <c r="C30" i="5"/>
  <c r="C31" i="5"/>
  <c r="C32" i="5"/>
  <c r="C33" i="5"/>
  <c r="C34" i="5"/>
  <c r="D26" i="5" l="1"/>
  <c r="D27" i="5"/>
  <c r="D28" i="5"/>
  <c r="D29" i="5"/>
  <c r="D30" i="5"/>
  <c r="D31" i="5"/>
  <c r="D33" i="5"/>
  <c r="D25" i="5"/>
  <c r="D32" i="5"/>
  <c r="D34" i="5"/>
  <c r="D35" i="5" l="1"/>
  <c r="D37" i="5" s="1"/>
  <c r="D39" i="5" s="1"/>
  <c r="D40" i="5" s="1"/>
</calcChain>
</file>

<file path=xl/comments1.xml><?xml version="1.0" encoding="utf-8"?>
<comments xmlns="http://schemas.openxmlformats.org/spreadsheetml/2006/main">
  <authors>
    <author>Auteur</author>
  </authors>
  <commentList>
    <comment ref="D15" authorId="0" shapeId="0">
      <text>
        <r>
          <rPr>
            <b/>
            <sz val="9"/>
            <color indexed="81"/>
            <rFont val="Tahoma"/>
            <family val="2"/>
          </rPr>
          <t>Auteur:</t>
        </r>
        <r>
          <rPr>
            <sz val="9"/>
            <color indexed="81"/>
            <rFont val="Tahoma"/>
            <family val="2"/>
          </rPr>
          <t xml:space="preserve">
N° facture en fonction du fichier Chronofacture de l'exercice en cours</t>
        </r>
      </text>
    </comment>
    <comment ref="D16" authorId="0" shapeId="0">
      <text>
        <r>
          <rPr>
            <b/>
            <sz val="9"/>
            <color indexed="81"/>
            <rFont val="Tahoma"/>
            <family val="2"/>
          </rPr>
          <t>Auteur:</t>
        </r>
        <r>
          <rPr>
            <sz val="9"/>
            <color indexed="81"/>
            <rFont val="Tahoma"/>
            <family val="2"/>
          </rPr>
          <t xml:space="preserve">
Choisir initiales dans liste déroulante</t>
        </r>
      </text>
    </comment>
    <comment ref="D17" authorId="0" shapeId="0">
      <text>
        <r>
          <rPr>
            <b/>
            <sz val="9"/>
            <color indexed="81"/>
            <rFont val="Tahoma"/>
            <family val="2"/>
          </rPr>
          <t>Auteur:</t>
        </r>
        <r>
          <rPr>
            <sz val="9"/>
            <color indexed="81"/>
            <rFont val="Tahoma"/>
            <family val="2"/>
          </rPr>
          <t xml:space="preserve">
Choisir initiales dans liste déroulante</t>
        </r>
      </text>
    </comment>
    <comment ref="A21" authorId="0" shapeId="0">
      <text>
        <r>
          <rPr>
            <b/>
            <sz val="9"/>
            <color indexed="81"/>
            <rFont val="Tahoma"/>
            <family val="2"/>
          </rPr>
          <t>Auteur:</t>
        </r>
        <r>
          <rPr>
            <sz val="9"/>
            <color indexed="81"/>
            <rFont val="Tahoma"/>
            <family val="2"/>
          </rPr>
          <t xml:space="preserve">
Indiquer l'intitulé du projet. 
Ex: Extension BT</t>
        </r>
      </text>
    </comment>
    <comment ref="A22" authorId="0" shapeId="0">
      <text>
        <r>
          <rPr>
            <b/>
            <sz val="9"/>
            <color indexed="81"/>
            <rFont val="Tahoma"/>
            <family val="2"/>
          </rPr>
          <t>Auteur:</t>
        </r>
        <r>
          <rPr>
            <sz val="9"/>
            <color indexed="81"/>
            <rFont val="Tahoma"/>
            <family val="2"/>
          </rPr>
          <t xml:space="preserve">
Renseigner comme suit:
COMMUNE - rue - Réf Client</t>
        </r>
      </text>
    </comment>
    <comment ref="E25" authorId="0" shapeId="0">
      <text>
        <r>
          <rPr>
            <b/>
            <sz val="9"/>
            <color indexed="81"/>
            <rFont val="Tahoma"/>
            <family val="2"/>
          </rPr>
          <t>Auteur:</t>
        </r>
        <r>
          <rPr>
            <sz val="9"/>
            <color indexed="81"/>
            <rFont val="Tahoma"/>
            <family val="2"/>
          </rPr>
          <t xml:space="preserve">
Utiliser la liste déroulante qui apparaîtra sous cellule "Description" pour sélectionner les services à facturer.
Ce fichier utilise des macros, ainsi le P.U. est fonction du service précédemment sélectionné.
Il vous suffit ensuite d'indiquer la quantité à facturer.
</t>
        </r>
      </text>
    </comment>
  </commentList>
</comments>
</file>

<file path=xl/comments2.xml><?xml version="1.0" encoding="utf-8"?>
<comments xmlns="http://schemas.openxmlformats.org/spreadsheetml/2006/main">
  <authors>
    <author>Auteur</author>
  </authors>
  <commentList>
    <comment ref="D15" authorId="0" shapeId="0">
      <text>
        <r>
          <rPr>
            <b/>
            <sz val="9"/>
            <color indexed="81"/>
            <rFont val="Tahoma"/>
            <family val="2"/>
          </rPr>
          <t>Auteur:</t>
        </r>
        <r>
          <rPr>
            <sz val="9"/>
            <color indexed="81"/>
            <rFont val="Tahoma"/>
            <family val="2"/>
          </rPr>
          <t xml:space="preserve">
N° facture en fonction du fichier Chronofacture de l'exercice en cours</t>
        </r>
      </text>
    </comment>
    <comment ref="D16" authorId="0" shapeId="0">
      <text>
        <r>
          <rPr>
            <b/>
            <sz val="9"/>
            <color indexed="81"/>
            <rFont val="Tahoma"/>
            <family val="2"/>
          </rPr>
          <t>Auteur:</t>
        </r>
        <r>
          <rPr>
            <sz val="9"/>
            <color indexed="81"/>
            <rFont val="Tahoma"/>
            <family val="2"/>
          </rPr>
          <t xml:space="preserve">
Choisir initiales dans liste déroulante</t>
        </r>
      </text>
    </comment>
    <comment ref="D17" authorId="0" shapeId="0">
      <text>
        <r>
          <rPr>
            <b/>
            <sz val="9"/>
            <color indexed="81"/>
            <rFont val="Tahoma"/>
            <family val="2"/>
          </rPr>
          <t>Auteur:</t>
        </r>
        <r>
          <rPr>
            <sz val="9"/>
            <color indexed="81"/>
            <rFont val="Tahoma"/>
            <family val="2"/>
          </rPr>
          <t xml:space="preserve">
Choisir initiales dans liste déroulante</t>
        </r>
      </text>
    </comment>
    <comment ref="A21" authorId="0" shapeId="0">
      <text>
        <r>
          <rPr>
            <b/>
            <sz val="9"/>
            <color indexed="81"/>
            <rFont val="Tahoma"/>
            <family val="2"/>
          </rPr>
          <t>Auteur:</t>
        </r>
        <r>
          <rPr>
            <sz val="9"/>
            <color indexed="81"/>
            <rFont val="Tahoma"/>
            <family val="2"/>
          </rPr>
          <t xml:space="preserve">
Indiquer l'intitulé du projet. 
Ex: Extension BT</t>
        </r>
      </text>
    </comment>
    <comment ref="A22" authorId="0" shapeId="0">
      <text>
        <r>
          <rPr>
            <b/>
            <sz val="9"/>
            <color indexed="81"/>
            <rFont val="Tahoma"/>
            <family val="2"/>
          </rPr>
          <t>Auteur:</t>
        </r>
        <r>
          <rPr>
            <sz val="9"/>
            <color indexed="81"/>
            <rFont val="Tahoma"/>
            <family val="2"/>
          </rPr>
          <t xml:space="preserve">
Renseigner comme suit:
COMMUNE - rue - Réf Client</t>
        </r>
      </text>
    </comment>
    <comment ref="E25" authorId="0" shapeId="0">
      <text>
        <r>
          <rPr>
            <b/>
            <sz val="9"/>
            <color indexed="81"/>
            <rFont val="Tahoma"/>
            <family val="2"/>
          </rPr>
          <t>Auteur:</t>
        </r>
        <r>
          <rPr>
            <sz val="9"/>
            <color indexed="81"/>
            <rFont val="Tahoma"/>
            <family val="2"/>
          </rPr>
          <t xml:space="preserve">
Utiliser la liste déroulante qui apparaîtra sous cellule "Description" pour sélectionner les services à facturer.
Ce fichier utilise des macros, ainsi le P.U. est fonction du service précédemment sélectionné.
Il vous suffit ensuite d'indiquer la quantité à facturer.
</t>
        </r>
      </text>
    </comment>
  </commentList>
</comments>
</file>

<file path=xl/comments3.xml><?xml version="1.0" encoding="utf-8"?>
<comments xmlns="http://schemas.openxmlformats.org/spreadsheetml/2006/main">
  <authors>
    <author>Auteur</author>
  </authors>
  <commentList>
    <comment ref="D13" authorId="0" shapeId="0">
      <text>
        <r>
          <rPr>
            <b/>
            <sz val="9"/>
            <color indexed="81"/>
            <rFont val="Tahoma"/>
            <family val="2"/>
          </rPr>
          <t>Auteur:</t>
        </r>
        <r>
          <rPr>
            <sz val="9"/>
            <color indexed="81"/>
            <rFont val="Tahoma"/>
            <family val="2"/>
          </rPr>
          <t xml:space="preserve">
N° facture en fonction du fichier Chronofacture de l'exercice en cours</t>
        </r>
      </text>
    </comment>
    <comment ref="D14" authorId="0" shapeId="0">
      <text>
        <r>
          <rPr>
            <b/>
            <sz val="9"/>
            <color indexed="81"/>
            <rFont val="Tahoma"/>
            <family val="2"/>
          </rPr>
          <t>Auteur:</t>
        </r>
        <r>
          <rPr>
            <sz val="9"/>
            <color indexed="81"/>
            <rFont val="Tahoma"/>
            <family val="2"/>
          </rPr>
          <t xml:space="preserve">
Choisir initiales dans liste déroulante</t>
        </r>
      </text>
    </comment>
    <comment ref="D15" authorId="0" shapeId="0">
      <text>
        <r>
          <rPr>
            <b/>
            <sz val="9"/>
            <color indexed="81"/>
            <rFont val="Tahoma"/>
            <family val="2"/>
          </rPr>
          <t>Auteur:</t>
        </r>
        <r>
          <rPr>
            <sz val="9"/>
            <color indexed="81"/>
            <rFont val="Tahoma"/>
            <family val="2"/>
          </rPr>
          <t xml:space="preserve">
Choisir initiales dans liste déroulante</t>
        </r>
      </text>
    </comment>
  </commentList>
</comments>
</file>

<file path=xl/comments4.xml><?xml version="1.0" encoding="utf-8"?>
<comments xmlns="http://schemas.openxmlformats.org/spreadsheetml/2006/main">
  <authors>
    <author>Auteur</author>
  </authors>
  <commentList>
    <comment ref="D13" authorId="0" shapeId="0">
      <text>
        <r>
          <rPr>
            <b/>
            <sz val="9"/>
            <color indexed="81"/>
            <rFont val="Tahoma"/>
            <family val="2"/>
          </rPr>
          <t>Auteur:</t>
        </r>
        <r>
          <rPr>
            <sz val="9"/>
            <color indexed="81"/>
            <rFont val="Tahoma"/>
            <family val="2"/>
          </rPr>
          <t xml:space="preserve">
N° facture en fonction du fichier Chronofacture de l'exercice en cours</t>
        </r>
      </text>
    </comment>
    <comment ref="D14" authorId="0" shapeId="0">
      <text>
        <r>
          <rPr>
            <b/>
            <sz val="9"/>
            <color indexed="81"/>
            <rFont val="Tahoma"/>
            <family val="2"/>
          </rPr>
          <t>Auteur:</t>
        </r>
        <r>
          <rPr>
            <sz val="9"/>
            <color indexed="81"/>
            <rFont val="Tahoma"/>
            <family val="2"/>
          </rPr>
          <t xml:space="preserve">
Choisir initiales dans liste déroulante</t>
        </r>
      </text>
    </comment>
    <comment ref="D15" authorId="0" shapeId="0">
      <text>
        <r>
          <rPr>
            <b/>
            <sz val="9"/>
            <color indexed="81"/>
            <rFont val="Tahoma"/>
            <family val="2"/>
          </rPr>
          <t>Auteur:</t>
        </r>
        <r>
          <rPr>
            <sz val="9"/>
            <color indexed="81"/>
            <rFont val="Tahoma"/>
            <family val="2"/>
          </rPr>
          <t xml:space="preserve">
Choisir initiales dans liste déroulante</t>
        </r>
      </text>
    </comment>
  </commentList>
</comments>
</file>

<file path=xl/sharedStrings.xml><?xml version="1.0" encoding="utf-8"?>
<sst xmlns="http://schemas.openxmlformats.org/spreadsheetml/2006/main" count="207" uniqueCount="141">
  <si>
    <t>Date</t>
  </si>
  <si>
    <t>Description</t>
  </si>
  <si>
    <t>FACTURE</t>
  </si>
  <si>
    <t>Facture n°</t>
  </si>
  <si>
    <t>Prix unitaire</t>
  </si>
  <si>
    <t>Montant</t>
  </si>
  <si>
    <t>Préparé par</t>
  </si>
  <si>
    <t>RdV localisation réseau</t>
  </si>
  <si>
    <t>Proposition d'IC / Plan grande échelle</t>
  </si>
  <si>
    <t>Forfait étude seule BRTE</t>
  </si>
  <si>
    <t>Autorisation passage terrain privé</t>
  </si>
  <si>
    <t>Recherche terrain poste HTA/BT</t>
  </si>
  <si>
    <t>Dossier déclaration de travaux (postes)</t>
  </si>
  <si>
    <t>Tirage plans NOIR &amp; BLANC</t>
  </si>
  <si>
    <t>Montant H.T.</t>
  </si>
  <si>
    <t>Taux de T.V.A.</t>
  </si>
  <si>
    <t>TOTAL</t>
  </si>
  <si>
    <t>Montant T.V.A.</t>
  </si>
  <si>
    <t>MONTANT T.T.C.</t>
  </si>
  <si>
    <t>PV étude &gt; 100 m (par 50 m)</t>
  </si>
  <si>
    <t>Forfait étude (100 m)</t>
  </si>
  <si>
    <t>Tiage plans COULEUR</t>
  </si>
  <si>
    <t>Prix Unitaire</t>
  </si>
  <si>
    <t/>
  </si>
  <si>
    <t>Raison Sociale</t>
  </si>
  <si>
    <t>Service</t>
  </si>
  <si>
    <t>Adresse</t>
  </si>
  <si>
    <t>CP</t>
  </si>
  <si>
    <t>VILLE</t>
  </si>
  <si>
    <t>10, rue de la Hardt</t>
  </si>
  <si>
    <t>WITTENHEIM</t>
  </si>
  <si>
    <t>71, rue des Bois</t>
  </si>
  <si>
    <t>FELDKIRCH</t>
  </si>
  <si>
    <t>08, avenue d'Arsonval</t>
  </si>
  <si>
    <t>BOURG-EN-BRESSE CEDEX</t>
  </si>
  <si>
    <t>01008</t>
  </si>
  <si>
    <t>Complément adresse/BP</t>
  </si>
  <si>
    <t>BP 8102</t>
  </si>
  <si>
    <t>BP 143</t>
  </si>
  <si>
    <t>90003</t>
  </si>
  <si>
    <t>BELFORT</t>
  </si>
  <si>
    <t>04, rue de l'Étang</t>
  </si>
  <si>
    <t>Val Euromoselle</t>
  </si>
  <si>
    <t>57140</t>
  </si>
  <si>
    <t>PLESNOIS</t>
  </si>
  <si>
    <t>11, rue des Artisans</t>
  </si>
  <si>
    <t>BP 50</t>
  </si>
  <si>
    <t>68720</t>
  </si>
  <si>
    <t>ILLFURTH</t>
  </si>
  <si>
    <t>rue des Berniers</t>
  </si>
  <si>
    <t>70200</t>
  </si>
  <si>
    <t>LURE</t>
  </si>
  <si>
    <t>N°Client</t>
  </si>
  <si>
    <t>N° Client :</t>
  </si>
  <si>
    <t>C01</t>
  </si>
  <si>
    <t>C02</t>
  </si>
  <si>
    <t>C03</t>
  </si>
  <si>
    <t>C04</t>
  </si>
  <si>
    <t>C05</t>
  </si>
  <si>
    <t>C06</t>
  </si>
  <si>
    <t>C07</t>
  </si>
  <si>
    <t>Chargé d'Affaires</t>
  </si>
  <si>
    <t>Initiales CA</t>
  </si>
  <si>
    <t>Préparateur facture</t>
  </si>
  <si>
    <t>Jérôme BALIZET</t>
  </si>
  <si>
    <t>JB</t>
  </si>
  <si>
    <t>Emeline VITEAUX</t>
  </si>
  <si>
    <t>EV</t>
  </si>
  <si>
    <t>Marie-Line GUILLAUMEY</t>
  </si>
  <si>
    <t>MLG</t>
  </si>
  <si>
    <t>Pierre HAUGUEL</t>
  </si>
  <si>
    <t>PH</t>
  </si>
  <si>
    <t>Zoran ILIC</t>
  </si>
  <si>
    <t>ZI</t>
  </si>
  <si>
    <t>Initiales prépa.</t>
  </si>
  <si>
    <t>Aff. suivie par</t>
  </si>
  <si>
    <t>Quantité</t>
  </si>
  <si>
    <r>
      <t>Études - Chapitre 1</t>
    </r>
    <r>
      <rPr>
        <b/>
        <i/>
        <sz val="11"/>
        <color theme="0"/>
        <rFont val="Arial"/>
        <family val="2"/>
      </rPr>
      <t xml:space="preserve"> (suivant série de prix S1500)</t>
    </r>
  </si>
  <si>
    <r>
      <t>Études de réseaux et branchements</t>
    </r>
    <r>
      <rPr>
        <b/>
        <i/>
        <sz val="11"/>
        <color theme="0"/>
        <rFont val="Arial"/>
        <family val="2"/>
      </rPr>
      <t xml:space="preserve"> (suivant série de prix B4000)</t>
    </r>
  </si>
  <si>
    <t>Conversion de fichiers</t>
  </si>
  <si>
    <t>Enjeux du projet</t>
  </si>
  <si>
    <t>Consultation Protys</t>
  </si>
  <si>
    <t>Suivi retour DT</t>
  </si>
  <si>
    <t>Déplacement en commune</t>
  </si>
  <si>
    <t>Visite et enquête des services</t>
  </si>
  <si>
    <t>Plan de zonage réseaux existants</t>
  </si>
  <si>
    <t>Études du tracé / 200m</t>
  </si>
  <si>
    <t>Réprésentation réseau projeté</t>
  </si>
  <si>
    <t>Réalisation Art. 2.II</t>
  </si>
  <si>
    <t>Reprographie couleur</t>
  </si>
  <si>
    <t>Libellé</t>
  </si>
  <si>
    <t>RENOUVELLEMENT DES CONDUITES</t>
  </si>
  <si>
    <r>
      <t xml:space="preserve">Conduite cuivre </t>
    </r>
    <r>
      <rPr>
        <sz val="10"/>
        <rFont val="Calibri"/>
        <family val="2"/>
      </rPr>
      <t xml:space="preserve">≤ </t>
    </r>
    <r>
      <rPr>
        <sz val="10"/>
        <rFont val="Arial"/>
        <family val="2"/>
        <scheme val="major"/>
      </rPr>
      <t>32</t>
    </r>
  </si>
  <si>
    <t>Conduite cuivre &gt; 32</t>
  </si>
  <si>
    <t>Conduite cuivre ≤ 32</t>
  </si>
  <si>
    <t>Conduite cuivre = 50</t>
  </si>
  <si>
    <t>Conduite cuivre &gt; 50</t>
  </si>
  <si>
    <t>Réalisation ou renouvellement branchement particulier</t>
  </si>
  <si>
    <t>Nouveau branchement particulier sur CM</t>
  </si>
  <si>
    <t>Branchement avec déplacement de compteur et modification &gt; 3m</t>
  </si>
  <si>
    <t>Mise hors gaz et remise gaz (option)</t>
  </si>
  <si>
    <t>Dossier administratif</t>
  </si>
  <si>
    <t>Étude de conduite d'immeuble</t>
  </si>
  <si>
    <t>Étude de CM jusqu'à 10 compteurs</t>
  </si>
  <si>
    <t>Étude de CM (plus de 10 compteurs par tranche de 10)</t>
  </si>
  <si>
    <t>Indemnité de mise en chantier</t>
  </si>
  <si>
    <t>Repérage des robinets 13.2</t>
  </si>
  <si>
    <t>Pose de protection mécanique</t>
  </si>
  <si>
    <r>
      <t xml:space="preserve">Pose de CI en PE </t>
    </r>
    <r>
      <rPr>
        <sz val="10"/>
        <rFont val="Calibri"/>
        <family val="2"/>
      </rPr>
      <t xml:space="preserve">≤ </t>
    </r>
    <r>
      <rPr>
        <sz val="10"/>
        <rFont val="Arial"/>
        <family val="2"/>
        <scheme val="major"/>
      </rPr>
      <t>50</t>
    </r>
  </si>
  <si>
    <t>BRANCHEMENTS</t>
  </si>
  <si>
    <t>Études CI/CM</t>
  </si>
  <si>
    <t>PUHT</t>
  </si>
  <si>
    <t>MISE HORS GAZ ET REMISE GAZ (OPTION)</t>
  </si>
  <si>
    <t>ÉTUDE ET MISE EN CHANTIER</t>
  </si>
  <si>
    <t>ARTICLES COMPLÉMENTAIRES</t>
  </si>
  <si>
    <t>FORFAIT DOSSIER ADMINISTRATIF</t>
  </si>
  <si>
    <t>Déplacements</t>
  </si>
  <si>
    <t>Validation de l'étude par GrDF</t>
  </si>
  <si>
    <t>ÉTUDES CONDUITE D'IMMEUBLE</t>
  </si>
  <si>
    <t>Nature de la conduite et dimensionnement</t>
  </si>
  <si>
    <t>Tracé directeur de la conduite d'immeuble</t>
  </si>
  <si>
    <t>Liste matériel</t>
  </si>
  <si>
    <t>ÉTUDES CONDUITE MONTANTE</t>
  </si>
  <si>
    <t>Tracé directeur de la conduite montante</t>
  </si>
  <si>
    <t>Emplacement des dispositifs de coupures</t>
  </si>
  <si>
    <t>Emplacement des compteurs</t>
  </si>
  <si>
    <t>Emplacement des ventilations</t>
  </si>
  <si>
    <t>Veuillez choisir, ci-dessous, le type de facture à réaliser :</t>
  </si>
  <si>
    <t>Bonjour,</t>
  </si>
  <si>
    <t>S1500</t>
  </si>
  <si>
    <t>B4000</t>
  </si>
  <si>
    <t>CI/CM</t>
  </si>
  <si>
    <t>FACTURIER</t>
  </si>
  <si>
    <t>CI/CM - Hors série prix</t>
  </si>
  <si>
    <t>Société X</t>
  </si>
  <si>
    <t>Société Y</t>
  </si>
  <si>
    <t>Société XY</t>
  </si>
  <si>
    <t>Société XX</t>
  </si>
  <si>
    <t>Société XYX</t>
  </si>
  <si>
    <t>Société XYXX</t>
  </si>
  <si>
    <t>Société XXX</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</si>
</sst>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7" formatCode="#,##0.00\ &quot;€&quot;;\-#,##0.00\ &quot;€&quot;"/>
    <numFmt numFmtId="164" formatCode="_(&quot;$&quot;* #,##0.00_);_(&quot;$&quot;* \(#,##0.00\);_(&quot;$&quot;* &quot;-&quot;??_);_(@_)"/>
    <numFmt numFmtId="165" formatCode="@\ \ "/>
    <numFmt numFmtId="166" formatCode="#,##0.00\ [$€-1]_);\(#,##0.00\ [$€-1]\)"/>
    <numFmt numFmtId="167" formatCode="_-* #,##0.00\ [$€-40C]_-;\-* #,##0.00\ [$€-40C]_-;_-* &quot;-&quot;??\ [$€-40C]_-;_-@_-"/>
    <numFmt numFmtId="168" formatCode="#,##0.00\ &quot;€&quot;"/>
  </numFmts>
  <fonts count="42" x14ac:knownFonts="1">
    <font>
      <sz val="10"/>
      <name val="Arial"/>
    </font>
    <font>
      <sz val="10"/>
      <name val="Arial"/>
      <family val="2"/>
    </font>
    <font>
      <sz val="10"/>
      <name val="Arial"/>
      <family val="2"/>
    </font>
    <font>
      <b/>
      <sz val="10"/>
      <name val="Arial"/>
      <family val="2"/>
    </font>
    <font>
      <sz val="12"/>
      <name val="Arial"/>
      <family val="2"/>
    </font>
    <font>
      <b/>
      <sz val="11"/>
      <name val="Arial"/>
      <family val="2"/>
    </font>
    <font>
      <b/>
      <sz val="9"/>
      <name val="Arial"/>
      <family val="2"/>
    </font>
    <font>
      <sz val="9"/>
      <name val="Arial"/>
      <family val="2"/>
    </font>
    <font>
      <sz val="10"/>
      <name val="Arial"/>
      <family val="1"/>
    </font>
    <font>
      <sz val="8"/>
      <name val="Arial"/>
      <family val="2"/>
    </font>
    <font>
      <b/>
      <sz val="10"/>
      <color theme="0"/>
      <name val="Arial"/>
      <family val="2"/>
    </font>
    <font>
      <b/>
      <sz val="12"/>
      <name val="Arial"/>
      <family val="2"/>
    </font>
    <font>
      <b/>
      <sz val="40"/>
      <color theme="4" tint="-0.249977111117893"/>
      <name val="Agency FB"/>
      <family val="2"/>
    </font>
    <font>
      <sz val="11"/>
      <name val="Arial"/>
      <family val="2"/>
    </font>
    <font>
      <sz val="14"/>
      <name val="Arial"/>
      <family val="2"/>
    </font>
    <font>
      <sz val="11"/>
      <name val="Times New Roman"/>
      <family val="1"/>
    </font>
    <font>
      <sz val="11"/>
      <color rgb="FF002060"/>
      <name val="Times New Roman"/>
      <family val="1"/>
    </font>
    <font>
      <b/>
      <sz val="40"/>
      <color theme="4" tint="-0.249977111117893"/>
      <name val="Franklin Gothic Medium Cond"/>
      <family val="2"/>
    </font>
    <font>
      <b/>
      <sz val="36"/>
      <color theme="4" tint="-0.249977111117893"/>
      <name val="Franklin Gothic Medium Cond"/>
      <family val="2"/>
    </font>
    <font>
      <b/>
      <sz val="11"/>
      <color theme="0"/>
      <name val="Arial"/>
      <family val="2"/>
    </font>
    <font>
      <b/>
      <sz val="48"/>
      <color theme="4" tint="-0.249977111117893"/>
      <name val="Franklin Gothic Medium Cond"/>
      <family val="2"/>
    </font>
    <font>
      <b/>
      <sz val="14"/>
      <name val="Arial"/>
      <family val="2"/>
    </font>
    <font>
      <b/>
      <sz val="13"/>
      <name val="Arial"/>
      <family val="2"/>
    </font>
    <font>
      <sz val="12"/>
      <name val="Arial"/>
    </font>
    <font>
      <sz val="9"/>
      <color indexed="81"/>
      <name val="Tahoma"/>
      <family val="2"/>
    </font>
    <font>
      <b/>
      <sz val="9"/>
      <color indexed="81"/>
      <name val="Tahoma"/>
      <family val="2"/>
    </font>
    <font>
      <sz val="14"/>
      <name val="Century Gothic"/>
      <family val="2"/>
    </font>
    <font>
      <sz val="14"/>
      <color rgb="FF000000"/>
      <name val="Arial"/>
      <family val="2"/>
    </font>
    <font>
      <b/>
      <i/>
      <sz val="11"/>
      <color theme="0"/>
      <name val="Arial"/>
      <family val="2"/>
    </font>
    <font>
      <sz val="10"/>
      <name val="Calibri"/>
      <family val="2"/>
    </font>
    <font>
      <sz val="10"/>
      <name val="Arial"/>
      <family val="2"/>
      <scheme val="major"/>
    </font>
    <font>
      <b/>
      <u/>
      <sz val="16"/>
      <name val="Times New Roman"/>
      <family val="1"/>
    </font>
    <font>
      <b/>
      <sz val="12"/>
      <color theme="0"/>
      <name val="Arial"/>
      <family val="2"/>
    </font>
    <font>
      <sz val="11"/>
      <name val="Arial"/>
      <family val="2"/>
      <scheme val="major"/>
    </font>
    <font>
      <sz val="11"/>
      <color rgb="FF002060"/>
      <name val="Arial"/>
      <family val="2"/>
      <scheme val="major"/>
    </font>
    <font>
      <u/>
      <sz val="26"/>
      <color rgb="FF132F6F"/>
      <name val="Century Gothic"/>
      <family val="2"/>
    </font>
    <font>
      <u/>
      <sz val="10"/>
      <color theme="10"/>
      <name val="Arial"/>
      <family val="2"/>
    </font>
    <font>
      <b/>
      <u/>
      <sz val="12"/>
      <color theme="2" tint="-0.749961851863155"/>
      <name val="Arial"/>
      <family val="2"/>
    </font>
    <font>
      <b/>
      <u/>
      <sz val="12"/>
      <color rgb="FF333333"/>
      <name val="Arial"/>
      <family val="2"/>
    </font>
    <font>
      <b/>
      <u/>
      <sz val="12"/>
      <color rgb="FF1D49AB"/>
      <name val="Arial"/>
      <family val="2"/>
    </font>
    <font>
      <b/>
      <u/>
      <sz val="12"/>
      <color rgb="FFFF4215"/>
      <name val="Arial"/>
      <family val="2"/>
    </font>
    <font>
      <sz val="10"/>
      <color rgb="FF000000"/>
      <name val="Arial"/>
      <family val="2"/>
    </font>
  </fonts>
  <fills count="15">
    <fill>
      <patternFill patternType="none"/>
    </fill>
    <fill>
      <patternFill patternType="gray125"/>
    </fill>
    <fill>
      <patternFill patternType="solid">
        <fgColor indexed="47"/>
        <bgColor indexed="64"/>
      </patternFill>
    </fill>
    <fill>
      <patternFill patternType="solid">
        <fgColor indexed="22"/>
        <bgColor indexed="64"/>
      </patternFill>
    </fill>
    <fill>
      <patternFill patternType="solid">
        <fgColor indexed="9"/>
        <bgColor indexed="64"/>
      </patternFill>
    </fill>
    <fill>
      <patternFill patternType="solid">
        <fgColor theme="4" tint="-0.499984740745262"/>
        <bgColor indexed="64"/>
      </patternFill>
    </fill>
    <fill>
      <patternFill patternType="solid">
        <fgColor theme="8" tint="0.79998168889431442"/>
        <bgColor indexed="64"/>
      </patternFill>
    </fill>
    <fill>
      <patternFill patternType="solid">
        <fgColor theme="8" tint="-0.249977111117893"/>
        <bgColor indexed="64"/>
      </patternFill>
    </fill>
    <fill>
      <patternFill patternType="solid">
        <fgColor theme="0"/>
        <bgColor indexed="64"/>
      </patternFill>
    </fill>
    <fill>
      <patternFill patternType="solid">
        <fgColor theme="2" tint="-0.499984740745262"/>
        <bgColor indexed="64"/>
      </patternFill>
    </fill>
    <fill>
      <patternFill patternType="solid">
        <fgColor theme="1" tint="0.89999084444715716"/>
        <bgColor indexed="64"/>
      </patternFill>
    </fill>
    <fill>
      <patternFill patternType="solid">
        <fgColor theme="1" tint="0.249977111117893"/>
        <bgColor indexed="64"/>
      </patternFill>
    </fill>
    <fill>
      <patternFill patternType="solid">
        <fgColor theme="8" tint="-0.499984740745262"/>
        <bgColor indexed="64"/>
      </patternFill>
    </fill>
    <fill>
      <patternFill patternType="solid">
        <fgColor rgb="FF333333"/>
        <bgColor indexed="64"/>
      </patternFill>
    </fill>
    <fill>
      <patternFill patternType="solid">
        <fgColor theme="0" tint="-0.499984740745262"/>
        <bgColor indexed="64"/>
      </patternFill>
    </fill>
  </fills>
  <borders count="24">
    <border>
      <left/>
      <right/>
      <top/>
      <bottom/>
      <diagonal/>
    </border>
    <border>
      <left style="thin">
        <color indexed="54"/>
      </left>
      <right style="thin">
        <color indexed="54"/>
      </right>
      <top/>
      <bottom/>
      <diagonal/>
    </border>
    <border>
      <left style="thin">
        <color indexed="54"/>
      </left>
      <right style="thin">
        <color indexed="54"/>
      </right>
      <top/>
      <bottom style="thin">
        <color indexed="54"/>
      </bottom>
      <diagonal/>
    </border>
    <border>
      <left style="thin">
        <color indexed="54"/>
      </left>
      <right style="thin">
        <color indexed="54"/>
      </right>
      <top style="thin">
        <color indexed="64"/>
      </top>
      <bottom/>
      <diagonal/>
    </border>
    <border>
      <left/>
      <right/>
      <top style="thin">
        <color theme="0" tint="-0.14999847407452621"/>
      </top>
      <bottom/>
      <diagonal/>
    </border>
    <border>
      <left/>
      <right/>
      <top/>
      <bottom style="thin">
        <color theme="0" tint="-0.14999847407452621"/>
      </bottom>
      <diagonal/>
    </border>
    <border>
      <left style="thin">
        <color theme="6" tint="0.79998168889431442"/>
      </left>
      <right/>
      <top style="thin">
        <color theme="6" tint="0.79998168889431442"/>
      </top>
      <bottom style="thin">
        <color theme="6" tint="0.79998168889431442"/>
      </bottom>
      <diagonal/>
    </border>
    <border>
      <left/>
      <right style="medium">
        <color theme="0"/>
      </right>
      <top/>
      <bottom/>
      <diagonal/>
    </border>
    <border>
      <left style="thin">
        <color theme="0" tint="-0.14999847407452621"/>
      </left>
      <right/>
      <top style="thin">
        <color theme="0" tint="-0.14999847407452621"/>
      </top>
      <bottom/>
      <diagonal/>
    </border>
    <border>
      <left/>
      <right style="thin">
        <color theme="0" tint="-0.14999847407452621"/>
      </right>
      <top style="thin">
        <color theme="0" tint="-0.14999847407452621"/>
      </top>
      <bottom/>
      <diagonal/>
    </border>
    <border>
      <left style="thin">
        <color theme="0" tint="-0.14999847407452621"/>
      </left>
      <right/>
      <top/>
      <bottom/>
      <diagonal/>
    </border>
    <border>
      <left/>
      <right style="thin">
        <color theme="0" tint="-0.14999847407452621"/>
      </right>
      <top/>
      <bottom/>
      <diagonal/>
    </border>
    <border>
      <left style="thin">
        <color theme="0" tint="-0.14999847407452621"/>
      </left>
      <right/>
      <top/>
      <bottom style="thin">
        <color theme="0" tint="-0.14999847407452621"/>
      </bottom>
      <diagonal/>
    </border>
    <border>
      <left/>
      <right style="thin">
        <color theme="0" tint="-0.14999847407452621"/>
      </right>
      <top/>
      <bottom style="thin">
        <color theme="0" tint="-0.14999847407452621"/>
      </bottom>
      <diagonal/>
    </border>
    <border>
      <left style="medium">
        <color theme="0"/>
      </left>
      <right/>
      <top/>
      <bottom/>
      <diagonal/>
    </border>
    <border>
      <left style="medium">
        <color theme="0"/>
      </left>
      <right style="medium">
        <color theme="0"/>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5">
    <xf numFmtId="0" fontId="0" fillId="0" borderId="0"/>
    <xf numFmtId="164" fontId="1" fillId="0" borderId="0" applyFont="0" applyFill="0" applyBorder="0" applyAlignment="0" applyProtection="0"/>
    <xf numFmtId="9" fontId="1" fillId="0" borderId="0" applyFont="0" applyFill="0" applyBorder="0" applyAlignment="0" applyProtection="0"/>
    <xf numFmtId="0" fontId="1" fillId="0" borderId="0"/>
    <xf numFmtId="0" fontId="36" fillId="0" borderId="0" applyNumberFormat="0" applyFill="0" applyBorder="0" applyAlignment="0" applyProtection="0"/>
  </cellStyleXfs>
  <cellXfs count="238">
    <xf numFmtId="0" fontId="0" fillId="0" borderId="0" xfId="0"/>
    <xf numFmtId="0" fontId="3" fillId="0" borderId="0" xfId="0" applyFont="1" applyAlignment="1">
      <alignment horizontal="center"/>
    </xf>
    <xf numFmtId="0" fontId="0" fillId="0" borderId="0" xfId="0" applyAlignment="1">
      <alignment horizontal="left" indent="1"/>
    </xf>
    <xf numFmtId="0" fontId="2" fillId="0" borderId="0" xfId="0" applyFont="1" applyAlignment="1">
      <alignment horizontal="left" indent="1"/>
    </xf>
    <xf numFmtId="0" fontId="3" fillId="0" borderId="0" xfId="0" applyFont="1" applyAlignment="1">
      <alignment horizontal="left" indent="1"/>
    </xf>
    <xf numFmtId="0" fontId="0" fillId="0" borderId="0" xfId="0" applyAlignment="1">
      <alignment horizontal="left" vertical="top" indent="1"/>
    </xf>
    <xf numFmtId="0" fontId="0" fillId="0" borderId="0" xfId="0" applyAlignment="1">
      <alignment horizontal="left" vertical="center" indent="1"/>
    </xf>
    <xf numFmtId="165" fontId="3" fillId="0" borderId="0" xfId="0" applyNumberFormat="1" applyFont="1" applyBorder="1" applyAlignment="1">
      <alignment horizontal="left" vertical="center" indent="1"/>
    </xf>
    <xf numFmtId="0" fontId="0" fillId="0" borderId="0" xfId="0" applyBorder="1" applyAlignment="1">
      <alignment horizontal="left" vertical="center" indent="1"/>
    </xf>
    <xf numFmtId="0" fontId="0" fillId="0" borderId="0" xfId="0" applyAlignment="1">
      <alignment horizontal="center"/>
    </xf>
    <xf numFmtId="0" fontId="2" fillId="0" borderId="0" xfId="0" applyFont="1" applyAlignment="1">
      <alignment horizontal="center"/>
    </xf>
    <xf numFmtId="165" fontId="3" fillId="0" borderId="0" xfId="0" applyNumberFormat="1" applyFont="1" applyBorder="1" applyAlignment="1">
      <alignment horizontal="center" vertical="center"/>
    </xf>
    <xf numFmtId="0" fontId="2" fillId="0" borderId="0" xfId="0" applyFont="1" applyBorder="1" applyAlignment="1">
      <alignment horizontal="left" indent="1"/>
    </xf>
    <xf numFmtId="0" fontId="2" fillId="0" borderId="0" xfId="0" applyFont="1" applyBorder="1" applyAlignment="1">
      <alignment horizontal="center"/>
    </xf>
    <xf numFmtId="0" fontId="0" fillId="0" borderId="0" xfId="0" applyBorder="1" applyAlignment="1">
      <alignment horizontal="left" indent="1"/>
    </xf>
    <xf numFmtId="164" fontId="2" fillId="0" borderId="0" xfId="0" applyNumberFormat="1" applyFont="1" applyFill="1" applyBorder="1" applyAlignment="1">
      <alignment horizontal="left" vertical="center" indent="1"/>
    </xf>
    <xf numFmtId="0" fontId="0" fillId="0" borderId="0" xfId="0" applyBorder="1" applyAlignment="1">
      <alignment horizontal="left" vertical="top" indent="1"/>
    </xf>
    <xf numFmtId="0" fontId="7" fillId="0" borderId="0" xfId="0" applyFont="1" applyBorder="1" applyAlignment="1">
      <alignment horizontal="left" vertical="center" indent="1"/>
    </xf>
    <xf numFmtId="0" fontId="6" fillId="0" borderId="0" xfId="0" applyFont="1" applyAlignment="1">
      <alignment horizontal="right" indent="1"/>
    </xf>
    <xf numFmtId="0" fontId="6" fillId="0" borderId="0" xfId="0" applyFont="1" applyAlignment="1">
      <alignment horizontal="right" vertical="top" indent="1"/>
    </xf>
    <xf numFmtId="7" fontId="7" fillId="0" borderId="0" xfId="1" applyNumberFormat="1" applyFont="1" applyBorder="1" applyAlignment="1">
      <alignment horizontal="left" vertical="center" indent="1"/>
    </xf>
    <xf numFmtId="0" fontId="0" fillId="0" borderId="0" xfId="0" applyFill="1" applyBorder="1" applyAlignment="1">
      <alignment horizontal="left" indent="1"/>
    </xf>
    <xf numFmtId="0" fontId="4" fillId="0" borderId="0" xfId="0" applyFont="1" applyFill="1" applyBorder="1" applyAlignment="1"/>
    <xf numFmtId="0" fontId="8" fillId="0" borderId="0" xfId="0" applyFont="1" applyBorder="1" applyAlignment="1">
      <alignment vertical="top" wrapText="1"/>
    </xf>
    <xf numFmtId="0" fontId="3" fillId="0" borderId="0" xfId="0" applyFont="1" applyFill="1" applyBorder="1" applyAlignment="1">
      <alignment vertical="center"/>
    </xf>
    <xf numFmtId="0" fontId="3" fillId="0" borderId="0" xfId="0" applyFont="1" applyBorder="1" applyAlignment="1">
      <alignment vertical="center"/>
    </xf>
    <xf numFmtId="0" fontId="7" fillId="0" borderId="0" xfId="0" applyFont="1" applyBorder="1" applyAlignment="1">
      <alignment horizontal="left" indent="1"/>
    </xf>
    <xf numFmtId="0" fontId="7" fillId="0" borderId="0" xfId="0" applyFont="1" applyAlignment="1">
      <alignment horizontal="left" indent="1"/>
    </xf>
    <xf numFmtId="0" fontId="7" fillId="0" borderId="0" xfId="0" applyFont="1" applyAlignment="1">
      <alignment horizontal="left" vertical="center" indent="1"/>
    </xf>
    <xf numFmtId="0" fontId="13" fillId="0" borderId="0" xfId="0" applyFont="1" applyBorder="1" applyAlignment="1">
      <alignment horizontal="left" vertical="center" indent="1"/>
    </xf>
    <xf numFmtId="0" fontId="0" fillId="0" borderId="0" xfId="0" applyFill="1" applyBorder="1" applyAlignment="1">
      <alignment horizontal="left" vertical="center" indent="1"/>
    </xf>
    <xf numFmtId="14" fontId="2" fillId="0" borderId="0" xfId="0" quotePrefix="1" applyNumberFormat="1" applyFont="1" applyBorder="1" applyAlignment="1">
      <alignment horizontal="left" vertical="center"/>
    </xf>
    <xf numFmtId="0" fontId="8" fillId="0" borderId="0" xfId="0" applyFont="1" applyFill="1" applyBorder="1" applyAlignment="1">
      <alignment vertical="top" wrapText="1"/>
    </xf>
    <xf numFmtId="0" fontId="10" fillId="0" borderId="0" xfId="0" applyFont="1" applyFill="1" applyBorder="1" applyAlignment="1">
      <alignment vertical="center"/>
    </xf>
    <xf numFmtId="0" fontId="7" fillId="0" borderId="0" xfId="0" applyFont="1" applyFill="1" applyBorder="1" applyAlignment="1"/>
    <xf numFmtId="0" fontId="15" fillId="0" borderId="0" xfId="0" applyFont="1" applyFill="1" applyBorder="1" applyAlignment="1">
      <alignment horizontal="left" indent="8"/>
    </xf>
    <xf numFmtId="0" fontId="16" fillId="0" borderId="0" xfId="0" applyFont="1" applyFill="1" applyBorder="1" applyAlignment="1">
      <alignment horizontal="left" indent="8"/>
    </xf>
    <xf numFmtId="0" fontId="7" fillId="0" borderId="0" xfId="0" applyFont="1" applyFill="1" applyBorder="1" applyAlignment="1">
      <alignment horizontal="left" indent="1"/>
    </xf>
    <xf numFmtId="0" fontId="16" fillId="0" borderId="0" xfId="0" quotePrefix="1" applyFont="1" applyFill="1" applyBorder="1" applyAlignment="1">
      <alignment horizontal="left" indent="8"/>
    </xf>
    <xf numFmtId="0" fontId="7" fillId="0" borderId="0" xfId="0" applyFont="1" applyFill="1" applyBorder="1" applyAlignment="1">
      <alignment horizontal="left" vertical="center" indent="1"/>
    </xf>
    <xf numFmtId="0" fontId="12" fillId="0" borderId="0" xfId="0" applyFont="1" applyAlignment="1">
      <alignment horizontal="right" vertical="center"/>
    </xf>
    <xf numFmtId="0" fontId="18" fillId="0" borderId="0" xfId="0" applyFont="1" applyAlignment="1">
      <alignment horizontal="center" vertical="center"/>
    </xf>
    <xf numFmtId="0" fontId="18" fillId="0" borderId="0" xfId="0" applyFont="1" applyAlignment="1">
      <alignment vertical="center"/>
    </xf>
    <xf numFmtId="0" fontId="10" fillId="0" borderId="0" xfId="0" applyFont="1" applyFill="1" applyBorder="1" applyAlignment="1">
      <alignment horizontal="center" vertical="center"/>
    </xf>
    <xf numFmtId="0" fontId="6" fillId="0" borderId="0" xfId="0" applyFont="1" applyFill="1" applyAlignment="1">
      <alignment horizontal="right" indent="1"/>
    </xf>
    <xf numFmtId="14" fontId="2" fillId="0" borderId="0" xfId="0" quotePrefix="1" applyNumberFormat="1" applyFont="1" applyFill="1" applyBorder="1" applyAlignment="1">
      <alignment horizontal="left" vertical="center"/>
    </xf>
    <xf numFmtId="0" fontId="7" fillId="0" borderId="0" xfId="0" applyFont="1" applyFill="1" applyAlignment="1">
      <alignment horizontal="left" indent="1"/>
    </xf>
    <xf numFmtId="0" fontId="0" fillId="0" borderId="0" xfId="0" applyFill="1" applyAlignment="1">
      <alignment horizontal="left" indent="1"/>
    </xf>
    <xf numFmtId="0" fontId="5" fillId="7" borderId="0" xfId="0" applyFont="1" applyFill="1" applyBorder="1" applyAlignment="1">
      <alignment horizontal="center" vertical="center"/>
    </xf>
    <xf numFmtId="0" fontId="13" fillId="6" borderId="0" xfId="0" applyFont="1" applyFill="1" applyBorder="1" applyAlignment="1">
      <alignment horizontal="left" vertical="center"/>
    </xf>
    <xf numFmtId="0" fontId="13" fillId="6" borderId="0" xfId="0" applyFont="1" applyFill="1" applyBorder="1" applyAlignment="1">
      <alignment horizontal="center" vertical="center"/>
    </xf>
    <xf numFmtId="7" fontId="13" fillId="6" borderId="0" xfId="1" applyNumberFormat="1" applyFont="1" applyFill="1" applyBorder="1" applyAlignment="1">
      <alignment horizontal="right" vertical="center"/>
    </xf>
    <xf numFmtId="7" fontId="13" fillId="6" borderId="0" xfId="1" applyNumberFormat="1" applyFont="1" applyFill="1" applyBorder="1" applyAlignment="1">
      <alignment horizontal="right" vertical="center" indent="1"/>
    </xf>
    <xf numFmtId="0" fontId="13" fillId="0" borderId="0" xfId="0" applyFont="1" applyBorder="1" applyAlignment="1">
      <alignment horizontal="right" vertical="center"/>
    </xf>
    <xf numFmtId="9" fontId="13" fillId="2" borderId="1" xfId="2" applyFont="1" applyFill="1" applyBorder="1" applyAlignment="1">
      <alignment horizontal="right" vertical="center"/>
    </xf>
    <xf numFmtId="168" fontId="13" fillId="2" borderId="1" xfId="2" applyNumberFormat="1" applyFont="1" applyFill="1" applyBorder="1" applyAlignment="1">
      <alignment horizontal="right" vertical="center"/>
    </xf>
    <xf numFmtId="0" fontId="11" fillId="0" borderId="0" xfId="0" applyFont="1" applyBorder="1" applyAlignment="1">
      <alignment horizontal="right" vertical="center"/>
    </xf>
    <xf numFmtId="166" fontId="11" fillId="3" borderId="2" xfId="0" applyNumberFormat="1" applyFont="1" applyFill="1" applyBorder="1" applyAlignment="1">
      <alignment vertical="center"/>
    </xf>
    <xf numFmtId="167" fontId="13" fillId="2" borderId="3" xfId="2" applyNumberFormat="1" applyFont="1" applyFill="1" applyBorder="1" applyAlignment="1">
      <alignment horizontal="right" vertical="center"/>
    </xf>
    <xf numFmtId="0" fontId="13" fillId="8" borderId="0" xfId="0" applyFont="1" applyFill="1" applyBorder="1" applyAlignment="1">
      <alignment horizontal="left" vertical="center"/>
    </xf>
    <xf numFmtId="0" fontId="13" fillId="8" borderId="0" xfId="0" applyFont="1" applyFill="1" applyBorder="1" applyAlignment="1">
      <alignment horizontal="center" vertical="center"/>
    </xf>
    <xf numFmtId="7" fontId="13" fillId="8" borderId="0" xfId="1" applyNumberFormat="1" applyFont="1" applyFill="1" applyBorder="1" applyAlignment="1">
      <alignment horizontal="right" vertical="center"/>
    </xf>
    <xf numFmtId="7" fontId="13" fillId="8" borderId="0" xfId="1" applyNumberFormat="1" applyFont="1" applyFill="1" applyBorder="1" applyAlignment="1">
      <alignment horizontal="right" vertical="center" indent="1"/>
    </xf>
    <xf numFmtId="0" fontId="11" fillId="0" borderId="0" xfId="0" applyFont="1" applyBorder="1" applyAlignment="1">
      <alignment horizontal="right" indent="1"/>
    </xf>
    <xf numFmtId="14" fontId="4" fillId="0" borderId="0" xfId="0" quotePrefix="1" applyNumberFormat="1" applyFont="1" applyBorder="1" applyAlignment="1">
      <alignment horizontal="left" vertical="center"/>
    </xf>
    <xf numFmtId="0" fontId="4" fillId="0" borderId="0" xfId="0" applyFont="1" applyBorder="1" applyAlignment="1">
      <alignment vertical="top" wrapText="1"/>
    </xf>
    <xf numFmtId="0" fontId="11" fillId="0" borderId="0" xfId="0" applyFont="1" applyBorder="1" applyAlignment="1">
      <alignment horizontal="right" vertical="top" indent="1"/>
    </xf>
    <xf numFmtId="0" fontId="17" fillId="0" borderId="0" xfId="0" applyFont="1" applyAlignment="1">
      <alignment horizontal="center" vertical="center"/>
    </xf>
    <xf numFmtId="0" fontId="21" fillId="0" borderId="0" xfId="0" applyFont="1" applyAlignment="1">
      <alignment horizontal="right" indent="1"/>
    </xf>
    <xf numFmtId="0" fontId="21" fillId="0" borderId="0" xfId="0" applyFont="1" applyAlignment="1">
      <alignment horizontal="right" vertical="top" indent="1"/>
    </xf>
    <xf numFmtId="0" fontId="23" fillId="0" borderId="0" xfId="0" applyFont="1" applyBorder="1" applyAlignment="1">
      <alignment horizontal="left" vertical="center" indent="1"/>
    </xf>
    <xf numFmtId="7" fontId="23" fillId="0" borderId="0" xfId="0" applyNumberFormat="1" applyFont="1" applyBorder="1" applyAlignment="1">
      <alignment horizontal="left" vertical="center" indent="1"/>
    </xf>
    <xf numFmtId="7" fontId="23" fillId="0" borderId="0" xfId="0" applyNumberFormat="1" applyFont="1" applyBorder="1" applyAlignment="1">
      <alignment horizontal="right" vertical="center" indent="1"/>
    </xf>
    <xf numFmtId="0" fontId="0" fillId="0" borderId="0" xfId="0" quotePrefix="1"/>
    <xf numFmtId="0" fontId="17" fillId="0" borderId="0" xfId="0" applyFont="1" applyAlignment="1">
      <alignment horizontal="center" vertical="center"/>
    </xf>
    <xf numFmtId="0" fontId="1" fillId="0" borderId="0" xfId="0" applyFont="1"/>
    <xf numFmtId="49" fontId="1" fillId="0" borderId="0" xfId="0" applyNumberFormat="1" applyFont="1"/>
    <xf numFmtId="49" fontId="0" fillId="0" borderId="0" xfId="0" applyNumberFormat="1"/>
    <xf numFmtId="0" fontId="22" fillId="4" borderId="0" xfId="0" applyFont="1" applyFill="1" applyBorder="1" applyAlignment="1">
      <alignment vertical="center"/>
    </xf>
    <xf numFmtId="0" fontId="1" fillId="0" borderId="0" xfId="0" applyFont="1" applyAlignment="1">
      <alignment horizontal="center"/>
    </xf>
    <xf numFmtId="0" fontId="26" fillId="4" borderId="0" xfId="0" applyFont="1" applyFill="1" applyBorder="1" applyAlignment="1">
      <alignment horizontal="left" vertical="center"/>
    </xf>
    <xf numFmtId="0" fontId="0" fillId="0" borderId="0" xfId="0" applyFill="1" applyBorder="1" applyAlignment="1">
      <alignment horizontal="left" vertical="top" indent="1"/>
    </xf>
    <xf numFmtId="0" fontId="2" fillId="0" borderId="0" xfId="0" applyFont="1" applyFill="1" applyAlignment="1">
      <alignment horizontal="left" indent="1"/>
    </xf>
    <xf numFmtId="0" fontId="14" fillId="4" borderId="5" xfId="0" applyFont="1" applyFill="1" applyBorder="1" applyAlignment="1">
      <alignment vertical="center"/>
    </xf>
    <xf numFmtId="0" fontId="1" fillId="0" borderId="0" xfId="0" quotePrefix="1" applyFont="1"/>
    <xf numFmtId="14" fontId="14" fillId="0" borderId="6" xfId="0" quotePrefix="1" applyNumberFormat="1" applyFont="1" applyBorder="1" applyAlignment="1">
      <alignment horizontal="left" vertical="center"/>
    </xf>
    <xf numFmtId="49" fontId="14" fillId="0" borderId="6" xfId="0" applyNumberFormat="1" applyFont="1" applyBorder="1" applyAlignment="1">
      <alignment vertical="top" wrapText="1"/>
    </xf>
    <xf numFmtId="0" fontId="14" fillId="0" borderId="6" xfId="0" applyFont="1" applyBorder="1" applyAlignment="1">
      <alignment vertical="top" wrapText="1"/>
    </xf>
    <xf numFmtId="0" fontId="22" fillId="0" borderId="0" xfId="0" applyFont="1" applyFill="1" applyBorder="1" applyAlignment="1">
      <alignment vertical="center"/>
    </xf>
    <xf numFmtId="0" fontId="1" fillId="0" borderId="0" xfId="0" applyNumberFormat="1" applyFont="1"/>
    <xf numFmtId="0" fontId="1" fillId="0" borderId="0" xfId="0" quotePrefix="1" applyNumberFormat="1" applyFont="1"/>
    <xf numFmtId="0" fontId="3" fillId="0" borderId="0" xfId="0" applyFont="1" applyFill="1"/>
    <xf numFmtId="0" fontId="3" fillId="9" borderId="0" xfId="0" applyFont="1" applyFill="1" applyAlignment="1">
      <alignment horizontal="center" vertical="center"/>
    </xf>
    <xf numFmtId="0" fontId="3" fillId="0" borderId="0" xfId="0" applyFont="1" applyFill="1" applyAlignment="1">
      <alignment horizontal="center"/>
    </xf>
    <xf numFmtId="0" fontId="3" fillId="0" borderId="0" xfId="0" applyFont="1" applyFill="1" applyAlignment="1">
      <alignment horizontal="center" vertical="center"/>
    </xf>
    <xf numFmtId="49" fontId="3" fillId="0" borderId="0" xfId="0" applyNumberFormat="1" applyFont="1" applyFill="1" applyAlignment="1">
      <alignment horizontal="center" vertical="center"/>
    </xf>
    <xf numFmtId="168" fontId="0" fillId="0" borderId="0" xfId="0" applyNumberFormat="1" applyAlignment="1">
      <alignment horizontal="left"/>
    </xf>
    <xf numFmtId="0" fontId="18" fillId="0" borderId="0" xfId="0" applyFont="1" applyAlignment="1">
      <alignment horizontal="center" vertical="center"/>
    </xf>
    <xf numFmtId="0" fontId="10" fillId="11" borderId="0" xfId="0" applyFont="1" applyFill="1" applyAlignment="1">
      <alignment horizontal="center" vertical="center"/>
    </xf>
    <xf numFmtId="0" fontId="1" fillId="0" borderId="0" xfId="3" applyAlignment="1">
      <alignment horizontal="left" indent="1"/>
    </xf>
    <xf numFmtId="0" fontId="17" fillId="0" borderId="0" xfId="3" applyFont="1" applyAlignment="1">
      <alignment horizontal="center" vertical="center"/>
    </xf>
    <xf numFmtId="0" fontId="4" fillId="4" borderId="0" xfId="3" applyFont="1" applyFill="1" applyBorder="1" applyAlignment="1">
      <alignment horizontal="center" vertical="center"/>
    </xf>
    <xf numFmtId="0" fontId="1" fillId="0" borderId="0" xfId="3" applyBorder="1" applyAlignment="1">
      <alignment horizontal="left" indent="1"/>
    </xf>
    <xf numFmtId="14" fontId="1" fillId="0" borderId="0" xfId="3" quotePrefix="1" applyNumberFormat="1" applyFont="1" applyBorder="1" applyAlignment="1">
      <alignment horizontal="left" vertical="center"/>
    </xf>
    <xf numFmtId="0" fontId="8" fillId="0" borderId="0" xfId="3" applyFont="1" applyBorder="1" applyAlignment="1">
      <alignment vertical="top" wrapText="1"/>
    </xf>
    <xf numFmtId="0" fontId="1" fillId="0" borderId="0" xfId="3" applyFill="1" applyBorder="1" applyAlignment="1">
      <alignment horizontal="left" indent="1"/>
    </xf>
    <xf numFmtId="0" fontId="1" fillId="0" borderId="0" xfId="3" applyBorder="1" applyAlignment="1">
      <alignment horizontal="left" vertical="top" indent="1"/>
    </xf>
    <xf numFmtId="0" fontId="1" fillId="0" borderId="0" xfId="3" applyAlignment="1">
      <alignment horizontal="left" vertical="top" indent="1"/>
    </xf>
    <xf numFmtId="0" fontId="12" fillId="0" borderId="0" xfId="3" applyFont="1" applyAlignment="1">
      <alignment horizontal="right" vertical="center"/>
    </xf>
    <xf numFmtId="0" fontId="1" fillId="0" borderId="0" xfId="3" applyFont="1" applyAlignment="1">
      <alignment horizontal="left" indent="1"/>
    </xf>
    <xf numFmtId="0" fontId="4" fillId="0" borderId="0" xfId="3" applyFont="1" applyFill="1" applyBorder="1" applyAlignment="1">
      <alignment vertical="center"/>
    </xf>
    <xf numFmtId="0" fontId="11" fillId="0" borderId="0" xfId="3" applyFont="1" applyAlignment="1">
      <alignment horizontal="right" indent="1"/>
    </xf>
    <xf numFmtId="0" fontId="4" fillId="0" borderId="0" xfId="3" applyFont="1" applyBorder="1" applyAlignment="1">
      <alignment vertical="top" wrapText="1"/>
    </xf>
    <xf numFmtId="0" fontId="8" fillId="0" borderId="0" xfId="3" applyFont="1" applyFill="1" applyBorder="1" applyAlignment="1">
      <alignment vertical="top" wrapText="1"/>
    </xf>
    <xf numFmtId="0" fontId="4" fillId="0" borderId="0" xfId="3" applyFont="1" applyFill="1" applyBorder="1" applyAlignment="1"/>
    <xf numFmtId="0" fontId="18" fillId="0" borderId="0" xfId="3" applyFont="1" applyAlignment="1">
      <alignment vertical="center"/>
    </xf>
    <xf numFmtId="0" fontId="11" fillId="0" borderId="0" xfId="3" applyFont="1" applyBorder="1" applyAlignment="1">
      <alignment horizontal="right" indent="1"/>
    </xf>
    <xf numFmtId="14" fontId="4" fillId="0" borderId="0" xfId="3" quotePrefix="1" applyNumberFormat="1" applyFont="1" applyBorder="1" applyAlignment="1">
      <alignment horizontal="left" vertical="center"/>
    </xf>
    <xf numFmtId="0" fontId="4" fillId="4" borderId="0" xfId="3" applyFont="1" applyFill="1" applyBorder="1" applyAlignment="1"/>
    <xf numFmtId="0" fontId="18" fillId="0" borderId="0" xfId="3" applyFont="1" applyAlignment="1">
      <alignment horizontal="center" vertical="center"/>
    </xf>
    <xf numFmtId="0" fontId="31" fillId="0" borderId="0" xfId="3" applyFont="1"/>
    <xf numFmtId="0" fontId="11" fillId="0" borderId="0" xfId="3" applyFont="1" applyBorder="1" applyAlignment="1">
      <alignment horizontal="right" vertical="top" indent="1"/>
    </xf>
    <xf numFmtId="0" fontId="10" fillId="0" borderId="0" xfId="3" applyFont="1" applyFill="1" applyBorder="1" applyAlignment="1">
      <alignment vertical="center"/>
    </xf>
    <xf numFmtId="0" fontId="6" fillId="0" borderId="0" xfId="3" applyFont="1" applyAlignment="1">
      <alignment horizontal="right" indent="1"/>
    </xf>
    <xf numFmtId="0" fontId="7" fillId="0" borderId="0" xfId="3" applyFont="1" applyBorder="1" applyAlignment="1">
      <alignment horizontal="left" indent="1"/>
    </xf>
    <xf numFmtId="0" fontId="10" fillId="0" borderId="0" xfId="3" applyFont="1" applyFill="1" applyBorder="1" applyAlignment="1">
      <alignment horizontal="center" vertical="center"/>
    </xf>
    <xf numFmtId="0" fontId="6" fillId="0" borderId="0" xfId="3" applyFont="1" applyFill="1" applyAlignment="1">
      <alignment horizontal="right" indent="1"/>
    </xf>
    <xf numFmtId="14" fontId="1" fillId="0" borderId="0" xfId="3" quotePrefix="1" applyNumberFormat="1" applyFont="1" applyFill="1" applyBorder="1" applyAlignment="1">
      <alignment horizontal="left" vertical="center"/>
    </xf>
    <xf numFmtId="0" fontId="15" fillId="0" borderId="0" xfId="3" applyFont="1" applyFill="1" applyBorder="1" applyAlignment="1">
      <alignment horizontal="left" indent="8"/>
    </xf>
    <xf numFmtId="0" fontId="7" fillId="0" borderId="0" xfId="3" applyFont="1" applyFill="1" applyBorder="1" applyAlignment="1"/>
    <xf numFmtId="0" fontId="7" fillId="0" borderId="0" xfId="3" applyFont="1" applyFill="1" applyBorder="1" applyAlignment="1">
      <alignment horizontal="left" indent="1"/>
    </xf>
    <xf numFmtId="0" fontId="7" fillId="0" borderId="0" xfId="3" applyFont="1" applyFill="1" applyAlignment="1">
      <alignment horizontal="left" indent="1"/>
    </xf>
    <xf numFmtId="0" fontId="1" fillId="0" borderId="0" xfId="3" applyFill="1" applyAlignment="1">
      <alignment horizontal="left" indent="1"/>
    </xf>
    <xf numFmtId="0" fontId="3" fillId="0" borderId="0" xfId="3" applyFont="1" applyFill="1" applyBorder="1" applyAlignment="1">
      <alignment vertical="center"/>
    </xf>
    <xf numFmtId="0" fontId="16" fillId="0" borderId="0" xfId="3" applyFont="1" applyFill="1" applyBorder="1" applyAlignment="1">
      <alignment horizontal="left" indent="8"/>
    </xf>
    <xf numFmtId="0" fontId="7" fillId="0" borderId="0" xfId="3" applyFont="1" applyAlignment="1">
      <alignment horizontal="left" indent="1"/>
    </xf>
    <xf numFmtId="0" fontId="3" fillId="0" borderId="0" xfId="3" applyFont="1" applyBorder="1" applyAlignment="1">
      <alignment vertical="center"/>
    </xf>
    <xf numFmtId="0" fontId="6" fillId="0" borderId="0" xfId="3" applyFont="1" applyAlignment="1">
      <alignment horizontal="right" vertical="top" indent="1"/>
    </xf>
    <xf numFmtId="0" fontId="3" fillId="0" borderId="0" xfId="3" applyFont="1" applyBorder="1" applyAlignment="1">
      <alignment horizontal="center" vertical="center"/>
    </xf>
    <xf numFmtId="0" fontId="32" fillId="12" borderId="0" xfId="3" applyFont="1" applyFill="1" applyBorder="1" applyAlignment="1">
      <alignment horizontal="center" vertical="center"/>
    </xf>
    <xf numFmtId="0" fontId="32" fillId="12" borderId="14" xfId="3" applyFont="1" applyFill="1" applyBorder="1" applyAlignment="1">
      <alignment horizontal="center" vertical="center"/>
    </xf>
    <xf numFmtId="0" fontId="19" fillId="7" borderId="0" xfId="3" applyFont="1" applyFill="1" applyBorder="1" applyAlignment="1">
      <alignment horizontal="center" vertical="center"/>
    </xf>
    <xf numFmtId="0" fontId="19" fillId="7" borderId="0" xfId="3" applyFont="1" applyFill="1" applyBorder="1" applyAlignment="1">
      <alignment vertical="center"/>
    </xf>
    <xf numFmtId="0" fontId="1" fillId="10" borderId="7" xfId="3" applyFont="1" applyFill="1" applyBorder="1" applyAlignment="1">
      <alignment horizontal="right" indent="1"/>
    </xf>
    <xf numFmtId="0" fontId="1" fillId="10" borderId="7" xfId="3" applyFont="1" applyFill="1" applyBorder="1" applyAlignment="1">
      <alignment horizontal="center"/>
    </xf>
    <xf numFmtId="168" fontId="13" fillId="10" borderId="7" xfId="3" applyNumberFormat="1" applyFont="1" applyFill="1" applyBorder="1" applyAlignment="1">
      <alignment horizontal="right" vertical="center"/>
    </xf>
    <xf numFmtId="168" fontId="33" fillId="10" borderId="0" xfId="3" applyNumberFormat="1" applyFont="1" applyFill="1" applyBorder="1" applyAlignment="1">
      <alignment horizontal="right" vertical="center"/>
    </xf>
    <xf numFmtId="0" fontId="16" fillId="0" borderId="0" xfId="3" quotePrefix="1" applyFont="1" applyFill="1" applyBorder="1" applyAlignment="1">
      <alignment horizontal="left" indent="8"/>
    </xf>
    <xf numFmtId="0" fontId="1" fillId="0" borderId="7" xfId="3" applyFont="1" applyBorder="1" applyAlignment="1">
      <alignment horizontal="right" indent="1"/>
    </xf>
    <xf numFmtId="0" fontId="1" fillId="0" borderId="7" xfId="3" applyBorder="1" applyAlignment="1">
      <alignment horizontal="center" vertical="center"/>
    </xf>
    <xf numFmtId="168" fontId="13" fillId="0" borderId="7" xfId="3" applyNumberFormat="1" applyFont="1" applyFill="1" applyBorder="1" applyAlignment="1">
      <alignment horizontal="right" vertical="center"/>
    </xf>
    <xf numFmtId="168" fontId="34" fillId="0" borderId="0" xfId="3" quotePrefix="1" applyNumberFormat="1" applyFont="1" applyFill="1" applyBorder="1" applyAlignment="1">
      <alignment horizontal="right" vertical="center"/>
    </xf>
    <xf numFmtId="0" fontId="7" fillId="0" borderId="0" xfId="3" applyFont="1" applyFill="1" applyBorder="1" applyAlignment="1">
      <alignment horizontal="left" vertical="center" indent="1"/>
    </xf>
    <xf numFmtId="0" fontId="7" fillId="0" borderId="0" xfId="3" applyFont="1" applyBorder="1" applyAlignment="1">
      <alignment horizontal="left" vertical="center" indent="1"/>
    </xf>
    <xf numFmtId="0" fontId="7" fillId="0" borderId="0" xfId="3" applyFont="1" applyAlignment="1">
      <alignment horizontal="left" vertical="center" indent="1"/>
    </xf>
    <xf numFmtId="0" fontId="1" fillId="0" borderId="0" xfId="3" applyAlignment="1">
      <alignment horizontal="left" vertical="center" indent="1"/>
    </xf>
    <xf numFmtId="0" fontId="1" fillId="10" borderId="7" xfId="3" applyFill="1" applyBorder="1" applyAlignment="1">
      <alignment horizontal="center" vertical="center"/>
    </xf>
    <xf numFmtId="168" fontId="34" fillId="10" borderId="0" xfId="3" applyNumberFormat="1" applyFont="1" applyFill="1" applyBorder="1" applyAlignment="1">
      <alignment horizontal="right" vertical="center"/>
    </xf>
    <xf numFmtId="168" fontId="34" fillId="0" borderId="0" xfId="3" applyNumberFormat="1" applyFont="1" applyFill="1" applyBorder="1" applyAlignment="1">
      <alignment horizontal="right" vertical="center"/>
    </xf>
    <xf numFmtId="0" fontId="1" fillId="0" borderId="7" xfId="3" applyFont="1" applyBorder="1" applyAlignment="1">
      <alignment horizontal="right" vertical="center" indent="1"/>
    </xf>
    <xf numFmtId="0" fontId="13" fillId="0" borderId="15" xfId="3" applyFont="1" applyBorder="1" applyAlignment="1">
      <alignment horizontal="center" vertical="center"/>
    </xf>
    <xf numFmtId="0" fontId="1" fillId="10" borderId="7" xfId="3" applyFont="1" applyFill="1" applyBorder="1" applyAlignment="1">
      <alignment horizontal="right" vertical="center" indent="1"/>
    </xf>
    <xf numFmtId="0" fontId="13" fillId="10" borderId="15" xfId="3" applyFont="1" applyFill="1" applyBorder="1" applyAlignment="1">
      <alignment horizontal="center" vertical="center"/>
    </xf>
    <xf numFmtId="168" fontId="34" fillId="10" borderId="0" xfId="3" quotePrefix="1" applyNumberFormat="1" applyFont="1" applyFill="1" applyBorder="1" applyAlignment="1">
      <alignment horizontal="right" vertical="center"/>
    </xf>
    <xf numFmtId="168" fontId="13" fillId="0" borderId="7" xfId="3" applyNumberFormat="1" applyFont="1" applyBorder="1" applyAlignment="1">
      <alignment horizontal="right" vertical="center"/>
    </xf>
    <xf numFmtId="168" fontId="33" fillId="0" borderId="0" xfId="3" applyNumberFormat="1" applyFont="1" applyBorder="1" applyAlignment="1">
      <alignment horizontal="right" vertical="center"/>
    </xf>
    <xf numFmtId="0" fontId="1" fillId="0" borderId="0" xfId="3" applyBorder="1" applyAlignment="1">
      <alignment horizontal="left" vertical="center" indent="1"/>
    </xf>
    <xf numFmtId="0" fontId="13" fillId="0" borderId="15" xfId="3" applyFont="1" applyBorder="1" applyAlignment="1">
      <alignment horizontal="left" vertical="center" indent="1"/>
    </xf>
    <xf numFmtId="168" fontId="13" fillId="0" borderId="0" xfId="3" applyNumberFormat="1" applyFont="1" applyBorder="1" applyAlignment="1">
      <alignment horizontal="right" vertical="center"/>
    </xf>
    <xf numFmtId="168" fontId="13" fillId="0" borderId="0" xfId="3" applyNumberFormat="1" applyFont="1" applyAlignment="1">
      <alignment horizontal="right" vertical="center"/>
    </xf>
    <xf numFmtId="168" fontId="13" fillId="10" borderId="0" xfId="3" applyNumberFormat="1" applyFont="1" applyFill="1" applyAlignment="1">
      <alignment horizontal="right" vertical="center"/>
    </xf>
    <xf numFmtId="168" fontId="13" fillId="0" borderId="14" xfId="3" applyNumberFormat="1" applyFont="1" applyBorder="1" applyAlignment="1">
      <alignment horizontal="right" vertical="center"/>
    </xf>
    <xf numFmtId="0" fontId="1" fillId="0" borderId="0" xfId="3" applyFont="1" applyAlignment="1">
      <alignment horizontal="left" vertical="center" indent="1"/>
    </xf>
    <xf numFmtId="0" fontId="1" fillId="0" borderId="0" xfId="3" applyFont="1" applyBorder="1" applyAlignment="1">
      <alignment horizontal="left" indent="1"/>
    </xf>
    <xf numFmtId="0" fontId="13" fillId="0" borderId="0" xfId="3" applyFont="1" applyBorder="1" applyAlignment="1">
      <alignment horizontal="right" vertical="center"/>
    </xf>
    <xf numFmtId="168" fontId="13" fillId="2" borderId="3" xfId="2" applyNumberFormat="1" applyFont="1" applyFill="1" applyBorder="1" applyAlignment="1">
      <alignment horizontal="right" vertical="center"/>
    </xf>
    <xf numFmtId="0" fontId="11" fillId="0" borderId="0" xfId="3" applyFont="1" applyBorder="1" applyAlignment="1">
      <alignment horizontal="right" vertical="center"/>
    </xf>
    <xf numFmtId="166" fontId="11" fillId="3" borderId="2" xfId="3" applyNumberFormat="1" applyFont="1" applyFill="1" applyBorder="1" applyAlignment="1">
      <alignment vertical="center"/>
    </xf>
    <xf numFmtId="0" fontId="1" fillId="0" borderId="0" xfId="3" applyFont="1" applyAlignment="1">
      <alignment horizontal="center"/>
    </xf>
    <xf numFmtId="0" fontId="1" fillId="0" borderId="0" xfId="3" applyAlignment="1">
      <alignment horizontal="center"/>
    </xf>
    <xf numFmtId="0" fontId="3" fillId="0" borderId="0" xfId="3" applyFont="1" applyAlignment="1">
      <alignment horizontal="center"/>
    </xf>
    <xf numFmtId="0" fontId="3" fillId="0" borderId="0" xfId="3" applyFont="1" applyAlignment="1">
      <alignment horizontal="left" indent="1"/>
    </xf>
    <xf numFmtId="0" fontId="32" fillId="0" borderId="0" xfId="3" applyFont="1" applyFill="1" applyBorder="1" applyAlignment="1">
      <alignment horizontal="center" vertical="center"/>
    </xf>
    <xf numFmtId="167" fontId="19" fillId="7" borderId="0" xfId="3" applyNumberFormat="1" applyFont="1" applyFill="1" applyBorder="1" applyAlignment="1">
      <alignment vertical="center"/>
    </xf>
    <xf numFmtId="167" fontId="19" fillId="7" borderId="0" xfId="1" applyNumberFormat="1" applyFont="1" applyFill="1" applyBorder="1" applyAlignment="1">
      <alignment vertical="center"/>
    </xf>
    <xf numFmtId="0" fontId="0" fillId="0" borderId="16" xfId="0" applyBorder="1"/>
    <xf numFmtId="0" fontId="0" fillId="0" borderId="17" xfId="0" applyBorder="1"/>
    <xf numFmtId="0" fontId="0" fillId="0" borderId="18" xfId="0" applyBorder="1"/>
    <xf numFmtId="0" fontId="0" fillId="0" borderId="19" xfId="0" applyBorder="1"/>
    <xf numFmtId="0" fontId="0" fillId="0" borderId="0" xfId="0" applyBorder="1"/>
    <xf numFmtId="0" fontId="0" fillId="0" borderId="20" xfId="0" applyBorder="1"/>
    <xf numFmtId="0" fontId="0" fillId="0" borderId="0" xfId="0" applyBorder="1" applyAlignment="1"/>
    <xf numFmtId="0" fontId="0" fillId="0" borderId="0" xfId="0" applyBorder="1" applyAlignment="1">
      <alignment vertical="center"/>
    </xf>
    <xf numFmtId="0" fontId="0" fillId="0" borderId="21" xfId="0" applyBorder="1"/>
    <xf numFmtId="0" fontId="0" fillId="0" borderId="22" xfId="0" applyBorder="1"/>
    <xf numFmtId="0" fontId="0" fillId="0" borderId="23" xfId="0" applyBorder="1"/>
    <xf numFmtId="0" fontId="4" fillId="0" borderId="0" xfId="0" applyFont="1" applyBorder="1" applyAlignment="1"/>
    <xf numFmtId="0" fontId="4" fillId="0" borderId="0" xfId="0" applyFont="1" applyBorder="1" applyAlignment="1">
      <alignment vertical="center"/>
    </xf>
    <xf numFmtId="0" fontId="11" fillId="0" borderId="0" xfId="0" applyFont="1" applyBorder="1"/>
    <xf numFmtId="0" fontId="37" fillId="0" borderId="0" xfId="4" applyFont="1" applyBorder="1"/>
    <xf numFmtId="0" fontId="38" fillId="0" borderId="0" xfId="4" applyFont="1" applyFill="1" applyBorder="1"/>
    <xf numFmtId="0" fontId="39" fillId="0" borderId="0" xfId="4" applyFont="1" applyFill="1" applyBorder="1"/>
    <xf numFmtId="0" fontId="40" fillId="0" borderId="0" xfId="4" applyFont="1" applyFill="1" applyBorder="1"/>
    <xf numFmtId="0" fontId="10" fillId="13" borderId="0" xfId="0" applyFont="1" applyFill="1" applyAlignment="1">
      <alignment horizontal="center" vertical="center"/>
    </xf>
    <xf numFmtId="0" fontId="10" fillId="14" borderId="0" xfId="0" applyFont="1" applyFill="1" applyAlignment="1">
      <alignment horizontal="center" vertical="center"/>
    </xf>
    <xf numFmtId="0" fontId="3" fillId="14" borderId="0" xfId="0" applyFont="1" applyFill="1" applyAlignment="1">
      <alignment horizontal="center" vertical="center"/>
    </xf>
    <xf numFmtId="49" fontId="3" fillId="14" borderId="0" xfId="0" applyNumberFormat="1" applyFont="1" applyFill="1" applyAlignment="1">
      <alignment horizontal="center" vertical="center"/>
    </xf>
    <xf numFmtId="0" fontId="35" fillId="0" borderId="0" xfId="0" applyFont="1" applyBorder="1" applyAlignment="1">
      <alignment horizontal="center" vertical="center"/>
    </xf>
    <xf numFmtId="0" fontId="19" fillId="5" borderId="0" xfId="0" applyFont="1" applyFill="1" applyBorder="1" applyAlignment="1">
      <alignment horizontal="center" vertical="center"/>
    </xf>
    <xf numFmtId="0" fontId="3" fillId="0" borderId="0" xfId="0" applyFont="1" applyBorder="1" applyAlignment="1">
      <alignment horizontal="center" vertical="center"/>
    </xf>
    <xf numFmtId="0" fontId="3" fillId="0" borderId="0" xfId="0" applyFont="1" applyFill="1" applyBorder="1" applyAlignment="1">
      <alignment horizontal="center" vertical="center"/>
    </xf>
    <xf numFmtId="0" fontId="18" fillId="0" borderId="0" xfId="0" applyFont="1" applyAlignment="1">
      <alignment horizontal="center" vertical="center"/>
    </xf>
    <xf numFmtId="0" fontId="12" fillId="0" borderId="0" xfId="0" applyFont="1" applyAlignment="1">
      <alignment horizontal="center" vertical="center"/>
    </xf>
    <xf numFmtId="0" fontId="11" fillId="0" borderId="0" xfId="0" applyFont="1" applyFill="1" applyBorder="1" applyAlignment="1">
      <alignment horizontal="center"/>
    </xf>
    <xf numFmtId="0" fontId="17" fillId="0" borderId="0" xfId="0" applyFont="1" applyBorder="1" applyAlignment="1">
      <alignment horizontal="center" vertical="center"/>
    </xf>
    <xf numFmtId="0" fontId="22" fillId="0" borderId="12" xfId="0" applyFont="1" applyFill="1" applyBorder="1" applyAlignment="1">
      <alignment horizontal="center" vertical="center"/>
    </xf>
    <xf numFmtId="0" fontId="22" fillId="0" borderId="5" xfId="0" applyFont="1" applyFill="1" applyBorder="1" applyAlignment="1">
      <alignment horizontal="center" vertical="center"/>
    </xf>
    <xf numFmtId="0" fontId="22" fillId="0" borderId="13" xfId="0" applyFont="1" applyFill="1" applyBorder="1" applyAlignment="1">
      <alignment horizontal="center" vertical="center"/>
    </xf>
    <xf numFmtId="0" fontId="22" fillId="4" borderId="4" xfId="0" applyFont="1" applyFill="1" applyBorder="1" applyAlignment="1">
      <alignment horizontal="center" vertical="center"/>
    </xf>
    <xf numFmtId="0" fontId="22" fillId="0" borderId="10" xfId="0" applyNumberFormat="1" applyFont="1" applyFill="1" applyBorder="1" applyAlignment="1">
      <alignment horizontal="center" vertical="center"/>
    </xf>
    <xf numFmtId="0" fontId="22" fillId="0" borderId="0" xfId="0" applyNumberFormat="1" applyFont="1" applyFill="1" applyBorder="1" applyAlignment="1">
      <alignment horizontal="center" vertical="center"/>
    </xf>
    <xf numFmtId="0" fontId="22" fillId="0" borderId="11" xfId="0" applyNumberFormat="1" applyFont="1" applyFill="1" applyBorder="1" applyAlignment="1">
      <alignment horizontal="center" vertical="center"/>
    </xf>
    <xf numFmtId="0" fontId="20" fillId="0" borderId="0" xfId="0" applyFont="1" applyAlignment="1">
      <alignment horizontal="right" vertical="center"/>
    </xf>
    <xf numFmtId="0" fontId="22" fillId="0" borderId="8" xfId="0" applyFont="1" applyFill="1" applyBorder="1" applyAlignment="1">
      <alignment horizontal="center" vertical="center"/>
    </xf>
    <xf numFmtId="0" fontId="22" fillId="0" borderId="4" xfId="0" applyFont="1" applyFill="1" applyBorder="1" applyAlignment="1">
      <alignment horizontal="center" vertical="center"/>
    </xf>
    <xf numFmtId="0" fontId="22" fillId="0" borderId="9" xfId="0" applyFont="1" applyFill="1" applyBorder="1" applyAlignment="1">
      <alignment horizontal="center" vertical="center"/>
    </xf>
    <xf numFmtId="0" fontId="22" fillId="0" borderId="10" xfId="0" applyFont="1" applyFill="1" applyBorder="1" applyAlignment="1">
      <alignment horizontal="center" vertical="center"/>
    </xf>
    <xf numFmtId="0" fontId="22" fillId="0" borderId="0" xfId="0" applyFont="1" applyFill="1" applyBorder="1" applyAlignment="1">
      <alignment horizontal="center" vertical="center"/>
    </xf>
    <xf numFmtId="0" fontId="22" fillId="0" borderId="11" xfId="0" applyFont="1" applyFill="1" applyBorder="1" applyAlignment="1">
      <alignment horizontal="center" vertical="center"/>
    </xf>
    <xf numFmtId="0" fontId="17" fillId="0" borderId="0" xfId="3" applyFont="1" applyAlignment="1">
      <alignment horizontal="center" vertical="center"/>
    </xf>
    <xf numFmtId="0" fontId="32" fillId="5" borderId="0" xfId="3" applyFont="1" applyFill="1" applyBorder="1" applyAlignment="1">
      <alignment horizontal="center" vertical="center"/>
    </xf>
    <xf numFmtId="0" fontId="5" fillId="0" borderId="0" xfId="3" applyFont="1" applyFill="1" applyBorder="1" applyAlignment="1">
      <alignment horizontal="center" vertical="center"/>
    </xf>
    <xf numFmtId="0" fontId="5" fillId="0" borderId="0" xfId="3" applyFont="1" applyBorder="1" applyAlignment="1">
      <alignment horizontal="center" vertical="center"/>
    </xf>
    <xf numFmtId="0" fontId="12" fillId="0" borderId="0" xfId="3" applyFont="1" applyAlignment="1">
      <alignment horizontal="right" vertical="center"/>
    </xf>
    <xf numFmtId="0" fontId="18" fillId="0" borderId="0" xfId="3" applyFont="1" applyAlignment="1">
      <alignment horizontal="center" vertical="center"/>
    </xf>
    <xf numFmtId="0" fontId="11" fillId="0" borderId="0" xfId="3" applyFont="1" applyFill="1" applyBorder="1" applyAlignment="1">
      <alignment horizontal="center"/>
    </xf>
    <xf numFmtId="0" fontId="20" fillId="0" borderId="0" xfId="3" applyFont="1" applyAlignment="1">
      <alignment horizontal="right" vertical="center"/>
    </xf>
    <xf numFmtId="0" fontId="12" fillId="0" borderId="0" xfId="3" applyFont="1" applyAlignment="1">
      <alignment horizontal="center" vertical="center"/>
    </xf>
  </cellXfs>
  <cellStyles count="5">
    <cellStyle name="Lien hypertexte" xfId="4" builtinId="8"/>
    <cellStyle name="Monétaire" xfId="1" builtinId="4"/>
    <cellStyle name="Normal" xfId="0" builtinId="0"/>
    <cellStyle name="Normal 2" xfId="3"/>
    <cellStyle name="Pourcentage" xfId="2" builtinId="5"/>
  </cellStyles>
  <dxfs count="18">
    <dxf>
      <font>
        <b val="0"/>
        <i val="0"/>
        <strike val="0"/>
        <condense val="0"/>
        <extend val="0"/>
        <outline val="0"/>
        <shadow val="0"/>
        <u val="none"/>
        <vertAlign val="baseline"/>
        <sz val="12"/>
        <color auto="1"/>
        <name val="Arial"/>
        <scheme val="none"/>
      </font>
      <numFmt numFmtId="11" formatCode="#,##0.00\ &quot;€&quot;;\-#,##0.00\ &quot;€&quot;"/>
      <alignment horizontal="right" vertical="center" textRotation="0" wrapText="0" indent="1" justifyLastLine="0" shrinkToFit="0" readingOrder="0"/>
      <border diagonalUp="0" diagonalDown="0" outline="0">
        <left/>
        <right/>
        <top/>
        <bottom/>
      </border>
    </dxf>
    <dxf>
      <font>
        <strike val="0"/>
        <outline val="0"/>
        <shadow val="0"/>
        <u val="none"/>
        <vertAlign val="baseline"/>
        <sz val="11"/>
        <color auto="1"/>
        <name val="Arial"/>
        <scheme val="none"/>
      </font>
      <numFmt numFmtId="11" formatCode="#,##0.00\ &quot;€&quot;;\-#,##0.00\ &quot;€&quot;"/>
      <alignment horizontal="left" vertical="center" textRotation="0" wrapText="0" indent="1" justifyLastLine="0" shrinkToFit="0" readingOrder="0"/>
    </dxf>
    <dxf>
      <font>
        <b val="0"/>
        <i val="0"/>
        <strike val="0"/>
        <condense val="0"/>
        <extend val="0"/>
        <outline val="0"/>
        <shadow val="0"/>
        <u val="none"/>
        <vertAlign val="baseline"/>
        <sz val="12"/>
        <color auto="1"/>
        <name val="Arial"/>
        <scheme val="none"/>
      </font>
      <numFmt numFmtId="11" formatCode="#,##0.00\ &quot;€&quot;;\-#,##0.00\ &quot;€&quot;"/>
      <alignment horizontal="left" vertical="center" textRotation="0" wrapText="0" indent="1" justifyLastLine="0" shrinkToFit="0" readingOrder="0"/>
      <border diagonalUp="0" diagonalDown="0" outline="0">
        <left/>
        <right/>
        <top/>
        <bottom/>
      </border>
    </dxf>
    <dxf>
      <font>
        <strike val="0"/>
        <outline val="0"/>
        <shadow val="0"/>
        <u val="none"/>
        <vertAlign val="baseline"/>
        <sz val="11"/>
        <color auto="1"/>
        <name val="Arial"/>
        <scheme val="none"/>
      </font>
      <numFmt numFmtId="11" formatCode="#,##0.00\ &quot;€&quot;;\-#,##0.00\ &quot;€&quot;"/>
      <alignment horizontal="right" vertical="center" textRotation="0" wrapText="0" indent="0" justifyLastLine="0" shrinkToFit="0" readingOrder="0"/>
    </dxf>
    <dxf>
      <font>
        <b val="0"/>
        <i val="0"/>
        <strike val="0"/>
        <condense val="0"/>
        <extend val="0"/>
        <outline val="0"/>
        <shadow val="0"/>
        <u val="none"/>
        <vertAlign val="baseline"/>
        <sz val="12"/>
        <color auto="1"/>
        <name val="Arial"/>
        <scheme val="none"/>
      </font>
      <alignment horizontal="left" vertical="center" textRotation="0" wrapText="0" indent="1" justifyLastLine="0" shrinkToFit="0" readingOrder="0"/>
      <border diagonalUp="0" diagonalDown="0" outline="0">
        <left/>
        <right/>
        <top/>
        <bottom/>
      </border>
    </dxf>
    <dxf>
      <font>
        <b val="0"/>
        <i val="0"/>
        <strike val="0"/>
        <condense val="0"/>
        <extend val="0"/>
        <outline val="0"/>
        <shadow val="0"/>
        <u val="none"/>
        <vertAlign val="baseline"/>
        <sz val="11"/>
        <color auto="1"/>
        <name val="Arial"/>
        <scheme val="none"/>
      </font>
      <alignment horizontal="center" vertical="center" textRotation="0" wrapText="0" indent="0" justifyLastLine="0" shrinkToFit="0" readingOrder="0"/>
    </dxf>
    <dxf>
      <font>
        <b val="0"/>
        <i val="0"/>
        <strike val="0"/>
        <condense val="0"/>
        <extend val="0"/>
        <outline val="0"/>
        <shadow val="0"/>
        <u val="none"/>
        <vertAlign val="baseline"/>
        <sz val="12"/>
        <color auto="1"/>
        <name val="Arial"/>
        <scheme val="none"/>
      </font>
      <alignment horizontal="left" vertical="center" textRotation="0" wrapText="0" indent="1" justifyLastLine="0" shrinkToFit="0" readingOrder="0"/>
      <border diagonalUp="0" diagonalDown="0" outline="0">
        <left/>
        <right/>
        <top/>
        <bottom/>
      </border>
    </dxf>
    <dxf>
      <font>
        <strike val="0"/>
        <outline val="0"/>
        <shadow val="0"/>
        <u val="none"/>
        <vertAlign val="baseline"/>
        <sz val="11"/>
        <color auto="1"/>
        <name val="Arial"/>
        <scheme val="none"/>
      </font>
      <alignment horizontal="left"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2"/>
        <color auto="1"/>
        <name val="Arial"/>
        <scheme val="none"/>
      </font>
      <numFmt numFmtId="11" formatCode="#,##0.00\ &quot;€&quot;;\-#,##0.00\ &quot;€&quot;"/>
      <alignment horizontal="right" vertical="center" textRotation="0" wrapText="0" indent="1" justifyLastLine="0" shrinkToFit="0" readingOrder="0"/>
      <border diagonalUp="0" diagonalDown="0" outline="0">
        <left/>
        <right/>
        <top/>
        <bottom/>
      </border>
    </dxf>
    <dxf>
      <font>
        <strike val="0"/>
        <outline val="0"/>
        <shadow val="0"/>
        <u val="none"/>
        <vertAlign val="baseline"/>
        <sz val="11"/>
        <color auto="1"/>
        <name val="Arial"/>
        <scheme val="none"/>
      </font>
      <numFmt numFmtId="11" formatCode="#,##0.00\ &quot;€&quot;;\-#,##0.00\ &quot;€&quot;"/>
      <alignment horizontal="left" vertical="center" textRotation="0" wrapText="0" indent="1" justifyLastLine="0" shrinkToFit="0" readingOrder="0"/>
    </dxf>
    <dxf>
      <font>
        <b val="0"/>
        <i val="0"/>
        <strike val="0"/>
        <condense val="0"/>
        <extend val="0"/>
        <outline val="0"/>
        <shadow val="0"/>
        <u val="none"/>
        <vertAlign val="baseline"/>
        <sz val="12"/>
        <color auto="1"/>
        <name val="Arial"/>
        <scheme val="none"/>
      </font>
      <numFmt numFmtId="11" formatCode="#,##0.00\ &quot;€&quot;;\-#,##0.00\ &quot;€&quot;"/>
      <alignment horizontal="left" vertical="center" textRotation="0" wrapText="0" indent="1" justifyLastLine="0" shrinkToFit="0" readingOrder="0"/>
      <border diagonalUp="0" diagonalDown="0" outline="0">
        <left/>
        <right/>
        <top/>
        <bottom/>
      </border>
    </dxf>
    <dxf>
      <font>
        <strike val="0"/>
        <outline val="0"/>
        <shadow val="0"/>
        <u val="none"/>
        <vertAlign val="baseline"/>
        <sz val="11"/>
        <color auto="1"/>
        <name val="Arial"/>
        <scheme val="none"/>
      </font>
      <numFmt numFmtId="11" formatCode="#,##0.00\ &quot;€&quot;;\-#,##0.00\ &quot;€&quot;"/>
      <alignment horizontal="right" vertical="center" textRotation="0" wrapText="0" indent="0" justifyLastLine="0" shrinkToFit="0" readingOrder="0"/>
    </dxf>
    <dxf>
      <font>
        <b val="0"/>
        <i val="0"/>
        <strike val="0"/>
        <condense val="0"/>
        <extend val="0"/>
        <outline val="0"/>
        <shadow val="0"/>
        <u val="none"/>
        <vertAlign val="baseline"/>
        <sz val="12"/>
        <color auto="1"/>
        <name val="Arial"/>
        <scheme val="none"/>
      </font>
      <alignment horizontal="left" vertical="center" textRotation="0" wrapText="0" indent="1" justifyLastLine="0" shrinkToFit="0" readingOrder="0"/>
      <border diagonalUp="0" diagonalDown="0" outline="0">
        <left/>
        <right/>
        <top/>
        <bottom/>
      </border>
    </dxf>
    <dxf>
      <font>
        <b val="0"/>
        <i val="0"/>
        <strike val="0"/>
        <condense val="0"/>
        <extend val="0"/>
        <outline val="0"/>
        <shadow val="0"/>
        <u val="none"/>
        <vertAlign val="baseline"/>
        <sz val="11"/>
        <color auto="1"/>
        <name val="Arial"/>
        <scheme val="none"/>
      </font>
      <alignment horizontal="center" vertical="center" textRotation="0" wrapText="0" indent="0" justifyLastLine="0" shrinkToFit="0" readingOrder="0"/>
    </dxf>
    <dxf>
      <font>
        <b val="0"/>
        <i val="0"/>
        <strike val="0"/>
        <condense val="0"/>
        <extend val="0"/>
        <outline val="0"/>
        <shadow val="0"/>
        <u val="none"/>
        <vertAlign val="baseline"/>
        <sz val="12"/>
        <color auto="1"/>
        <name val="Arial"/>
        <scheme val="none"/>
      </font>
      <alignment horizontal="left" vertical="center" textRotation="0" wrapText="0" indent="1" justifyLastLine="0" shrinkToFit="0" readingOrder="0"/>
      <border diagonalUp="0" diagonalDown="0" outline="0">
        <left/>
        <right/>
        <top/>
        <bottom/>
      </border>
    </dxf>
    <dxf>
      <font>
        <strike val="0"/>
        <outline val="0"/>
        <shadow val="0"/>
        <u val="none"/>
        <vertAlign val="baseline"/>
        <sz val="11"/>
        <color auto="1"/>
        <name val="Arial"/>
        <scheme val="none"/>
      </font>
      <alignment horizontal="left" vertical="center" textRotation="0" wrapText="0" indent="0" justifyLastLine="0" shrinkToFit="0" readingOrder="0"/>
    </dxf>
    <dxf>
      <alignment horizontal="center" vertical="center" textRotation="0" wrapText="0" indent="0" justifyLastLine="0" shrinkToFit="0" readingOrder="0"/>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D8E4E8"/>
      <rgbColor rgb="00CC99FF"/>
      <rgbColor rgb="00EAEAEA"/>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FF4215"/>
      <color rgb="FF333333"/>
      <color rgb="FF1D49AB"/>
      <color rgb="FF132F6F"/>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ustomXml" Target="../customXml/item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6</xdr:col>
      <xdr:colOff>485775</xdr:colOff>
      <xdr:row>3</xdr:row>
      <xdr:rowOff>0</xdr:rowOff>
    </xdr:from>
    <xdr:to>
      <xdr:col>8</xdr:col>
      <xdr:colOff>533400</xdr:colOff>
      <xdr:row>7</xdr:row>
      <xdr:rowOff>80794</xdr:rowOff>
    </xdr:to>
    <xdr:pic>
      <xdr:nvPicPr>
        <xdr:cNvPr id="7" name="Image 6"/>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343400" y="409575"/>
          <a:ext cx="1571625" cy="728494"/>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oneCellAnchor>
    <xdr:from>
      <xdr:col>0</xdr:col>
      <xdr:colOff>10583</xdr:colOff>
      <xdr:row>37</xdr:row>
      <xdr:rowOff>178442</xdr:rowOff>
    </xdr:from>
    <xdr:ext cx="3221182" cy="358175"/>
    <xdr:sp macro="" textlink="">
      <xdr:nvSpPr>
        <xdr:cNvPr id="15" name="ZoneTexte 14"/>
        <xdr:cNvSpPr txBox="1"/>
      </xdr:nvSpPr>
      <xdr:spPr>
        <a:xfrm>
          <a:off x="10583" y="8782692"/>
          <a:ext cx="3221182" cy="35817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900" i="1">
              <a:solidFill>
                <a:schemeClr val="tx1"/>
              </a:solidFill>
              <a:effectLst/>
              <a:latin typeface="Times New Roman" pitchFamily="18" charset="0"/>
              <a:ea typeface="+mn-ea"/>
              <a:cs typeface="Times New Roman" pitchFamily="18" charset="0"/>
            </a:rPr>
            <a:t>Valeur en votre aimable règlement à</a:t>
          </a:r>
          <a:r>
            <a:rPr lang="fr-FR" sz="900" i="1" baseline="0">
              <a:solidFill>
                <a:schemeClr val="tx1"/>
              </a:solidFill>
              <a:effectLst/>
              <a:latin typeface="Times New Roman" pitchFamily="18" charset="0"/>
              <a:ea typeface="+mn-ea"/>
              <a:cs typeface="Times New Roman" pitchFamily="18" charset="0"/>
            </a:rPr>
            <a:t> réception de facture</a:t>
          </a:r>
          <a:endParaRPr lang="fr-FR" sz="900">
            <a:solidFill>
              <a:schemeClr val="tx1"/>
            </a:solidFill>
            <a:effectLst/>
            <a:latin typeface="Times New Roman" pitchFamily="18" charset="0"/>
            <a:ea typeface="+mn-ea"/>
            <a:cs typeface="Times New Roman" pitchFamily="18" charset="0"/>
          </a:endParaRPr>
        </a:p>
        <a:p>
          <a:r>
            <a:rPr lang="fr-FR" sz="900" i="1">
              <a:solidFill>
                <a:schemeClr val="tx1"/>
              </a:solidFill>
              <a:effectLst/>
              <a:latin typeface="Times New Roman" pitchFamily="18" charset="0"/>
              <a:ea typeface="+mn-ea"/>
              <a:cs typeface="Times New Roman" pitchFamily="18" charset="0"/>
            </a:rPr>
            <a:t>TVA acquittée sur les encaissements.</a:t>
          </a:r>
          <a:endParaRPr lang="fr-FR" sz="1100"/>
        </a:p>
      </xdr:txBody>
    </xdr:sp>
    <xdr:clientData/>
  </xdr:oneCellAnchor>
  <xdr:oneCellAnchor>
    <xdr:from>
      <xdr:col>0</xdr:col>
      <xdr:colOff>10584</xdr:colOff>
      <xdr:row>39</xdr:row>
      <xdr:rowOff>120814</xdr:rowOff>
    </xdr:from>
    <xdr:ext cx="5948794" cy="652551"/>
    <xdr:sp macro="" textlink="">
      <xdr:nvSpPr>
        <xdr:cNvPr id="16" name="ZoneTexte 15"/>
        <xdr:cNvSpPr txBox="1"/>
      </xdr:nvSpPr>
      <xdr:spPr>
        <a:xfrm>
          <a:off x="10584" y="9169564"/>
          <a:ext cx="5948794" cy="652551"/>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900" i="1">
              <a:solidFill>
                <a:schemeClr val="tx1"/>
              </a:solidFill>
              <a:effectLst/>
              <a:latin typeface="Times New Roman" panose="02020603050405020304" pitchFamily="18" charset="0"/>
              <a:ea typeface="+mn-ea"/>
              <a:cs typeface="Times New Roman" panose="02020603050405020304" pitchFamily="18" charset="0"/>
            </a:rPr>
            <a:t>Un paiement anticipé ne donnera pas lieu à un escompte. </a:t>
          </a:r>
          <a:endParaRPr lang="fr-FR" sz="900">
            <a:effectLst/>
            <a:latin typeface="Times New Roman" panose="02020603050405020304" pitchFamily="18" charset="0"/>
            <a:cs typeface="Times New Roman" panose="02020603050405020304" pitchFamily="18" charset="0"/>
          </a:endParaRPr>
        </a:p>
        <a:p>
          <a:r>
            <a:rPr lang="fr-FR" sz="900" i="1">
              <a:solidFill>
                <a:schemeClr val="tx1"/>
              </a:solidFill>
              <a:effectLst/>
              <a:latin typeface="Times New Roman" panose="02020603050405020304" pitchFamily="18" charset="0"/>
              <a:ea typeface="+mn-ea"/>
              <a:cs typeface="Times New Roman" panose="02020603050405020304" pitchFamily="18" charset="0"/>
            </a:rPr>
            <a:t>En cas de paiement après l’échéance, des pénalités de retard pourront être appliquée depuis la date d’échéance jusqu’au jour effectif du paiement au taux d’une fois et demie le taux de l’intérêt légal. </a:t>
          </a:r>
          <a:endParaRPr lang="fr-FR" sz="900">
            <a:effectLst/>
            <a:latin typeface="Times New Roman" panose="02020603050405020304" pitchFamily="18" charset="0"/>
            <a:cs typeface="Times New Roman" panose="02020603050405020304" pitchFamily="18" charset="0"/>
          </a:endParaRPr>
        </a:p>
        <a:p>
          <a:r>
            <a:rPr lang="fr-FR" sz="900" i="1">
              <a:solidFill>
                <a:schemeClr val="tx1"/>
              </a:solidFill>
              <a:effectLst/>
              <a:latin typeface="Times New Roman" panose="02020603050405020304" pitchFamily="18" charset="0"/>
              <a:ea typeface="+mn-ea"/>
              <a:cs typeface="Times New Roman" panose="02020603050405020304" pitchFamily="18" charset="0"/>
            </a:rPr>
            <a:t>Toutefois, ces pénalités ne seront dues qu’après une mise en demeure de payer faisant état de notre décision de les réclamer.</a:t>
          </a:r>
          <a:r>
            <a:rPr lang="fr-FR" sz="1100" i="1">
              <a:solidFill>
                <a:schemeClr val="tx1"/>
              </a:solidFill>
              <a:effectLst/>
              <a:latin typeface="+mn-lt"/>
              <a:ea typeface="+mn-ea"/>
              <a:cs typeface="+mn-cs"/>
            </a:rPr>
            <a:t> </a:t>
          </a:r>
          <a:endParaRPr lang="fr-FR" sz="1100"/>
        </a:p>
      </xdr:txBody>
    </xdr:sp>
    <xdr:clientData/>
  </xdr:oneCellAnchor>
  <xdr:oneCellAnchor>
    <xdr:from>
      <xdr:col>0</xdr:col>
      <xdr:colOff>0</xdr:colOff>
      <xdr:row>42</xdr:row>
      <xdr:rowOff>141867</xdr:rowOff>
    </xdr:from>
    <xdr:ext cx="2428009" cy="490840"/>
    <xdr:sp macro="" textlink="">
      <xdr:nvSpPr>
        <xdr:cNvPr id="17" name="ZoneTexte 16"/>
        <xdr:cNvSpPr txBox="1"/>
      </xdr:nvSpPr>
      <xdr:spPr>
        <a:xfrm>
          <a:off x="0" y="9762117"/>
          <a:ext cx="2428009" cy="4908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900" i="1">
              <a:solidFill>
                <a:schemeClr val="tx1"/>
              </a:solidFill>
              <a:effectLst/>
              <a:latin typeface="Times New Roman" pitchFamily="18" charset="0"/>
              <a:ea typeface="+mn-ea"/>
              <a:cs typeface="Times New Roman" pitchFamily="18" charset="0"/>
            </a:rPr>
            <a:t>Banque</a:t>
          </a:r>
          <a:r>
            <a:rPr lang="fr-FR" sz="900" i="1" baseline="0">
              <a:solidFill>
                <a:schemeClr val="tx1"/>
              </a:solidFill>
              <a:effectLst/>
              <a:latin typeface="Times New Roman" pitchFamily="18" charset="0"/>
              <a:ea typeface="+mn-ea"/>
              <a:cs typeface="Times New Roman" pitchFamily="18" charset="0"/>
            </a:rPr>
            <a:t> Populaire :</a:t>
          </a:r>
          <a:endParaRPr lang="fr-FR" sz="900" i="1">
            <a:solidFill>
              <a:schemeClr val="tx1"/>
            </a:solidFill>
            <a:effectLst/>
            <a:latin typeface="Times New Roman" pitchFamily="18" charset="0"/>
            <a:ea typeface="+mn-ea"/>
            <a:cs typeface="Times New Roman" pitchFamily="18" charset="0"/>
          </a:endParaRPr>
        </a:p>
        <a:p>
          <a:r>
            <a:rPr lang="fr-FR" sz="900" i="1">
              <a:solidFill>
                <a:schemeClr val="tx1"/>
              </a:solidFill>
              <a:effectLst/>
              <a:latin typeface="Times New Roman" pitchFamily="18" charset="0"/>
              <a:ea typeface="+mn-ea"/>
              <a:cs typeface="Times New Roman" pitchFamily="18" charset="0"/>
            </a:rPr>
            <a:t>IBAN : FR76 1080 7000 3892 1212 9199 875</a:t>
          </a:r>
        </a:p>
        <a:p>
          <a:r>
            <a:rPr lang="fr-FR" sz="900" i="1">
              <a:solidFill>
                <a:schemeClr val="tx1"/>
              </a:solidFill>
              <a:effectLst/>
              <a:latin typeface="Times New Roman" pitchFamily="18" charset="0"/>
              <a:ea typeface="+mn-ea"/>
              <a:cs typeface="Times New Roman" pitchFamily="18" charset="0"/>
            </a:rPr>
            <a:t>BIC : CCBPFRPPDJN</a:t>
          </a:r>
          <a:endParaRPr lang="fr-FR" sz="1100"/>
        </a:p>
      </xdr:txBody>
    </xdr:sp>
    <xdr:clientData/>
  </xdr:oneCellAnchor>
  <mc:AlternateContent xmlns:mc="http://schemas.openxmlformats.org/markup-compatibility/2006">
    <mc:Choice xmlns:a14="http://schemas.microsoft.com/office/drawing/2010/main" Requires="a14">
      <xdr:twoCellAnchor>
        <xdr:from>
          <xdr:col>0</xdr:col>
          <xdr:colOff>171450</xdr:colOff>
          <xdr:row>14</xdr:row>
          <xdr:rowOff>238125</xdr:rowOff>
        </xdr:from>
        <xdr:to>
          <xdr:col>0</xdr:col>
          <xdr:colOff>1514475</xdr:colOff>
          <xdr:row>16</xdr:row>
          <xdr:rowOff>95250</xdr:rowOff>
        </xdr:to>
        <xdr:sp macro="" textlink="">
          <xdr:nvSpPr>
            <xdr:cNvPr id="1044" name="Button 20" hidden="1">
              <a:extLst>
                <a:ext uri="{63B3BB69-23CF-44E3-9099-C40C66FF867C}">
                  <a14:compatExt spid="_x0000_s1044"/>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400" b="0" i="0" u="none" strike="noStrike" baseline="0">
                  <a:solidFill>
                    <a:srgbClr val="000000"/>
                  </a:solidFill>
                  <a:latin typeface="Arial"/>
                  <a:cs typeface="Arial"/>
                </a:rPr>
                <a:t>EFFACER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1704975</xdr:colOff>
          <xdr:row>14</xdr:row>
          <xdr:rowOff>257175</xdr:rowOff>
        </xdr:from>
        <xdr:to>
          <xdr:col>0</xdr:col>
          <xdr:colOff>2133600</xdr:colOff>
          <xdr:row>16</xdr:row>
          <xdr:rowOff>133350</xdr:rowOff>
        </xdr:to>
        <xdr:sp macro="" textlink="">
          <xdr:nvSpPr>
            <xdr:cNvPr id="1055" name="Button 31" hidden="1">
              <a:extLst>
                <a:ext uri="{63B3BB69-23CF-44E3-9099-C40C66FF867C}">
                  <a14:compatExt spid="_x0000_s105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Bouton 31</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oneCellAnchor>
    <xdr:from>
      <xdr:col>0</xdr:col>
      <xdr:colOff>10583</xdr:colOff>
      <xdr:row>37</xdr:row>
      <xdr:rowOff>178442</xdr:rowOff>
    </xdr:from>
    <xdr:ext cx="3221182" cy="358175"/>
    <xdr:sp macro="" textlink="">
      <xdr:nvSpPr>
        <xdr:cNvPr id="4" name="ZoneTexte 3"/>
        <xdr:cNvSpPr txBox="1"/>
      </xdr:nvSpPr>
      <xdr:spPr>
        <a:xfrm>
          <a:off x="10583" y="8750942"/>
          <a:ext cx="3221182" cy="35817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900" i="1">
              <a:solidFill>
                <a:schemeClr val="tx1"/>
              </a:solidFill>
              <a:effectLst/>
              <a:latin typeface="Times New Roman" pitchFamily="18" charset="0"/>
              <a:ea typeface="+mn-ea"/>
              <a:cs typeface="Times New Roman" pitchFamily="18" charset="0"/>
            </a:rPr>
            <a:t>Valeur en votre aimable règlement à</a:t>
          </a:r>
          <a:r>
            <a:rPr lang="fr-FR" sz="900" i="1" baseline="0">
              <a:solidFill>
                <a:schemeClr val="tx1"/>
              </a:solidFill>
              <a:effectLst/>
              <a:latin typeface="Times New Roman" pitchFamily="18" charset="0"/>
              <a:ea typeface="+mn-ea"/>
              <a:cs typeface="Times New Roman" pitchFamily="18" charset="0"/>
            </a:rPr>
            <a:t> réception de facture</a:t>
          </a:r>
          <a:endParaRPr lang="fr-FR" sz="900">
            <a:solidFill>
              <a:schemeClr val="tx1"/>
            </a:solidFill>
            <a:effectLst/>
            <a:latin typeface="Times New Roman" pitchFamily="18" charset="0"/>
            <a:ea typeface="+mn-ea"/>
            <a:cs typeface="Times New Roman" pitchFamily="18" charset="0"/>
          </a:endParaRPr>
        </a:p>
        <a:p>
          <a:r>
            <a:rPr lang="fr-FR" sz="900" i="1">
              <a:solidFill>
                <a:schemeClr val="tx1"/>
              </a:solidFill>
              <a:effectLst/>
              <a:latin typeface="Times New Roman" pitchFamily="18" charset="0"/>
              <a:ea typeface="+mn-ea"/>
              <a:cs typeface="Times New Roman" pitchFamily="18" charset="0"/>
            </a:rPr>
            <a:t>TVA acquittée sur les encaissements.</a:t>
          </a:r>
          <a:endParaRPr lang="fr-FR" sz="1100"/>
        </a:p>
      </xdr:txBody>
    </xdr:sp>
    <xdr:clientData/>
  </xdr:oneCellAnchor>
  <xdr:oneCellAnchor>
    <xdr:from>
      <xdr:col>0</xdr:col>
      <xdr:colOff>10584</xdr:colOff>
      <xdr:row>39</xdr:row>
      <xdr:rowOff>120814</xdr:rowOff>
    </xdr:from>
    <xdr:ext cx="5948794" cy="652551"/>
    <xdr:sp macro="" textlink="">
      <xdr:nvSpPr>
        <xdr:cNvPr id="5" name="ZoneTexte 4"/>
        <xdr:cNvSpPr txBox="1"/>
      </xdr:nvSpPr>
      <xdr:spPr>
        <a:xfrm>
          <a:off x="10584" y="9131464"/>
          <a:ext cx="5948794" cy="652551"/>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900" i="1">
              <a:solidFill>
                <a:schemeClr val="tx1"/>
              </a:solidFill>
              <a:effectLst/>
              <a:latin typeface="Times New Roman" panose="02020603050405020304" pitchFamily="18" charset="0"/>
              <a:ea typeface="+mn-ea"/>
              <a:cs typeface="Times New Roman" panose="02020603050405020304" pitchFamily="18" charset="0"/>
            </a:rPr>
            <a:t>Un paiement anticipé ne donnera pas lieu à un escompte. </a:t>
          </a:r>
          <a:endParaRPr lang="fr-FR" sz="900">
            <a:effectLst/>
            <a:latin typeface="Times New Roman" panose="02020603050405020304" pitchFamily="18" charset="0"/>
            <a:cs typeface="Times New Roman" panose="02020603050405020304" pitchFamily="18" charset="0"/>
          </a:endParaRPr>
        </a:p>
        <a:p>
          <a:r>
            <a:rPr lang="fr-FR" sz="900" i="1">
              <a:solidFill>
                <a:schemeClr val="tx1"/>
              </a:solidFill>
              <a:effectLst/>
              <a:latin typeface="Times New Roman" panose="02020603050405020304" pitchFamily="18" charset="0"/>
              <a:ea typeface="+mn-ea"/>
              <a:cs typeface="Times New Roman" panose="02020603050405020304" pitchFamily="18" charset="0"/>
            </a:rPr>
            <a:t>En cas de paiement après l’échéance, des pénalités de retard pourront être appliquée depuis la date d’échéance jusqu’au jour effectif du paiement au taux d’une fois et demie le taux de l’intérêt légal. </a:t>
          </a:r>
          <a:endParaRPr lang="fr-FR" sz="900">
            <a:effectLst/>
            <a:latin typeface="Times New Roman" panose="02020603050405020304" pitchFamily="18" charset="0"/>
            <a:cs typeface="Times New Roman" panose="02020603050405020304" pitchFamily="18" charset="0"/>
          </a:endParaRPr>
        </a:p>
        <a:p>
          <a:r>
            <a:rPr lang="fr-FR" sz="900" i="1">
              <a:solidFill>
                <a:schemeClr val="tx1"/>
              </a:solidFill>
              <a:effectLst/>
              <a:latin typeface="Times New Roman" panose="02020603050405020304" pitchFamily="18" charset="0"/>
              <a:ea typeface="+mn-ea"/>
              <a:cs typeface="Times New Roman" panose="02020603050405020304" pitchFamily="18" charset="0"/>
            </a:rPr>
            <a:t>Toutefois, ces pénalités ne seront dues qu’après une mise en demeure de payer faisant état de notre décision de les réclamer.</a:t>
          </a:r>
          <a:r>
            <a:rPr lang="fr-FR" sz="1100" i="1">
              <a:solidFill>
                <a:schemeClr val="tx1"/>
              </a:solidFill>
              <a:effectLst/>
              <a:latin typeface="+mn-lt"/>
              <a:ea typeface="+mn-ea"/>
              <a:cs typeface="+mn-cs"/>
            </a:rPr>
            <a:t> </a:t>
          </a:r>
          <a:endParaRPr lang="fr-FR" sz="1100"/>
        </a:p>
      </xdr:txBody>
    </xdr:sp>
    <xdr:clientData/>
  </xdr:oneCellAnchor>
  <xdr:oneCellAnchor>
    <xdr:from>
      <xdr:col>0</xdr:col>
      <xdr:colOff>0</xdr:colOff>
      <xdr:row>42</xdr:row>
      <xdr:rowOff>141867</xdr:rowOff>
    </xdr:from>
    <xdr:ext cx="2428009" cy="490840"/>
    <xdr:sp macro="" textlink="">
      <xdr:nvSpPr>
        <xdr:cNvPr id="6" name="ZoneTexte 5"/>
        <xdr:cNvSpPr txBox="1"/>
      </xdr:nvSpPr>
      <xdr:spPr>
        <a:xfrm>
          <a:off x="0" y="9733542"/>
          <a:ext cx="2428009" cy="4908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900" i="1">
              <a:solidFill>
                <a:schemeClr val="tx1"/>
              </a:solidFill>
              <a:effectLst/>
              <a:latin typeface="Times New Roman" pitchFamily="18" charset="0"/>
              <a:ea typeface="+mn-ea"/>
              <a:cs typeface="Times New Roman" pitchFamily="18" charset="0"/>
            </a:rPr>
            <a:t>Banque</a:t>
          </a:r>
          <a:r>
            <a:rPr lang="fr-FR" sz="900" i="1" baseline="0">
              <a:solidFill>
                <a:schemeClr val="tx1"/>
              </a:solidFill>
              <a:effectLst/>
              <a:latin typeface="Times New Roman" pitchFamily="18" charset="0"/>
              <a:ea typeface="+mn-ea"/>
              <a:cs typeface="Times New Roman" pitchFamily="18" charset="0"/>
            </a:rPr>
            <a:t> Populaire :</a:t>
          </a:r>
          <a:endParaRPr lang="fr-FR" sz="900" i="1">
            <a:solidFill>
              <a:schemeClr val="tx1"/>
            </a:solidFill>
            <a:effectLst/>
            <a:latin typeface="Times New Roman" pitchFamily="18" charset="0"/>
            <a:ea typeface="+mn-ea"/>
            <a:cs typeface="Times New Roman" pitchFamily="18" charset="0"/>
          </a:endParaRPr>
        </a:p>
        <a:p>
          <a:r>
            <a:rPr lang="fr-FR" sz="900" i="1">
              <a:solidFill>
                <a:schemeClr val="tx1"/>
              </a:solidFill>
              <a:effectLst/>
              <a:latin typeface="Times New Roman" pitchFamily="18" charset="0"/>
              <a:ea typeface="+mn-ea"/>
              <a:cs typeface="Times New Roman" pitchFamily="18" charset="0"/>
            </a:rPr>
            <a:t>IBAN : FR76 1080 7000 3892 1212 9199 875</a:t>
          </a:r>
        </a:p>
        <a:p>
          <a:r>
            <a:rPr lang="fr-FR" sz="900" i="1">
              <a:solidFill>
                <a:schemeClr val="tx1"/>
              </a:solidFill>
              <a:effectLst/>
              <a:latin typeface="Times New Roman" pitchFamily="18" charset="0"/>
              <a:ea typeface="+mn-ea"/>
              <a:cs typeface="Times New Roman" pitchFamily="18" charset="0"/>
            </a:rPr>
            <a:t>BIC : CCBPFRPPDJN</a:t>
          </a:r>
          <a:endParaRPr lang="fr-FR" sz="1100"/>
        </a:p>
      </xdr:txBody>
    </xdr:sp>
    <xdr:clientData/>
  </xdr:oneCellAnchor>
  <mc:AlternateContent xmlns:mc="http://schemas.openxmlformats.org/markup-compatibility/2006">
    <mc:Choice xmlns:a14="http://schemas.microsoft.com/office/drawing/2010/main" Requires="a14">
      <xdr:twoCellAnchor>
        <xdr:from>
          <xdr:col>0</xdr:col>
          <xdr:colOff>361950</xdr:colOff>
          <xdr:row>14</xdr:row>
          <xdr:rowOff>28575</xdr:rowOff>
        </xdr:from>
        <xdr:to>
          <xdr:col>0</xdr:col>
          <xdr:colOff>1704975</xdr:colOff>
          <xdr:row>15</xdr:row>
          <xdr:rowOff>152400</xdr:rowOff>
        </xdr:to>
        <xdr:sp macro="" textlink="">
          <xdr:nvSpPr>
            <xdr:cNvPr id="5121" name="Button 1" hidden="1">
              <a:extLst>
                <a:ext uri="{63B3BB69-23CF-44E3-9099-C40C66FF867C}">
                  <a14:compatExt spid="_x0000_s5121"/>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400" b="0" i="0" u="none" strike="noStrike" baseline="0">
                  <a:solidFill>
                    <a:srgbClr val="000000"/>
                  </a:solidFill>
                  <a:latin typeface="Arial"/>
                  <a:cs typeface="Arial"/>
                </a:rPr>
                <a:t>EFFACER</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oneCellAnchor>
    <xdr:from>
      <xdr:col>0</xdr:col>
      <xdr:colOff>0</xdr:colOff>
      <xdr:row>50</xdr:row>
      <xdr:rowOff>139843</xdr:rowOff>
    </xdr:from>
    <xdr:ext cx="3221182" cy="387863"/>
    <xdr:sp macro="" textlink="">
      <xdr:nvSpPr>
        <xdr:cNvPr id="4" name="ZoneTexte 3"/>
        <xdr:cNvSpPr txBox="1"/>
      </xdr:nvSpPr>
      <xdr:spPr>
        <a:xfrm>
          <a:off x="0" y="11703193"/>
          <a:ext cx="3221182" cy="38786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000" i="1">
              <a:solidFill>
                <a:schemeClr val="tx1"/>
              </a:solidFill>
              <a:effectLst/>
              <a:latin typeface="Times New Roman" pitchFamily="18" charset="0"/>
              <a:ea typeface="+mn-ea"/>
              <a:cs typeface="Times New Roman" pitchFamily="18" charset="0"/>
            </a:rPr>
            <a:t>Valeur en votre aimable règlement à</a:t>
          </a:r>
          <a:r>
            <a:rPr lang="fr-FR" sz="1000" i="1" baseline="0">
              <a:solidFill>
                <a:schemeClr val="tx1"/>
              </a:solidFill>
              <a:effectLst/>
              <a:latin typeface="Times New Roman" pitchFamily="18" charset="0"/>
              <a:ea typeface="+mn-ea"/>
              <a:cs typeface="Times New Roman" pitchFamily="18" charset="0"/>
            </a:rPr>
            <a:t> réception de facture</a:t>
          </a:r>
          <a:endParaRPr lang="fr-FR" sz="1000">
            <a:solidFill>
              <a:schemeClr val="tx1"/>
            </a:solidFill>
            <a:effectLst/>
            <a:latin typeface="Times New Roman" pitchFamily="18" charset="0"/>
            <a:ea typeface="+mn-ea"/>
            <a:cs typeface="Times New Roman" pitchFamily="18" charset="0"/>
          </a:endParaRPr>
        </a:p>
        <a:p>
          <a:r>
            <a:rPr lang="fr-FR" sz="1000" i="1">
              <a:solidFill>
                <a:schemeClr val="tx1"/>
              </a:solidFill>
              <a:effectLst/>
              <a:latin typeface="Times New Roman" pitchFamily="18" charset="0"/>
              <a:ea typeface="+mn-ea"/>
              <a:cs typeface="Times New Roman" pitchFamily="18" charset="0"/>
            </a:rPr>
            <a:t>TVA acquittée sur les encaissements.</a:t>
          </a:r>
          <a:endParaRPr lang="fr-FR" sz="1200"/>
        </a:p>
      </xdr:txBody>
    </xdr:sp>
    <xdr:clientData/>
  </xdr:oneCellAnchor>
  <xdr:oneCellAnchor>
    <xdr:from>
      <xdr:col>0</xdr:col>
      <xdr:colOff>0</xdr:colOff>
      <xdr:row>52</xdr:row>
      <xdr:rowOff>57935</xdr:rowOff>
    </xdr:from>
    <xdr:ext cx="5948794" cy="859274"/>
    <xdr:sp macro="" textlink="">
      <xdr:nvSpPr>
        <xdr:cNvPr id="5" name="ZoneTexte 4"/>
        <xdr:cNvSpPr txBox="1"/>
      </xdr:nvSpPr>
      <xdr:spPr>
        <a:xfrm>
          <a:off x="0" y="12107060"/>
          <a:ext cx="5948794" cy="859274"/>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000" i="1">
              <a:solidFill>
                <a:schemeClr val="tx1"/>
              </a:solidFill>
              <a:effectLst/>
              <a:latin typeface="Times New Roman" panose="02020603050405020304" pitchFamily="18" charset="0"/>
              <a:ea typeface="+mn-ea"/>
              <a:cs typeface="Times New Roman" panose="02020603050405020304" pitchFamily="18" charset="0"/>
            </a:rPr>
            <a:t>Un paiement anticipé ne donnera pas lieu à un escompte. </a:t>
          </a:r>
          <a:endParaRPr lang="fr-FR" sz="1000">
            <a:effectLst/>
            <a:latin typeface="Times New Roman" panose="02020603050405020304" pitchFamily="18" charset="0"/>
            <a:cs typeface="Times New Roman" panose="02020603050405020304" pitchFamily="18" charset="0"/>
          </a:endParaRPr>
        </a:p>
        <a:p>
          <a:r>
            <a:rPr lang="fr-FR" sz="1000" i="1">
              <a:solidFill>
                <a:schemeClr val="tx1"/>
              </a:solidFill>
              <a:effectLst/>
              <a:latin typeface="Times New Roman" panose="02020603050405020304" pitchFamily="18" charset="0"/>
              <a:ea typeface="+mn-ea"/>
              <a:cs typeface="Times New Roman" panose="02020603050405020304" pitchFamily="18" charset="0"/>
            </a:rPr>
            <a:t>En cas de paiement après l’échéance, des pénalités de retard pourront être appliquée depuis la date d’échéance jusqu’au jour effectif du paiement au taux d’une fois et demie le taux de l’intérêt légal. </a:t>
          </a:r>
          <a:endParaRPr lang="fr-FR" sz="1000">
            <a:effectLst/>
            <a:latin typeface="Times New Roman" panose="02020603050405020304" pitchFamily="18" charset="0"/>
            <a:cs typeface="Times New Roman" panose="02020603050405020304" pitchFamily="18" charset="0"/>
          </a:endParaRPr>
        </a:p>
        <a:p>
          <a:r>
            <a:rPr lang="fr-FR" sz="1000" i="1">
              <a:solidFill>
                <a:schemeClr val="tx1"/>
              </a:solidFill>
              <a:effectLst/>
              <a:latin typeface="Times New Roman" panose="02020603050405020304" pitchFamily="18" charset="0"/>
              <a:ea typeface="+mn-ea"/>
              <a:cs typeface="Times New Roman" panose="02020603050405020304" pitchFamily="18" charset="0"/>
            </a:rPr>
            <a:t>Toutefois, ces pénalités ne seront dues qu’après une mise en demeure de payer faisant état de notre décision de les réclamer.</a:t>
          </a:r>
          <a:r>
            <a:rPr lang="fr-FR" sz="1200" i="1">
              <a:solidFill>
                <a:schemeClr val="tx1"/>
              </a:solidFill>
              <a:effectLst/>
              <a:latin typeface="+mn-lt"/>
              <a:ea typeface="+mn-ea"/>
              <a:cs typeface="+mn-cs"/>
            </a:rPr>
            <a:t> </a:t>
          </a:r>
          <a:endParaRPr lang="fr-FR" sz="1200"/>
        </a:p>
      </xdr:txBody>
    </xdr:sp>
    <xdr:clientData/>
  </xdr:oneCellAnchor>
  <xdr:oneCellAnchor>
    <xdr:from>
      <xdr:col>0</xdr:col>
      <xdr:colOff>0</xdr:colOff>
      <xdr:row>57</xdr:row>
      <xdr:rowOff>97667</xdr:rowOff>
    </xdr:from>
    <xdr:ext cx="2428009" cy="682816"/>
    <xdr:sp macro="" textlink="">
      <xdr:nvSpPr>
        <xdr:cNvPr id="6" name="ZoneTexte 5"/>
        <xdr:cNvSpPr txBox="1"/>
      </xdr:nvSpPr>
      <xdr:spPr>
        <a:xfrm>
          <a:off x="0" y="12956417"/>
          <a:ext cx="2428009" cy="68281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000" i="1">
              <a:solidFill>
                <a:schemeClr val="tx1"/>
              </a:solidFill>
              <a:effectLst/>
              <a:latin typeface="Times New Roman" pitchFamily="18" charset="0"/>
              <a:ea typeface="+mn-ea"/>
              <a:cs typeface="Times New Roman" pitchFamily="18" charset="0"/>
            </a:rPr>
            <a:t>Banque</a:t>
          </a:r>
          <a:r>
            <a:rPr lang="fr-FR" sz="1000" i="1" baseline="0">
              <a:solidFill>
                <a:schemeClr val="tx1"/>
              </a:solidFill>
              <a:effectLst/>
              <a:latin typeface="Times New Roman" pitchFamily="18" charset="0"/>
              <a:ea typeface="+mn-ea"/>
              <a:cs typeface="Times New Roman" pitchFamily="18" charset="0"/>
            </a:rPr>
            <a:t> Populaire :</a:t>
          </a:r>
          <a:endParaRPr lang="fr-FR" sz="1000" i="1">
            <a:solidFill>
              <a:schemeClr val="tx1"/>
            </a:solidFill>
            <a:effectLst/>
            <a:latin typeface="Times New Roman" pitchFamily="18" charset="0"/>
            <a:ea typeface="+mn-ea"/>
            <a:cs typeface="Times New Roman" pitchFamily="18" charset="0"/>
          </a:endParaRPr>
        </a:p>
        <a:p>
          <a:r>
            <a:rPr lang="fr-FR" sz="1000" i="1">
              <a:solidFill>
                <a:schemeClr val="tx1"/>
              </a:solidFill>
              <a:effectLst/>
              <a:latin typeface="Times New Roman" pitchFamily="18" charset="0"/>
              <a:ea typeface="+mn-ea"/>
              <a:cs typeface="Times New Roman" pitchFamily="18" charset="0"/>
            </a:rPr>
            <a:t>IBAN : FR76 1080 7000 3892 1212 9199 875</a:t>
          </a:r>
        </a:p>
        <a:p>
          <a:r>
            <a:rPr lang="fr-FR" sz="1000" i="1">
              <a:solidFill>
                <a:schemeClr val="tx1"/>
              </a:solidFill>
              <a:effectLst/>
              <a:latin typeface="Times New Roman" pitchFamily="18" charset="0"/>
              <a:ea typeface="+mn-ea"/>
              <a:cs typeface="Times New Roman" pitchFamily="18" charset="0"/>
            </a:rPr>
            <a:t>BIC : CCBPFRPPDJN</a:t>
          </a:r>
          <a:endParaRPr lang="fr-FR" sz="1200"/>
        </a:p>
      </xdr:txBody>
    </xdr:sp>
    <xdr:clientData/>
  </xdr:oneCellAnchor>
  <mc:AlternateContent xmlns:mc="http://schemas.openxmlformats.org/markup-compatibility/2006">
    <mc:Choice xmlns:a14="http://schemas.microsoft.com/office/drawing/2010/main" Requires="a14">
      <xdr:twoCellAnchor>
        <xdr:from>
          <xdr:col>0</xdr:col>
          <xdr:colOff>466725</xdr:colOff>
          <xdr:row>13</xdr:row>
          <xdr:rowOff>142875</xdr:rowOff>
        </xdr:from>
        <xdr:to>
          <xdr:col>0</xdr:col>
          <xdr:colOff>2057400</xdr:colOff>
          <xdr:row>15</xdr:row>
          <xdr:rowOff>123825</xdr:rowOff>
        </xdr:to>
        <xdr:sp macro="" textlink="">
          <xdr:nvSpPr>
            <xdr:cNvPr id="6151" name="Button 7" hidden="1">
              <a:extLst>
                <a:ext uri="{63B3BB69-23CF-44E3-9099-C40C66FF867C}">
                  <a14:compatExt spid="_x0000_s6151"/>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400" b="0" i="0" u="none" strike="noStrike" baseline="0">
                  <a:solidFill>
                    <a:srgbClr val="000000"/>
                  </a:solidFill>
                  <a:latin typeface="Arial"/>
                  <a:cs typeface="Arial"/>
                </a:rPr>
                <a:t>EFFACER</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oneCellAnchor>
    <xdr:from>
      <xdr:col>0</xdr:col>
      <xdr:colOff>0</xdr:colOff>
      <xdr:row>41</xdr:row>
      <xdr:rowOff>139843</xdr:rowOff>
    </xdr:from>
    <xdr:ext cx="3221182" cy="387863"/>
    <xdr:sp macro="" textlink="">
      <xdr:nvSpPr>
        <xdr:cNvPr id="4" name="ZoneTexte 3"/>
        <xdr:cNvSpPr txBox="1"/>
      </xdr:nvSpPr>
      <xdr:spPr>
        <a:xfrm>
          <a:off x="0" y="9493393"/>
          <a:ext cx="3221182" cy="38786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000" i="1">
              <a:solidFill>
                <a:schemeClr val="tx1"/>
              </a:solidFill>
              <a:effectLst/>
              <a:latin typeface="Times New Roman" pitchFamily="18" charset="0"/>
              <a:ea typeface="+mn-ea"/>
              <a:cs typeface="Times New Roman" pitchFamily="18" charset="0"/>
            </a:rPr>
            <a:t>Valeur en votre aimable règlement à</a:t>
          </a:r>
          <a:r>
            <a:rPr lang="fr-FR" sz="1000" i="1" baseline="0">
              <a:solidFill>
                <a:schemeClr val="tx1"/>
              </a:solidFill>
              <a:effectLst/>
              <a:latin typeface="Times New Roman" pitchFamily="18" charset="0"/>
              <a:ea typeface="+mn-ea"/>
              <a:cs typeface="Times New Roman" pitchFamily="18" charset="0"/>
            </a:rPr>
            <a:t> réception de facture</a:t>
          </a:r>
          <a:endParaRPr lang="fr-FR" sz="1000">
            <a:solidFill>
              <a:schemeClr val="tx1"/>
            </a:solidFill>
            <a:effectLst/>
            <a:latin typeface="Times New Roman" pitchFamily="18" charset="0"/>
            <a:ea typeface="+mn-ea"/>
            <a:cs typeface="Times New Roman" pitchFamily="18" charset="0"/>
          </a:endParaRPr>
        </a:p>
        <a:p>
          <a:r>
            <a:rPr lang="fr-FR" sz="1000" i="1">
              <a:solidFill>
                <a:schemeClr val="tx1"/>
              </a:solidFill>
              <a:effectLst/>
              <a:latin typeface="Times New Roman" pitchFamily="18" charset="0"/>
              <a:ea typeface="+mn-ea"/>
              <a:cs typeface="Times New Roman" pitchFamily="18" charset="0"/>
            </a:rPr>
            <a:t>TVA acquittée sur les encaissements.</a:t>
          </a:r>
          <a:endParaRPr lang="fr-FR" sz="1200"/>
        </a:p>
      </xdr:txBody>
    </xdr:sp>
    <xdr:clientData/>
  </xdr:oneCellAnchor>
  <xdr:oneCellAnchor>
    <xdr:from>
      <xdr:col>0</xdr:col>
      <xdr:colOff>0</xdr:colOff>
      <xdr:row>43</xdr:row>
      <xdr:rowOff>57935</xdr:rowOff>
    </xdr:from>
    <xdr:ext cx="5948794" cy="859274"/>
    <xdr:sp macro="" textlink="">
      <xdr:nvSpPr>
        <xdr:cNvPr id="5" name="ZoneTexte 4"/>
        <xdr:cNvSpPr txBox="1"/>
      </xdr:nvSpPr>
      <xdr:spPr>
        <a:xfrm>
          <a:off x="0" y="9897260"/>
          <a:ext cx="5948794" cy="859274"/>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000" i="1">
              <a:solidFill>
                <a:schemeClr val="tx1"/>
              </a:solidFill>
              <a:effectLst/>
              <a:latin typeface="Times New Roman" panose="02020603050405020304" pitchFamily="18" charset="0"/>
              <a:ea typeface="+mn-ea"/>
              <a:cs typeface="Times New Roman" panose="02020603050405020304" pitchFamily="18" charset="0"/>
            </a:rPr>
            <a:t>Un paiement anticipé ne donnera pas lieu à un escompte. </a:t>
          </a:r>
          <a:endParaRPr lang="fr-FR" sz="1000">
            <a:effectLst/>
            <a:latin typeface="Times New Roman" panose="02020603050405020304" pitchFamily="18" charset="0"/>
            <a:cs typeface="Times New Roman" panose="02020603050405020304" pitchFamily="18" charset="0"/>
          </a:endParaRPr>
        </a:p>
        <a:p>
          <a:r>
            <a:rPr lang="fr-FR" sz="1000" i="1">
              <a:solidFill>
                <a:schemeClr val="tx1"/>
              </a:solidFill>
              <a:effectLst/>
              <a:latin typeface="Times New Roman" panose="02020603050405020304" pitchFamily="18" charset="0"/>
              <a:ea typeface="+mn-ea"/>
              <a:cs typeface="Times New Roman" panose="02020603050405020304" pitchFamily="18" charset="0"/>
            </a:rPr>
            <a:t>En cas de paiement après l’échéance, des pénalités de retard pourront être appliquée depuis la date d’échéance jusqu’au jour effectif du paiement au taux d’une fois et demie le taux de l’intérêt légal. </a:t>
          </a:r>
          <a:endParaRPr lang="fr-FR" sz="1000">
            <a:effectLst/>
            <a:latin typeface="Times New Roman" panose="02020603050405020304" pitchFamily="18" charset="0"/>
            <a:cs typeface="Times New Roman" panose="02020603050405020304" pitchFamily="18" charset="0"/>
          </a:endParaRPr>
        </a:p>
        <a:p>
          <a:r>
            <a:rPr lang="fr-FR" sz="1000" i="1">
              <a:solidFill>
                <a:schemeClr val="tx1"/>
              </a:solidFill>
              <a:effectLst/>
              <a:latin typeface="Times New Roman" panose="02020603050405020304" pitchFamily="18" charset="0"/>
              <a:ea typeface="+mn-ea"/>
              <a:cs typeface="Times New Roman" panose="02020603050405020304" pitchFamily="18" charset="0"/>
            </a:rPr>
            <a:t>Toutefois, ces pénalités ne seront dues qu’après une mise en demeure de payer faisant état de notre décision de les réclamer.</a:t>
          </a:r>
          <a:r>
            <a:rPr lang="fr-FR" sz="1200" i="1">
              <a:solidFill>
                <a:schemeClr val="tx1"/>
              </a:solidFill>
              <a:effectLst/>
              <a:latin typeface="+mn-lt"/>
              <a:ea typeface="+mn-ea"/>
              <a:cs typeface="+mn-cs"/>
            </a:rPr>
            <a:t> </a:t>
          </a:r>
          <a:endParaRPr lang="fr-FR" sz="1200"/>
        </a:p>
      </xdr:txBody>
    </xdr:sp>
    <xdr:clientData/>
  </xdr:oneCellAnchor>
  <xdr:oneCellAnchor>
    <xdr:from>
      <xdr:col>0</xdr:col>
      <xdr:colOff>0</xdr:colOff>
      <xdr:row>48</xdr:row>
      <xdr:rowOff>97667</xdr:rowOff>
    </xdr:from>
    <xdr:ext cx="2428009" cy="682816"/>
    <xdr:sp macro="" textlink="">
      <xdr:nvSpPr>
        <xdr:cNvPr id="6" name="ZoneTexte 5"/>
        <xdr:cNvSpPr txBox="1"/>
      </xdr:nvSpPr>
      <xdr:spPr>
        <a:xfrm>
          <a:off x="0" y="10746617"/>
          <a:ext cx="2428009" cy="68281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000" i="1">
              <a:solidFill>
                <a:schemeClr val="tx1"/>
              </a:solidFill>
              <a:effectLst/>
              <a:latin typeface="Times New Roman" pitchFamily="18" charset="0"/>
              <a:ea typeface="+mn-ea"/>
              <a:cs typeface="Times New Roman" pitchFamily="18" charset="0"/>
            </a:rPr>
            <a:t>Banque</a:t>
          </a:r>
          <a:r>
            <a:rPr lang="fr-FR" sz="1000" i="1" baseline="0">
              <a:solidFill>
                <a:schemeClr val="tx1"/>
              </a:solidFill>
              <a:effectLst/>
              <a:latin typeface="Times New Roman" pitchFamily="18" charset="0"/>
              <a:ea typeface="+mn-ea"/>
              <a:cs typeface="Times New Roman" pitchFamily="18" charset="0"/>
            </a:rPr>
            <a:t> Populaire :</a:t>
          </a:r>
          <a:endParaRPr lang="fr-FR" sz="1000" i="1">
            <a:solidFill>
              <a:schemeClr val="tx1"/>
            </a:solidFill>
            <a:effectLst/>
            <a:latin typeface="Times New Roman" pitchFamily="18" charset="0"/>
            <a:ea typeface="+mn-ea"/>
            <a:cs typeface="Times New Roman" pitchFamily="18" charset="0"/>
          </a:endParaRPr>
        </a:p>
        <a:p>
          <a:r>
            <a:rPr lang="fr-FR" sz="1000" i="1">
              <a:solidFill>
                <a:schemeClr val="tx1"/>
              </a:solidFill>
              <a:effectLst/>
              <a:latin typeface="Times New Roman" pitchFamily="18" charset="0"/>
              <a:ea typeface="+mn-ea"/>
              <a:cs typeface="Times New Roman" pitchFamily="18" charset="0"/>
            </a:rPr>
            <a:t>IBAN : FR76 1080 7000 3892 1212 9199 875</a:t>
          </a:r>
        </a:p>
        <a:p>
          <a:r>
            <a:rPr lang="fr-FR" sz="1000" i="1">
              <a:solidFill>
                <a:schemeClr val="tx1"/>
              </a:solidFill>
              <a:effectLst/>
              <a:latin typeface="Times New Roman" pitchFamily="18" charset="0"/>
              <a:ea typeface="+mn-ea"/>
              <a:cs typeface="Times New Roman" pitchFamily="18" charset="0"/>
            </a:rPr>
            <a:t>BIC : CCBPFRPPDJN</a:t>
          </a:r>
          <a:endParaRPr lang="fr-FR" sz="1200"/>
        </a:p>
      </xdr:txBody>
    </xdr:sp>
    <xdr:clientData/>
  </xdr:oneCellAnchor>
  <mc:AlternateContent xmlns:mc="http://schemas.openxmlformats.org/markup-compatibility/2006">
    <mc:Choice xmlns:a14="http://schemas.microsoft.com/office/drawing/2010/main" Requires="a14">
      <xdr:twoCellAnchor>
        <xdr:from>
          <xdr:col>0</xdr:col>
          <xdr:colOff>419100</xdr:colOff>
          <xdr:row>13</xdr:row>
          <xdr:rowOff>47625</xdr:rowOff>
        </xdr:from>
        <xdr:to>
          <xdr:col>0</xdr:col>
          <xdr:colOff>1924050</xdr:colOff>
          <xdr:row>14</xdr:row>
          <xdr:rowOff>266700</xdr:rowOff>
        </xdr:to>
        <xdr:sp macro="" textlink="">
          <xdr:nvSpPr>
            <xdr:cNvPr id="7174" name="Button 6" hidden="1">
              <a:extLst>
                <a:ext uri="{63B3BB69-23CF-44E3-9099-C40C66FF867C}">
                  <a14:compatExt spid="_x0000_s7174"/>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400" b="0" i="0" u="none" strike="noStrike" baseline="0">
                  <a:solidFill>
                    <a:srgbClr val="000000"/>
                  </a:solidFill>
                  <a:latin typeface="Arial"/>
                  <a:cs typeface="Arial"/>
                </a:rPr>
                <a:t>EFFACER</a:t>
              </a:r>
            </a:p>
          </xdr:txBody>
        </xdr:sp>
        <xdr:clientData fPrintsWithSheet="0"/>
      </xdr:twoCellAnchor>
    </mc:Choice>
    <mc:Fallback/>
  </mc:AlternateContent>
</xdr:wsDr>
</file>

<file path=xl/tables/table1.xml><?xml version="1.0" encoding="utf-8"?>
<table xmlns="http://schemas.openxmlformats.org/spreadsheetml/2006/main" id="1" name="Table1" displayName="Table1" ref="A24:D35" totalsRowCount="1" headerRowDxfId="17">
  <tableColumns count="4">
    <tableColumn id="2" name="Description" totalsRowLabel="TOTAL" dataDxfId="16" totalsRowDxfId="15"/>
    <tableColumn id="5" name="Quantité" dataDxfId="14" totalsRowDxfId="13"/>
    <tableColumn id="3" name="Prix unitaire" dataDxfId="12" totalsRowDxfId="11">
      <calculatedColumnFormula>IF(Table1[[#This Row],[Description]]="","",VLOOKUP(A25,'Tarif S1500'!$A$2:$B$12,2,0))</calculatedColumnFormula>
    </tableColumn>
    <tableColumn id="4" name="Montant" totalsRowFunction="sum" dataDxfId="10" totalsRowDxfId="9">
      <calculatedColumnFormula>IF(A25="","",Table1[[#This Row],[Quantité]]*Table1[[#This Row],[Prix unitaire]])</calculatedColumnFormula>
    </tableColumn>
  </tableColumns>
  <tableStyleInfo name="TableStyleDark10" showFirstColumn="0" showLastColumn="0" showRowStripes="1" showColumnStripes="0"/>
</table>
</file>

<file path=xl/tables/table2.xml><?xml version="1.0" encoding="utf-8"?>
<table xmlns="http://schemas.openxmlformats.org/spreadsheetml/2006/main" id="2" name="Table13" displayName="Table13" ref="A24:D35" totalsRowCount="1" headerRowDxfId="8">
  <tableColumns count="4">
    <tableColumn id="2" name="Description" totalsRowLabel="TOTAL" dataDxfId="7" totalsRowDxfId="6"/>
    <tableColumn id="5" name="Quantité" dataDxfId="5" totalsRowDxfId="4"/>
    <tableColumn id="3" name="Prix unitaire" dataDxfId="3" totalsRowDxfId="2">
      <calculatedColumnFormula>IF(Table13[[#This Row],[Description]]="","",VLOOKUP(A25,'Tarif B4000'!$A$2:$B$12,2,0))</calculatedColumnFormula>
    </tableColumn>
    <tableColumn id="4" name="Montant" totalsRowFunction="sum" dataDxfId="1" totalsRowDxfId="0">
      <calculatedColumnFormula>IF(A25="","",Table13[[#This Row],[Quantité]]*Table13[[#This Row],[Prix unitaire]])</calculatedColumnFormula>
    </tableColumn>
  </tableColumns>
  <tableStyleInfo name="TableStyleDark10" showFirstColumn="0" showLastColumn="0" showRowStripes="1" showColumnStripes="0"/>
</table>
</file>

<file path=xl/theme/_rels/theme1.xml.rels><?xml version="1.0" encoding="UTF-8" standalone="yes"?>
<Relationships xmlns="http://schemas.openxmlformats.org/package/2006/relationships"><Relationship Id="rId1" Type="http://schemas.openxmlformats.org/officeDocument/2006/relationships/image" Target="../media/image1.jpeg"/></Relationships>
</file>

<file path=xl/theme/theme1.xml><?xml version="1.0" encoding="utf-8"?>
<a:theme xmlns:a="http://schemas.openxmlformats.org/drawingml/2006/main" name="Clarity">
  <a:themeElements>
    <a:clrScheme name="Clarity">
      <a:dk1>
        <a:srgbClr val="292934"/>
      </a:dk1>
      <a:lt1>
        <a:srgbClr val="FFFFFF"/>
      </a:lt1>
      <a:dk2>
        <a:srgbClr val="D2533C"/>
      </a:dk2>
      <a:lt2>
        <a:srgbClr val="F3F2DC"/>
      </a:lt2>
      <a:accent1>
        <a:srgbClr val="93A299"/>
      </a:accent1>
      <a:accent2>
        <a:srgbClr val="AD8F67"/>
      </a:accent2>
      <a:accent3>
        <a:srgbClr val="726056"/>
      </a:accent3>
      <a:accent4>
        <a:srgbClr val="4C5A6A"/>
      </a:accent4>
      <a:accent5>
        <a:srgbClr val="808DA0"/>
      </a:accent5>
      <a:accent6>
        <a:srgbClr val="79463D"/>
      </a:accent6>
      <a:hlink>
        <a:srgbClr val="0000FF"/>
      </a:hlink>
      <a:folHlink>
        <a:srgbClr val="800080"/>
      </a:folHlink>
    </a:clrScheme>
    <a:fontScheme name="Office Classic 2">
      <a:majorFont>
        <a:latin typeface="Arial"/>
        <a:ea typeface=""/>
        <a:cs typeface=""/>
        <a:font script="Jpan" typeface="ＭＳ Ｐゴシック"/>
        <a:font script="Hang" typeface="돋움"/>
        <a:font script="Hans" typeface="方正舒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a:ea typeface=""/>
        <a:cs typeface=""/>
        <a:font script="Jpan" typeface="ＭＳ Ｐゴシック"/>
        <a:font script="Hang" typeface="돋움"/>
        <a:font script="Hans" typeface="方正舒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Clarity">
      <a:fillStyleLst>
        <a:solidFill>
          <a:schemeClr val="phClr"/>
        </a:solidFill>
        <a:gradFill rotWithShape="1">
          <a:gsLst>
            <a:gs pos="0">
              <a:schemeClr val="phClr">
                <a:tint val="50000"/>
                <a:shade val="86000"/>
                <a:satMod val="140000"/>
              </a:schemeClr>
            </a:gs>
            <a:gs pos="45000">
              <a:schemeClr val="phClr">
                <a:tint val="48000"/>
                <a:satMod val="150000"/>
              </a:schemeClr>
            </a:gs>
            <a:gs pos="100000">
              <a:schemeClr val="phClr">
                <a:tint val="28000"/>
                <a:satMod val="160000"/>
              </a:schemeClr>
            </a:gs>
          </a:gsLst>
          <a:path path="circle">
            <a:fillToRect l="100000" t="100000" r="100000" b="100000"/>
          </a:path>
        </a:gradFill>
        <a:gradFill rotWithShape="1">
          <a:gsLst>
            <a:gs pos="0">
              <a:schemeClr val="phClr">
                <a:shade val="70000"/>
                <a:satMod val="150000"/>
              </a:schemeClr>
            </a:gs>
            <a:gs pos="34000">
              <a:schemeClr val="phClr">
                <a:shade val="70000"/>
                <a:satMod val="140000"/>
              </a:schemeClr>
            </a:gs>
            <a:gs pos="70000">
              <a:schemeClr val="phClr">
                <a:tint val="100000"/>
                <a:shade val="90000"/>
                <a:satMod val="140000"/>
              </a:schemeClr>
            </a:gs>
            <a:gs pos="100000">
              <a:schemeClr val="phClr">
                <a:tint val="100000"/>
                <a:shade val="100000"/>
                <a:satMod val="100000"/>
              </a:schemeClr>
            </a:gs>
          </a:gsLst>
          <a:path path="circle">
            <a:fillToRect l="100000" t="100000" r="100000" b="100000"/>
          </a:path>
        </a:gradFill>
      </a:fillStyleLst>
      <a:lnStyleLst>
        <a:ln w="9525" cap="flat" cmpd="sng" algn="ctr">
          <a:solidFill>
            <a:schemeClr val="phClr"/>
          </a:solidFill>
          <a:prstDash val="solid"/>
        </a:ln>
        <a:ln w="26425" cap="flat" cmpd="sng" algn="ctr">
          <a:solidFill>
            <a:schemeClr val="phClr"/>
          </a:solidFill>
          <a:prstDash val="solid"/>
        </a:ln>
        <a:ln w="44450" cap="flat" cmpd="sng" algn="ctr">
          <a:solidFill>
            <a:schemeClr val="phClr"/>
          </a:solidFill>
          <a:prstDash val="solid"/>
        </a:ln>
      </a:lnStyleLst>
      <a:effectStyleLst>
        <a:effectStyle>
          <a:effectLst/>
        </a:effectStyle>
        <a:effectStyle>
          <a:effectLst>
            <a:outerShdw blurRad="38100" dist="25400" dir="2700000" algn="br" rotWithShape="0">
              <a:srgbClr val="000000">
                <a:alpha val="60000"/>
              </a:srgbClr>
            </a:outerShdw>
          </a:effectLst>
        </a:effectStyle>
        <a:effectStyle>
          <a:effectLst>
            <a:outerShdw blurRad="38100" dist="25400" dir="2700000" algn="br" rotWithShape="0">
              <a:srgbClr val="000000">
                <a:alpha val="60000"/>
              </a:srgbClr>
            </a:outerShdw>
          </a:effectLst>
          <a:scene3d>
            <a:camera prst="orthographicFront">
              <a:rot lat="0" lon="0" rev="0"/>
            </a:camera>
            <a:lightRig rig="balanced" dir="t">
              <a:rot lat="0" lon="0" rev="5100000"/>
            </a:lightRig>
          </a:scene3d>
          <a:sp3d contourW="6350">
            <a:bevelT w="29210" h="12700"/>
            <a:contourClr>
              <a:schemeClr val="phClr">
                <a:shade val="30000"/>
                <a:satMod val="130000"/>
              </a:schemeClr>
            </a:contourClr>
          </a:sp3d>
        </a:effectStyle>
      </a:effectStyleLst>
      <a:bgFillStyleLst>
        <a:solidFill>
          <a:schemeClr val="phClr"/>
        </a:solidFill>
        <a:gradFill rotWithShape="1">
          <a:gsLst>
            <a:gs pos="0">
              <a:schemeClr val="phClr">
                <a:tint val="85000"/>
                <a:satMod val="180000"/>
              </a:schemeClr>
            </a:gs>
            <a:gs pos="40000">
              <a:schemeClr val="phClr">
                <a:tint val="95000"/>
                <a:shade val="85000"/>
                <a:satMod val="150000"/>
              </a:schemeClr>
            </a:gs>
            <a:gs pos="100000">
              <a:schemeClr val="phClr">
                <a:shade val="45000"/>
                <a:satMod val="200000"/>
              </a:schemeClr>
            </a:gs>
          </a:gsLst>
          <a:lin ang="5400000" scaled="0"/>
        </a:gradFill>
        <a:blipFill rotWithShape="1">
          <a:blip xmlns:r="http://schemas.openxmlformats.org/officeDocument/2006/relationships" r:embed="rId1">
            <a:duotone>
              <a:schemeClr val="phClr">
                <a:shade val="55000"/>
              </a:schemeClr>
              <a:schemeClr val="phClr">
                <a:tint val="97000"/>
                <a:satMod val="95000"/>
              </a:schemeClr>
            </a:duotone>
          </a:blip>
          <a:tile tx="0" ty="0" sx="70000" sy="70000" flip="none" algn="tl"/>
        </a:blip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table" Target="../tables/table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openxmlformats.org/officeDocument/2006/relationships/comments" Target="../comments2.xml"/><Relationship Id="rId5" Type="http://schemas.openxmlformats.org/officeDocument/2006/relationships/table" Target="../tables/table2.xml"/><Relationship Id="rId4" Type="http://schemas.openxmlformats.org/officeDocument/2006/relationships/ctrlProp" Target="../ctrlProps/ctrlProp3.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4.xml"/><Relationship Id="rId1" Type="http://schemas.openxmlformats.org/officeDocument/2006/relationships/printerSettings" Target="../printerSettings/printerSettings4.bin"/><Relationship Id="rId5" Type="http://schemas.openxmlformats.org/officeDocument/2006/relationships/comments" Target="../comments3.xml"/><Relationship Id="rId4" Type="http://schemas.openxmlformats.org/officeDocument/2006/relationships/ctrlProp" Target="../ctrlProps/ctrlProp4.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5.xml"/><Relationship Id="rId1" Type="http://schemas.openxmlformats.org/officeDocument/2006/relationships/printerSettings" Target="../printerSettings/printerSettings5.bin"/><Relationship Id="rId5" Type="http://schemas.openxmlformats.org/officeDocument/2006/relationships/comments" Target="../comments4.xml"/><Relationship Id="rId4" Type="http://schemas.openxmlformats.org/officeDocument/2006/relationships/ctrlProp" Target="../ctrlProps/ctrlProp5.xm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1:I36"/>
  <sheetViews>
    <sheetView showGridLines="0" workbookViewId="0">
      <selection activeCell="F20" sqref="F20"/>
    </sheetView>
  </sheetViews>
  <sheetFormatPr baseColWidth="10" defaultRowHeight="12.75" x14ac:dyDescent="0.2"/>
  <cols>
    <col min="1" max="1" width="1.5703125" customWidth="1"/>
    <col min="2" max="2" width="10.5703125" customWidth="1"/>
  </cols>
  <sheetData>
    <row r="1" spans="2:9" ht="6.75" customHeight="1" thickBot="1" x14ac:dyDescent="0.25"/>
    <row r="2" spans="2:9" x14ac:dyDescent="0.2">
      <c r="B2" s="185"/>
      <c r="C2" s="186"/>
      <c r="D2" s="186"/>
      <c r="E2" s="186"/>
      <c r="F2" s="186"/>
      <c r="G2" s="186"/>
      <c r="H2" s="186"/>
      <c r="I2" s="187"/>
    </row>
    <row r="3" spans="2:9" x14ac:dyDescent="0.2">
      <c r="B3" s="188"/>
      <c r="C3" s="189"/>
      <c r="D3" s="189"/>
      <c r="E3" s="189"/>
      <c r="F3" s="189"/>
      <c r="G3" s="189"/>
      <c r="H3" s="189"/>
      <c r="I3" s="190"/>
    </row>
    <row r="4" spans="2:9" x14ac:dyDescent="0.2">
      <c r="B4" s="188"/>
      <c r="C4" s="189"/>
      <c r="D4" s="189"/>
      <c r="E4" s="189"/>
      <c r="F4" s="189"/>
      <c r="G4" s="189"/>
      <c r="H4" s="189"/>
      <c r="I4" s="190"/>
    </row>
    <row r="5" spans="2:9" x14ac:dyDescent="0.2">
      <c r="B5" s="188"/>
      <c r="C5" s="189"/>
      <c r="D5" s="189"/>
      <c r="E5" s="189"/>
      <c r="F5" s="189"/>
      <c r="G5" s="189"/>
      <c r="H5" s="189"/>
      <c r="I5" s="190"/>
    </row>
    <row r="6" spans="2:9" x14ac:dyDescent="0.2">
      <c r="B6" s="188"/>
      <c r="C6" s="189"/>
      <c r="D6" s="189"/>
      <c r="E6" s="189"/>
      <c r="F6" s="189"/>
      <c r="G6" s="189"/>
      <c r="H6" s="189"/>
      <c r="I6" s="190"/>
    </row>
    <row r="7" spans="2:9" x14ac:dyDescent="0.2">
      <c r="B7" s="188"/>
      <c r="C7" s="189"/>
      <c r="D7" s="189"/>
      <c r="E7" s="189"/>
      <c r="F7" s="189"/>
      <c r="G7" s="189"/>
      <c r="H7" s="189"/>
      <c r="I7" s="190"/>
    </row>
    <row r="8" spans="2:9" x14ac:dyDescent="0.2">
      <c r="B8" s="188"/>
      <c r="C8" s="189"/>
      <c r="D8" s="189"/>
      <c r="E8" s="189"/>
      <c r="F8" s="189"/>
      <c r="G8" s="189"/>
      <c r="H8" s="189"/>
      <c r="I8" s="190"/>
    </row>
    <row r="9" spans="2:9" x14ac:dyDescent="0.2">
      <c r="B9" s="188"/>
      <c r="C9" s="189"/>
      <c r="D9" s="189"/>
      <c r="E9" s="189"/>
      <c r="F9" s="189"/>
      <c r="G9" s="189"/>
      <c r="H9" s="189"/>
      <c r="I9" s="190"/>
    </row>
    <row r="10" spans="2:9" x14ac:dyDescent="0.2">
      <c r="B10" s="188"/>
      <c r="C10" s="189"/>
      <c r="D10" s="189"/>
      <c r="E10" s="189"/>
      <c r="F10" s="189"/>
      <c r="G10" s="189"/>
      <c r="H10" s="189"/>
      <c r="I10" s="190"/>
    </row>
    <row r="11" spans="2:9" x14ac:dyDescent="0.2">
      <c r="B11" s="188"/>
      <c r="C11" s="207" t="s">
        <v>132</v>
      </c>
      <c r="D11" s="207"/>
      <c r="E11" s="207"/>
      <c r="F11" s="207"/>
      <c r="G11" s="207"/>
      <c r="H11" s="207"/>
      <c r="I11" s="190"/>
    </row>
    <row r="12" spans="2:9" ht="21.75" customHeight="1" x14ac:dyDescent="0.2">
      <c r="B12" s="188"/>
      <c r="C12" s="207"/>
      <c r="D12" s="207"/>
      <c r="E12" s="207"/>
      <c r="F12" s="207"/>
      <c r="G12" s="207"/>
      <c r="H12" s="207"/>
      <c r="I12" s="190"/>
    </row>
    <row r="13" spans="2:9" x14ac:dyDescent="0.2">
      <c r="B13" s="188"/>
      <c r="C13" s="191"/>
      <c r="D13" s="191"/>
      <c r="E13" s="191"/>
      <c r="F13" s="191"/>
      <c r="G13" s="191"/>
      <c r="H13" s="191"/>
      <c r="I13" s="190"/>
    </row>
    <row r="14" spans="2:9" x14ac:dyDescent="0.2">
      <c r="B14" s="188"/>
      <c r="C14" s="189"/>
      <c r="D14" s="189"/>
      <c r="E14" s="189"/>
      <c r="F14" s="189"/>
      <c r="G14" s="189"/>
      <c r="H14" s="191"/>
      <c r="I14" s="190"/>
    </row>
    <row r="15" spans="2:9" x14ac:dyDescent="0.2">
      <c r="B15" s="188"/>
      <c r="C15" s="189"/>
      <c r="D15" s="189"/>
      <c r="E15" s="189"/>
      <c r="F15" s="189"/>
      <c r="G15" s="189"/>
      <c r="H15" s="192"/>
      <c r="I15" s="190"/>
    </row>
    <row r="16" spans="2:9" ht="15" x14ac:dyDescent="0.2">
      <c r="B16" s="188"/>
      <c r="C16" s="196" t="s">
        <v>128</v>
      </c>
      <c r="D16" s="191"/>
      <c r="E16" s="191"/>
      <c r="F16" s="191"/>
      <c r="G16" s="191"/>
      <c r="H16" s="192"/>
      <c r="I16" s="190"/>
    </row>
    <row r="17" spans="2:9" ht="15" x14ac:dyDescent="0.2">
      <c r="B17" s="188"/>
      <c r="C17" s="197" t="s">
        <v>127</v>
      </c>
      <c r="D17" s="192"/>
      <c r="E17" s="192"/>
      <c r="F17" s="192"/>
      <c r="G17" s="192"/>
      <c r="H17" s="192"/>
      <c r="I17" s="190"/>
    </row>
    <row r="18" spans="2:9" x14ac:dyDescent="0.2">
      <c r="B18" s="188"/>
      <c r="C18" s="189"/>
      <c r="D18" s="189"/>
      <c r="E18" s="189"/>
      <c r="F18" s="189"/>
      <c r="G18" s="189"/>
      <c r="H18" s="189"/>
      <c r="I18" s="190"/>
    </row>
    <row r="19" spans="2:9" x14ac:dyDescent="0.2">
      <c r="B19" s="188"/>
      <c r="C19" s="189"/>
      <c r="D19" s="189"/>
      <c r="E19" s="189"/>
      <c r="F19" s="189"/>
      <c r="G19" s="189"/>
      <c r="H19" s="189"/>
      <c r="I19" s="190"/>
    </row>
    <row r="20" spans="2:9" ht="15.75" x14ac:dyDescent="0.25">
      <c r="B20" s="188"/>
      <c r="C20" s="199" t="s">
        <v>129</v>
      </c>
      <c r="D20" s="200" t="s">
        <v>130</v>
      </c>
      <c r="E20" s="201" t="s">
        <v>131</v>
      </c>
      <c r="F20" s="202" t="s">
        <v>133</v>
      </c>
      <c r="G20" s="189"/>
      <c r="H20" s="189"/>
      <c r="I20" s="190"/>
    </row>
    <row r="21" spans="2:9" x14ac:dyDescent="0.2">
      <c r="B21" s="188"/>
      <c r="D21" s="189"/>
      <c r="E21" s="189"/>
      <c r="F21" s="189"/>
      <c r="G21" s="189"/>
      <c r="H21" s="189"/>
      <c r="I21" s="190"/>
    </row>
    <row r="22" spans="2:9" x14ac:dyDescent="0.2">
      <c r="B22" s="188"/>
      <c r="D22" s="189"/>
      <c r="E22" s="189"/>
      <c r="F22" s="189"/>
      <c r="G22" s="189"/>
      <c r="H22" s="189"/>
      <c r="I22" s="190"/>
    </row>
    <row r="23" spans="2:9" x14ac:dyDescent="0.2">
      <c r="B23" s="188"/>
      <c r="D23" s="189"/>
      <c r="E23" s="189"/>
      <c r="F23" s="189"/>
      <c r="G23" s="189"/>
      <c r="H23" s="189"/>
      <c r="I23" s="190"/>
    </row>
    <row r="24" spans="2:9" ht="15.75" x14ac:dyDescent="0.25">
      <c r="B24" s="188"/>
      <c r="C24" s="198"/>
      <c r="D24" s="189"/>
      <c r="E24" s="189"/>
      <c r="F24" s="189"/>
      <c r="G24" s="189"/>
      <c r="H24" s="189"/>
      <c r="I24" s="190"/>
    </row>
    <row r="25" spans="2:9" x14ac:dyDescent="0.2">
      <c r="B25" s="188"/>
      <c r="C25" s="189"/>
      <c r="D25" s="189"/>
      <c r="E25" s="189"/>
      <c r="F25" s="189"/>
      <c r="G25" s="189"/>
      <c r="H25" s="189"/>
      <c r="I25" s="190"/>
    </row>
    <row r="26" spans="2:9" x14ac:dyDescent="0.2">
      <c r="B26" s="188"/>
      <c r="C26" s="189"/>
      <c r="D26" s="189"/>
      <c r="E26" s="189"/>
      <c r="F26" s="189"/>
      <c r="G26" s="189"/>
      <c r="H26" s="189"/>
      <c r="I26" s="190"/>
    </row>
    <row r="27" spans="2:9" x14ac:dyDescent="0.2">
      <c r="B27" s="188"/>
      <c r="C27" s="189"/>
      <c r="D27" s="189"/>
      <c r="E27" s="189"/>
      <c r="F27" s="189"/>
      <c r="G27" s="189"/>
      <c r="H27" s="189"/>
      <c r="I27" s="190"/>
    </row>
    <row r="28" spans="2:9" x14ac:dyDescent="0.2">
      <c r="B28" s="188"/>
      <c r="C28" s="189"/>
      <c r="D28" s="189"/>
      <c r="E28" s="189"/>
      <c r="F28" s="189"/>
      <c r="G28" s="189"/>
      <c r="H28" s="189"/>
      <c r="I28" s="190"/>
    </row>
    <row r="29" spans="2:9" x14ac:dyDescent="0.2">
      <c r="B29" s="188"/>
      <c r="C29" s="189"/>
      <c r="D29" s="189"/>
      <c r="E29" s="189"/>
      <c r="F29" s="189"/>
      <c r="G29" s="189"/>
      <c r="H29" s="189"/>
      <c r="I29" s="190"/>
    </row>
    <row r="30" spans="2:9" x14ac:dyDescent="0.2">
      <c r="B30" s="188"/>
      <c r="C30" s="189"/>
      <c r="D30" s="189"/>
      <c r="E30" s="189"/>
      <c r="F30" s="189"/>
      <c r="G30" s="189"/>
      <c r="H30" s="189"/>
      <c r="I30" s="190"/>
    </row>
    <row r="31" spans="2:9" x14ac:dyDescent="0.2">
      <c r="B31" s="188"/>
      <c r="C31" s="189"/>
      <c r="D31" s="189"/>
      <c r="E31" s="189"/>
      <c r="F31" s="189"/>
      <c r="G31" s="189"/>
      <c r="H31" s="189"/>
      <c r="I31" s="190"/>
    </row>
    <row r="32" spans="2:9" x14ac:dyDescent="0.2">
      <c r="B32" s="188"/>
      <c r="C32" s="189"/>
      <c r="D32" s="189"/>
      <c r="E32" s="189"/>
      <c r="F32" s="189"/>
      <c r="G32" s="189"/>
      <c r="H32" s="189"/>
      <c r="I32" s="190"/>
    </row>
    <row r="33" spans="2:9" x14ac:dyDescent="0.2">
      <c r="B33" s="188"/>
      <c r="C33" s="189"/>
      <c r="D33" s="189"/>
      <c r="E33" s="189"/>
      <c r="F33" s="189"/>
      <c r="G33" s="189"/>
      <c r="H33" s="189"/>
      <c r="I33" s="190"/>
    </row>
    <row r="34" spans="2:9" x14ac:dyDescent="0.2">
      <c r="B34" s="188"/>
      <c r="C34" s="189"/>
      <c r="D34" s="189"/>
      <c r="E34" s="189"/>
      <c r="F34" s="189"/>
      <c r="G34" s="189"/>
      <c r="H34" s="189"/>
      <c r="I34" s="190"/>
    </row>
    <row r="35" spans="2:9" x14ac:dyDescent="0.2">
      <c r="B35" s="188"/>
      <c r="C35" s="189"/>
      <c r="D35" s="189"/>
      <c r="E35" s="189"/>
      <c r="F35" s="189"/>
      <c r="G35" s="189"/>
      <c r="H35" s="189"/>
      <c r="I35" s="190"/>
    </row>
    <row r="36" spans="2:9" ht="13.5" thickBot="1" x14ac:dyDescent="0.25">
      <c r="B36" s="193"/>
      <c r="C36" s="194"/>
      <c r="D36" s="194"/>
      <c r="E36" s="194"/>
      <c r="F36" s="194"/>
      <c r="G36" s="194"/>
      <c r="H36" s="194"/>
      <c r="I36" s="195"/>
    </row>
  </sheetData>
  <mergeCells count="1">
    <mergeCell ref="C11:H12"/>
  </mergeCells>
  <hyperlinks>
    <hyperlink ref="C20" location="'Facture S1500'!Zone_d_impression" display="S1500"/>
    <hyperlink ref="D20" location="'Facture B4000'!Zone_d_impression" display="B4000"/>
    <hyperlink ref="E20" location="'Facture CICM'!Zone_d_impression" display="CI/CM"/>
    <hyperlink ref="F20" location="'Facture ProGazNet'!Zone_d_impression" display="CI/CM - ProGazNet"/>
  </hyperlinks>
  <pageMargins left="0.25" right="0.25" top="0.75" bottom="0.75" header="0.3" footer="0.3"/>
  <pageSetup paperSize="9" orientation="portrait" horizontalDpi="1200" verticalDpi="1200"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2" tint="-0.749992370372631"/>
  </sheetPr>
  <dimension ref="A1:P55"/>
  <sheetViews>
    <sheetView showGridLines="0" tabSelected="1" showWhiteSpace="0" view="pageBreakPreview" zoomScale="85" zoomScaleNormal="70" zoomScaleSheetLayoutView="85" workbookViewId="0">
      <selection activeCell="G21" sqref="G21"/>
    </sheetView>
  </sheetViews>
  <sheetFormatPr baseColWidth="10" defaultColWidth="9.140625" defaultRowHeight="12.75" x14ac:dyDescent="0.2"/>
  <cols>
    <col min="1" max="1" width="46.140625" style="2" customWidth="1"/>
    <col min="2" max="2" width="13.7109375" style="2" customWidth="1"/>
    <col min="3" max="3" width="15.28515625" style="9" customWidth="1"/>
    <col min="4" max="4" width="16.42578125" style="2" customWidth="1"/>
    <col min="5" max="5" width="14" style="2" customWidth="1"/>
    <col min="6" max="16384" width="9.140625" style="2"/>
  </cols>
  <sheetData>
    <row r="1" spans="1:16" ht="44.25" customHeight="1" x14ac:dyDescent="0.2">
      <c r="B1" s="222" t="s">
        <v>2</v>
      </c>
      <c r="C1" s="222"/>
      <c r="D1" s="222"/>
    </row>
    <row r="2" spans="1:16" ht="13.5" customHeight="1" x14ac:dyDescent="0.2">
      <c r="B2" s="67"/>
      <c r="C2" s="67"/>
      <c r="D2" s="67"/>
    </row>
    <row r="3" spans="1:16" ht="13.5" customHeight="1" x14ac:dyDescent="0.2">
      <c r="B3" s="74"/>
      <c r="C3" s="74"/>
      <c r="D3" s="74"/>
    </row>
    <row r="4" spans="1:16" ht="12.75" customHeight="1" x14ac:dyDescent="0.2">
      <c r="B4" s="74"/>
      <c r="C4" s="74"/>
      <c r="D4" s="74"/>
    </row>
    <row r="5" spans="1:16" ht="18" customHeight="1" x14ac:dyDescent="0.2">
      <c r="B5" s="80" t="s">
        <v>53</v>
      </c>
      <c r="C5" s="83" t="s">
        <v>57</v>
      </c>
      <c r="D5" s="83"/>
    </row>
    <row r="6" spans="1:16" ht="23.1" customHeight="1" x14ac:dyDescent="0.2">
      <c r="B6" s="223" t="str">
        <f>IF(raison_sociale="","",VLOOKUP(C5,client,2))</f>
        <v>Société XY</v>
      </c>
      <c r="C6" s="224"/>
      <c r="D6" s="225"/>
      <c r="F6" s="212"/>
      <c r="G6" s="212"/>
      <c r="H6" s="212"/>
    </row>
    <row r="7" spans="1:16" ht="23.1" customHeight="1" x14ac:dyDescent="0.2">
      <c r="A7" s="21"/>
      <c r="B7" s="226" t="str">
        <f>IF(service="","",VLOOKUP(C5,client,3))</f>
        <v/>
      </c>
      <c r="C7" s="227"/>
      <c r="D7" s="228"/>
      <c r="E7" s="14"/>
      <c r="F7" s="212"/>
      <c r="G7" s="212"/>
    </row>
    <row r="8" spans="1:16" ht="23.1" customHeight="1" x14ac:dyDescent="0.2">
      <c r="A8" s="21"/>
      <c r="B8" s="226" t="str">
        <f>IF(adresse="","",VLOOKUP(C5,client,4))</f>
        <v/>
      </c>
      <c r="C8" s="227"/>
      <c r="D8" s="228"/>
      <c r="E8" s="31"/>
    </row>
    <row r="9" spans="1:16" s="5" customFormat="1" ht="23.1" customHeight="1" x14ac:dyDescent="0.2">
      <c r="A9" s="81"/>
      <c r="B9" s="219" t="str">
        <f>VLOOKUP(C5,client,5)</f>
        <v>BP 143</v>
      </c>
      <c r="C9" s="220"/>
      <c r="D9" s="221"/>
      <c r="E9" s="23"/>
      <c r="F9" s="88"/>
      <c r="G9" s="88"/>
      <c r="H9" s="88"/>
      <c r="I9" s="16"/>
      <c r="K9" s="211"/>
      <c r="L9" s="211"/>
      <c r="M9" s="211"/>
    </row>
    <row r="10" spans="1:16" s="5" customFormat="1" ht="23.1" customHeight="1" x14ac:dyDescent="0.2">
      <c r="A10" s="81"/>
      <c r="B10" s="215" t="str">
        <f>CONCATENATE(VLOOKUP(C5,client,6)," ",VLOOKUP(C5,client,7))</f>
        <v>90003 BELFORT</v>
      </c>
      <c r="C10" s="216"/>
      <c r="D10" s="217"/>
      <c r="E10" s="23"/>
      <c r="F10" s="40"/>
      <c r="G10" s="40"/>
      <c r="H10" s="40"/>
      <c r="I10" s="16"/>
      <c r="J10" s="16"/>
      <c r="K10" s="16"/>
      <c r="L10" s="16"/>
      <c r="M10" s="16"/>
      <c r="N10" s="16"/>
      <c r="O10" s="16"/>
      <c r="P10" s="16"/>
    </row>
    <row r="11" spans="1:16" ht="23.1" customHeight="1" x14ac:dyDescent="0.25">
      <c r="A11" s="82"/>
      <c r="B11" s="218"/>
      <c r="C11" s="218"/>
      <c r="D11" s="218"/>
      <c r="E11" s="32"/>
      <c r="F11" s="213"/>
      <c r="G11" s="213"/>
      <c r="H11" s="213"/>
      <c r="I11" s="14"/>
      <c r="J11" s="14"/>
      <c r="K11" s="14"/>
      <c r="L11" s="14"/>
      <c r="M11" s="14"/>
      <c r="N11" s="14"/>
      <c r="O11" s="14"/>
      <c r="P11" s="14"/>
    </row>
    <row r="12" spans="1:16" ht="15" customHeight="1" x14ac:dyDescent="0.25">
      <c r="A12" s="22"/>
      <c r="B12" s="42"/>
      <c r="C12" s="63"/>
      <c r="D12" s="64"/>
      <c r="E12" s="22"/>
      <c r="F12" s="21"/>
      <c r="G12" s="214"/>
      <c r="H12" s="214"/>
      <c r="I12" s="214"/>
      <c r="J12" s="78"/>
      <c r="K12" s="78"/>
      <c r="L12" s="78"/>
      <c r="M12" s="14"/>
      <c r="N12" s="14"/>
      <c r="O12" s="14"/>
      <c r="P12" s="14"/>
    </row>
    <row r="13" spans="1:16" ht="14.25" customHeight="1" x14ac:dyDescent="0.25">
      <c r="A13" s="22"/>
      <c r="B13" s="42"/>
      <c r="C13" s="63"/>
      <c r="D13" s="65"/>
      <c r="E13" s="22"/>
      <c r="F13" s="21"/>
      <c r="G13" s="21"/>
      <c r="H13" s="21"/>
      <c r="I13" s="14"/>
      <c r="J13" s="63"/>
      <c r="K13" s="64"/>
      <c r="L13" s="14"/>
      <c r="M13" s="14"/>
      <c r="N13" s="14"/>
      <c r="O13" s="14"/>
      <c r="P13" s="14"/>
    </row>
    <row r="14" spans="1:16" ht="21" customHeight="1" x14ac:dyDescent="0.25">
      <c r="A14" s="22"/>
      <c r="B14" s="41"/>
      <c r="C14" s="68" t="s">
        <v>0</v>
      </c>
      <c r="D14" s="85"/>
      <c r="E14" s="22"/>
      <c r="F14" s="21"/>
      <c r="G14" s="21"/>
      <c r="H14" s="21"/>
      <c r="I14" s="14"/>
      <c r="J14" s="63"/>
      <c r="K14" s="65"/>
      <c r="L14" s="14"/>
      <c r="M14" s="14"/>
      <c r="N14" s="14"/>
      <c r="O14" s="14"/>
      <c r="P14" s="14"/>
    </row>
    <row r="15" spans="1:16" ht="21" customHeight="1" x14ac:dyDescent="0.25">
      <c r="A15"/>
      <c r="B15" s="41"/>
      <c r="C15" s="68" t="s">
        <v>3</v>
      </c>
      <c r="D15" s="86"/>
      <c r="E15" s="22"/>
      <c r="F15" s="63"/>
      <c r="G15" s="64"/>
      <c r="H15" s="21"/>
      <c r="I15" s="14"/>
      <c r="J15" s="63"/>
      <c r="K15" s="65"/>
      <c r="L15" s="14"/>
      <c r="M15" s="14"/>
      <c r="N15" s="14"/>
      <c r="O15" s="14"/>
      <c r="P15" s="14"/>
    </row>
    <row r="16" spans="1:16" ht="21" customHeight="1" x14ac:dyDescent="0.25">
      <c r="A16" s="22"/>
      <c r="B16" s="42"/>
      <c r="C16" s="69" t="s">
        <v>6</v>
      </c>
      <c r="D16" s="87"/>
      <c r="E16" s="22"/>
      <c r="F16" s="63"/>
      <c r="G16" s="65"/>
      <c r="H16" s="21"/>
      <c r="I16" s="14"/>
      <c r="J16" s="66"/>
      <c r="K16" s="65"/>
      <c r="L16" s="14"/>
      <c r="M16" s="14"/>
      <c r="N16" s="14"/>
      <c r="O16" s="14"/>
      <c r="P16" s="14"/>
    </row>
    <row r="17" spans="1:16" ht="23.25" customHeight="1" x14ac:dyDescent="0.25">
      <c r="A17" s="22"/>
      <c r="B17" s="42"/>
      <c r="C17" s="69" t="s">
        <v>75</v>
      </c>
      <c r="D17" s="87"/>
      <c r="E17" s="22"/>
      <c r="F17" s="66"/>
      <c r="G17"/>
      <c r="H17" s="63"/>
      <c r="I17" s="64"/>
      <c r="J17" s="14"/>
      <c r="K17" s="14"/>
      <c r="L17" s="14"/>
      <c r="M17" s="14"/>
      <c r="N17" s="14"/>
      <c r="O17" s="14"/>
      <c r="P17" s="14"/>
    </row>
    <row r="18" spans="1:16" ht="9" customHeight="1" x14ac:dyDescent="0.25">
      <c r="A18" s="22"/>
      <c r="B18" s="22"/>
      <c r="C18" s="22"/>
      <c r="D18" s="22"/>
      <c r="E18" s="22"/>
      <c r="G18" s="14"/>
      <c r="H18" s="63"/>
      <c r="I18" s="65"/>
      <c r="J18" s="14"/>
      <c r="K18" s="14"/>
      <c r="L18" s="14"/>
      <c r="M18" s="14"/>
      <c r="N18" s="14"/>
      <c r="O18" s="14"/>
      <c r="P18" s="14"/>
    </row>
    <row r="19" spans="1:16" ht="18.75" customHeight="1" x14ac:dyDescent="0.2">
      <c r="A19" s="208" t="s">
        <v>77</v>
      </c>
      <c r="B19" s="208"/>
      <c r="C19" s="208"/>
      <c r="D19" s="208"/>
      <c r="E19" s="33"/>
      <c r="F19" s="18"/>
      <c r="G19" s="31"/>
      <c r="H19" s="66"/>
      <c r="I19" s="65"/>
      <c r="J19" s="26"/>
      <c r="K19" s="26"/>
      <c r="L19" s="26"/>
      <c r="M19" s="26"/>
      <c r="N19" s="14"/>
      <c r="O19" s="14"/>
      <c r="P19" s="14"/>
    </row>
    <row r="20" spans="1:16" s="47" customFormat="1" ht="6" customHeight="1" x14ac:dyDescent="0.25">
      <c r="A20" s="43"/>
      <c r="B20" s="43"/>
      <c r="C20" s="43"/>
      <c r="D20" s="43"/>
      <c r="E20" s="33"/>
      <c r="F20" s="44"/>
      <c r="G20" s="45"/>
      <c r="H20" s="35"/>
      <c r="I20" s="34"/>
      <c r="J20" s="37"/>
      <c r="K20" s="37"/>
      <c r="L20" s="46"/>
      <c r="M20" s="46"/>
    </row>
    <row r="21" spans="1:16" ht="15.75" customHeight="1" x14ac:dyDescent="0.25">
      <c r="A21" s="210"/>
      <c r="B21" s="210"/>
      <c r="C21" s="210"/>
      <c r="D21" s="210"/>
      <c r="E21" s="24"/>
      <c r="F21" s="18"/>
      <c r="G21" s="23"/>
      <c r="H21" s="36"/>
      <c r="I21" s="34"/>
      <c r="J21" s="26"/>
      <c r="K21" s="26"/>
      <c r="L21" s="27"/>
      <c r="M21" s="27"/>
    </row>
    <row r="22" spans="1:16" ht="15" x14ac:dyDescent="0.25">
      <c r="A22" s="209"/>
      <c r="B22" s="209"/>
      <c r="C22" s="209"/>
      <c r="D22" s="209"/>
      <c r="E22" s="25"/>
      <c r="F22" s="19"/>
      <c r="G22" s="23"/>
      <c r="H22" s="36"/>
      <c r="I22" s="37"/>
      <c r="J22" s="37"/>
      <c r="K22" s="26"/>
      <c r="L22" s="27"/>
      <c r="M22" s="27"/>
    </row>
    <row r="23" spans="1:16" ht="8.25" customHeight="1" x14ac:dyDescent="0.25">
      <c r="A23" s="12"/>
      <c r="B23" s="12"/>
      <c r="C23" s="13"/>
      <c r="D23" s="12"/>
      <c r="E23" s="14"/>
      <c r="G23" s="21"/>
      <c r="H23" s="38"/>
      <c r="I23" s="37"/>
      <c r="J23" s="26"/>
      <c r="K23" s="26"/>
      <c r="L23" s="27"/>
      <c r="M23" s="27"/>
    </row>
    <row r="24" spans="1:16" s="6" customFormat="1" ht="21" customHeight="1" x14ac:dyDescent="0.25">
      <c r="A24" s="48" t="s">
        <v>1</v>
      </c>
      <c r="B24" s="48" t="s">
        <v>76</v>
      </c>
      <c r="C24" s="48" t="s">
        <v>4</v>
      </c>
      <c r="D24" s="48" t="s">
        <v>5</v>
      </c>
      <c r="G24" s="30"/>
      <c r="H24" s="38"/>
      <c r="I24" s="39"/>
      <c r="J24" s="17"/>
      <c r="K24" s="17"/>
      <c r="L24" s="28"/>
      <c r="M24" s="28"/>
    </row>
    <row r="25" spans="1:16" s="6" customFormat="1" ht="18" customHeight="1" x14ac:dyDescent="0.25">
      <c r="A25" s="49" t="s">
        <v>23</v>
      </c>
      <c r="B25" s="50"/>
      <c r="C25" s="51" t="str">
        <f>IF(Table1[[#This Row],[Description]]="","",VLOOKUP(A25,'Tarif S1500'!$A$2:$B$12,2,0))</f>
        <v/>
      </c>
      <c r="D25" s="52" t="str">
        <f>IF(A25="","",Table1[[#This Row],[Quantité]]*Table1[[#This Row],[Prix unitaire]])</f>
        <v/>
      </c>
      <c r="G25" s="30"/>
      <c r="H25" s="36"/>
      <c r="I25" s="39"/>
      <c r="J25" s="17"/>
      <c r="K25" s="28"/>
      <c r="L25" s="20"/>
      <c r="M25" s="28"/>
    </row>
    <row r="26" spans="1:16" s="6" customFormat="1" ht="18" customHeight="1" x14ac:dyDescent="0.25">
      <c r="A26" s="59"/>
      <c r="B26" s="60"/>
      <c r="C26" s="61" t="str">
        <f>IF(Table1[[#This Row],[Description]]="","",VLOOKUP(A26,'Tarif S1500'!$A$2:$B$12,2,0))</f>
        <v/>
      </c>
      <c r="D26" s="62" t="str">
        <f>IF(A26="","",Table1[[#This Row],[Quantité]]*Table1[[#This Row],[Prix unitaire]])</f>
        <v/>
      </c>
      <c r="G26" s="30"/>
      <c r="H26" s="36"/>
      <c r="I26" s="39"/>
      <c r="J26" s="17"/>
      <c r="K26" s="28"/>
      <c r="L26" s="28"/>
      <c r="M26" s="28"/>
    </row>
    <row r="27" spans="1:16" s="6" customFormat="1" ht="18" customHeight="1" x14ac:dyDescent="0.25">
      <c r="A27" s="49"/>
      <c r="B27" s="50"/>
      <c r="C27" s="51" t="str">
        <f>IF(Table1[[#This Row],[Description]]="","",VLOOKUP(A27,'Tarif S1500'!$A$2:$B$12,2,0))</f>
        <v/>
      </c>
      <c r="D27" s="52" t="str">
        <f>IF(A27="","",Table1[[#This Row],[Quantité]]*Table1[[#This Row],[Prix unitaire]])</f>
        <v/>
      </c>
      <c r="G27" s="30"/>
      <c r="H27" s="36"/>
      <c r="I27" s="39"/>
      <c r="J27" s="17"/>
      <c r="K27" s="28"/>
      <c r="L27" s="28"/>
      <c r="M27" s="28"/>
    </row>
    <row r="28" spans="1:16" s="6" customFormat="1" ht="18" customHeight="1" x14ac:dyDescent="0.25">
      <c r="A28" s="59"/>
      <c r="B28" s="60"/>
      <c r="C28" s="61" t="str">
        <f>IF(Table1[[#This Row],[Description]]="","",VLOOKUP(A28,'Tarif S1500'!$A$2:$B$12,2,0))</f>
        <v/>
      </c>
      <c r="D28" s="62" t="str">
        <f>IF(A28="","",Table1[[#This Row],[Quantité]]*Table1[[#This Row],[Prix unitaire]])</f>
        <v/>
      </c>
      <c r="G28" s="30"/>
      <c r="H28" s="36"/>
      <c r="I28" s="39"/>
      <c r="J28" s="17"/>
      <c r="K28" s="28"/>
      <c r="L28" s="28"/>
      <c r="M28" s="28"/>
    </row>
    <row r="29" spans="1:16" s="6" customFormat="1" ht="18" customHeight="1" x14ac:dyDescent="0.25">
      <c r="A29" s="49"/>
      <c r="B29" s="50"/>
      <c r="C29" s="51" t="str">
        <f>IF(Table1[[#This Row],[Description]]="","",VLOOKUP(A29,'Tarif S1500'!$A$2:$B$12,2,0))</f>
        <v/>
      </c>
      <c r="D29" s="52" t="str">
        <f>IF(A29="","",Table1[[#This Row],[Quantité]]*Table1[[#This Row],[Prix unitaire]])</f>
        <v/>
      </c>
      <c r="G29" s="30"/>
      <c r="H29" s="38"/>
      <c r="I29" s="39"/>
      <c r="J29" s="17"/>
      <c r="K29" s="28"/>
      <c r="L29" s="28"/>
      <c r="M29" s="28"/>
    </row>
    <row r="30" spans="1:16" s="6" customFormat="1" ht="18" customHeight="1" x14ac:dyDescent="0.2">
      <c r="A30" s="59"/>
      <c r="B30" s="60"/>
      <c r="C30" s="61" t="str">
        <f>IF(Table1[[#This Row],[Description]]="","",VLOOKUP(A30,'Tarif S1500'!$A$2:$B$12,2,0))</f>
        <v/>
      </c>
      <c r="D30" s="62" t="str">
        <f>IF(A30="","",Table1[[#This Row],[Quantité]]*Table1[[#This Row],[Prix unitaire]])</f>
        <v/>
      </c>
      <c r="G30" s="8"/>
      <c r="H30" s="29"/>
      <c r="I30" s="17"/>
      <c r="J30" s="17"/>
      <c r="K30" s="28"/>
      <c r="L30" s="28"/>
      <c r="M30" s="28"/>
    </row>
    <row r="31" spans="1:16" s="6" customFormat="1" ht="18" customHeight="1" x14ac:dyDescent="0.2">
      <c r="A31" s="49"/>
      <c r="B31" s="50"/>
      <c r="C31" s="51" t="str">
        <f>IF(Table1[[#This Row],[Description]]="","",VLOOKUP(A31,'Tarif S1500'!$A$2:$B$12,2,0))</f>
        <v/>
      </c>
      <c r="D31" s="52" t="str">
        <f>IF(A31="","",Table1[[#This Row],[Quantité]]*Table1[[#This Row],[Prix unitaire]])</f>
        <v/>
      </c>
      <c r="G31" s="8"/>
      <c r="H31" s="8"/>
      <c r="I31" s="8"/>
      <c r="J31" s="8"/>
    </row>
    <row r="32" spans="1:16" s="6" customFormat="1" ht="18" customHeight="1" x14ac:dyDescent="0.2">
      <c r="A32" s="59"/>
      <c r="B32" s="60"/>
      <c r="C32" s="61" t="str">
        <f>IF(Table1[[#This Row],[Description]]="","",VLOOKUP(A32,'Tarif S1500'!$A$2:$B$12,2,0))</f>
        <v/>
      </c>
      <c r="D32" s="62" t="str">
        <f>IF(A32="","",Table1[[#This Row],[Quantité]]*Table1[[#This Row],[Prix unitaire]])</f>
        <v/>
      </c>
      <c r="G32" s="30"/>
      <c r="H32" s="8"/>
      <c r="I32" s="8"/>
      <c r="J32" s="8"/>
    </row>
    <row r="33" spans="1:9" s="6" customFormat="1" ht="18" customHeight="1" x14ac:dyDescent="0.2">
      <c r="A33" s="49"/>
      <c r="B33" s="50"/>
      <c r="C33" s="51" t="str">
        <f>IF(Table1[[#This Row],[Description]]="","",VLOOKUP(A33,'Tarif S1500'!$A$2:$B$12,2,0))</f>
        <v/>
      </c>
      <c r="D33" s="52" t="str">
        <f>IF(A33="","",Table1[[#This Row],[Quantité]]*Table1[[#This Row],[Prix unitaire]])</f>
        <v/>
      </c>
    </row>
    <row r="34" spans="1:9" s="6" customFormat="1" ht="18" customHeight="1" x14ac:dyDescent="0.2">
      <c r="A34" s="59"/>
      <c r="B34" s="60"/>
      <c r="C34" s="61" t="str">
        <f>IF(Table1[[#This Row],[Description]]="","",VLOOKUP(A34,'Tarif S1500'!$A$2:$B$12,2,0))</f>
        <v/>
      </c>
      <c r="D34" s="62" t="str">
        <f>IF(A34="","",Table1[[#This Row],[Quantité]]*Table1[[#This Row],[Prix unitaire]])</f>
        <v/>
      </c>
    </row>
    <row r="35" spans="1:9" s="6" customFormat="1" ht="20.100000000000001" customHeight="1" x14ac:dyDescent="0.2">
      <c r="A35" s="70" t="s">
        <v>16</v>
      </c>
      <c r="B35" s="70"/>
      <c r="C35" s="71"/>
      <c r="D35" s="72">
        <f>SUBTOTAL(109,Table1[Montant])</f>
        <v>0</v>
      </c>
    </row>
    <row r="36" spans="1:9" x14ac:dyDescent="0.2">
      <c r="A36" s="7"/>
      <c r="B36" s="7"/>
      <c r="C36" s="11"/>
      <c r="D36" s="15"/>
      <c r="E36" s="8"/>
    </row>
    <row r="37" spans="1:9" ht="16.5" customHeight="1" x14ac:dyDescent="0.2">
      <c r="A37" s="12"/>
      <c r="B37" s="12"/>
      <c r="C37" s="53" t="s">
        <v>14</v>
      </c>
      <c r="D37" s="58">
        <f>SUM(Table1[[#Totals],[Montant]])</f>
        <v>0</v>
      </c>
      <c r="E37" s="14"/>
    </row>
    <row r="38" spans="1:9" ht="16.5" customHeight="1" x14ac:dyDescent="0.2">
      <c r="A38" s="12"/>
      <c r="B38" s="12"/>
      <c r="C38" s="53" t="s">
        <v>15</v>
      </c>
      <c r="D38" s="54">
        <v>0.2</v>
      </c>
      <c r="E38" s="14"/>
    </row>
    <row r="39" spans="1:9" ht="18" customHeight="1" x14ac:dyDescent="0.2">
      <c r="A39" s="3"/>
      <c r="B39" s="3"/>
      <c r="C39" s="53" t="s">
        <v>17</v>
      </c>
      <c r="D39" s="55">
        <f>D37*D38</f>
        <v>0</v>
      </c>
    </row>
    <row r="40" spans="1:9" ht="20.25" customHeight="1" x14ac:dyDescent="0.2">
      <c r="C40" s="56" t="s">
        <v>18</v>
      </c>
      <c r="D40" s="57">
        <f>D37+D39</f>
        <v>0</v>
      </c>
    </row>
    <row r="41" spans="1:9" x14ac:dyDescent="0.2">
      <c r="C41" s="10"/>
      <c r="D41" s="3"/>
    </row>
    <row r="42" spans="1:9" x14ac:dyDescent="0.2">
      <c r="A42" s="9"/>
      <c r="B42" s="9"/>
      <c r="D42" s="9"/>
      <c r="E42" s="9"/>
    </row>
    <row r="43" spans="1:9" x14ac:dyDescent="0.2">
      <c r="A43" s="9"/>
      <c r="B43" s="9"/>
      <c r="D43" s="9"/>
      <c r="E43" s="9"/>
    </row>
    <row r="44" spans="1:9" x14ac:dyDescent="0.2">
      <c r="A44" s="9"/>
      <c r="B44" s="9"/>
      <c r="D44" s="9"/>
      <c r="E44" s="9"/>
    </row>
    <row r="45" spans="1:9" x14ac:dyDescent="0.2">
      <c r="C45" s="1"/>
      <c r="D45" s="4"/>
    </row>
    <row r="46" spans="1:9" x14ac:dyDescent="0.2">
      <c r="C46" s="1"/>
      <c r="D46" s="4"/>
    </row>
    <row r="47" spans="1:9" x14ac:dyDescent="0.2">
      <c r="A47" s="3"/>
      <c r="B47" s="3"/>
      <c r="C47" s="10"/>
      <c r="D47" s="3"/>
      <c r="I47" s="3"/>
    </row>
    <row r="48" spans="1:9" x14ac:dyDescent="0.2">
      <c r="A48" s="4"/>
      <c r="B48" s="4"/>
      <c r="C48" s="10"/>
      <c r="D48" s="3"/>
      <c r="I48" s="3"/>
    </row>
    <row r="49" spans="1:4" x14ac:dyDescent="0.2">
      <c r="A49" s="3"/>
      <c r="B49" s="3"/>
      <c r="C49" s="10"/>
      <c r="D49" s="3"/>
    </row>
    <row r="50" spans="1:4" x14ac:dyDescent="0.2">
      <c r="A50" s="3"/>
      <c r="B50" s="3"/>
      <c r="C50" s="10"/>
      <c r="D50" s="3"/>
    </row>
    <row r="51" spans="1:4" x14ac:dyDescent="0.2">
      <c r="A51" s="3"/>
      <c r="B51" s="3"/>
      <c r="C51" s="10"/>
      <c r="D51" s="3"/>
    </row>
    <row r="52" spans="1:4" x14ac:dyDescent="0.2">
      <c r="A52" s="3"/>
      <c r="B52" s="3"/>
      <c r="C52" s="10"/>
      <c r="D52" s="3"/>
    </row>
    <row r="53" spans="1:4" x14ac:dyDescent="0.2">
      <c r="A53" s="3"/>
      <c r="B53" s="3"/>
      <c r="C53" s="10"/>
      <c r="D53" s="3"/>
    </row>
    <row r="54" spans="1:4" x14ac:dyDescent="0.2">
      <c r="A54" s="3"/>
      <c r="B54" s="3"/>
      <c r="C54" s="10"/>
      <c r="D54" s="3"/>
    </row>
    <row r="55" spans="1:4" x14ac:dyDescent="0.2">
      <c r="A55" s="3"/>
      <c r="B55" s="3"/>
    </row>
  </sheetData>
  <sheetProtection formatCells="0" formatColumns="0" formatRows="0" insertColumns="0" insertRows="0" deleteColumns="0" deleteRows="0"/>
  <mergeCells count="15">
    <mergeCell ref="B1:D1"/>
    <mergeCell ref="B6:D6"/>
    <mergeCell ref="B7:D7"/>
    <mergeCell ref="F7:G7"/>
    <mergeCell ref="B8:D8"/>
    <mergeCell ref="A19:D19"/>
    <mergeCell ref="A22:D22"/>
    <mergeCell ref="A21:D21"/>
    <mergeCell ref="K9:M9"/>
    <mergeCell ref="F6:H6"/>
    <mergeCell ref="F11:H11"/>
    <mergeCell ref="G12:I12"/>
    <mergeCell ref="B10:D10"/>
    <mergeCell ref="B11:D11"/>
    <mergeCell ref="B9:D9"/>
  </mergeCells>
  <phoneticPr fontId="9" type="noConversion"/>
  <dataValidations count="3">
    <dataValidation type="list" allowBlank="1" showInputMessage="1" showErrorMessage="1" sqref="C5">
      <formula1>Num_Client</formula1>
    </dataValidation>
    <dataValidation type="list" allowBlank="1" showInputMessage="1" showErrorMessage="1" sqref="D16">
      <formula1>Initiales_Prépa</formula1>
    </dataValidation>
    <dataValidation type="list" allowBlank="1" showInputMessage="1" showErrorMessage="1" sqref="D17">
      <formula1>Initiales_CA</formula1>
    </dataValidation>
  </dataValidations>
  <printOptions horizontalCentered="1" verticalCentered="1"/>
  <pageMargins left="0.23622047244094491" right="0.23622047244094491" top="0" bottom="0" header="0" footer="0"/>
  <pageSetup scale="99"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044" r:id="rId4" name="Button 20">
              <controlPr defaultSize="0" print="0" autoFill="0" autoPict="0" macro="[0]!EFFACER">
                <anchor moveWithCells="1" sizeWithCells="1">
                  <from>
                    <xdr:col>0</xdr:col>
                    <xdr:colOff>171450</xdr:colOff>
                    <xdr:row>14</xdr:row>
                    <xdr:rowOff>238125</xdr:rowOff>
                  </from>
                  <to>
                    <xdr:col>0</xdr:col>
                    <xdr:colOff>1514475</xdr:colOff>
                    <xdr:row>16</xdr:row>
                    <xdr:rowOff>95250</xdr:rowOff>
                  </to>
                </anchor>
              </controlPr>
            </control>
          </mc:Choice>
        </mc:AlternateContent>
        <mc:AlternateContent xmlns:mc="http://schemas.openxmlformats.org/markup-compatibility/2006">
          <mc:Choice Requires="x14">
            <control shapeId="1055" r:id="rId5" name="Button 31">
              <controlPr defaultSize="0" print="0" autoFill="0" autoPict="0" macro="[0]!_xludf.Save">
                <anchor moveWithCells="1" sizeWithCells="1">
                  <from>
                    <xdr:col>0</xdr:col>
                    <xdr:colOff>1704975</xdr:colOff>
                    <xdr:row>14</xdr:row>
                    <xdr:rowOff>257175</xdr:rowOff>
                  </from>
                  <to>
                    <xdr:col>0</xdr:col>
                    <xdr:colOff>2133600</xdr:colOff>
                    <xdr:row>16</xdr:row>
                    <xdr:rowOff>133350</xdr:rowOff>
                  </to>
                </anchor>
              </controlPr>
            </control>
          </mc:Choice>
        </mc:AlternateContent>
      </controls>
    </mc:Choice>
  </mc:AlternateContent>
  <tableParts count="1">
    <tablePart r:id="rId6"/>
  </tableParts>
  <extLst>
    <ext xmlns:x14="http://schemas.microsoft.com/office/spreadsheetml/2009/9/main" uri="{CCE6A557-97BC-4b89-ADB6-D9C93CAAB3DF}">
      <x14:dataValidations xmlns:xm="http://schemas.microsoft.com/office/excel/2006/main" count="1">
        <x14:dataValidation type="list" showInputMessage="1" showErrorMessage="1">
          <x14:formula1>
            <xm:f>'Tarif S1500'!$A$2:$A$12</xm:f>
          </x14:formula1>
          <xm:sqref>A25:A34</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2" tint="-0.249977111117893"/>
  </sheetPr>
  <dimension ref="A1:B12"/>
  <sheetViews>
    <sheetView workbookViewId="0">
      <selection activeCell="G25" sqref="G25"/>
    </sheetView>
  </sheetViews>
  <sheetFormatPr baseColWidth="10" defaultRowHeight="12.75" x14ac:dyDescent="0.2"/>
  <cols>
    <col min="1" max="1" width="38.140625" bestFit="1" customWidth="1"/>
    <col min="2" max="2" width="12.42578125" bestFit="1" customWidth="1"/>
  </cols>
  <sheetData>
    <row r="1" spans="1:2" ht="25.5" customHeight="1" x14ac:dyDescent="0.2">
      <c r="A1" s="92" t="s">
        <v>1</v>
      </c>
      <c r="B1" s="92" t="s">
        <v>22</v>
      </c>
    </row>
    <row r="2" spans="1:2" x14ac:dyDescent="0.2">
      <c r="A2" s="73" t="s">
        <v>23</v>
      </c>
      <c r="B2" s="73" t="s">
        <v>23</v>
      </c>
    </row>
    <row r="3" spans="1:2" x14ac:dyDescent="0.2">
      <c r="A3" t="s">
        <v>10</v>
      </c>
      <c r="B3" s="96">
        <v>110</v>
      </c>
    </row>
    <row r="4" spans="1:2" x14ac:dyDescent="0.2">
      <c r="A4" t="s">
        <v>12</v>
      </c>
      <c r="B4" s="96">
        <v>200</v>
      </c>
    </row>
    <row r="5" spans="1:2" x14ac:dyDescent="0.2">
      <c r="A5" t="s">
        <v>20</v>
      </c>
      <c r="B5" s="96">
        <v>480</v>
      </c>
    </row>
    <row r="6" spans="1:2" x14ac:dyDescent="0.2">
      <c r="A6" t="s">
        <v>9</v>
      </c>
      <c r="B6" s="96">
        <v>120</v>
      </c>
    </row>
    <row r="7" spans="1:2" x14ac:dyDescent="0.2">
      <c r="A7" t="s">
        <v>8</v>
      </c>
      <c r="B7" s="96">
        <v>40</v>
      </c>
    </row>
    <row r="8" spans="1:2" x14ac:dyDescent="0.2">
      <c r="A8" t="s">
        <v>19</v>
      </c>
      <c r="B8" s="96">
        <v>75</v>
      </c>
    </row>
    <row r="9" spans="1:2" x14ac:dyDescent="0.2">
      <c r="A9" t="s">
        <v>7</v>
      </c>
      <c r="B9" s="96">
        <v>85</v>
      </c>
    </row>
    <row r="10" spans="1:2" x14ac:dyDescent="0.2">
      <c r="A10" t="s">
        <v>11</v>
      </c>
      <c r="B10" s="96">
        <v>350</v>
      </c>
    </row>
    <row r="11" spans="1:2" x14ac:dyDescent="0.2">
      <c r="A11" t="s">
        <v>21</v>
      </c>
      <c r="B11" s="96">
        <v>12</v>
      </c>
    </row>
    <row r="12" spans="1:2" x14ac:dyDescent="0.2">
      <c r="A12" t="s">
        <v>13</v>
      </c>
      <c r="B12" s="96">
        <v>2</v>
      </c>
    </row>
  </sheetData>
  <sortState ref="A2:B11">
    <sortCondition ref="A2"/>
  </sortState>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1" tint="9.9978637043366805E-2"/>
  </sheetPr>
  <dimension ref="A1:P55"/>
  <sheetViews>
    <sheetView showGridLines="0" showWhiteSpace="0" view="pageBreakPreview" topLeftCell="A22" zoomScale="90" zoomScaleNormal="70" zoomScaleSheetLayoutView="90" workbookViewId="0">
      <selection activeCell="A22" sqref="A22"/>
    </sheetView>
  </sheetViews>
  <sheetFormatPr baseColWidth="10" defaultColWidth="9.140625" defaultRowHeight="12.75" x14ac:dyDescent="0.2"/>
  <cols>
    <col min="1" max="1" width="46.140625" style="2" customWidth="1"/>
    <col min="2" max="2" width="13.7109375" style="2" customWidth="1"/>
    <col min="3" max="3" width="15.28515625" style="9" customWidth="1"/>
    <col min="4" max="4" width="16.42578125" style="2" customWidth="1"/>
    <col min="5" max="5" width="14" style="2" customWidth="1"/>
    <col min="6" max="16384" width="9.140625" style="2"/>
  </cols>
  <sheetData>
    <row r="1" spans="1:16" ht="44.25" customHeight="1" x14ac:dyDescent="0.2">
      <c r="B1" s="222" t="s">
        <v>2</v>
      </c>
      <c r="C1" s="222"/>
      <c r="D1" s="222"/>
    </row>
    <row r="2" spans="1:16" ht="13.5" customHeight="1" x14ac:dyDescent="0.2">
      <c r="B2" s="74"/>
      <c r="C2" s="74"/>
      <c r="D2" s="74"/>
    </row>
    <row r="3" spans="1:16" ht="13.5" customHeight="1" x14ac:dyDescent="0.2">
      <c r="B3" s="74"/>
      <c r="C3" s="74"/>
      <c r="D3" s="74"/>
    </row>
    <row r="4" spans="1:16" ht="12.75" customHeight="1" x14ac:dyDescent="0.2">
      <c r="B4" s="74"/>
      <c r="C4" s="74"/>
      <c r="D4" s="74"/>
    </row>
    <row r="5" spans="1:16" ht="18" customHeight="1" x14ac:dyDescent="0.2">
      <c r="B5" s="80" t="s">
        <v>53</v>
      </c>
      <c r="C5" s="83" t="s">
        <v>60</v>
      </c>
      <c r="D5" s="83"/>
    </row>
    <row r="6" spans="1:16" ht="23.1" customHeight="1" x14ac:dyDescent="0.2">
      <c r="B6" s="223" t="str">
        <f>IF(raison_sociale="","",VLOOKUP(C5,client,2))</f>
        <v>Société XXX</v>
      </c>
      <c r="C6" s="224"/>
      <c r="D6" s="225"/>
      <c r="F6" s="212"/>
      <c r="G6" s="212"/>
      <c r="H6" s="212"/>
    </row>
    <row r="7" spans="1:16" ht="23.1" customHeight="1" x14ac:dyDescent="0.2">
      <c r="A7" s="21"/>
      <c r="B7" s="226" t="str">
        <f>IF(service="","",VLOOKUP(C5,client,3))</f>
        <v/>
      </c>
      <c r="C7" s="227"/>
      <c r="D7" s="228"/>
      <c r="E7" s="14"/>
      <c r="F7" s="212"/>
      <c r="G7" s="212"/>
    </row>
    <row r="8" spans="1:16" ht="23.1" customHeight="1" x14ac:dyDescent="0.2">
      <c r="A8" s="21"/>
      <c r="B8" s="226" t="str">
        <f>IF(adresse="","",VLOOKUP(C5,client,4))</f>
        <v>10, rue de la Hardt</v>
      </c>
      <c r="C8" s="227"/>
      <c r="D8" s="228"/>
      <c r="E8" s="31"/>
    </row>
    <row r="9" spans="1:16" s="5" customFormat="1" ht="23.1" customHeight="1" x14ac:dyDescent="0.2">
      <c r="A9" s="81"/>
      <c r="B9" s="219" t="str">
        <f>VLOOKUP(C5,client,5)</f>
        <v/>
      </c>
      <c r="C9" s="220"/>
      <c r="D9" s="221"/>
      <c r="E9" s="23"/>
      <c r="F9" s="88"/>
      <c r="G9" s="88"/>
      <c r="H9" s="88"/>
      <c r="I9" s="16"/>
      <c r="K9" s="211"/>
      <c r="L9" s="211"/>
      <c r="M9" s="211"/>
    </row>
    <row r="10" spans="1:16" s="5" customFormat="1" ht="23.1" customHeight="1" x14ac:dyDescent="0.2">
      <c r="A10" s="81"/>
      <c r="B10" s="215" t="str">
        <f>CONCATENATE(VLOOKUP(C5,client,6)," ",VLOOKUP(C5,client,7))</f>
        <v>68270 WITTENHEIM</v>
      </c>
      <c r="C10" s="216"/>
      <c r="D10" s="217"/>
      <c r="E10" s="23"/>
      <c r="F10" s="40"/>
      <c r="G10" s="40"/>
      <c r="H10" s="40"/>
      <c r="I10" s="16"/>
      <c r="J10" s="16"/>
      <c r="K10" s="16"/>
      <c r="L10" s="16"/>
      <c r="M10" s="16"/>
      <c r="N10" s="16"/>
      <c r="O10" s="16"/>
      <c r="P10" s="16"/>
    </row>
    <row r="11" spans="1:16" ht="23.1" customHeight="1" x14ac:dyDescent="0.25">
      <c r="A11" s="82"/>
      <c r="B11" s="218"/>
      <c r="C11" s="218"/>
      <c r="D11" s="218"/>
      <c r="E11" s="32"/>
      <c r="F11" s="213"/>
      <c r="G11" s="213"/>
      <c r="H11" s="213"/>
      <c r="I11" s="14"/>
      <c r="J11" s="14"/>
      <c r="K11" s="14"/>
      <c r="L11" s="14"/>
      <c r="M11" s="14"/>
      <c r="N11" s="14"/>
      <c r="O11" s="14"/>
      <c r="P11" s="14"/>
    </row>
    <row r="12" spans="1:16" ht="15" customHeight="1" x14ac:dyDescent="0.25">
      <c r="A12" s="22"/>
      <c r="B12" s="42"/>
      <c r="C12" s="63"/>
      <c r="D12" s="64"/>
      <c r="E12" s="22"/>
      <c r="F12" s="21"/>
      <c r="G12" s="214"/>
      <c r="H12" s="214"/>
      <c r="I12" s="214"/>
      <c r="J12" s="78"/>
      <c r="K12" s="78"/>
      <c r="L12" s="78"/>
      <c r="M12" s="14"/>
      <c r="N12" s="14"/>
      <c r="O12" s="14"/>
      <c r="P12" s="14"/>
    </row>
    <row r="13" spans="1:16" ht="14.25" customHeight="1" x14ac:dyDescent="0.25">
      <c r="A13" s="22"/>
      <c r="B13" s="42"/>
      <c r="C13" s="63"/>
      <c r="D13" s="65"/>
      <c r="E13" s="22"/>
      <c r="F13" s="21"/>
      <c r="G13" s="21"/>
      <c r="H13" s="21"/>
      <c r="I13" s="14"/>
      <c r="J13" s="63"/>
      <c r="K13" s="64"/>
      <c r="L13" s="14"/>
      <c r="M13" s="14"/>
      <c r="N13" s="14"/>
      <c r="O13" s="14"/>
      <c r="P13" s="14"/>
    </row>
    <row r="14" spans="1:16" ht="21" customHeight="1" x14ac:dyDescent="0.25">
      <c r="A14" s="22"/>
      <c r="B14" s="97"/>
      <c r="C14" s="68" t="s">
        <v>0</v>
      </c>
      <c r="D14" s="85"/>
      <c r="E14" s="22"/>
      <c r="F14" s="21"/>
      <c r="G14" s="21"/>
      <c r="H14" s="21"/>
      <c r="I14" s="14"/>
      <c r="J14" s="63"/>
      <c r="K14" s="65"/>
      <c r="L14" s="14"/>
      <c r="M14" s="14"/>
      <c r="N14" s="14"/>
      <c r="O14" s="14"/>
      <c r="P14" s="14"/>
    </row>
    <row r="15" spans="1:16" ht="21" customHeight="1" x14ac:dyDescent="0.25">
      <c r="A15" s="22"/>
      <c r="B15" s="97"/>
      <c r="C15" s="68" t="s">
        <v>3</v>
      </c>
      <c r="D15" s="86"/>
      <c r="E15" s="22"/>
      <c r="F15" s="63"/>
      <c r="G15" s="64"/>
      <c r="H15" s="21"/>
      <c r="I15" s="14"/>
      <c r="J15" s="63"/>
      <c r="K15" s="65"/>
      <c r="L15" s="14"/>
      <c r="M15" s="14"/>
      <c r="N15" s="14"/>
      <c r="O15" s="14"/>
      <c r="P15" s="14"/>
    </row>
    <row r="16" spans="1:16" ht="21" customHeight="1" x14ac:dyDescent="0.25">
      <c r="A16" s="22"/>
      <c r="B16" s="42"/>
      <c r="C16" s="69" t="s">
        <v>6</v>
      </c>
      <c r="D16" s="87"/>
      <c r="E16" s="22"/>
      <c r="F16" s="63"/>
      <c r="G16" s="65"/>
      <c r="H16" s="21"/>
      <c r="I16" s="14"/>
      <c r="J16" s="66"/>
      <c r="K16" s="65"/>
      <c r="L16" s="14"/>
      <c r="M16" s="14"/>
      <c r="N16" s="14"/>
      <c r="O16" s="14"/>
      <c r="P16" s="14"/>
    </row>
    <row r="17" spans="1:16" ht="23.25" customHeight="1" x14ac:dyDescent="0.25">
      <c r="A17" s="22"/>
      <c r="B17" s="42"/>
      <c r="C17" s="69" t="s">
        <v>75</v>
      </c>
      <c r="D17" s="87"/>
      <c r="E17" s="22"/>
      <c r="F17" s="66"/>
      <c r="G17" s="65"/>
      <c r="H17" s="63"/>
      <c r="I17" s="64"/>
      <c r="J17" s="14"/>
      <c r="K17" s="14"/>
      <c r="L17" s="14"/>
      <c r="M17" s="14"/>
      <c r="N17" s="14"/>
      <c r="O17" s="14"/>
      <c r="P17" s="14"/>
    </row>
    <row r="18" spans="1:16" ht="9" customHeight="1" x14ac:dyDescent="0.25">
      <c r="A18" s="22"/>
      <c r="B18" s="22"/>
      <c r="C18" s="22"/>
      <c r="D18" s="22"/>
      <c r="E18" s="22"/>
      <c r="G18" s="14"/>
      <c r="H18" s="63"/>
      <c r="I18" s="65"/>
      <c r="J18" s="14"/>
      <c r="K18" s="14"/>
      <c r="L18" s="14"/>
      <c r="M18" s="14"/>
      <c r="N18" s="14"/>
      <c r="O18" s="14"/>
      <c r="P18" s="14"/>
    </row>
    <row r="19" spans="1:16" ht="18.75" customHeight="1" x14ac:dyDescent="0.2">
      <c r="A19" s="208" t="s">
        <v>78</v>
      </c>
      <c r="B19" s="208"/>
      <c r="C19" s="208"/>
      <c r="D19" s="208"/>
      <c r="E19" s="33"/>
      <c r="F19" s="18"/>
      <c r="G19" s="31"/>
      <c r="H19" s="66"/>
      <c r="I19" s="65"/>
      <c r="J19" s="26"/>
      <c r="K19" s="26"/>
      <c r="L19" s="26"/>
      <c r="M19" s="26"/>
      <c r="N19" s="14"/>
      <c r="O19" s="14"/>
      <c r="P19" s="14"/>
    </row>
    <row r="20" spans="1:16" s="47" customFormat="1" ht="6" customHeight="1" x14ac:dyDescent="0.25">
      <c r="A20" s="43"/>
      <c r="B20" s="43"/>
      <c r="C20" s="43"/>
      <c r="D20" s="43"/>
      <c r="E20" s="33"/>
      <c r="F20" s="44"/>
      <c r="G20" s="45"/>
      <c r="H20" s="35"/>
      <c r="I20" s="34"/>
      <c r="J20" s="37"/>
      <c r="K20" s="37"/>
      <c r="L20" s="46"/>
      <c r="M20" s="46"/>
    </row>
    <row r="21" spans="1:16" ht="15.75" customHeight="1" x14ac:dyDescent="0.25">
      <c r="A21" s="24"/>
      <c r="B21" s="24"/>
      <c r="C21" s="24"/>
      <c r="D21" s="24"/>
      <c r="E21" s="24"/>
      <c r="F21" s="18"/>
      <c r="G21" s="23"/>
      <c r="H21" s="36"/>
      <c r="I21" s="34"/>
      <c r="J21" s="26"/>
      <c r="K21" s="26"/>
      <c r="L21" s="27"/>
      <c r="M21" s="27"/>
    </row>
    <row r="22" spans="1:16" ht="15" x14ac:dyDescent="0.25">
      <c r="A22" s="25"/>
      <c r="B22" s="25"/>
      <c r="C22" s="25"/>
      <c r="D22" s="25"/>
      <c r="E22" s="25"/>
      <c r="F22" s="19"/>
      <c r="G22" s="23"/>
      <c r="H22" s="36"/>
      <c r="I22" s="37"/>
      <c r="J22" s="37"/>
      <c r="K22" s="26"/>
      <c r="L22" s="27"/>
      <c r="M22" s="27"/>
    </row>
    <row r="23" spans="1:16" ht="8.25" customHeight="1" x14ac:dyDescent="0.25">
      <c r="A23" s="12"/>
      <c r="B23" s="12"/>
      <c r="C23" s="13"/>
      <c r="D23" s="12"/>
      <c r="E23" s="14"/>
      <c r="G23" s="21"/>
      <c r="H23" s="38"/>
      <c r="I23" s="37"/>
      <c r="J23" s="26"/>
      <c r="K23" s="26"/>
      <c r="L23" s="27"/>
      <c r="M23" s="27"/>
    </row>
    <row r="24" spans="1:16" s="6" customFormat="1" ht="21" customHeight="1" x14ac:dyDescent="0.25">
      <c r="A24" s="48" t="s">
        <v>1</v>
      </c>
      <c r="B24" s="48" t="s">
        <v>76</v>
      </c>
      <c r="C24" s="48" t="s">
        <v>4</v>
      </c>
      <c r="D24" s="48" t="s">
        <v>5</v>
      </c>
      <c r="G24" s="30"/>
      <c r="H24" s="38"/>
      <c r="I24" s="39"/>
      <c r="J24" s="17"/>
      <c r="K24" s="17"/>
      <c r="L24" s="28"/>
      <c r="M24" s="28"/>
    </row>
    <row r="25" spans="1:16" s="6" customFormat="1" ht="18" customHeight="1" x14ac:dyDescent="0.25">
      <c r="A25" s="49"/>
      <c r="B25" s="50"/>
      <c r="C25" s="51" t="str">
        <f>IF(Table13[[#This Row],[Description]]="","",VLOOKUP(A25,'Tarif B4000'!$A$2:$B$12,2,0))</f>
        <v/>
      </c>
      <c r="D25" s="52" t="str">
        <f>IF(A25="","",Table13[[#This Row],[Quantité]]*Table13[[#This Row],[Prix unitaire]])</f>
        <v/>
      </c>
      <c r="G25" s="30"/>
      <c r="H25" s="36"/>
      <c r="I25" s="39"/>
      <c r="J25" s="17"/>
      <c r="K25" s="28"/>
      <c r="L25" s="20"/>
      <c r="M25" s="28"/>
    </row>
    <row r="26" spans="1:16" s="6" customFormat="1" ht="18" customHeight="1" x14ac:dyDescent="0.25">
      <c r="A26" s="59"/>
      <c r="B26" s="60"/>
      <c r="C26" s="61" t="str">
        <f>IF(Table13[[#This Row],[Description]]="","",VLOOKUP(A26,'Tarif B4000'!$A$2:$B$12,2,0))</f>
        <v/>
      </c>
      <c r="D26" s="62" t="str">
        <f>IF(A26="","",Table13[[#This Row],[Quantité]]*Table13[[#This Row],[Prix unitaire]])</f>
        <v/>
      </c>
      <c r="G26" s="30"/>
      <c r="H26" s="36"/>
      <c r="I26" s="39"/>
      <c r="J26" s="17"/>
      <c r="K26" s="28"/>
      <c r="L26" s="28"/>
      <c r="M26" s="28"/>
    </row>
    <row r="27" spans="1:16" s="6" customFormat="1" ht="18" customHeight="1" x14ac:dyDescent="0.25">
      <c r="A27" s="49"/>
      <c r="B27" s="50"/>
      <c r="C27" s="51" t="str">
        <f>IF(Table13[[#This Row],[Description]]="","",VLOOKUP(A27,'Tarif B4000'!$A$2:$B$12,2,0))</f>
        <v/>
      </c>
      <c r="D27" s="52" t="str">
        <f>IF(A27="","",Table13[[#This Row],[Quantité]]*Table13[[#This Row],[Prix unitaire]])</f>
        <v/>
      </c>
      <c r="G27" s="30"/>
      <c r="H27" s="36"/>
      <c r="I27" s="39"/>
      <c r="J27" s="17"/>
      <c r="K27" s="28"/>
      <c r="L27" s="28"/>
      <c r="M27" s="28"/>
    </row>
    <row r="28" spans="1:16" s="6" customFormat="1" ht="18" customHeight="1" x14ac:dyDescent="0.25">
      <c r="A28" s="59"/>
      <c r="B28" s="60"/>
      <c r="C28" s="61" t="str">
        <f>IF(Table13[[#This Row],[Description]]="","",VLOOKUP(A28,'Tarif B4000'!$A$2:$B$12,2,0))</f>
        <v/>
      </c>
      <c r="D28" s="62" t="str">
        <f>IF(A28="","",Table13[[#This Row],[Quantité]]*Table13[[#This Row],[Prix unitaire]])</f>
        <v/>
      </c>
      <c r="G28" s="30"/>
      <c r="H28" s="36"/>
      <c r="I28" s="39"/>
      <c r="J28" s="17"/>
      <c r="K28" s="28"/>
      <c r="L28" s="28"/>
      <c r="M28" s="28"/>
    </row>
    <row r="29" spans="1:16" s="6" customFormat="1" ht="18" customHeight="1" x14ac:dyDescent="0.25">
      <c r="A29" s="49"/>
      <c r="B29" s="50"/>
      <c r="C29" s="51" t="str">
        <f>IF(Table13[[#This Row],[Description]]="","",VLOOKUP(A29,'Tarif B4000'!$A$2:$B$12,2,0))</f>
        <v/>
      </c>
      <c r="D29" s="52" t="str">
        <f>IF(A29="","",Table13[[#This Row],[Quantité]]*Table13[[#This Row],[Prix unitaire]])</f>
        <v/>
      </c>
      <c r="G29" s="30"/>
      <c r="H29" s="38"/>
      <c r="I29" s="39"/>
      <c r="J29" s="17"/>
      <c r="K29" s="28"/>
      <c r="L29" s="28"/>
      <c r="M29" s="28"/>
    </row>
    <row r="30" spans="1:16" s="6" customFormat="1" ht="18" customHeight="1" x14ac:dyDescent="0.2">
      <c r="A30" s="59"/>
      <c r="B30" s="60"/>
      <c r="C30" s="61" t="str">
        <f>IF(Table13[[#This Row],[Description]]="","",VLOOKUP(A30,'Tarif B4000'!$A$2:$B$12,2,0))</f>
        <v/>
      </c>
      <c r="D30" s="62" t="str">
        <f>IF(A30="","",Table13[[#This Row],[Quantité]]*Table13[[#This Row],[Prix unitaire]])</f>
        <v/>
      </c>
      <c r="G30" s="8"/>
      <c r="H30" s="29"/>
      <c r="I30" s="17"/>
      <c r="J30" s="17"/>
      <c r="K30" s="28"/>
      <c r="L30" s="28"/>
      <c r="M30" s="28"/>
    </row>
    <row r="31" spans="1:16" s="6" customFormat="1" ht="18" customHeight="1" x14ac:dyDescent="0.2">
      <c r="A31" s="49"/>
      <c r="B31" s="50"/>
      <c r="C31" s="51" t="str">
        <f>IF(Table13[[#This Row],[Description]]="","",VLOOKUP(A31,'Tarif B4000'!$A$2:$B$12,2,0))</f>
        <v/>
      </c>
      <c r="D31" s="52" t="str">
        <f>IF(A31="","",Table13[[#This Row],[Quantité]]*Table13[[#This Row],[Prix unitaire]])</f>
        <v/>
      </c>
      <c r="G31" s="8"/>
      <c r="H31" s="8"/>
      <c r="I31" s="8"/>
      <c r="J31" s="8"/>
    </row>
    <row r="32" spans="1:16" s="6" customFormat="1" ht="18" customHeight="1" x14ac:dyDescent="0.2">
      <c r="A32" s="59"/>
      <c r="B32" s="60"/>
      <c r="C32" s="61" t="str">
        <f>IF(Table13[[#This Row],[Description]]="","",VLOOKUP(A32,'Tarif B4000'!$A$2:$B$12,2,0))</f>
        <v/>
      </c>
      <c r="D32" s="62" t="str">
        <f>IF(A32="","",Table13[[#This Row],[Quantité]]*Table13[[#This Row],[Prix unitaire]])</f>
        <v/>
      </c>
      <c r="G32" s="30"/>
      <c r="H32" s="8"/>
      <c r="I32" s="8"/>
      <c r="J32" s="8"/>
    </row>
    <row r="33" spans="1:9" s="6" customFormat="1" ht="18" customHeight="1" x14ac:dyDescent="0.2">
      <c r="A33" s="49"/>
      <c r="B33" s="50"/>
      <c r="C33" s="51" t="str">
        <f>IF(Table13[[#This Row],[Description]]="","",VLOOKUP(A33,'Tarif B4000'!$A$2:$B$12,2,0))</f>
        <v/>
      </c>
      <c r="D33" s="52" t="str">
        <f>IF(A33="","",Table13[[#This Row],[Quantité]]*Table13[[#This Row],[Prix unitaire]])</f>
        <v/>
      </c>
    </row>
    <row r="34" spans="1:9" s="6" customFormat="1" ht="18" customHeight="1" x14ac:dyDescent="0.2">
      <c r="A34" s="59"/>
      <c r="B34" s="60"/>
      <c r="C34" s="61" t="str">
        <f>IF(Table13[[#This Row],[Description]]="","",VLOOKUP(A34,'Tarif B4000'!$A$2:$B$12,2,0))</f>
        <v/>
      </c>
      <c r="D34" s="62" t="str">
        <f>IF(A34="","",Table13[[#This Row],[Quantité]]*Table13[[#This Row],[Prix unitaire]])</f>
        <v/>
      </c>
    </row>
    <row r="35" spans="1:9" s="6" customFormat="1" ht="20.100000000000001" customHeight="1" x14ac:dyDescent="0.2">
      <c r="A35" s="70" t="s">
        <v>16</v>
      </c>
      <c r="B35" s="70"/>
      <c r="C35" s="71"/>
      <c r="D35" s="72">
        <f>SUBTOTAL(109,Table13[Montant])</f>
        <v>0</v>
      </c>
    </row>
    <row r="36" spans="1:9" x14ac:dyDescent="0.2">
      <c r="A36" s="7"/>
      <c r="B36" s="7"/>
      <c r="C36" s="11"/>
      <c r="D36" s="15"/>
      <c r="E36" s="8"/>
    </row>
    <row r="37" spans="1:9" ht="16.5" customHeight="1" x14ac:dyDescent="0.2">
      <c r="A37" s="12"/>
      <c r="B37" s="12"/>
      <c r="C37" s="53" t="s">
        <v>14</v>
      </c>
      <c r="D37" s="58">
        <f>SUM(Table13[[#Totals],[Montant]])</f>
        <v>0</v>
      </c>
      <c r="E37" s="14"/>
    </row>
    <row r="38" spans="1:9" ht="16.5" customHeight="1" x14ac:dyDescent="0.2">
      <c r="A38" s="12"/>
      <c r="B38" s="12"/>
      <c r="C38" s="53" t="s">
        <v>15</v>
      </c>
      <c r="D38" s="54">
        <v>0.2</v>
      </c>
      <c r="E38" s="14"/>
    </row>
    <row r="39" spans="1:9" ht="18" customHeight="1" x14ac:dyDescent="0.2">
      <c r="A39" s="3"/>
      <c r="B39" s="3"/>
      <c r="C39" s="53" t="s">
        <v>17</v>
      </c>
      <c r="D39" s="55">
        <f>D37*D38</f>
        <v>0</v>
      </c>
    </row>
    <row r="40" spans="1:9" ht="20.25" customHeight="1" x14ac:dyDescent="0.2">
      <c r="C40" s="56" t="s">
        <v>18</v>
      </c>
      <c r="D40" s="57">
        <f>D37+D39</f>
        <v>0</v>
      </c>
    </row>
    <row r="41" spans="1:9" x14ac:dyDescent="0.2">
      <c r="C41" s="10"/>
      <c r="D41" s="3"/>
    </row>
    <row r="42" spans="1:9" x14ac:dyDescent="0.2">
      <c r="A42" s="9"/>
      <c r="B42" s="9"/>
      <c r="D42" s="9"/>
      <c r="E42" s="9"/>
    </row>
    <row r="43" spans="1:9" x14ac:dyDescent="0.2">
      <c r="A43" s="9"/>
      <c r="B43" s="9"/>
      <c r="D43" s="9"/>
      <c r="E43" s="9"/>
    </row>
    <row r="44" spans="1:9" x14ac:dyDescent="0.2">
      <c r="A44" s="9"/>
      <c r="B44" s="9"/>
      <c r="D44" s="9"/>
      <c r="E44" s="9"/>
    </row>
    <row r="45" spans="1:9" x14ac:dyDescent="0.2">
      <c r="C45" s="1"/>
      <c r="D45" s="4"/>
    </row>
    <row r="46" spans="1:9" x14ac:dyDescent="0.2">
      <c r="C46" s="1"/>
      <c r="D46" s="4"/>
    </row>
    <row r="47" spans="1:9" x14ac:dyDescent="0.2">
      <c r="A47" s="3"/>
      <c r="B47" s="3"/>
      <c r="C47" s="10"/>
      <c r="D47" s="3"/>
      <c r="I47" s="3"/>
    </row>
    <row r="48" spans="1:9" x14ac:dyDescent="0.2">
      <c r="A48" s="4"/>
      <c r="B48" s="4"/>
      <c r="C48" s="10"/>
      <c r="D48" s="3"/>
      <c r="I48" s="3"/>
    </row>
    <row r="49" spans="1:4" x14ac:dyDescent="0.2">
      <c r="A49" s="3"/>
      <c r="B49" s="3"/>
      <c r="C49" s="10"/>
      <c r="D49" s="3"/>
    </row>
    <row r="50" spans="1:4" x14ac:dyDescent="0.2">
      <c r="A50" s="3"/>
      <c r="B50" s="3"/>
      <c r="C50" s="10"/>
      <c r="D50" s="3"/>
    </row>
    <row r="51" spans="1:4" x14ac:dyDescent="0.2">
      <c r="A51" s="3"/>
      <c r="B51" s="3"/>
      <c r="C51" s="10"/>
      <c r="D51" s="3"/>
    </row>
    <row r="52" spans="1:4" x14ac:dyDescent="0.2">
      <c r="A52" s="3"/>
      <c r="B52" s="3"/>
      <c r="C52" s="10"/>
      <c r="D52" s="3"/>
    </row>
    <row r="53" spans="1:4" x14ac:dyDescent="0.2">
      <c r="A53" s="3"/>
      <c r="B53" s="3"/>
      <c r="C53" s="10"/>
      <c r="D53" s="3"/>
    </row>
    <row r="54" spans="1:4" x14ac:dyDescent="0.2">
      <c r="A54" s="3"/>
      <c r="B54" s="3"/>
      <c r="C54" s="10"/>
      <c r="D54" s="3"/>
    </row>
    <row r="55" spans="1:4" x14ac:dyDescent="0.2">
      <c r="A55" s="3"/>
      <c r="B55" s="3"/>
    </row>
  </sheetData>
  <sheetProtection formatCells="0" formatColumns="0" formatRows="0" insertColumns="0" insertRows="0" deleteColumns="0" deleteRows="0"/>
  <mergeCells count="13">
    <mergeCell ref="B8:D8"/>
    <mergeCell ref="B1:D1"/>
    <mergeCell ref="B6:D6"/>
    <mergeCell ref="F6:H6"/>
    <mergeCell ref="B7:D7"/>
    <mergeCell ref="F7:G7"/>
    <mergeCell ref="A19:D19"/>
    <mergeCell ref="B9:D9"/>
    <mergeCell ref="K9:M9"/>
    <mergeCell ref="B10:D10"/>
    <mergeCell ref="B11:D11"/>
    <mergeCell ref="F11:H11"/>
    <mergeCell ref="G12:I12"/>
  </mergeCells>
  <dataValidations count="3">
    <dataValidation type="list" allowBlank="1" showInputMessage="1" showErrorMessage="1" sqref="D17">
      <formula1>Initiales_CA</formula1>
    </dataValidation>
    <dataValidation type="list" allowBlank="1" showInputMessage="1" showErrorMessage="1" sqref="D16">
      <formula1>Initiales_Prépa</formula1>
    </dataValidation>
    <dataValidation type="list" allowBlank="1" showInputMessage="1" showErrorMessage="1" sqref="C5">
      <formula1>Num_Client</formula1>
    </dataValidation>
  </dataValidations>
  <printOptions horizontalCentered="1" verticalCentered="1"/>
  <pageMargins left="0.23622047244094491" right="0.23622047244094491" top="0" bottom="0" header="0" footer="0"/>
  <pageSetup scale="99"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EFFACER">
                <anchor moveWithCells="1" sizeWithCells="1">
                  <from>
                    <xdr:col>0</xdr:col>
                    <xdr:colOff>361950</xdr:colOff>
                    <xdr:row>14</xdr:row>
                    <xdr:rowOff>28575</xdr:rowOff>
                  </from>
                  <to>
                    <xdr:col>0</xdr:col>
                    <xdr:colOff>1704975</xdr:colOff>
                    <xdr:row>15</xdr:row>
                    <xdr:rowOff>152400</xdr:rowOff>
                  </to>
                </anchor>
              </controlPr>
            </control>
          </mc:Choice>
        </mc:AlternateContent>
      </controls>
    </mc:Choice>
  </mc:AlternateContent>
  <tableParts count="1">
    <tablePart r:id="rId5"/>
  </tableParts>
  <extLst>
    <ext xmlns:x14="http://schemas.microsoft.com/office/spreadsheetml/2009/9/main" uri="{CCE6A557-97BC-4b89-ADB6-D9C93CAAB3DF}">
      <x14:dataValidations xmlns:xm="http://schemas.microsoft.com/office/excel/2006/main" count="2">
        <x14:dataValidation type="list" showInputMessage="1" showErrorMessage="1">
          <x14:formula1>
            <xm:f>'Tarif S1500'!$A$2:$A$12</xm:f>
          </x14:formula1>
          <xm:sqref>A26:A34</xm:sqref>
        </x14:dataValidation>
        <x14:dataValidation type="list" showInputMessage="1" showErrorMessage="1">
          <x14:formula1>
            <xm:f>'Tarif B4000'!$A$2:$A$13</xm:f>
          </x14:formula1>
          <xm:sqref>A25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1" tint="0.499984740745262"/>
  </sheetPr>
  <dimension ref="A1:B13"/>
  <sheetViews>
    <sheetView workbookViewId="0">
      <selection activeCell="G25" sqref="G25"/>
    </sheetView>
  </sheetViews>
  <sheetFormatPr baseColWidth="10" defaultRowHeight="12.75" x14ac:dyDescent="0.2"/>
  <cols>
    <col min="1" max="1" width="38.140625" bestFit="1" customWidth="1"/>
    <col min="2" max="2" width="12.42578125" bestFit="1" customWidth="1"/>
  </cols>
  <sheetData>
    <row r="1" spans="1:2" ht="25.5" customHeight="1" x14ac:dyDescent="0.2">
      <c r="A1" s="98" t="s">
        <v>1</v>
      </c>
      <c r="B1" s="98" t="s">
        <v>22</v>
      </c>
    </row>
    <row r="2" spans="1:2" x14ac:dyDescent="0.2">
      <c r="A2" s="73" t="s">
        <v>23</v>
      </c>
      <c r="B2" s="73" t="s">
        <v>23</v>
      </c>
    </row>
    <row r="3" spans="1:2" x14ac:dyDescent="0.2">
      <c r="A3" s="75" t="s">
        <v>79</v>
      </c>
      <c r="B3" s="96">
        <v>56</v>
      </c>
    </row>
    <row r="4" spans="1:2" x14ac:dyDescent="0.2">
      <c r="A4" s="75" t="s">
        <v>80</v>
      </c>
      <c r="B4" s="96">
        <v>10</v>
      </c>
    </row>
    <row r="5" spans="1:2" x14ac:dyDescent="0.2">
      <c r="A5" s="75" t="s">
        <v>81</v>
      </c>
      <c r="B5" s="96">
        <v>1</v>
      </c>
    </row>
    <row r="6" spans="1:2" x14ac:dyDescent="0.2">
      <c r="A6" s="75" t="s">
        <v>82</v>
      </c>
      <c r="B6" s="96">
        <v>5</v>
      </c>
    </row>
    <row r="7" spans="1:2" x14ac:dyDescent="0.2">
      <c r="A7" s="75" t="s">
        <v>83</v>
      </c>
      <c r="B7" s="96">
        <v>90</v>
      </c>
    </row>
    <row r="8" spans="1:2" x14ac:dyDescent="0.2">
      <c r="A8" s="75" t="s">
        <v>84</v>
      </c>
      <c r="B8" s="96">
        <v>85</v>
      </c>
    </row>
    <row r="9" spans="1:2" x14ac:dyDescent="0.2">
      <c r="A9" s="75" t="s">
        <v>85</v>
      </c>
      <c r="B9" s="96">
        <v>65</v>
      </c>
    </row>
    <row r="10" spans="1:2" x14ac:dyDescent="0.2">
      <c r="A10" s="75" t="s">
        <v>86</v>
      </c>
      <c r="B10" s="96">
        <v>80</v>
      </c>
    </row>
    <row r="11" spans="1:2" x14ac:dyDescent="0.2">
      <c r="A11" s="75" t="s">
        <v>87</v>
      </c>
      <c r="B11" s="96">
        <v>100</v>
      </c>
    </row>
    <row r="12" spans="1:2" x14ac:dyDescent="0.2">
      <c r="A12" s="75" t="s">
        <v>88</v>
      </c>
      <c r="B12" s="96">
        <v>90</v>
      </c>
    </row>
    <row r="13" spans="1:2" x14ac:dyDescent="0.2">
      <c r="A13" s="75" t="s">
        <v>89</v>
      </c>
      <c r="B13" s="96">
        <v>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rgb="FF1D49AB"/>
    <pageSetUpPr fitToPage="1"/>
  </sheetPr>
  <dimension ref="A1:P67"/>
  <sheetViews>
    <sheetView showGridLines="0" showWhiteSpace="0" view="pageBreakPreview" zoomScale="85" zoomScaleNormal="90" zoomScaleSheetLayoutView="85" workbookViewId="0">
      <selection activeCell="A6" sqref="A6"/>
    </sheetView>
  </sheetViews>
  <sheetFormatPr baseColWidth="10" defaultColWidth="9.140625" defaultRowHeight="12.75" x14ac:dyDescent="0.2"/>
  <cols>
    <col min="1" max="1" width="56.28515625" style="99" customWidth="1"/>
    <col min="2" max="2" width="13.42578125" style="99" customWidth="1"/>
    <col min="3" max="3" width="14.85546875" style="179" customWidth="1"/>
    <col min="4" max="4" width="15" style="99" customWidth="1"/>
    <col min="5" max="5" width="14" style="99" customWidth="1"/>
    <col min="6" max="16384" width="9.140625" style="99"/>
  </cols>
  <sheetData>
    <row r="1" spans="1:16" ht="44.25" customHeight="1" x14ac:dyDescent="0.2">
      <c r="B1" s="236" t="s">
        <v>2</v>
      </c>
      <c r="C1" s="236"/>
      <c r="D1" s="236"/>
    </row>
    <row r="2" spans="1:16" ht="13.5" customHeight="1" x14ac:dyDescent="0.2">
      <c r="B2" s="100"/>
      <c r="C2" s="100"/>
      <c r="D2" s="100"/>
    </row>
    <row r="3" spans="1:16" ht="15" customHeight="1" x14ac:dyDescent="0.2">
      <c r="B3" s="101"/>
      <c r="C3" s="101"/>
      <c r="D3" s="101"/>
    </row>
    <row r="4" spans="1:16" ht="23.1" customHeight="1" x14ac:dyDescent="0.2">
      <c r="B4" s="80" t="s">
        <v>53</v>
      </c>
      <c r="C4" s="83" t="s">
        <v>60</v>
      </c>
      <c r="D4" s="83"/>
      <c r="F4" s="237"/>
      <c r="G4" s="237"/>
      <c r="H4" s="237"/>
    </row>
    <row r="5" spans="1:16" ht="23.1" customHeight="1" x14ac:dyDescent="0.2">
      <c r="A5" s="102"/>
      <c r="B5" s="223" t="str">
        <f>IF(raison_sociale="","",VLOOKUP(C4,client,2))</f>
        <v>Société XXX</v>
      </c>
      <c r="C5" s="224"/>
      <c r="D5" s="225"/>
      <c r="E5" s="102"/>
      <c r="F5" s="237"/>
      <c r="G5" s="237"/>
    </row>
    <row r="6" spans="1:16" ht="23.1" customHeight="1" x14ac:dyDescent="0.2">
      <c r="A6" s="102"/>
      <c r="B6" s="226" t="str">
        <f>IF(service="","",VLOOKUP(C4,client,3))</f>
        <v/>
      </c>
      <c r="C6" s="227"/>
      <c r="D6" s="228"/>
      <c r="E6" s="103"/>
    </row>
    <row r="7" spans="1:16" ht="23.1" customHeight="1" x14ac:dyDescent="0.2">
      <c r="A7" s="102"/>
      <c r="B7" s="226" t="str">
        <f>IF(adresse="","",VLOOKUP(C4,client,4))</f>
        <v>10, rue de la Hardt</v>
      </c>
      <c r="C7" s="227"/>
      <c r="D7" s="228"/>
      <c r="E7" s="104"/>
      <c r="F7" s="105"/>
      <c r="G7" s="105"/>
      <c r="H7" s="105"/>
    </row>
    <row r="8" spans="1:16" s="107" customFormat="1" ht="23.1" customHeight="1" x14ac:dyDescent="0.2">
      <c r="A8" s="106"/>
      <c r="B8" s="219" t="str">
        <f>VLOOKUP(C4,client,5)</f>
        <v/>
      </c>
      <c r="C8" s="220"/>
      <c r="D8" s="221"/>
      <c r="E8" s="104"/>
      <c r="F8" s="233"/>
      <c r="G8" s="233"/>
      <c r="H8" s="233"/>
      <c r="K8" s="234"/>
      <c r="L8" s="234"/>
      <c r="M8" s="234"/>
    </row>
    <row r="9" spans="1:16" s="107" customFormat="1" ht="23.1" customHeight="1" x14ac:dyDescent="0.2">
      <c r="A9" s="106"/>
      <c r="B9" s="215" t="str">
        <f>CONCATENATE(VLOOKUP(C4,client,6)," ",VLOOKUP(C4,client,7))</f>
        <v>68270 WITTENHEIM</v>
      </c>
      <c r="C9" s="216"/>
      <c r="D9" s="217"/>
      <c r="E9" s="104"/>
      <c r="F9" s="108"/>
      <c r="G9" s="108"/>
      <c r="H9" s="108"/>
      <c r="I9" s="106"/>
      <c r="J9" s="106"/>
      <c r="K9" s="106"/>
      <c r="L9" s="106"/>
      <c r="M9" s="106"/>
      <c r="N9" s="106"/>
      <c r="O9" s="106"/>
      <c r="P9" s="106"/>
    </row>
    <row r="10" spans="1:16" ht="15" customHeight="1" x14ac:dyDescent="0.25">
      <c r="A10" s="109"/>
      <c r="B10" s="110"/>
      <c r="C10" s="111"/>
      <c r="D10" s="112"/>
      <c r="E10" s="113"/>
      <c r="F10" s="235"/>
      <c r="G10" s="235"/>
      <c r="H10" s="235"/>
      <c r="I10" s="102"/>
      <c r="J10" s="102"/>
      <c r="K10" s="102"/>
      <c r="L10" s="102"/>
      <c r="M10" s="102"/>
      <c r="N10" s="102"/>
      <c r="O10" s="102"/>
      <c r="P10" s="102"/>
    </row>
    <row r="11" spans="1:16" ht="15" customHeight="1" x14ac:dyDescent="0.25">
      <c r="A11" s="114"/>
      <c r="B11" s="115"/>
      <c r="C11" s="116"/>
      <c r="D11" s="117"/>
      <c r="E11" s="118"/>
      <c r="F11" s="105"/>
      <c r="G11" s="229"/>
      <c r="H11" s="229"/>
      <c r="I11" s="229"/>
      <c r="J11" s="102"/>
      <c r="K11" s="102"/>
      <c r="L11" s="102"/>
      <c r="M11" s="102"/>
      <c r="N11" s="102"/>
      <c r="O11" s="102"/>
      <c r="P11" s="102"/>
    </row>
    <row r="12" spans="1:16" ht="21" customHeight="1" x14ac:dyDescent="0.3">
      <c r="A12" s="114"/>
      <c r="B12" s="119"/>
      <c r="C12" s="68" t="s">
        <v>0</v>
      </c>
      <c r="D12" s="85"/>
      <c r="E12" s="118"/>
      <c r="F12" s="105"/>
      <c r="G12" s="120"/>
      <c r="H12" s="105"/>
      <c r="I12" s="102"/>
      <c r="J12" s="116"/>
      <c r="K12" s="112"/>
      <c r="L12" s="102"/>
      <c r="M12" s="102"/>
      <c r="N12" s="102"/>
      <c r="O12" s="102"/>
      <c r="P12" s="102"/>
    </row>
    <row r="13" spans="1:16" ht="21" customHeight="1" x14ac:dyDescent="0.3">
      <c r="A13" s="114"/>
      <c r="B13" s="119"/>
      <c r="C13" s="68" t="s">
        <v>3</v>
      </c>
      <c r="D13" s="86"/>
      <c r="E13" s="118"/>
      <c r="F13" s="116"/>
      <c r="G13" s="120"/>
      <c r="H13" s="105"/>
      <c r="I13" s="102"/>
      <c r="J13" s="116"/>
      <c r="K13" s="112"/>
      <c r="L13" s="102"/>
      <c r="M13" s="102"/>
      <c r="N13" s="102"/>
      <c r="O13" s="102"/>
      <c r="P13" s="102"/>
    </row>
    <row r="14" spans="1:16" ht="21" customHeight="1" x14ac:dyDescent="0.3">
      <c r="A14" s="114"/>
      <c r="B14" s="115"/>
      <c r="C14" s="69" t="s">
        <v>6</v>
      </c>
      <c r="D14" s="87"/>
      <c r="E14" s="118"/>
      <c r="F14" s="116"/>
      <c r="G14" s="120"/>
      <c r="H14" s="105"/>
      <c r="I14" s="102"/>
      <c r="J14" s="121"/>
      <c r="K14" s="112"/>
      <c r="L14" s="102"/>
      <c r="M14" s="102"/>
      <c r="N14" s="102"/>
      <c r="O14" s="102"/>
      <c r="P14" s="102"/>
    </row>
    <row r="15" spans="1:16" ht="23.1" customHeight="1" x14ac:dyDescent="0.25">
      <c r="A15" s="114"/>
      <c r="B15" s="115"/>
      <c r="C15" s="69" t="s">
        <v>75</v>
      </c>
      <c r="D15" s="87"/>
      <c r="E15" s="118"/>
      <c r="F15" s="121"/>
      <c r="G15" s="112"/>
      <c r="H15" s="116"/>
      <c r="I15" s="117"/>
      <c r="J15" s="102"/>
      <c r="K15" s="102"/>
      <c r="L15" s="102"/>
      <c r="M15" s="102"/>
      <c r="N15" s="102"/>
      <c r="O15" s="102"/>
      <c r="P15" s="102"/>
    </row>
    <row r="16" spans="1:16" ht="15" customHeight="1" x14ac:dyDescent="0.25">
      <c r="A16" s="114"/>
      <c r="B16" s="115"/>
      <c r="C16" s="115"/>
      <c r="D16" s="115"/>
      <c r="E16" s="118"/>
      <c r="F16" s="121"/>
      <c r="G16" s="112"/>
      <c r="H16" s="116"/>
      <c r="I16" s="117"/>
      <c r="J16" s="102"/>
      <c r="K16" s="102"/>
      <c r="L16" s="102"/>
      <c r="M16" s="102"/>
      <c r="N16" s="102"/>
      <c r="O16" s="102"/>
      <c r="P16" s="102"/>
    </row>
    <row r="17" spans="1:16" ht="15" customHeight="1" x14ac:dyDescent="0.25">
      <c r="A17" s="114"/>
      <c r="B17" s="115"/>
      <c r="C17" s="115"/>
      <c r="D17" s="115"/>
      <c r="E17" s="118"/>
      <c r="F17" s="121"/>
      <c r="G17" s="112"/>
      <c r="H17" s="116"/>
      <c r="I17" s="117"/>
      <c r="J17" s="102"/>
      <c r="K17" s="102"/>
      <c r="L17" s="102"/>
      <c r="M17" s="102"/>
      <c r="N17" s="102"/>
      <c r="O17" s="102"/>
      <c r="P17" s="102"/>
    </row>
    <row r="18" spans="1:16" ht="18.75" customHeight="1" x14ac:dyDescent="0.2">
      <c r="A18" s="230" t="s">
        <v>110</v>
      </c>
      <c r="B18" s="230"/>
      <c r="C18" s="230"/>
      <c r="D18" s="230"/>
      <c r="E18" s="122"/>
      <c r="F18" s="123"/>
      <c r="G18" s="103"/>
      <c r="H18" s="121"/>
      <c r="I18" s="112"/>
      <c r="J18" s="124"/>
      <c r="K18" s="124"/>
      <c r="L18" s="124"/>
      <c r="M18" s="124"/>
      <c r="N18" s="102"/>
      <c r="O18" s="102"/>
      <c r="P18" s="102"/>
    </row>
    <row r="19" spans="1:16" s="132" customFormat="1" ht="6" customHeight="1" x14ac:dyDescent="0.25">
      <c r="A19" s="125"/>
      <c r="B19" s="125"/>
      <c r="C19" s="125"/>
      <c r="D19" s="125"/>
      <c r="E19" s="122"/>
      <c r="F19" s="126"/>
      <c r="G19" s="127"/>
      <c r="H19" s="128"/>
      <c r="I19" s="129"/>
      <c r="J19" s="130"/>
      <c r="K19" s="130"/>
      <c r="L19" s="131"/>
      <c r="M19" s="131"/>
    </row>
    <row r="20" spans="1:16" ht="18" customHeight="1" x14ac:dyDescent="0.25">
      <c r="A20" s="231"/>
      <c r="B20" s="231"/>
      <c r="C20" s="231"/>
      <c r="D20" s="231"/>
      <c r="E20" s="133"/>
      <c r="F20" s="123"/>
      <c r="G20" s="104"/>
      <c r="H20" s="134"/>
      <c r="I20" s="129"/>
      <c r="J20" s="124"/>
      <c r="K20" s="124"/>
      <c r="L20" s="135"/>
      <c r="M20" s="135"/>
    </row>
    <row r="21" spans="1:16" ht="18" customHeight="1" x14ac:dyDescent="0.25">
      <c r="A21" s="232"/>
      <c r="B21" s="232"/>
      <c r="C21" s="232"/>
      <c r="D21" s="232"/>
      <c r="E21" s="136"/>
      <c r="F21" s="137"/>
      <c r="G21" s="104"/>
      <c r="H21" s="134"/>
      <c r="I21" s="130"/>
      <c r="J21" s="130"/>
      <c r="K21" s="124"/>
      <c r="L21" s="135"/>
      <c r="M21" s="135"/>
    </row>
    <row r="22" spans="1:16" ht="8.25" customHeight="1" x14ac:dyDescent="0.25">
      <c r="A22" s="138"/>
      <c r="B22" s="138"/>
      <c r="C22" s="138"/>
      <c r="D22" s="138"/>
      <c r="E22" s="136"/>
      <c r="F22" s="137"/>
      <c r="G22" s="104"/>
      <c r="H22" s="134"/>
      <c r="I22" s="130"/>
      <c r="J22" s="130"/>
      <c r="K22" s="124"/>
      <c r="L22" s="135"/>
      <c r="M22" s="135"/>
    </row>
    <row r="23" spans="1:16" ht="24" customHeight="1" x14ac:dyDescent="0.25">
      <c r="A23" s="139" t="s">
        <v>90</v>
      </c>
      <c r="B23" s="140" t="s">
        <v>76</v>
      </c>
      <c r="C23" s="140" t="s">
        <v>111</v>
      </c>
      <c r="D23" s="140" t="s">
        <v>5</v>
      </c>
      <c r="E23" s="136"/>
      <c r="F23" s="137"/>
      <c r="G23" s="104"/>
      <c r="H23" s="134"/>
      <c r="I23" s="130"/>
      <c r="J23" s="130"/>
      <c r="K23" s="124"/>
      <c r="L23" s="135"/>
      <c r="M23" s="135"/>
    </row>
    <row r="24" spans="1:16" ht="18.95" customHeight="1" x14ac:dyDescent="0.25">
      <c r="A24" s="141" t="s">
        <v>91</v>
      </c>
      <c r="B24" s="142"/>
      <c r="C24" s="142"/>
      <c r="D24" s="142"/>
      <c r="E24" s="136"/>
      <c r="F24" s="137"/>
      <c r="G24" s="104"/>
      <c r="H24" s="134"/>
      <c r="I24" s="130"/>
      <c r="J24" s="130"/>
      <c r="K24" s="124"/>
      <c r="L24" s="135"/>
      <c r="M24" s="135"/>
    </row>
    <row r="25" spans="1:16" ht="18" customHeight="1" x14ac:dyDescent="0.25">
      <c r="A25" s="143" t="s">
        <v>92</v>
      </c>
      <c r="B25" s="144"/>
      <c r="C25" s="145">
        <v>56</v>
      </c>
      <c r="D25" s="146">
        <f>$B$25*C25</f>
        <v>0</v>
      </c>
      <c r="E25" s="102"/>
      <c r="G25" s="105"/>
      <c r="H25" s="147"/>
      <c r="I25" s="130"/>
      <c r="J25" s="124"/>
      <c r="K25" s="124"/>
      <c r="L25" s="135"/>
      <c r="M25" s="135"/>
    </row>
    <row r="26" spans="1:16" s="155" customFormat="1" ht="18" customHeight="1" x14ac:dyDescent="0.2">
      <c r="A26" s="148" t="s">
        <v>93</v>
      </c>
      <c r="B26" s="149"/>
      <c r="C26" s="150">
        <v>69</v>
      </c>
      <c r="D26" s="151">
        <f>B26*C26</f>
        <v>0</v>
      </c>
      <c r="E26" s="152"/>
      <c r="F26" s="153"/>
      <c r="G26" s="153"/>
      <c r="H26" s="154"/>
      <c r="I26" s="154"/>
    </row>
    <row r="27" spans="1:16" s="155" customFormat="1" ht="18" customHeight="1" x14ac:dyDescent="0.2">
      <c r="A27" s="143" t="s">
        <v>94</v>
      </c>
      <c r="B27" s="156"/>
      <c r="C27" s="145">
        <v>70</v>
      </c>
      <c r="D27" s="157">
        <f>B27*C27</f>
        <v>0</v>
      </c>
      <c r="E27" s="152"/>
      <c r="F27" s="153"/>
      <c r="G27" s="154"/>
      <c r="H27" s="20"/>
      <c r="I27" s="154"/>
    </row>
    <row r="28" spans="1:16" s="155" customFormat="1" ht="18" customHeight="1" x14ac:dyDescent="0.2">
      <c r="A28" s="148" t="s">
        <v>95</v>
      </c>
      <c r="B28" s="149"/>
      <c r="C28" s="150">
        <v>85</v>
      </c>
      <c r="D28" s="158">
        <f>B28*C28</f>
        <v>0</v>
      </c>
      <c r="E28" s="152"/>
      <c r="F28" s="153"/>
      <c r="G28" s="154"/>
      <c r="H28" s="154"/>
      <c r="I28" s="154"/>
    </row>
    <row r="29" spans="1:16" s="155" customFormat="1" ht="18" customHeight="1" x14ac:dyDescent="0.2">
      <c r="A29" s="143" t="s">
        <v>96</v>
      </c>
      <c r="B29" s="156"/>
      <c r="C29" s="145">
        <v>96</v>
      </c>
      <c r="D29" s="157">
        <f>B29*C29</f>
        <v>0</v>
      </c>
      <c r="E29" s="152"/>
      <c r="F29" s="153"/>
      <c r="G29" s="154"/>
      <c r="H29" s="154"/>
      <c r="I29" s="154"/>
    </row>
    <row r="30" spans="1:16" s="155" customFormat="1" ht="18.95" customHeight="1" x14ac:dyDescent="0.2">
      <c r="A30" s="141" t="s">
        <v>109</v>
      </c>
      <c r="B30" s="142"/>
      <c r="C30" s="142"/>
      <c r="D30" s="142"/>
      <c r="E30" s="152"/>
      <c r="F30" s="153"/>
      <c r="G30" s="154"/>
      <c r="H30" s="154"/>
      <c r="I30" s="154"/>
    </row>
    <row r="31" spans="1:16" s="155" customFormat="1" ht="18" customHeight="1" x14ac:dyDescent="0.2">
      <c r="A31" s="159" t="s">
        <v>97</v>
      </c>
      <c r="B31" s="160"/>
      <c r="C31" s="150">
        <v>165</v>
      </c>
      <c r="D31" s="158">
        <f>B31*C31</f>
        <v>0</v>
      </c>
      <c r="E31" s="152"/>
      <c r="F31" s="153"/>
      <c r="G31" s="154"/>
      <c r="H31" s="154"/>
      <c r="I31" s="154"/>
    </row>
    <row r="32" spans="1:16" s="155" customFormat="1" ht="18" customHeight="1" x14ac:dyDescent="0.2">
      <c r="A32" s="161" t="s">
        <v>98</v>
      </c>
      <c r="B32" s="162"/>
      <c r="C32" s="145">
        <v>85</v>
      </c>
      <c r="D32" s="163">
        <f>B32*C32</f>
        <v>0</v>
      </c>
      <c r="E32" s="152"/>
      <c r="F32" s="153"/>
      <c r="G32" s="154"/>
      <c r="H32" s="154"/>
      <c r="I32" s="154"/>
    </row>
    <row r="33" spans="1:9" s="155" customFormat="1" ht="18" customHeight="1" x14ac:dyDescent="0.2">
      <c r="A33" s="159" t="s">
        <v>99</v>
      </c>
      <c r="B33" s="160"/>
      <c r="C33" s="164">
        <v>280</v>
      </c>
      <c r="D33" s="165">
        <f>B33*C33</f>
        <v>0</v>
      </c>
      <c r="E33" s="153"/>
      <c r="F33" s="153"/>
      <c r="G33" s="154"/>
      <c r="H33" s="154"/>
      <c r="I33" s="154"/>
    </row>
    <row r="34" spans="1:9" s="155" customFormat="1" ht="18.95" customHeight="1" x14ac:dyDescent="0.2">
      <c r="A34" s="141" t="s">
        <v>112</v>
      </c>
      <c r="B34" s="142"/>
      <c r="C34" s="142"/>
      <c r="D34" s="142"/>
      <c r="E34" s="166"/>
      <c r="F34" s="166"/>
    </row>
    <row r="35" spans="1:9" s="155" customFormat="1" ht="18" customHeight="1" x14ac:dyDescent="0.2">
      <c r="A35" s="159" t="s">
        <v>100</v>
      </c>
      <c r="B35" s="167"/>
      <c r="C35" s="150">
        <v>270</v>
      </c>
      <c r="D35" s="168">
        <f>B35*C35</f>
        <v>0</v>
      </c>
      <c r="E35" s="166"/>
      <c r="F35" s="166"/>
    </row>
    <row r="36" spans="1:9" s="155" customFormat="1" ht="18.95" customHeight="1" x14ac:dyDescent="0.2">
      <c r="A36" s="141" t="s">
        <v>113</v>
      </c>
      <c r="B36" s="142"/>
      <c r="C36" s="142"/>
      <c r="D36" s="142"/>
    </row>
    <row r="37" spans="1:9" s="155" customFormat="1" ht="18" customHeight="1" x14ac:dyDescent="0.2">
      <c r="A37" s="159" t="s">
        <v>101</v>
      </c>
      <c r="B37" s="160"/>
      <c r="C37" s="164">
        <v>250</v>
      </c>
      <c r="D37" s="169">
        <f>B37*C37</f>
        <v>0</v>
      </c>
    </row>
    <row r="38" spans="1:9" s="155" customFormat="1" ht="18" customHeight="1" x14ac:dyDescent="0.2">
      <c r="A38" s="161" t="s">
        <v>102</v>
      </c>
      <c r="B38" s="162"/>
      <c r="C38" s="145">
        <v>120</v>
      </c>
      <c r="D38" s="170">
        <f>B38*C38</f>
        <v>0</v>
      </c>
    </row>
    <row r="39" spans="1:9" s="155" customFormat="1" ht="18" customHeight="1" x14ac:dyDescent="0.2">
      <c r="A39" s="159" t="s">
        <v>103</v>
      </c>
      <c r="B39" s="160"/>
      <c r="C39" s="164">
        <v>100</v>
      </c>
      <c r="D39" s="169">
        <f>B39*C39</f>
        <v>0</v>
      </c>
    </row>
    <row r="40" spans="1:9" s="155" customFormat="1" ht="18" customHeight="1" x14ac:dyDescent="0.2">
      <c r="A40" s="161" t="s">
        <v>104</v>
      </c>
      <c r="B40" s="162"/>
      <c r="C40" s="145">
        <v>90</v>
      </c>
      <c r="D40" s="170">
        <f>B40*C40</f>
        <v>0</v>
      </c>
    </row>
    <row r="41" spans="1:9" s="155" customFormat="1" ht="18" customHeight="1" x14ac:dyDescent="0.2">
      <c r="A41" s="159" t="s">
        <v>105</v>
      </c>
      <c r="B41" s="160"/>
      <c r="C41" s="164">
        <v>400</v>
      </c>
      <c r="D41" s="169">
        <f>B41*C41</f>
        <v>0</v>
      </c>
    </row>
    <row r="42" spans="1:9" s="155" customFormat="1" ht="18.95" customHeight="1" x14ac:dyDescent="0.2">
      <c r="A42" s="141" t="s">
        <v>114</v>
      </c>
      <c r="B42" s="141"/>
      <c r="C42" s="141"/>
      <c r="D42" s="141"/>
    </row>
    <row r="43" spans="1:9" s="155" customFormat="1" ht="18" customHeight="1" x14ac:dyDescent="0.2">
      <c r="A43" s="159" t="s">
        <v>106</v>
      </c>
      <c r="B43" s="160"/>
      <c r="C43" s="164">
        <v>11</v>
      </c>
      <c r="D43" s="169">
        <f>B43*C43</f>
        <v>0</v>
      </c>
    </row>
    <row r="44" spans="1:9" s="155" customFormat="1" ht="18" customHeight="1" x14ac:dyDescent="0.2">
      <c r="A44" s="161" t="s">
        <v>107</v>
      </c>
      <c r="B44" s="162"/>
      <c r="C44" s="145">
        <v>42</v>
      </c>
      <c r="D44" s="170">
        <f>B44*C44</f>
        <v>0</v>
      </c>
    </row>
    <row r="45" spans="1:9" s="155" customFormat="1" ht="18" customHeight="1" x14ac:dyDescent="0.2">
      <c r="A45" s="159" t="s">
        <v>108</v>
      </c>
      <c r="B45" s="160"/>
      <c r="C45" s="169">
        <v>35</v>
      </c>
      <c r="D45" s="171">
        <f>B45*C45</f>
        <v>0</v>
      </c>
    </row>
    <row r="46" spans="1:9" s="155" customFormat="1" ht="18" customHeight="1" x14ac:dyDescent="0.2">
      <c r="A46" s="172"/>
    </row>
    <row r="47" spans="1:9" s="155" customFormat="1" ht="18" customHeight="1" x14ac:dyDescent="0.2">
      <c r="A47" s="172"/>
    </row>
    <row r="48" spans="1:9" s="155" customFormat="1" ht="18" customHeight="1" x14ac:dyDescent="0.2">
      <c r="A48" s="172"/>
    </row>
    <row r="49" spans="1:9" ht="16.5" customHeight="1" x14ac:dyDescent="0.2">
      <c r="A49" s="173"/>
      <c r="B49" s="173"/>
      <c r="C49" s="174" t="s">
        <v>14</v>
      </c>
      <c r="D49" s="175">
        <f>SUM(D25:D29,D31:D33,D35,D37:D41,D43:D45)</f>
        <v>0</v>
      </c>
      <c r="E49" s="102"/>
    </row>
    <row r="50" spans="1:9" ht="16.5" customHeight="1" x14ac:dyDescent="0.2">
      <c r="A50" s="173"/>
      <c r="B50" s="173"/>
      <c r="C50" s="174" t="s">
        <v>15</v>
      </c>
      <c r="D50" s="54">
        <v>0.2</v>
      </c>
      <c r="E50" s="102"/>
    </row>
    <row r="51" spans="1:9" ht="18" customHeight="1" x14ac:dyDescent="0.2">
      <c r="A51" s="109"/>
      <c r="B51" s="109"/>
      <c r="C51" s="174" t="s">
        <v>17</v>
      </c>
      <c r="D51" s="55">
        <f>D49*D50</f>
        <v>0</v>
      </c>
    </row>
    <row r="52" spans="1:9" ht="20.25" customHeight="1" x14ac:dyDescent="0.2">
      <c r="C52" s="176" t="s">
        <v>18</v>
      </c>
      <c r="D52" s="177">
        <f>D49+D51</f>
        <v>0</v>
      </c>
    </row>
    <row r="53" spans="1:9" x14ac:dyDescent="0.2">
      <c r="C53" s="178"/>
      <c r="D53" s="109"/>
    </row>
    <row r="54" spans="1:9" x14ac:dyDescent="0.2">
      <c r="A54" s="179"/>
      <c r="B54" s="179"/>
      <c r="D54" s="179"/>
      <c r="E54" s="179"/>
    </row>
    <row r="55" spans="1:9" x14ac:dyDescent="0.2">
      <c r="A55" s="179"/>
      <c r="B55" s="179"/>
      <c r="D55" s="179"/>
      <c r="E55" s="179"/>
    </row>
    <row r="56" spans="1:9" x14ac:dyDescent="0.2">
      <c r="A56" s="179"/>
      <c r="B56" s="179"/>
      <c r="D56" s="179"/>
      <c r="E56" s="179"/>
    </row>
    <row r="57" spans="1:9" x14ac:dyDescent="0.2">
      <c r="C57" s="180"/>
      <c r="D57" s="181"/>
    </row>
    <row r="58" spans="1:9" x14ac:dyDescent="0.2">
      <c r="C58" s="180"/>
      <c r="D58" s="181"/>
    </row>
    <row r="59" spans="1:9" x14ac:dyDescent="0.2">
      <c r="A59" s="109"/>
      <c r="B59" s="109"/>
      <c r="C59" s="178"/>
      <c r="D59" s="109"/>
      <c r="I59" s="109"/>
    </row>
    <row r="60" spans="1:9" x14ac:dyDescent="0.2">
      <c r="A60" s="181"/>
      <c r="B60" s="181"/>
      <c r="C60" s="178"/>
      <c r="D60" s="109"/>
      <c r="I60" s="109"/>
    </row>
    <row r="61" spans="1:9" x14ac:dyDescent="0.2">
      <c r="A61" s="109"/>
      <c r="B61" s="109"/>
      <c r="C61" s="178"/>
      <c r="D61" s="109"/>
    </row>
    <row r="62" spans="1:9" x14ac:dyDescent="0.2">
      <c r="A62" s="109"/>
      <c r="B62" s="109"/>
      <c r="C62" s="178"/>
      <c r="D62" s="109"/>
    </row>
    <row r="63" spans="1:9" x14ac:dyDescent="0.2">
      <c r="A63" s="109"/>
      <c r="B63" s="109"/>
      <c r="C63" s="178"/>
      <c r="D63" s="109"/>
    </row>
    <row r="64" spans="1:9" x14ac:dyDescent="0.2">
      <c r="A64" s="109"/>
      <c r="B64" s="109"/>
      <c r="C64" s="178"/>
      <c r="D64" s="109"/>
    </row>
    <row r="65" spans="1:4" x14ac:dyDescent="0.2">
      <c r="A65" s="109"/>
      <c r="B65" s="109"/>
      <c r="C65" s="178"/>
      <c r="D65" s="109"/>
    </row>
    <row r="66" spans="1:4" x14ac:dyDescent="0.2">
      <c r="A66" s="109"/>
      <c r="B66" s="109"/>
      <c r="C66" s="178"/>
      <c r="D66" s="109"/>
    </row>
    <row r="67" spans="1:4" x14ac:dyDescent="0.2">
      <c r="A67" s="109"/>
      <c r="B67" s="109"/>
    </row>
  </sheetData>
  <autoFilter ref="A23:D45"/>
  <mergeCells count="15">
    <mergeCell ref="K8:M8"/>
    <mergeCell ref="B9:D9"/>
    <mergeCell ref="F10:H10"/>
    <mergeCell ref="B1:D1"/>
    <mergeCell ref="F4:H4"/>
    <mergeCell ref="B5:D5"/>
    <mergeCell ref="F5:G5"/>
    <mergeCell ref="B6:D6"/>
    <mergeCell ref="G11:I11"/>
    <mergeCell ref="A18:D18"/>
    <mergeCell ref="A20:D20"/>
    <mergeCell ref="A21:D21"/>
    <mergeCell ref="B7:D7"/>
    <mergeCell ref="B8:D8"/>
    <mergeCell ref="F8:H8"/>
  </mergeCells>
  <dataValidations count="3">
    <dataValidation type="list" allowBlank="1" showInputMessage="1" showErrorMessage="1" sqref="C4">
      <formula1>Num_Client</formula1>
    </dataValidation>
    <dataValidation type="list" allowBlank="1" showInputMessage="1" showErrorMessage="1" sqref="D15">
      <formula1>Initiales_CA</formula1>
    </dataValidation>
    <dataValidation type="list" allowBlank="1" showInputMessage="1" showErrorMessage="1" sqref="D14">
      <formula1>Initiales_Prépa</formula1>
    </dataValidation>
  </dataValidations>
  <printOptions horizontalCentered="1"/>
  <pageMargins left="0.7" right="0.7" top="0.75" bottom="0.75" header="0.3" footer="0.3"/>
  <pageSetup scale="61" orientation="portrait" horizont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6151" r:id="rId4" name="Button 7">
              <controlPr defaultSize="0" print="0" autoFill="0" autoPict="0" macro="[0]!EFFACER_CICM">
                <anchor moveWithCells="1" sizeWithCells="1">
                  <from>
                    <xdr:col>0</xdr:col>
                    <xdr:colOff>466725</xdr:colOff>
                    <xdr:row>13</xdr:row>
                    <xdr:rowOff>142875</xdr:rowOff>
                  </from>
                  <to>
                    <xdr:col>0</xdr:col>
                    <xdr:colOff>2057400</xdr:colOff>
                    <xdr:row>15</xdr:row>
                    <xdr:rowOff>123825</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tabColor rgb="FFFF4215"/>
    <pageSetUpPr fitToPage="1"/>
  </sheetPr>
  <dimension ref="A1:P58"/>
  <sheetViews>
    <sheetView showGridLines="0" showWhiteSpace="0" view="pageBreakPreview" zoomScale="85" zoomScaleNormal="90" zoomScaleSheetLayoutView="85" workbookViewId="0">
      <selection activeCell="G22" sqref="G22"/>
    </sheetView>
  </sheetViews>
  <sheetFormatPr baseColWidth="10" defaultColWidth="9.140625" defaultRowHeight="12.75" x14ac:dyDescent="0.2"/>
  <cols>
    <col min="1" max="1" width="56.28515625" style="99" customWidth="1"/>
    <col min="2" max="2" width="13.42578125" style="99" customWidth="1"/>
    <col min="3" max="3" width="14.85546875" style="179" customWidth="1"/>
    <col min="4" max="4" width="15" style="99" customWidth="1"/>
    <col min="5" max="5" width="14" style="99" customWidth="1"/>
    <col min="6" max="16384" width="9.140625" style="99"/>
  </cols>
  <sheetData>
    <row r="1" spans="1:16" ht="44.25" customHeight="1" x14ac:dyDescent="0.2">
      <c r="B1" s="236" t="s">
        <v>2</v>
      </c>
      <c r="C1" s="236"/>
      <c r="D1" s="236"/>
    </row>
    <row r="2" spans="1:16" ht="13.5" customHeight="1" x14ac:dyDescent="0.2">
      <c r="B2" s="100"/>
      <c r="C2" s="100"/>
      <c r="D2" s="100"/>
    </row>
    <row r="3" spans="1:16" ht="15" customHeight="1" x14ac:dyDescent="0.2">
      <c r="B3" s="101"/>
      <c r="C3" s="101"/>
      <c r="D3" s="101"/>
    </row>
    <row r="4" spans="1:16" ht="23.1" customHeight="1" x14ac:dyDescent="0.2">
      <c r="B4" s="80" t="s">
        <v>53</v>
      </c>
      <c r="C4" s="83" t="s">
        <v>56</v>
      </c>
      <c r="D4" s="83"/>
      <c r="F4" s="237"/>
      <c r="G4" s="237"/>
      <c r="H4" s="237"/>
    </row>
    <row r="5" spans="1:16" ht="23.1" customHeight="1" x14ac:dyDescent="0.2">
      <c r="A5" s="102"/>
      <c r="B5" s="223" t="str">
        <f>IF(raison_sociale="","",VLOOKUP(C4,client,2))</f>
        <v>Société XX</v>
      </c>
      <c r="C5" s="224"/>
      <c r="D5" s="225"/>
      <c r="E5" s="102"/>
      <c r="F5" s="237"/>
      <c r="G5" s="237"/>
    </row>
    <row r="6" spans="1:16" ht="23.1" customHeight="1" x14ac:dyDescent="0.2">
      <c r="A6" s="102"/>
      <c r="B6" s="226" t="str">
        <f>IF(service="","",VLOOKUP(C4,client,3))</f>
        <v/>
      </c>
      <c r="C6" s="227"/>
      <c r="D6" s="228"/>
      <c r="E6" s="103"/>
    </row>
    <row r="7" spans="1:16" ht="23.1" customHeight="1" x14ac:dyDescent="0.2">
      <c r="A7" s="102"/>
      <c r="B7" s="226" t="str">
        <f>IF(adresse="","",VLOOKUP(C4,client,4))</f>
        <v>04, rue de l'Étang</v>
      </c>
      <c r="C7" s="227"/>
      <c r="D7" s="228"/>
      <c r="E7" s="104"/>
      <c r="F7" s="105"/>
      <c r="G7" s="105"/>
      <c r="H7" s="105"/>
    </row>
    <row r="8" spans="1:16" s="107" customFormat="1" ht="23.1" customHeight="1" x14ac:dyDescent="0.2">
      <c r="A8" s="106"/>
      <c r="B8" s="219" t="str">
        <f>VLOOKUP(C4,client,5)</f>
        <v>Val Euromoselle</v>
      </c>
      <c r="C8" s="220"/>
      <c r="D8" s="221"/>
      <c r="E8" s="104"/>
      <c r="F8" s="233"/>
      <c r="G8" s="233"/>
      <c r="H8" s="233"/>
      <c r="K8" s="234"/>
      <c r="L8" s="234"/>
      <c r="M8" s="234"/>
    </row>
    <row r="9" spans="1:16" s="107" customFormat="1" ht="23.1" customHeight="1" x14ac:dyDescent="0.2">
      <c r="A9" s="106"/>
      <c r="B9" s="215" t="str">
        <f>CONCATENATE(VLOOKUP(C4,client,6)," ",VLOOKUP(C4,client,7))</f>
        <v>57140 PLESNOIS</v>
      </c>
      <c r="C9" s="216"/>
      <c r="D9" s="217"/>
      <c r="E9" s="104"/>
      <c r="F9" s="108"/>
      <c r="G9" s="108"/>
      <c r="H9" s="108"/>
      <c r="I9" s="106"/>
      <c r="J9" s="106"/>
      <c r="K9" s="106"/>
      <c r="L9" s="106"/>
      <c r="M9" s="106"/>
      <c r="N9" s="106"/>
      <c r="O9" s="106"/>
      <c r="P9" s="106"/>
    </row>
    <row r="10" spans="1:16" ht="15" customHeight="1" x14ac:dyDescent="0.25">
      <c r="A10" s="109"/>
      <c r="B10" s="110"/>
      <c r="C10" s="111"/>
      <c r="D10" s="112"/>
      <c r="E10" s="113"/>
      <c r="F10" s="235"/>
      <c r="G10" s="235"/>
      <c r="H10" s="235"/>
      <c r="I10" s="102"/>
      <c r="J10" s="102"/>
      <c r="K10" s="102"/>
      <c r="L10" s="102"/>
      <c r="M10" s="102"/>
      <c r="N10" s="102"/>
      <c r="O10" s="102"/>
      <c r="P10" s="102"/>
    </row>
    <row r="11" spans="1:16" ht="15" customHeight="1" x14ac:dyDescent="0.25">
      <c r="A11" s="114"/>
      <c r="B11" s="115"/>
      <c r="C11" s="116"/>
      <c r="D11" s="117"/>
      <c r="E11" s="118"/>
      <c r="F11" s="105"/>
      <c r="G11" s="229"/>
      <c r="H11" s="229"/>
      <c r="I11" s="229"/>
      <c r="J11" s="102"/>
      <c r="K11" s="102"/>
      <c r="L11" s="102"/>
      <c r="M11" s="102"/>
      <c r="N11" s="102"/>
      <c r="O11" s="102"/>
      <c r="P11" s="102"/>
    </row>
    <row r="12" spans="1:16" ht="21" customHeight="1" x14ac:dyDescent="0.3">
      <c r="A12" s="114"/>
      <c r="B12" s="119"/>
      <c r="C12" s="68" t="s">
        <v>0</v>
      </c>
      <c r="D12" s="85"/>
      <c r="E12" s="118"/>
      <c r="F12" s="105"/>
      <c r="G12" s="120"/>
      <c r="H12" s="105"/>
      <c r="I12" s="102"/>
      <c r="J12" s="116"/>
      <c r="K12" s="112"/>
      <c r="L12" s="102"/>
      <c r="M12" s="102"/>
      <c r="N12" s="102"/>
      <c r="O12" s="102"/>
      <c r="P12" s="102"/>
    </row>
    <row r="13" spans="1:16" ht="21" customHeight="1" x14ac:dyDescent="0.3">
      <c r="A13" s="114"/>
      <c r="B13" s="119"/>
      <c r="C13" s="68" t="s">
        <v>3</v>
      </c>
      <c r="D13" s="86"/>
      <c r="E13" s="118"/>
      <c r="F13" s="116"/>
      <c r="G13" s="120"/>
      <c r="H13" s="105"/>
      <c r="I13" s="102"/>
      <c r="J13" s="116"/>
      <c r="K13" s="112"/>
      <c r="L13" s="102"/>
      <c r="M13" s="102"/>
      <c r="N13" s="102"/>
      <c r="O13" s="102"/>
      <c r="P13" s="102"/>
    </row>
    <row r="14" spans="1:16" ht="21" customHeight="1" x14ac:dyDescent="0.3">
      <c r="A14" s="114"/>
      <c r="B14" s="115"/>
      <c r="C14" s="69" t="s">
        <v>6</v>
      </c>
      <c r="D14" s="87"/>
      <c r="E14" s="118"/>
      <c r="F14" s="116"/>
      <c r="G14" s="120"/>
      <c r="H14" s="105"/>
      <c r="I14" s="102"/>
      <c r="J14" s="121"/>
      <c r="K14" s="112"/>
      <c r="L14" s="102"/>
      <c r="M14" s="102"/>
      <c r="N14" s="102"/>
      <c r="O14" s="102"/>
      <c r="P14" s="102"/>
    </row>
    <row r="15" spans="1:16" ht="23.1" customHeight="1" x14ac:dyDescent="0.25">
      <c r="A15" s="114"/>
      <c r="B15" s="115"/>
      <c r="C15" s="69" t="s">
        <v>75</v>
      </c>
      <c r="D15" s="87"/>
      <c r="E15" s="118"/>
      <c r="F15" s="121"/>
      <c r="G15" s="112"/>
      <c r="H15" s="116"/>
      <c r="I15" s="117"/>
      <c r="J15" s="102"/>
      <c r="K15" s="102"/>
      <c r="L15" s="102"/>
      <c r="M15" s="102"/>
      <c r="N15" s="102"/>
      <c r="O15" s="102"/>
      <c r="P15" s="102"/>
    </row>
    <row r="16" spans="1:16" ht="15" customHeight="1" x14ac:dyDescent="0.25">
      <c r="A16" s="114"/>
      <c r="B16" s="115"/>
      <c r="C16" s="115"/>
      <c r="D16" s="115"/>
      <c r="E16" s="118"/>
      <c r="F16" s="121"/>
      <c r="G16" s="112"/>
      <c r="H16" s="116"/>
      <c r="I16" s="117"/>
      <c r="J16" s="102"/>
      <c r="K16" s="102"/>
      <c r="L16" s="102"/>
      <c r="M16" s="102"/>
      <c r="N16" s="102"/>
      <c r="O16" s="102"/>
      <c r="P16" s="102"/>
    </row>
    <row r="17" spans="1:16" ht="18.75" customHeight="1" x14ac:dyDescent="0.2">
      <c r="A17" s="230" t="s">
        <v>110</v>
      </c>
      <c r="B17" s="230"/>
      <c r="C17" s="230"/>
      <c r="D17" s="230"/>
      <c r="E17" s="122"/>
      <c r="F17" s="123"/>
      <c r="G17" s="103"/>
      <c r="H17" s="121"/>
      <c r="I17" s="112"/>
      <c r="J17" s="124"/>
      <c r="K17" s="124"/>
      <c r="L17" s="124"/>
      <c r="M17" s="124"/>
      <c r="N17" s="102"/>
      <c r="O17" s="102"/>
      <c r="P17" s="102"/>
    </row>
    <row r="18" spans="1:16" s="132" customFormat="1" ht="6" customHeight="1" x14ac:dyDescent="0.25">
      <c r="A18" s="125"/>
      <c r="B18" s="125"/>
      <c r="C18" s="125"/>
      <c r="D18" s="125"/>
      <c r="E18" s="122"/>
      <c r="F18" s="126"/>
      <c r="G18" s="127"/>
      <c r="H18" s="128"/>
      <c r="I18" s="129"/>
      <c r="J18" s="130"/>
      <c r="K18" s="130"/>
      <c r="L18" s="131"/>
      <c r="M18" s="131"/>
    </row>
    <row r="19" spans="1:16" ht="18" customHeight="1" x14ac:dyDescent="0.25">
      <c r="A19" s="231"/>
      <c r="B19" s="231"/>
      <c r="C19" s="231"/>
      <c r="D19" s="231"/>
      <c r="E19" s="133"/>
      <c r="F19" s="123"/>
      <c r="G19" s="104"/>
      <c r="H19" s="134"/>
      <c r="I19" s="129"/>
      <c r="J19" s="124"/>
      <c r="K19" s="124"/>
      <c r="L19" s="135"/>
      <c r="M19" s="135"/>
    </row>
    <row r="20" spans="1:16" ht="18" customHeight="1" x14ac:dyDescent="0.25">
      <c r="A20" s="232"/>
      <c r="B20" s="232"/>
      <c r="C20" s="232"/>
      <c r="D20" s="232"/>
      <c r="E20" s="136"/>
      <c r="F20" s="137"/>
      <c r="G20" s="104"/>
      <c r="H20" s="134"/>
      <c r="I20" s="130"/>
      <c r="J20" s="130"/>
      <c r="K20" s="124"/>
      <c r="L20" s="135"/>
      <c r="M20" s="135"/>
    </row>
    <row r="21" spans="1:16" ht="8.25" customHeight="1" x14ac:dyDescent="0.25">
      <c r="A21" s="138"/>
      <c r="B21" s="138"/>
      <c r="C21" s="138"/>
      <c r="D21" s="138"/>
      <c r="E21" s="136"/>
      <c r="F21" s="137"/>
      <c r="G21" s="104"/>
      <c r="H21" s="134"/>
      <c r="I21" s="130"/>
      <c r="J21" s="130"/>
      <c r="K21" s="124"/>
      <c r="L21" s="135"/>
      <c r="M21" s="135"/>
    </row>
    <row r="22" spans="1:16" ht="24" customHeight="1" x14ac:dyDescent="0.25">
      <c r="A22" s="139" t="s">
        <v>90</v>
      </c>
      <c r="B22" s="140" t="s">
        <v>76</v>
      </c>
      <c r="C22" s="140" t="s">
        <v>111</v>
      </c>
      <c r="D22" s="140" t="s">
        <v>5</v>
      </c>
      <c r="E22" s="136"/>
      <c r="F22" s="137"/>
      <c r="G22" s="104"/>
      <c r="H22" s="134"/>
      <c r="I22" s="130"/>
      <c r="J22" s="130"/>
      <c r="K22" s="124"/>
      <c r="L22" s="135"/>
      <c r="M22" s="135"/>
    </row>
    <row r="23" spans="1:16" ht="4.5" customHeight="1" x14ac:dyDescent="0.25">
      <c r="A23" s="182"/>
      <c r="B23" s="182"/>
      <c r="C23" s="182"/>
      <c r="D23" s="182"/>
      <c r="E23" s="136"/>
      <c r="F23" s="137"/>
      <c r="G23" s="104"/>
      <c r="H23" s="134"/>
      <c r="I23" s="130"/>
      <c r="J23" s="130"/>
      <c r="K23" s="124"/>
      <c r="L23" s="135"/>
      <c r="M23" s="135"/>
    </row>
    <row r="24" spans="1:16" ht="18.95" customHeight="1" x14ac:dyDescent="0.25">
      <c r="A24" s="141" t="s">
        <v>115</v>
      </c>
      <c r="B24" s="141"/>
      <c r="C24" s="183">
        <v>230</v>
      </c>
      <c r="D24" s="183">
        <f>C24*B24</f>
        <v>0</v>
      </c>
      <c r="E24" s="136"/>
      <c r="F24" s="137"/>
      <c r="G24" s="104"/>
      <c r="H24" s="134"/>
      <c r="I24" s="130"/>
      <c r="J24" s="130"/>
      <c r="K24" s="124"/>
      <c r="L24" s="135"/>
      <c r="M24" s="135"/>
    </row>
    <row r="25" spans="1:16" ht="18" customHeight="1" x14ac:dyDescent="0.25">
      <c r="A25" s="143" t="s">
        <v>116</v>
      </c>
      <c r="B25" s="144"/>
      <c r="C25" s="145"/>
      <c r="D25" s="146"/>
      <c r="E25" s="102"/>
      <c r="G25" s="105"/>
      <c r="H25" s="147"/>
      <c r="I25" s="130"/>
      <c r="J25" s="124"/>
      <c r="K25" s="124"/>
      <c r="L25" s="135"/>
      <c r="M25" s="135"/>
    </row>
    <row r="26" spans="1:16" s="155" customFormat="1" ht="18" customHeight="1" x14ac:dyDescent="0.2">
      <c r="A26" s="148" t="s">
        <v>117</v>
      </c>
      <c r="B26" s="149"/>
      <c r="C26" s="150"/>
      <c r="D26" s="151"/>
      <c r="E26" s="152"/>
      <c r="F26" s="153"/>
      <c r="G26" s="153"/>
      <c r="H26" s="154"/>
      <c r="I26" s="154"/>
    </row>
    <row r="27" spans="1:16" s="155" customFormat="1" ht="18.95" customHeight="1" x14ac:dyDescent="0.2">
      <c r="A27" s="141" t="s">
        <v>118</v>
      </c>
      <c r="B27" s="141"/>
      <c r="C27" s="184">
        <v>130</v>
      </c>
      <c r="D27" s="183">
        <f>C27*B27</f>
        <v>0</v>
      </c>
      <c r="E27" s="152"/>
      <c r="F27" s="153"/>
      <c r="G27" s="154"/>
      <c r="H27" s="154"/>
      <c r="I27" s="154"/>
    </row>
    <row r="28" spans="1:16" s="155" customFormat="1" ht="18" customHeight="1" x14ac:dyDescent="0.2">
      <c r="A28" s="159" t="s">
        <v>119</v>
      </c>
      <c r="B28" s="160"/>
      <c r="C28" s="150"/>
      <c r="D28" s="158"/>
      <c r="E28" s="152"/>
      <c r="F28" s="153"/>
      <c r="G28" s="154"/>
      <c r="H28" s="154"/>
      <c r="I28" s="154"/>
    </row>
    <row r="29" spans="1:16" s="155" customFormat="1" ht="18" customHeight="1" x14ac:dyDescent="0.2">
      <c r="A29" s="161" t="s">
        <v>120</v>
      </c>
      <c r="B29" s="162"/>
      <c r="C29" s="145"/>
      <c r="D29" s="163"/>
      <c r="E29" s="152"/>
      <c r="F29" s="153"/>
      <c r="G29" s="154"/>
      <c r="H29" s="154"/>
      <c r="I29" s="154"/>
    </row>
    <row r="30" spans="1:16" s="155" customFormat="1" ht="18" customHeight="1" x14ac:dyDescent="0.2">
      <c r="A30" s="159" t="s">
        <v>121</v>
      </c>
      <c r="B30" s="160"/>
      <c r="C30" s="164"/>
      <c r="D30" s="165"/>
      <c r="E30" s="153"/>
      <c r="F30" s="153"/>
      <c r="G30" s="154"/>
      <c r="H30" s="154"/>
      <c r="I30" s="154"/>
    </row>
    <row r="31" spans="1:16" s="155" customFormat="1" ht="18.95" customHeight="1" x14ac:dyDescent="0.2">
      <c r="A31" s="141" t="s">
        <v>122</v>
      </c>
      <c r="B31" s="141"/>
      <c r="C31" s="183">
        <v>160</v>
      </c>
      <c r="D31" s="183">
        <f>C31*B31</f>
        <v>0</v>
      </c>
    </row>
    <row r="32" spans="1:16" s="155" customFormat="1" ht="18" customHeight="1" x14ac:dyDescent="0.2">
      <c r="A32" s="159" t="s">
        <v>119</v>
      </c>
      <c r="B32" s="160"/>
      <c r="C32" s="164"/>
      <c r="D32" s="169"/>
    </row>
    <row r="33" spans="1:5" s="155" customFormat="1" ht="18" customHeight="1" x14ac:dyDescent="0.2">
      <c r="A33" s="161" t="s">
        <v>123</v>
      </c>
      <c r="B33" s="162"/>
      <c r="C33" s="145"/>
      <c r="D33" s="170"/>
    </row>
    <row r="34" spans="1:5" s="155" customFormat="1" ht="18" customHeight="1" x14ac:dyDescent="0.2">
      <c r="A34" s="159" t="s">
        <v>124</v>
      </c>
      <c r="B34" s="160"/>
      <c r="C34" s="164"/>
      <c r="D34" s="169"/>
    </row>
    <row r="35" spans="1:5" s="155" customFormat="1" ht="18" customHeight="1" x14ac:dyDescent="0.2">
      <c r="A35" s="161" t="s">
        <v>125</v>
      </c>
      <c r="B35" s="162"/>
      <c r="C35" s="145"/>
      <c r="D35" s="170"/>
    </row>
    <row r="36" spans="1:5" s="155" customFormat="1" ht="18" customHeight="1" x14ac:dyDescent="0.2">
      <c r="A36" s="159" t="s">
        <v>126</v>
      </c>
      <c r="B36" s="160"/>
      <c r="C36" s="164"/>
      <c r="D36" s="169"/>
    </row>
    <row r="37" spans="1:5" s="155" customFormat="1" ht="18" customHeight="1" x14ac:dyDescent="0.2">
      <c r="A37" s="161" t="s">
        <v>121</v>
      </c>
      <c r="B37" s="162"/>
      <c r="C37" s="145"/>
      <c r="D37" s="170"/>
    </row>
    <row r="38" spans="1:5" s="155" customFormat="1" ht="18" customHeight="1" x14ac:dyDescent="0.2">
      <c r="A38" s="172"/>
    </row>
    <row r="39" spans="1:5" s="155" customFormat="1" ht="18" customHeight="1" x14ac:dyDescent="0.2">
      <c r="A39" s="172"/>
    </row>
    <row r="40" spans="1:5" ht="16.5" customHeight="1" x14ac:dyDescent="0.2">
      <c r="A40" s="173"/>
      <c r="B40" s="173"/>
      <c r="C40" s="174" t="s">
        <v>14</v>
      </c>
      <c r="D40" s="175">
        <f>D31+D27+D24</f>
        <v>0</v>
      </c>
      <c r="E40" s="102"/>
    </row>
    <row r="41" spans="1:5" ht="16.5" customHeight="1" x14ac:dyDescent="0.2">
      <c r="A41" s="173"/>
      <c r="B41" s="173"/>
      <c r="C41" s="174" t="s">
        <v>15</v>
      </c>
      <c r="D41" s="54">
        <v>0.2</v>
      </c>
      <c r="E41" s="102"/>
    </row>
    <row r="42" spans="1:5" ht="18" customHeight="1" x14ac:dyDescent="0.2">
      <c r="A42" s="109"/>
      <c r="B42" s="109"/>
      <c r="C42" s="174" t="s">
        <v>17</v>
      </c>
      <c r="D42" s="55">
        <f>D40*D41</f>
        <v>0</v>
      </c>
    </row>
    <row r="43" spans="1:5" ht="20.25" customHeight="1" x14ac:dyDescent="0.2">
      <c r="C43" s="176" t="s">
        <v>18</v>
      </c>
      <c r="D43" s="177">
        <f>D40+D42</f>
        <v>0</v>
      </c>
    </row>
    <row r="44" spans="1:5" x14ac:dyDescent="0.2">
      <c r="C44" s="178"/>
      <c r="D44" s="109"/>
    </row>
    <row r="45" spans="1:5" x14ac:dyDescent="0.2">
      <c r="A45" s="179"/>
      <c r="B45" s="179"/>
      <c r="D45" s="179"/>
      <c r="E45" s="179"/>
    </row>
    <row r="46" spans="1:5" x14ac:dyDescent="0.2">
      <c r="A46" s="179"/>
      <c r="B46" s="179"/>
      <c r="D46" s="179"/>
      <c r="E46" s="179"/>
    </row>
    <row r="47" spans="1:5" x14ac:dyDescent="0.2">
      <c r="A47" s="179"/>
      <c r="B47" s="179"/>
      <c r="D47" s="179"/>
      <c r="E47" s="179"/>
    </row>
    <row r="48" spans="1:5" x14ac:dyDescent="0.2">
      <c r="C48" s="180"/>
      <c r="D48" s="181"/>
    </row>
    <row r="49" spans="1:9" x14ac:dyDescent="0.2">
      <c r="C49" s="180"/>
      <c r="D49" s="181"/>
    </row>
    <row r="50" spans="1:9" x14ac:dyDescent="0.2">
      <c r="A50" s="109"/>
      <c r="B50" s="109"/>
      <c r="C50" s="178"/>
      <c r="D50" s="109"/>
      <c r="I50" s="109"/>
    </row>
    <row r="51" spans="1:9" x14ac:dyDescent="0.2">
      <c r="A51" s="181"/>
      <c r="B51" s="181"/>
      <c r="C51" s="178"/>
      <c r="D51" s="109"/>
      <c r="I51" s="109"/>
    </row>
    <row r="52" spans="1:9" x14ac:dyDescent="0.2">
      <c r="A52" s="109"/>
      <c r="B52" s="109"/>
      <c r="C52" s="178"/>
      <c r="D52" s="109"/>
    </row>
    <row r="53" spans="1:9" x14ac:dyDescent="0.2">
      <c r="A53" s="109"/>
      <c r="B53" s="109"/>
      <c r="C53" s="178"/>
      <c r="D53" s="109"/>
    </row>
    <row r="54" spans="1:9" x14ac:dyDescent="0.2">
      <c r="A54" s="109"/>
      <c r="B54" s="109"/>
      <c r="C54" s="178"/>
      <c r="D54" s="109"/>
    </row>
    <row r="55" spans="1:9" x14ac:dyDescent="0.2">
      <c r="A55" s="109"/>
      <c r="B55" s="109"/>
      <c r="C55" s="178"/>
      <c r="D55" s="109"/>
    </row>
    <row r="56" spans="1:9" x14ac:dyDescent="0.2">
      <c r="A56" s="109"/>
      <c r="B56" s="109"/>
      <c r="C56" s="178"/>
      <c r="D56" s="109"/>
    </row>
    <row r="57" spans="1:9" x14ac:dyDescent="0.2">
      <c r="A57" s="109"/>
      <c r="B57" s="109"/>
      <c r="C57" s="178"/>
      <c r="D57" s="109"/>
    </row>
    <row r="58" spans="1:9" x14ac:dyDescent="0.2">
      <c r="A58" s="109"/>
      <c r="B58" s="109"/>
    </row>
  </sheetData>
  <mergeCells count="15">
    <mergeCell ref="K8:M8"/>
    <mergeCell ref="B9:D9"/>
    <mergeCell ref="F10:H10"/>
    <mergeCell ref="B1:D1"/>
    <mergeCell ref="F4:H4"/>
    <mergeCell ref="B5:D5"/>
    <mergeCell ref="F5:G5"/>
    <mergeCell ref="B6:D6"/>
    <mergeCell ref="G11:I11"/>
    <mergeCell ref="A17:D17"/>
    <mergeCell ref="A19:D19"/>
    <mergeCell ref="A20:D20"/>
    <mergeCell ref="B7:D7"/>
    <mergeCell ref="B8:D8"/>
    <mergeCell ref="F8:H8"/>
  </mergeCells>
  <dataValidations count="3">
    <dataValidation type="list" allowBlank="1" showInputMessage="1" showErrorMessage="1" sqref="D14">
      <formula1>Initiales_Prépa</formula1>
    </dataValidation>
    <dataValidation type="list" allowBlank="1" showInputMessage="1" showErrorMessage="1" sqref="D15">
      <formula1>Initiales_CA</formula1>
    </dataValidation>
    <dataValidation type="list" allowBlank="1" showInputMessage="1" showErrorMessage="1" sqref="C4">
      <formula1>Num_Client</formula1>
    </dataValidation>
  </dataValidations>
  <printOptions horizontalCentered="1"/>
  <pageMargins left="0.70866141732283472" right="0.70866141732283472" top="0.74803149606299213" bottom="0.74803149606299213" header="0.31496062992125984" footer="0.31496062992125984"/>
  <pageSetup paperSize="9" scale="79"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7174" r:id="rId4" name="Button 6">
              <controlPr defaultSize="0" print="0" autoFill="0" autoPict="0" macro="[0]!EFFACER_CICMPRO">
                <anchor moveWithCells="1" sizeWithCells="1">
                  <from>
                    <xdr:col>0</xdr:col>
                    <xdr:colOff>419100</xdr:colOff>
                    <xdr:row>13</xdr:row>
                    <xdr:rowOff>47625</xdr:rowOff>
                  </from>
                  <to>
                    <xdr:col>0</xdr:col>
                    <xdr:colOff>1924050</xdr:colOff>
                    <xdr:row>14</xdr:row>
                    <xdr:rowOff>266700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333333"/>
  </sheetPr>
  <dimension ref="A1:G32"/>
  <sheetViews>
    <sheetView workbookViewId="0">
      <selection activeCell="D3" sqref="D3"/>
    </sheetView>
  </sheetViews>
  <sheetFormatPr baseColWidth="10" defaultRowHeight="12.75" x14ac:dyDescent="0.2"/>
  <cols>
    <col min="2" max="2" width="23.42578125" bestFit="1" customWidth="1"/>
    <col min="3" max="3" width="7" bestFit="1" customWidth="1"/>
    <col min="4" max="4" width="18.85546875" bestFit="1" customWidth="1"/>
    <col min="5" max="5" width="23.5703125" bestFit="1" customWidth="1"/>
    <col min="6" max="6" width="6" style="77" bestFit="1" customWidth="1"/>
    <col min="7" max="7" width="26.140625" bestFit="1" customWidth="1"/>
  </cols>
  <sheetData>
    <row r="1" spans="1:7" ht="22.5" customHeight="1" x14ac:dyDescent="0.2">
      <c r="A1" s="203" t="s">
        <v>52</v>
      </c>
      <c r="B1" s="205" t="s">
        <v>24</v>
      </c>
      <c r="C1" s="205" t="s">
        <v>25</v>
      </c>
      <c r="D1" s="205" t="s">
        <v>26</v>
      </c>
      <c r="E1" s="205" t="s">
        <v>36</v>
      </c>
      <c r="F1" s="206" t="s">
        <v>27</v>
      </c>
      <c r="G1" s="205" t="s">
        <v>28</v>
      </c>
    </row>
    <row r="2" spans="1:7" ht="12.75" customHeight="1" x14ac:dyDescent="0.2">
      <c r="A2" s="94"/>
      <c r="B2" s="94"/>
      <c r="C2" s="94"/>
      <c r="D2" s="94"/>
      <c r="E2" s="94"/>
      <c r="F2" s="95"/>
      <c r="G2" s="94"/>
    </row>
    <row r="3" spans="1:7" x14ac:dyDescent="0.2">
      <c r="A3" s="79" t="s">
        <v>54</v>
      </c>
      <c r="B3" s="75" t="s">
        <v>134</v>
      </c>
      <c r="C3" s="84" t="s">
        <v>23</v>
      </c>
      <c r="D3" s="75" t="s">
        <v>49</v>
      </c>
      <c r="E3" s="90" t="s">
        <v>23</v>
      </c>
      <c r="F3" s="76" t="s">
        <v>50</v>
      </c>
      <c r="G3" s="75" t="s">
        <v>51</v>
      </c>
    </row>
    <row r="4" spans="1:7" x14ac:dyDescent="0.2">
      <c r="A4" s="79" t="s">
        <v>55</v>
      </c>
      <c r="B4" s="75" t="s">
        <v>135</v>
      </c>
      <c r="C4" s="84" t="s">
        <v>23</v>
      </c>
      <c r="D4" s="75" t="s">
        <v>45</v>
      </c>
      <c r="E4" s="89" t="s">
        <v>46</v>
      </c>
      <c r="F4" s="76" t="s">
        <v>47</v>
      </c>
      <c r="G4" s="75" t="s">
        <v>48</v>
      </c>
    </row>
    <row r="5" spans="1:7" x14ac:dyDescent="0.2">
      <c r="A5" s="79" t="s">
        <v>56</v>
      </c>
      <c r="B5" s="75" t="s">
        <v>137</v>
      </c>
      <c r="C5" s="84" t="s">
        <v>23</v>
      </c>
      <c r="D5" s="75" t="s">
        <v>41</v>
      </c>
      <c r="E5" s="89" t="s">
        <v>42</v>
      </c>
      <c r="F5" s="76" t="s">
        <v>43</v>
      </c>
      <c r="G5" s="75" t="s">
        <v>44</v>
      </c>
    </row>
    <row r="6" spans="1:7" x14ac:dyDescent="0.2">
      <c r="A6" s="79" t="s">
        <v>57</v>
      </c>
      <c r="B6" s="75" t="s">
        <v>136</v>
      </c>
      <c r="C6" s="84" t="s">
        <v>23</v>
      </c>
      <c r="D6" s="73" t="s">
        <v>23</v>
      </c>
      <c r="E6" s="89" t="s">
        <v>38</v>
      </c>
      <c r="F6" s="76" t="s">
        <v>39</v>
      </c>
      <c r="G6" s="75" t="s">
        <v>40</v>
      </c>
    </row>
    <row r="7" spans="1:7" x14ac:dyDescent="0.2">
      <c r="A7" s="79" t="s">
        <v>58</v>
      </c>
      <c r="B7" s="75" t="s">
        <v>138</v>
      </c>
      <c r="C7" s="84" t="s">
        <v>23</v>
      </c>
      <c r="D7" s="75" t="s">
        <v>33</v>
      </c>
      <c r="E7" s="89" t="s">
        <v>37</v>
      </c>
      <c r="F7" s="76" t="s">
        <v>35</v>
      </c>
      <c r="G7" s="75" t="s">
        <v>34</v>
      </c>
    </row>
    <row r="8" spans="1:7" x14ac:dyDescent="0.2">
      <c r="A8" s="79" t="s">
        <v>59</v>
      </c>
      <c r="B8" s="75" t="s">
        <v>139</v>
      </c>
      <c r="C8" s="84" t="s">
        <v>23</v>
      </c>
      <c r="D8" s="75" t="s">
        <v>31</v>
      </c>
      <c r="E8" s="90" t="s">
        <v>23</v>
      </c>
      <c r="F8" s="77">
        <v>68540</v>
      </c>
      <c r="G8" s="75" t="s">
        <v>32</v>
      </c>
    </row>
    <row r="9" spans="1:7" x14ac:dyDescent="0.2">
      <c r="A9" s="79" t="s">
        <v>60</v>
      </c>
      <c r="B9" s="75" t="s">
        <v>140</v>
      </c>
      <c r="C9" s="84" t="s">
        <v>23</v>
      </c>
      <c r="D9" s="75" t="s">
        <v>29</v>
      </c>
      <c r="E9" s="90" t="s">
        <v>23</v>
      </c>
      <c r="F9" s="77">
        <v>68270</v>
      </c>
      <c r="G9" s="75" t="s">
        <v>30</v>
      </c>
    </row>
    <row r="10" spans="1:7" x14ac:dyDescent="0.2">
      <c r="A10" s="79"/>
      <c r="E10" s="73"/>
      <c r="F10" s="76"/>
    </row>
    <row r="11" spans="1:7" x14ac:dyDescent="0.2">
      <c r="A11" s="79"/>
      <c r="F11" s="76"/>
    </row>
    <row r="12" spans="1:7" x14ac:dyDescent="0.2">
      <c r="A12" s="79"/>
      <c r="F12" s="76"/>
    </row>
    <row r="13" spans="1:7" x14ac:dyDescent="0.2">
      <c r="A13" s="79"/>
      <c r="F13" s="76"/>
    </row>
    <row r="14" spans="1:7" x14ac:dyDescent="0.2">
      <c r="A14" s="79"/>
      <c r="F14" s="76"/>
    </row>
    <row r="15" spans="1:7" x14ac:dyDescent="0.2">
      <c r="A15" s="79"/>
      <c r="F15" s="76"/>
    </row>
    <row r="16" spans="1:7" x14ac:dyDescent="0.2">
      <c r="A16" s="79"/>
      <c r="F16" s="76"/>
    </row>
    <row r="17" spans="1:6" x14ac:dyDescent="0.2">
      <c r="A17" s="79"/>
      <c r="F17" s="76"/>
    </row>
    <row r="18" spans="1:6" x14ac:dyDescent="0.2">
      <c r="A18" s="79"/>
      <c r="F18" s="76"/>
    </row>
    <row r="19" spans="1:6" x14ac:dyDescent="0.2">
      <c r="A19" s="79"/>
      <c r="F19" s="76"/>
    </row>
    <row r="20" spans="1:6" x14ac:dyDescent="0.2">
      <c r="A20" s="79"/>
      <c r="F20" s="76"/>
    </row>
    <row r="21" spans="1:6" x14ac:dyDescent="0.2">
      <c r="A21" s="79"/>
      <c r="F21" s="76"/>
    </row>
    <row r="22" spans="1:6" x14ac:dyDescent="0.2">
      <c r="A22" s="79"/>
      <c r="F22" s="76"/>
    </row>
    <row r="23" spans="1:6" x14ac:dyDescent="0.2">
      <c r="A23" s="79"/>
      <c r="F23" s="76"/>
    </row>
    <row r="24" spans="1:6" x14ac:dyDescent="0.2">
      <c r="A24" s="79"/>
      <c r="F24" s="76"/>
    </row>
    <row r="25" spans="1:6" x14ac:dyDescent="0.2">
      <c r="A25" s="79"/>
      <c r="F25" s="76"/>
    </row>
    <row r="26" spans="1:6" x14ac:dyDescent="0.2">
      <c r="A26" s="79"/>
      <c r="F26" s="76"/>
    </row>
    <row r="27" spans="1:6" x14ac:dyDescent="0.2">
      <c r="A27" s="79"/>
      <c r="F27" s="76"/>
    </row>
    <row r="28" spans="1:6" x14ac:dyDescent="0.2">
      <c r="A28" s="79"/>
      <c r="F28" s="76"/>
    </row>
    <row r="29" spans="1:6" x14ac:dyDescent="0.2">
      <c r="A29" s="79"/>
      <c r="F29" s="76"/>
    </row>
    <row r="30" spans="1:6" x14ac:dyDescent="0.2">
      <c r="A30" s="79"/>
      <c r="F30" s="76"/>
    </row>
    <row r="31" spans="1:6" x14ac:dyDescent="0.2">
      <c r="A31" s="79"/>
      <c r="F31" s="76"/>
    </row>
    <row r="32" spans="1:6" x14ac:dyDescent="0.2">
      <c r="A32" s="79"/>
      <c r="F32" s="76"/>
    </row>
  </sheetData>
  <sortState ref="A2:G31">
    <sortCondition ref="A2"/>
  </sortState>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333333"/>
  </sheetPr>
  <dimension ref="A1:D5"/>
  <sheetViews>
    <sheetView workbookViewId="0">
      <selection activeCell="C11" sqref="C11"/>
    </sheetView>
  </sheetViews>
  <sheetFormatPr baseColWidth="10" defaultRowHeight="12.75" x14ac:dyDescent="0.2"/>
  <cols>
    <col min="1" max="1" width="16.7109375" bestFit="1" customWidth="1"/>
    <col min="2" max="2" width="11.42578125" style="9"/>
    <col min="3" max="3" width="22.28515625" bestFit="1" customWidth="1"/>
    <col min="4" max="4" width="14.5703125" style="9" bestFit="1" customWidth="1"/>
  </cols>
  <sheetData>
    <row r="1" spans="1:4" ht="23.25" customHeight="1" x14ac:dyDescent="0.2">
      <c r="A1" s="203" t="s">
        <v>61</v>
      </c>
      <c r="B1" s="203" t="s">
        <v>62</v>
      </c>
      <c r="C1" s="204" t="s">
        <v>63</v>
      </c>
      <c r="D1" s="204" t="s">
        <v>74</v>
      </c>
    </row>
    <row r="2" spans="1:4" x14ac:dyDescent="0.2">
      <c r="A2" s="91"/>
      <c r="B2" s="93"/>
      <c r="C2" s="91"/>
      <c r="D2" s="93"/>
    </row>
    <row r="3" spans="1:4" x14ac:dyDescent="0.2">
      <c r="A3" t="s">
        <v>64</v>
      </c>
      <c r="B3" s="9" t="s">
        <v>65</v>
      </c>
      <c r="C3" s="75" t="s">
        <v>66</v>
      </c>
      <c r="D3" s="9" t="s">
        <v>67</v>
      </c>
    </row>
    <row r="4" spans="1:4" x14ac:dyDescent="0.2">
      <c r="A4" t="s">
        <v>70</v>
      </c>
      <c r="B4" s="9" t="s">
        <v>71</v>
      </c>
      <c r="C4" s="75" t="s">
        <v>68</v>
      </c>
      <c r="D4" s="9" t="s">
        <v>69</v>
      </c>
    </row>
    <row r="5" spans="1:4" x14ac:dyDescent="0.2">
      <c r="A5" t="s">
        <v>72</v>
      </c>
      <c r="B5" s="9" t="s">
        <v>73</v>
      </c>
    </row>
  </sheetData>
  <pageMargins left="0.7" right="0.7" top="0.75" bottom="0.75" header="0.3" footer="0.3"/>
  <pageSetup paperSize="9" orientation="portrait" horizontalDpi="1200" verticalDpi="120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B6277246-A437-444F-991B-750F0E4B231E}">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20</vt:i4>
      </vt:variant>
    </vt:vector>
  </HeadingPairs>
  <TitlesOfParts>
    <vt:vector size="29" baseType="lpstr">
      <vt:lpstr>INDEX</vt:lpstr>
      <vt:lpstr>Facture S1500</vt:lpstr>
      <vt:lpstr>Tarif S1500</vt:lpstr>
      <vt:lpstr>Facture B4000</vt:lpstr>
      <vt:lpstr>Tarif B4000</vt:lpstr>
      <vt:lpstr>Facture CICM</vt:lpstr>
      <vt:lpstr>Facture CICM hors série</vt:lpstr>
      <vt:lpstr>Client GEnSIAt</vt:lpstr>
      <vt:lpstr>RH</vt:lpstr>
      <vt:lpstr>adresse</vt:lpstr>
      <vt:lpstr>Chargé_aff</vt:lpstr>
      <vt:lpstr>client</vt:lpstr>
      <vt:lpstr>Compl_adresse_BP</vt:lpstr>
      <vt:lpstr>CP</vt:lpstr>
      <vt:lpstr>'Tarif B4000'!Description</vt:lpstr>
      <vt:lpstr>Description</vt:lpstr>
      <vt:lpstr>Initiales_CA</vt:lpstr>
      <vt:lpstr>Initiales_Prépa</vt:lpstr>
      <vt:lpstr>Num_Client</vt:lpstr>
      <vt:lpstr>Préparateur_Fact</vt:lpstr>
      <vt:lpstr>'Tarif B4000'!PU</vt:lpstr>
      <vt:lpstr>PU</vt:lpstr>
      <vt:lpstr>raison_sociale</vt:lpstr>
      <vt:lpstr>service</vt:lpstr>
      <vt:lpstr>VILLE</vt:lpstr>
      <vt:lpstr>'Facture B4000'!Zone_d_impression</vt:lpstr>
      <vt:lpstr>'Facture CICM'!Zone_d_impression</vt:lpstr>
      <vt:lpstr>'Facture CICM hors série'!Zone_d_impression</vt:lpstr>
      <vt:lpstr>'Facture S1500'!Zone_d_impression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2015-04-29T13:35:48Z</dcterms:created>
  <dcterms:modified xsi:type="dcterms:W3CDTF">2016-04-01T08:39:27Z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TC022643169991</vt:lpwstr>
  </property>
</Properties>
</file>