
<file path=[Content_Types].xml><?xml version="1.0" encoding="utf-8"?>
<Types xmlns="http://schemas.openxmlformats.org/package/2006/content-types">
  <Default Extension="bin" ContentType="application/vnd.openxmlformats-officedocument.spreadsheetml.printerSettings"/>
  <Override PartName="/xl/macrosheets/sheet1.xml" ContentType="application/vnd.ms-excel.macrosheet+xml"/>
  <Override PartName="/xl/theme/theme1.xml" ContentType="application/vnd.openxmlformats-officedocument.theme+xml"/>
  <Override PartName="/xl/styles.xml" ContentType="application/vnd.openxmlformats-officedocument.spreadsheetml.styles+xml"/>
  <Override PartName="/xl/drawings/drawing4.xml" ContentType="application/vnd.openxmlformats-officedocument.drawing+xml"/>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480" yWindow="345" windowWidth="19920" windowHeight="7710" activeTab="2"/>
  </bookViews>
  <sheets>
    <sheet name="M" sheetId="5" r:id="rId1"/>
    <sheet name="Data" sheetId="1" r:id="rId2"/>
    <sheet name="BdD" sheetId="2" r:id="rId3"/>
    <sheet name="Gantt" sheetId="3" r:id="rId4"/>
    <sheet name="Calcul" sheetId="4" state="hidden" r:id="rId5"/>
  </sheets>
  <functionGroups/>
  <definedNames>
    <definedName name="DateD">BdD!$P$2</definedName>
    <definedName name="DateT">Calcul!$A$1</definedName>
    <definedName name="DD">OFFSET(BdD!$H$5,,,SVB-4,1)</definedName>
    <definedName name="DF">OFFSET(BdD!$J$5,,,SVB-4,1)</definedName>
    <definedName name="Durée">BdD!$R$2</definedName>
    <definedName name="Feries">OFFSET(Data!$D$2,,,MATCH(9.99999E+307,Data!$D:$D)-1,1)</definedName>
    <definedName name="HD">OFFSET(BdD!$I$5,,,SVB-4,1)</definedName>
    <definedName name="HeureD">BdD!$Q$2</definedName>
    <definedName name="HeureT">Calcul!$B$1</definedName>
    <definedName name="HF">OFFSET(BdD!$K$5,,,SVB-4,1)</definedName>
    <definedName name="Mach">OFFSET(Data!$A$2,,,MATCH("zzzzz",Data!$A:$A)-1,1)</definedName>
    <definedName name="MàJ" xlm="1" functionGroupId="14">M!$A$1</definedName>
    <definedName name="Mchn">OFFSET(BdD!$B$5,,,SVB-4,1)</definedName>
    <definedName name="NoP">OFFSET(BdD!$G$5,,,SVB-4,1)</definedName>
    <definedName name="SVB">MATCH("zzzzz",BdD!$B:$B)</definedName>
    <definedName name="SVD">MAX(MATCH(9.99999E+307,BdD!$H:$H),5)</definedName>
    <definedName name="SVT">IFERROR(MATCH(9.99999E+307,BdD!$J:$J),4)</definedName>
    <definedName name="SYÇ" localSheetId="0">"=1"</definedName>
    <definedName name="TbJ">Data!$F$2:$L$8</definedName>
    <definedName name="TDY">TODAY()</definedName>
  </definedNames>
  <calcPr calcId="125725"/>
</workbook>
</file>

<file path=xl/calcChain.xml><?xml version="1.0" encoding="utf-8"?>
<calcChain xmlns="http://schemas.openxmlformats.org/spreadsheetml/2006/main">
  <c r="B7" i="3"/>
  <c r="B94"/>
  <c r="B91"/>
  <c r="B88"/>
  <c r="B85"/>
  <c r="B82"/>
  <c r="B79"/>
  <c r="B76"/>
  <c r="B73"/>
  <c r="B70"/>
  <c r="B67"/>
  <c r="B64"/>
  <c r="B61"/>
  <c r="B58"/>
  <c r="B55"/>
  <c r="B52"/>
  <c r="B49"/>
  <c r="B46"/>
  <c r="B43"/>
  <c r="B40"/>
  <c r="B37"/>
  <c r="B34"/>
  <c r="B31"/>
  <c r="B28"/>
  <c r="B25"/>
  <c r="B22"/>
  <c r="B19"/>
  <c r="B16"/>
  <c r="B13"/>
  <c r="B10"/>
  <c r="G4" i="2"/>
  <c r="F4"/>
  <c r="L8" i="1" l="1"/>
  <c r="L7"/>
  <c r="L6"/>
  <c r="L5"/>
  <c r="L4"/>
  <c r="L3"/>
  <c r="L2"/>
  <c r="D3" i="4"/>
  <c r="E3" s="1"/>
  <c r="B3"/>
  <c r="A3"/>
  <c r="A4" l="1"/>
  <c r="C4" s="1"/>
  <c r="B4" l="1"/>
  <c r="D4" s="1"/>
  <c r="E4" s="1"/>
  <c r="F4" s="1"/>
  <c r="A5" s="1"/>
  <c r="D3" i="3"/>
  <c r="CW3" s="1"/>
  <c r="L10" i="1"/>
  <c r="C5" i="4" l="1"/>
  <c r="B5" s="1"/>
  <c r="D5" s="1"/>
  <c r="E5" s="1"/>
  <c r="F5" s="1"/>
  <c r="A6" s="1"/>
  <c r="C6" l="1"/>
  <c r="B6" s="1"/>
  <c r="D6" s="1"/>
  <c r="E6" s="1"/>
  <c r="F6" s="1"/>
  <c r="A7" l="1"/>
  <c r="C7" l="1"/>
  <c r="B7" s="1"/>
  <c r="D7" s="1"/>
  <c r="E7" s="1"/>
  <c r="F7" s="1"/>
  <c r="A8" l="1"/>
  <c r="C8" l="1"/>
  <c r="B8" s="1"/>
  <c r="D8" s="1"/>
  <c r="E8" s="1"/>
  <c r="F8" s="1"/>
  <c r="A9" l="1"/>
  <c r="C9" l="1"/>
  <c r="B9" s="1"/>
  <c r="D9" s="1"/>
  <c r="E9" s="1"/>
  <c r="F9" s="1"/>
  <c r="A10" l="1"/>
  <c r="C10" l="1"/>
  <c r="B10" s="1"/>
  <c r="D10" s="1"/>
  <c r="E10" s="1"/>
  <c r="F10" s="1"/>
  <c r="A11" l="1"/>
  <c r="C11" l="1"/>
  <c r="B11" s="1"/>
  <c r="D11" s="1"/>
  <c r="E11" s="1"/>
  <c r="F11" s="1"/>
  <c r="A12" l="1"/>
  <c r="C12" l="1"/>
  <c r="B12" s="1"/>
  <c r="D12" s="1"/>
  <c r="E12" s="1"/>
  <c r="F12" s="1"/>
  <c r="A13" l="1"/>
  <c r="C13" l="1"/>
  <c r="B13" s="1"/>
  <c r="D13" s="1"/>
  <c r="E13" s="1"/>
  <c r="F13" s="1"/>
  <c r="A14" l="1"/>
  <c r="C14" l="1"/>
  <c r="B14" s="1"/>
  <c r="D14" s="1"/>
  <c r="E14" s="1"/>
  <c r="F14" s="1"/>
  <c r="A15" l="1"/>
  <c r="C15" l="1"/>
  <c r="B15" s="1"/>
  <c r="D15" s="1"/>
  <c r="E15" s="1"/>
  <c r="F15" s="1"/>
  <c r="A16" l="1"/>
  <c r="C16" l="1"/>
  <c r="B16" s="1"/>
  <c r="D16" s="1"/>
  <c r="E16" s="1"/>
  <c r="F16" s="1"/>
  <c r="A17" l="1"/>
  <c r="C17" l="1"/>
  <c r="B17" s="1"/>
  <c r="D17" s="1"/>
  <c r="E17" s="1"/>
  <c r="F17" s="1"/>
  <c r="A18" l="1"/>
  <c r="C18" l="1"/>
  <c r="B18" s="1"/>
  <c r="D18" s="1"/>
  <c r="E18" s="1"/>
  <c r="F18" s="1"/>
  <c r="A19" l="1"/>
  <c r="C19" l="1"/>
  <c r="B19"/>
  <c r="D19" s="1"/>
  <c r="E19" s="1"/>
  <c r="F19" s="1"/>
  <c r="A20" l="1"/>
  <c r="C20" l="1"/>
  <c r="B20"/>
  <c r="D20" s="1"/>
  <c r="E20" s="1"/>
  <c r="F20" s="1"/>
  <c r="A21" l="1"/>
  <c r="C21" l="1"/>
  <c r="B21"/>
  <c r="D21" s="1"/>
  <c r="E21" s="1"/>
  <c r="F21" s="1"/>
  <c r="A22" l="1"/>
  <c r="C22" l="1"/>
  <c r="B22"/>
  <c r="D22" s="1"/>
  <c r="E22" s="1"/>
  <c r="F22" s="1"/>
  <c r="A23" l="1"/>
  <c r="C23" l="1"/>
  <c r="B23"/>
  <c r="D23" s="1"/>
  <c r="E23" s="1"/>
  <c r="F23" s="1"/>
  <c r="A24" l="1"/>
  <c r="C24" l="1"/>
  <c r="B24"/>
  <c r="D24" s="1"/>
  <c r="E24" s="1"/>
  <c r="F24" s="1"/>
  <c r="A25" l="1"/>
  <c r="C25" l="1"/>
  <c r="B25"/>
  <c r="D25" s="1"/>
  <c r="E25" s="1"/>
  <c r="F25" s="1"/>
  <c r="A26" l="1"/>
  <c r="C26" l="1"/>
  <c r="B26"/>
  <c r="D26" s="1"/>
  <c r="E26" s="1"/>
  <c r="F26" s="1"/>
  <c r="A27" l="1"/>
  <c r="B27" s="1"/>
  <c r="C27" l="1"/>
  <c r="D27" l="1"/>
  <c r="E27" s="1"/>
  <c r="F27" s="1"/>
  <c r="A28" l="1"/>
  <c r="C28" l="1"/>
  <c r="B28"/>
  <c r="D28" s="1"/>
  <c r="E28" s="1"/>
  <c r="F28" s="1"/>
  <c r="A29" l="1"/>
  <c r="C29" l="1"/>
  <c r="B29"/>
  <c r="D29" s="1"/>
  <c r="E29" s="1"/>
  <c r="F29" s="1"/>
  <c r="A30" l="1"/>
  <c r="C30" l="1"/>
  <c r="B30"/>
  <c r="D30" s="1"/>
  <c r="E30" s="1"/>
  <c r="F30" s="1"/>
  <c r="A31" l="1"/>
  <c r="B31" s="1"/>
  <c r="C31" l="1"/>
  <c r="D31" l="1"/>
  <c r="E31" s="1"/>
  <c r="F31" s="1"/>
  <c r="A32" l="1"/>
  <c r="C32" l="1"/>
  <c r="B32"/>
  <c r="D32" s="1"/>
  <c r="E32" s="1"/>
  <c r="F32" s="1"/>
  <c r="A33" l="1"/>
  <c r="C33" l="1"/>
  <c r="B33"/>
  <c r="D33" s="1"/>
  <c r="E33" s="1"/>
  <c r="F33" s="1"/>
  <c r="A34" l="1"/>
  <c r="C34" l="1"/>
  <c r="B34"/>
  <c r="D34" s="1"/>
  <c r="E34" s="1"/>
  <c r="F34" s="1"/>
  <c r="A35" l="1"/>
  <c r="C35" l="1"/>
  <c r="B35"/>
  <c r="D35" s="1"/>
  <c r="E35" s="1"/>
  <c r="F35" s="1"/>
  <c r="A36" l="1"/>
  <c r="C36" l="1"/>
  <c r="B36"/>
  <c r="D36" s="1"/>
  <c r="E36" s="1"/>
  <c r="F36" s="1"/>
  <c r="A37" l="1"/>
  <c r="C37" l="1"/>
  <c r="B37"/>
  <c r="D37" s="1"/>
  <c r="E37" s="1"/>
  <c r="F37" s="1"/>
  <c r="A38" l="1"/>
  <c r="C38" l="1"/>
  <c r="B38"/>
  <c r="D38" s="1"/>
  <c r="E38" s="1"/>
  <c r="F38" s="1"/>
  <c r="A39" l="1"/>
  <c r="C39" l="1"/>
  <c r="B39"/>
  <c r="D39" s="1"/>
  <c r="E39" s="1"/>
  <c r="F39" s="1"/>
  <c r="A40" l="1"/>
  <c r="C40" l="1"/>
  <c r="B40"/>
  <c r="D40" s="1"/>
  <c r="E40" s="1"/>
  <c r="F40" s="1"/>
  <c r="A41" l="1"/>
  <c r="C41" l="1"/>
  <c r="B41"/>
  <c r="D41" s="1"/>
  <c r="E41" s="1"/>
  <c r="F41" s="1"/>
  <c r="A42" l="1"/>
  <c r="C42" l="1"/>
  <c r="B42"/>
  <c r="D42" s="1"/>
  <c r="E42" s="1"/>
  <c r="F42" s="1"/>
  <c r="A43" l="1"/>
  <c r="C43" l="1"/>
  <c r="B43"/>
  <c r="D43" s="1"/>
  <c r="E43" s="1"/>
  <c r="F43" s="1"/>
  <c r="A44" l="1"/>
  <c r="C44" l="1"/>
  <c r="B44"/>
  <c r="D44" s="1"/>
  <c r="E44" s="1"/>
  <c r="F44" s="1"/>
  <c r="A45" l="1"/>
  <c r="C45" l="1"/>
  <c r="B45"/>
  <c r="D45" s="1"/>
  <c r="E45" s="1"/>
  <c r="F45" s="1"/>
  <c r="A46" l="1"/>
  <c r="C46" l="1"/>
  <c r="B46"/>
  <c r="D46" s="1"/>
  <c r="E46" s="1"/>
  <c r="F46" s="1"/>
  <c r="A47" l="1"/>
  <c r="C47" l="1"/>
  <c r="B47"/>
  <c r="D47" s="1"/>
  <c r="E47" s="1"/>
  <c r="F47" s="1"/>
  <c r="A48" l="1"/>
  <c r="C48" l="1"/>
  <c r="B48"/>
  <c r="D48" s="1"/>
  <c r="E48" s="1"/>
  <c r="F48" s="1"/>
  <c r="A49" l="1"/>
  <c r="C49" l="1"/>
  <c r="B49"/>
  <c r="D49" s="1"/>
  <c r="E49" s="1"/>
  <c r="F49" s="1"/>
  <c r="A50" l="1"/>
  <c r="C50" l="1"/>
  <c r="B50"/>
  <c r="D50" s="1"/>
  <c r="E50" s="1"/>
  <c r="F50" s="1"/>
  <c r="A51" l="1"/>
  <c r="C51" l="1"/>
  <c r="B51"/>
  <c r="D51" s="1"/>
  <c r="E51" s="1"/>
  <c r="F51" s="1"/>
  <c r="A52" l="1"/>
  <c r="B52" s="1"/>
  <c r="C52" l="1"/>
  <c r="D52" l="1"/>
  <c r="E52" s="1"/>
  <c r="F52" s="1"/>
  <c r="A53" l="1"/>
  <c r="C53" l="1"/>
  <c r="B53"/>
  <c r="D53" s="1"/>
  <c r="E53" s="1"/>
  <c r="F53" s="1"/>
  <c r="A54" l="1"/>
  <c r="C54" l="1"/>
  <c r="B54"/>
  <c r="D54" s="1"/>
  <c r="E54" s="1"/>
  <c r="F54" s="1"/>
  <c r="A55" l="1"/>
  <c r="C55" l="1"/>
  <c r="B55"/>
  <c r="D55" s="1"/>
  <c r="E55" s="1"/>
  <c r="F55" s="1"/>
  <c r="A56" l="1"/>
  <c r="C56" l="1"/>
  <c r="B56"/>
  <c r="D56" s="1"/>
  <c r="E56" s="1"/>
  <c r="F56" s="1"/>
  <c r="A57" l="1"/>
  <c r="C57" l="1"/>
  <c r="B57"/>
  <c r="D57" s="1"/>
  <c r="E57" s="1"/>
  <c r="F57" s="1"/>
  <c r="A58" l="1"/>
  <c r="C58" l="1"/>
  <c r="B58"/>
  <c r="D58" s="1"/>
  <c r="E58" s="1"/>
  <c r="F58" s="1"/>
  <c r="A59" l="1"/>
  <c r="C59" l="1"/>
  <c r="B59"/>
  <c r="D59" s="1"/>
  <c r="E59" s="1"/>
  <c r="F59" s="1"/>
  <c r="A60" l="1"/>
  <c r="B60" s="1"/>
  <c r="C60" l="1"/>
  <c r="D60" l="1"/>
  <c r="E60" s="1"/>
  <c r="F60" s="1"/>
  <c r="A61" l="1"/>
  <c r="C61" l="1"/>
  <c r="B61"/>
  <c r="D61" s="1"/>
  <c r="E61" s="1"/>
  <c r="F61" s="1"/>
  <c r="A62" l="1"/>
  <c r="B62" s="1"/>
  <c r="C62" l="1"/>
  <c r="D62" l="1"/>
  <c r="E62" s="1"/>
  <c r="F62" s="1"/>
  <c r="A63" l="1"/>
  <c r="C63" l="1"/>
  <c r="B63"/>
  <c r="D63" s="1"/>
  <c r="E63" s="1"/>
  <c r="F63" s="1"/>
  <c r="A64" l="1"/>
  <c r="C64" l="1"/>
  <c r="B64"/>
  <c r="D64" s="1"/>
  <c r="E64" s="1"/>
  <c r="F64" s="1"/>
  <c r="A65" l="1"/>
  <c r="C65" l="1"/>
  <c r="B65"/>
  <c r="D65" s="1"/>
  <c r="E65" s="1"/>
  <c r="F65" s="1"/>
  <c r="A66" l="1"/>
  <c r="B66" s="1"/>
  <c r="C66" l="1"/>
  <c r="D66" l="1"/>
  <c r="E66" s="1"/>
  <c r="F66" s="1"/>
  <c r="A67" l="1"/>
  <c r="C67" l="1"/>
  <c r="B67"/>
  <c r="D67" s="1"/>
  <c r="E67" s="1"/>
  <c r="F67" s="1"/>
  <c r="A68" l="1"/>
  <c r="C68" l="1"/>
  <c r="B68"/>
  <c r="D68" s="1"/>
  <c r="E68" s="1"/>
  <c r="F68" s="1"/>
  <c r="A69" l="1"/>
  <c r="C69" l="1"/>
  <c r="B69"/>
  <c r="D69" s="1"/>
  <c r="E69" s="1"/>
  <c r="F69" s="1"/>
  <c r="A70" l="1"/>
  <c r="C70" l="1"/>
  <c r="B70"/>
  <c r="D70" s="1"/>
  <c r="E70" s="1"/>
  <c r="F70" s="1"/>
  <c r="A71" l="1"/>
  <c r="C71" l="1"/>
  <c r="B71"/>
  <c r="D71" s="1"/>
  <c r="E71" s="1"/>
  <c r="F71" s="1"/>
  <c r="A72" l="1"/>
  <c r="B72" s="1"/>
  <c r="C72" l="1"/>
  <c r="D72" l="1"/>
  <c r="E72" s="1"/>
  <c r="F72" s="1"/>
  <c r="A73" l="1"/>
  <c r="C73" l="1"/>
  <c r="B73"/>
  <c r="D73" s="1"/>
  <c r="E73" s="1"/>
  <c r="F73" s="1"/>
  <c r="A74" l="1"/>
  <c r="C74" l="1"/>
  <c r="B74"/>
  <c r="D74" s="1"/>
  <c r="E74" s="1"/>
  <c r="F74" s="1"/>
  <c r="A75" l="1"/>
  <c r="C75" l="1"/>
  <c r="B75"/>
  <c r="D75" s="1"/>
  <c r="E75" s="1"/>
  <c r="F75" s="1"/>
  <c r="A76" l="1"/>
  <c r="B76" s="1"/>
  <c r="C76" l="1"/>
  <c r="D76" l="1"/>
  <c r="E76" s="1"/>
  <c r="F76" s="1"/>
  <c r="A77" l="1"/>
  <c r="C77" l="1"/>
  <c r="B77"/>
  <c r="D77" s="1"/>
  <c r="E77" s="1"/>
  <c r="F77" s="1"/>
  <c r="A78" l="1"/>
  <c r="C78" l="1"/>
  <c r="B78"/>
  <c r="D78" s="1"/>
  <c r="E78" s="1"/>
  <c r="F78" s="1"/>
  <c r="A79" l="1"/>
  <c r="C79" l="1"/>
  <c r="B79"/>
  <c r="D79" s="1"/>
  <c r="E79" s="1"/>
  <c r="F79" s="1"/>
  <c r="A80" l="1"/>
  <c r="C80" l="1"/>
  <c r="B80"/>
  <c r="D80" s="1"/>
  <c r="E80" s="1"/>
  <c r="F80" s="1"/>
  <c r="A81" l="1"/>
  <c r="C81" l="1"/>
  <c r="B81"/>
  <c r="D81" s="1"/>
  <c r="E81" s="1"/>
  <c r="F81" s="1"/>
  <c r="A82" l="1"/>
  <c r="C82" l="1"/>
  <c r="B82"/>
  <c r="D82" s="1"/>
  <c r="E82" s="1"/>
  <c r="F82" s="1"/>
  <c r="A83" l="1"/>
  <c r="C83" l="1"/>
  <c r="B83"/>
  <c r="D83" s="1"/>
  <c r="E83" s="1"/>
  <c r="F83" s="1"/>
  <c r="A84" l="1"/>
  <c r="C84" l="1"/>
  <c r="B84"/>
  <c r="D84" s="1"/>
  <c r="E84" s="1"/>
  <c r="F84" s="1"/>
  <c r="A85" l="1"/>
  <c r="C85" l="1"/>
  <c r="B85"/>
  <c r="D85" s="1"/>
  <c r="E85" s="1"/>
  <c r="F85" s="1"/>
  <c r="A86" l="1"/>
  <c r="C86" l="1"/>
  <c r="B86"/>
  <c r="D86" s="1"/>
  <c r="E86" s="1"/>
  <c r="F86" s="1"/>
  <c r="A87" l="1"/>
  <c r="C87" l="1"/>
  <c r="B87"/>
  <c r="D87" s="1"/>
  <c r="E87" s="1"/>
  <c r="F87" s="1"/>
  <c r="A88" l="1"/>
  <c r="C88" l="1"/>
  <c r="B88"/>
  <c r="D88" s="1"/>
  <c r="E88" s="1"/>
  <c r="F88" s="1"/>
  <c r="A89" l="1"/>
  <c r="C89" l="1"/>
  <c r="B89"/>
  <c r="D89" s="1"/>
  <c r="E89" s="1"/>
  <c r="F89" s="1"/>
  <c r="A90" l="1"/>
  <c r="C90" l="1"/>
  <c r="B90"/>
  <c r="D90" s="1"/>
  <c r="E90" s="1"/>
  <c r="F90" s="1"/>
  <c r="A91" l="1"/>
  <c r="C91" l="1"/>
  <c r="B91"/>
  <c r="D91" s="1"/>
  <c r="E91" s="1"/>
  <c r="F91" s="1"/>
  <c r="A92" l="1"/>
  <c r="C92" l="1"/>
  <c r="B92"/>
  <c r="D92" s="1"/>
  <c r="E92" s="1"/>
  <c r="F92" s="1"/>
  <c r="A93" l="1"/>
  <c r="C93" l="1"/>
  <c r="B93"/>
  <c r="D93" s="1"/>
  <c r="E93" s="1"/>
  <c r="F93" s="1"/>
  <c r="A94" l="1"/>
  <c r="C94" l="1"/>
  <c r="B94"/>
  <c r="D94" s="1"/>
  <c r="E94" s="1"/>
  <c r="F94" s="1"/>
  <c r="A95" l="1"/>
  <c r="C95" l="1"/>
  <c r="B95"/>
  <c r="D95" s="1"/>
  <c r="E95" s="1"/>
  <c r="F95" s="1"/>
  <c r="A96" l="1"/>
  <c r="C96" l="1"/>
  <c r="B96"/>
  <c r="D96" s="1"/>
  <c r="E96" s="1"/>
  <c r="F96" s="1"/>
  <c r="A97" l="1"/>
  <c r="C97" l="1"/>
  <c r="B97"/>
  <c r="D97" s="1"/>
  <c r="E97" s="1"/>
  <c r="F97" s="1"/>
  <c r="A98" l="1"/>
  <c r="C98" l="1"/>
  <c r="B98"/>
  <c r="D98" s="1"/>
  <c r="E98" s="1"/>
  <c r="F98" s="1"/>
  <c r="A99" l="1"/>
  <c r="C99" l="1"/>
  <c r="B99"/>
  <c r="D99" s="1"/>
  <c r="E99" s="1"/>
  <c r="F99" s="1"/>
  <c r="A100" l="1"/>
  <c r="C100" l="1"/>
  <c r="B100"/>
  <c r="D100" s="1"/>
  <c r="E100" s="1"/>
  <c r="F100" s="1"/>
  <c r="A101" l="1"/>
  <c r="C101" l="1"/>
  <c r="B101"/>
  <c r="D101" s="1"/>
  <c r="E101" s="1"/>
  <c r="F101" s="1"/>
  <c r="A102" l="1"/>
  <c r="C102" l="1"/>
  <c r="B102"/>
  <c r="D102" s="1"/>
  <c r="E102" s="1"/>
  <c r="F102" s="1"/>
  <c r="A103" l="1"/>
  <c r="C103" l="1"/>
  <c r="B103"/>
  <c r="D103" s="1"/>
  <c r="E103" s="1"/>
  <c r="F103" s="1"/>
  <c r="A104" l="1"/>
  <c r="C104" l="1"/>
  <c r="B104"/>
  <c r="D104" s="1"/>
  <c r="E104" s="1"/>
  <c r="F104" s="1"/>
  <c r="A105" l="1"/>
  <c r="C105" l="1"/>
  <c r="B105"/>
  <c r="D105" s="1"/>
  <c r="E105" s="1"/>
  <c r="F105" s="1"/>
  <c r="A106" l="1"/>
  <c r="C106" l="1"/>
  <c r="B106"/>
  <c r="D106" s="1"/>
  <c r="E106" s="1"/>
  <c r="F106" s="1"/>
  <c r="A107" l="1"/>
  <c r="C107" l="1"/>
  <c r="B107"/>
  <c r="D107" s="1"/>
  <c r="E107" s="1"/>
  <c r="F107" s="1"/>
  <c r="A108" l="1"/>
  <c r="C108" l="1"/>
  <c r="B108"/>
  <c r="D108" s="1"/>
  <c r="E108" s="1"/>
  <c r="F108" s="1"/>
  <c r="A109" l="1"/>
  <c r="C109" l="1"/>
  <c r="B109"/>
  <c r="D109" s="1"/>
  <c r="E109" s="1"/>
  <c r="F109" s="1"/>
  <c r="A110" l="1"/>
  <c r="C110" l="1"/>
  <c r="B110"/>
  <c r="D110" s="1"/>
  <c r="E110" s="1"/>
  <c r="F110" s="1"/>
  <c r="A111" l="1"/>
  <c r="C111" l="1"/>
  <c r="B111"/>
  <c r="D111" s="1"/>
  <c r="E111" s="1"/>
  <c r="F111" s="1"/>
  <c r="A112" l="1"/>
  <c r="C112" l="1"/>
  <c r="B112"/>
  <c r="D112" s="1"/>
  <c r="E112" s="1"/>
  <c r="F112" s="1"/>
  <c r="A113" l="1"/>
  <c r="C113" l="1"/>
  <c r="B113"/>
  <c r="D113" s="1"/>
  <c r="E113" s="1"/>
  <c r="F113" s="1"/>
  <c r="A114" l="1"/>
  <c r="C114" l="1"/>
  <c r="B114"/>
  <c r="D114" s="1"/>
  <c r="E114" s="1"/>
  <c r="F114" s="1"/>
  <c r="A115" l="1"/>
  <c r="C115" l="1"/>
  <c r="B115"/>
  <c r="D115" s="1"/>
  <c r="E115" s="1"/>
  <c r="F115" s="1"/>
  <c r="A116" l="1"/>
  <c r="B116" s="1"/>
  <c r="C116" l="1"/>
  <c r="D116" l="1"/>
  <c r="E116" s="1"/>
  <c r="F116" s="1"/>
  <c r="A117" l="1"/>
  <c r="C117" l="1"/>
  <c r="B117"/>
  <c r="D117" s="1"/>
  <c r="E117" s="1"/>
  <c r="F117" s="1"/>
  <c r="A118" l="1"/>
  <c r="C118" l="1"/>
  <c r="B118"/>
  <c r="D118" s="1"/>
  <c r="E118" s="1"/>
  <c r="F118" s="1"/>
  <c r="A119" l="1"/>
  <c r="C119" l="1"/>
  <c r="B119"/>
  <c r="D119" s="1"/>
  <c r="E119" s="1"/>
  <c r="F119" s="1"/>
  <c r="A120" l="1"/>
  <c r="C120" l="1"/>
  <c r="B120"/>
  <c r="D120" s="1"/>
  <c r="E120" s="1"/>
  <c r="F120" s="1"/>
  <c r="A121" l="1"/>
  <c r="C121" l="1"/>
  <c r="B121"/>
  <c r="D121" s="1"/>
  <c r="E121" s="1"/>
  <c r="F121" s="1"/>
  <c r="A122" l="1"/>
  <c r="C122" l="1"/>
  <c r="B122"/>
  <c r="D122" s="1"/>
  <c r="E122" s="1"/>
  <c r="F122" s="1"/>
  <c r="A123" l="1"/>
  <c r="C123" l="1"/>
  <c r="B123"/>
  <c r="D123" s="1"/>
  <c r="E123" s="1"/>
  <c r="F123" s="1"/>
  <c r="A124" l="1"/>
  <c r="B124" s="1"/>
  <c r="C124" l="1"/>
  <c r="D124" l="1"/>
  <c r="E124" s="1"/>
  <c r="F124" s="1"/>
  <c r="A125" l="1"/>
  <c r="C125" l="1"/>
  <c r="B125"/>
  <c r="D125" s="1"/>
  <c r="E125" s="1"/>
  <c r="F125" s="1"/>
  <c r="A126" l="1"/>
  <c r="C126" l="1"/>
  <c r="B126"/>
  <c r="D126" s="1"/>
  <c r="E126" s="1"/>
  <c r="F126" s="1"/>
  <c r="A127" l="1"/>
  <c r="C127" l="1"/>
  <c r="B127"/>
  <c r="D127" s="1"/>
  <c r="E127" s="1"/>
  <c r="F127" s="1"/>
  <c r="A128"/>
  <c r="B128" s="1"/>
  <c r="C128" l="1"/>
  <c r="A129"/>
  <c r="B129" s="1"/>
  <c r="D128"/>
  <c r="E128" s="1"/>
  <c r="F128" s="1"/>
  <c r="C129" l="1"/>
  <c r="D129"/>
  <c r="E129" s="1"/>
  <c r="F129" s="1"/>
  <c r="A130"/>
  <c r="B130" s="1"/>
  <c r="C130" l="1"/>
  <c r="A131"/>
  <c r="B131" s="1"/>
  <c r="D130"/>
  <c r="E130" s="1"/>
  <c r="F130" s="1"/>
  <c r="C131" l="1"/>
  <c r="D131"/>
  <c r="E131" s="1"/>
  <c r="F131" s="1"/>
  <c r="A132"/>
  <c r="B132" s="1"/>
  <c r="C132" l="1"/>
  <c r="A133"/>
  <c r="B133" s="1"/>
  <c r="D132"/>
  <c r="E132" s="1"/>
  <c r="F132" s="1"/>
  <c r="C133" l="1"/>
  <c r="D133"/>
  <c r="E133" s="1"/>
  <c r="F133" s="1"/>
  <c r="A134"/>
  <c r="B134" s="1"/>
  <c r="C134" l="1"/>
  <c r="A135"/>
  <c r="B135" s="1"/>
  <c r="D134"/>
  <c r="E134" s="1"/>
  <c r="F134" s="1"/>
  <c r="C135" l="1"/>
  <c r="D135"/>
  <c r="E135" s="1"/>
  <c r="F135" s="1"/>
  <c r="A136"/>
  <c r="B136" s="1"/>
  <c r="C136" l="1"/>
  <c r="A137"/>
  <c r="B137" s="1"/>
  <c r="D136"/>
  <c r="E136" s="1"/>
  <c r="F136" s="1"/>
  <c r="C137" l="1"/>
  <c r="D137"/>
  <c r="E137" s="1"/>
  <c r="F137" s="1"/>
  <c r="A138"/>
  <c r="B138" s="1"/>
  <c r="C138" l="1"/>
  <c r="A139"/>
  <c r="B139" s="1"/>
  <c r="D138"/>
  <c r="E138" s="1"/>
  <c r="F138" s="1"/>
  <c r="C139" l="1"/>
  <c r="D139"/>
  <c r="E139" s="1"/>
  <c r="F139" s="1"/>
  <c r="A140"/>
  <c r="B140" s="1"/>
  <c r="C140" l="1"/>
  <c r="A141"/>
  <c r="B141" s="1"/>
  <c r="D140"/>
  <c r="E140" s="1"/>
  <c r="F140" s="1"/>
  <c r="C141" l="1"/>
  <c r="D141"/>
  <c r="E141" s="1"/>
  <c r="F141" s="1"/>
  <c r="A142"/>
  <c r="B142" s="1"/>
  <c r="C142" l="1"/>
  <c r="A143"/>
  <c r="B143" s="1"/>
  <c r="D142"/>
  <c r="E142" s="1"/>
  <c r="F142" s="1"/>
  <c r="C143" l="1"/>
  <c r="D143"/>
  <c r="E143" s="1"/>
  <c r="F143" s="1"/>
  <c r="A144"/>
  <c r="B144" s="1"/>
  <c r="C144" l="1"/>
  <c r="A145"/>
  <c r="B145" s="1"/>
  <c r="D144"/>
  <c r="E144" s="1"/>
  <c r="F144" s="1"/>
  <c r="C145" l="1"/>
  <c r="D145"/>
  <c r="E145" s="1"/>
  <c r="F145" s="1"/>
  <c r="A146"/>
  <c r="B146" s="1"/>
  <c r="C146" l="1"/>
  <c r="A147"/>
  <c r="B147" s="1"/>
  <c r="D146"/>
  <c r="E146" s="1"/>
  <c r="F146" s="1"/>
  <c r="C147" l="1"/>
  <c r="A148"/>
  <c r="B148" s="1"/>
  <c r="D147" l="1"/>
  <c r="E147" s="1"/>
  <c r="F147" s="1"/>
  <c r="C148" s="1"/>
  <c r="A149"/>
  <c r="B149" s="1"/>
  <c r="D148"/>
  <c r="E148" s="1"/>
  <c r="F148" s="1"/>
  <c r="C149" l="1"/>
  <c r="D149"/>
  <c r="E149" s="1"/>
  <c r="F149" s="1"/>
  <c r="A150"/>
  <c r="B150" s="1"/>
  <c r="C150" l="1"/>
  <c r="A151"/>
  <c r="B151" s="1"/>
  <c r="D150"/>
  <c r="E150" s="1"/>
  <c r="F150" s="1"/>
  <c r="C151" l="1"/>
  <c r="D151"/>
  <c r="E151" s="1"/>
  <c r="F151" s="1"/>
  <c r="A152"/>
  <c r="B152" s="1"/>
  <c r="C152" l="1"/>
  <c r="A153"/>
  <c r="B153" s="1"/>
  <c r="D152"/>
  <c r="E152" s="1"/>
  <c r="F152" s="1"/>
  <c r="C153" l="1"/>
  <c r="D153"/>
  <c r="E153" s="1"/>
  <c r="F153" s="1"/>
  <c r="A154"/>
  <c r="B154" s="1"/>
  <c r="C154" l="1"/>
  <c r="A155"/>
  <c r="B155" s="1"/>
  <c r="D154"/>
  <c r="E154" s="1"/>
  <c r="F154" s="1"/>
  <c r="C155" l="1"/>
  <c r="D155"/>
  <c r="E155" s="1"/>
  <c r="F155" s="1"/>
  <c r="A156"/>
  <c r="B156" s="1"/>
  <c r="C156" l="1"/>
  <c r="A157"/>
  <c r="B157" s="1"/>
  <c r="D156"/>
  <c r="E156" s="1"/>
  <c r="F156" s="1"/>
  <c r="A158" l="1"/>
  <c r="B158" s="1"/>
  <c r="C157"/>
  <c r="A159" l="1"/>
  <c r="B159" s="1"/>
  <c r="D157"/>
  <c r="E157" s="1"/>
  <c r="F157" s="1"/>
  <c r="C158" s="1"/>
  <c r="D158" l="1"/>
  <c r="E158" s="1"/>
  <c r="F158" s="1"/>
  <c r="C159" s="1"/>
  <c r="D159"/>
  <c r="E159" s="1"/>
  <c r="F159" s="1"/>
  <c r="A160"/>
  <c r="B160" s="1"/>
  <c r="C160" l="1"/>
  <c r="A161"/>
  <c r="B161" s="1"/>
  <c r="D160"/>
  <c r="E160" s="1"/>
  <c r="F160" s="1"/>
  <c r="C161" l="1"/>
  <c r="D161"/>
  <c r="E161" s="1"/>
  <c r="F161" s="1"/>
  <c r="A162"/>
  <c r="B162" s="1"/>
  <c r="C162" l="1"/>
  <c r="A163"/>
  <c r="B163" s="1"/>
  <c r="D162"/>
  <c r="E162" s="1"/>
  <c r="F162" s="1"/>
  <c r="C163" l="1"/>
  <c r="D163"/>
  <c r="E163" s="1"/>
  <c r="F163" s="1"/>
  <c r="A164"/>
  <c r="B164" s="1"/>
  <c r="C164" l="1"/>
  <c r="A165"/>
  <c r="B165" s="1"/>
  <c r="D164"/>
  <c r="E164" s="1"/>
  <c r="F164" s="1"/>
  <c r="C165" l="1"/>
  <c r="D165"/>
  <c r="E165" s="1"/>
  <c r="F165" s="1"/>
  <c r="A166"/>
  <c r="B166" s="1"/>
  <c r="C166" l="1"/>
  <c r="A167"/>
  <c r="B167" s="1"/>
  <c r="D166"/>
  <c r="E166" s="1"/>
  <c r="F166" s="1"/>
  <c r="C167" l="1"/>
  <c r="D167"/>
  <c r="E167" s="1"/>
  <c r="F167" s="1"/>
  <c r="A168"/>
  <c r="B168" s="1"/>
  <c r="C168" l="1"/>
  <c r="A169"/>
  <c r="B169" s="1"/>
  <c r="D168"/>
  <c r="E168" s="1"/>
  <c r="F168" s="1"/>
  <c r="C169" l="1"/>
  <c r="D169"/>
  <c r="E169" s="1"/>
  <c r="F169" s="1"/>
  <c r="A170"/>
  <c r="B170" s="1"/>
  <c r="C170" l="1"/>
  <c r="A171"/>
  <c r="B171" s="1"/>
  <c r="D170"/>
  <c r="E170" s="1"/>
  <c r="F170" s="1"/>
  <c r="C171" l="1"/>
  <c r="D171"/>
  <c r="E171" s="1"/>
  <c r="F171" s="1"/>
  <c r="A172"/>
  <c r="B172" s="1"/>
  <c r="C172" l="1"/>
  <c r="A173"/>
  <c r="B173" s="1"/>
  <c r="D172"/>
  <c r="E172" s="1"/>
  <c r="F172" s="1"/>
  <c r="C173" l="1"/>
  <c r="D173"/>
  <c r="E173" s="1"/>
  <c r="F173" s="1"/>
  <c r="A174"/>
  <c r="B174" s="1"/>
  <c r="C174" l="1"/>
  <c r="A175"/>
  <c r="B175" s="1"/>
  <c r="D174"/>
  <c r="E174" s="1"/>
  <c r="F174" s="1"/>
  <c r="C175" l="1"/>
  <c r="D175"/>
  <c r="E175" s="1"/>
  <c r="F175" s="1"/>
  <c r="A176"/>
  <c r="B176" s="1"/>
  <c r="C176" l="1"/>
  <c r="A177"/>
  <c r="B177" s="1"/>
  <c r="D176"/>
  <c r="E176" s="1"/>
  <c r="F176" s="1"/>
  <c r="C177" l="1"/>
  <c r="D177"/>
  <c r="E177" s="1"/>
  <c r="F177" s="1"/>
  <c r="A178"/>
  <c r="B178" s="1"/>
  <c r="C178" l="1"/>
  <c r="A179"/>
  <c r="B179" s="1"/>
  <c r="D178"/>
  <c r="E178" s="1"/>
  <c r="F178" s="1"/>
  <c r="C179" l="1"/>
  <c r="D179"/>
  <c r="E179" s="1"/>
  <c r="F179" s="1"/>
  <c r="A180"/>
  <c r="B180" s="1"/>
  <c r="C180" l="1"/>
  <c r="A181"/>
  <c r="B181" s="1"/>
  <c r="D180"/>
  <c r="E180" s="1"/>
  <c r="F180" s="1"/>
  <c r="C181" l="1"/>
  <c r="D181"/>
  <c r="E181" s="1"/>
  <c r="F181" s="1"/>
  <c r="A182"/>
  <c r="B182" s="1"/>
  <c r="C182" l="1"/>
  <c r="A183"/>
  <c r="B183" s="1"/>
  <c r="D182"/>
  <c r="E182" s="1"/>
  <c r="F182" s="1"/>
  <c r="C183" l="1"/>
  <c r="D183"/>
  <c r="E183" s="1"/>
  <c r="F183" s="1"/>
  <c r="A184"/>
  <c r="B184" s="1"/>
  <c r="C184" l="1"/>
  <c r="A185"/>
  <c r="B185" s="1"/>
  <c r="D184"/>
  <c r="E184" s="1"/>
  <c r="F184" s="1"/>
  <c r="C185" l="1"/>
  <c r="D185"/>
  <c r="E185" s="1"/>
  <c r="F185" s="1"/>
  <c r="A186"/>
  <c r="B186" s="1"/>
  <c r="C186" l="1"/>
  <c r="A187"/>
  <c r="B187" s="1"/>
  <c r="D186"/>
  <c r="E186" s="1"/>
  <c r="F186" s="1"/>
  <c r="C187" l="1"/>
  <c r="D187"/>
  <c r="E187" s="1"/>
  <c r="F187" s="1"/>
  <c r="A188"/>
  <c r="B188" s="1"/>
  <c r="C188" l="1"/>
  <c r="A189"/>
  <c r="B189" s="1"/>
  <c r="D188"/>
  <c r="E188" s="1"/>
  <c r="F188" s="1"/>
  <c r="C189" l="1"/>
  <c r="D189"/>
  <c r="E189" s="1"/>
  <c r="F189" s="1"/>
  <c r="A190"/>
  <c r="B190" s="1"/>
  <c r="C190" l="1"/>
  <c r="A191"/>
  <c r="B191" s="1"/>
  <c r="D190"/>
  <c r="E190" s="1"/>
  <c r="F190" s="1"/>
  <c r="C191" l="1"/>
  <c r="D191"/>
  <c r="E191" s="1"/>
  <c r="F191" s="1"/>
  <c r="A192"/>
  <c r="B192" s="1"/>
  <c r="C192" l="1"/>
  <c r="A193"/>
  <c r="B193" s="1"/>
  <c r="D192"/>
  <c r="E192" s="1"/>
  <c r="F192" s="1"/>
  <c r="C193" l="1"/>
  <c r="D193"/>
  <c r="E193" s="1"/>
  <c r="F193" s="1"/>
  <c r="A194"/>
  <c r="B194" s="1"/>
  <c r="C194" l="1"/>
  <c r="A195"/>
  <c r="B195" s="1"/>
  <c r="D194"/>
  <c r="E194" s="1"/>
  <c r="F194" s="1"/>
  <c r="C195" l="1"/>
  <c r="D195"/>
  <c r="E195" s="1"/>
  <c r="F195" s="1"/>
  <c r="A196"/>
  <c r="B196" s="1"/>
  <c r="C196" l="1"/>
  <c r="A197"/>
  <c r="B197" s="1"/>
  <c r="D196"/>
  <c r="E196" s="1"/>
  <c r="F196" s="1"/>
  <c r="C197" l="1"/>
  <c r="D197"/>
  <c r="E197" s="1"/>
  <c r="F197" s="1"/>
  <c r="A198"/>
  <c r="B198" s="1"/>
  <c r="C198" l="1"/>
  <c r="A199"/>
  <c r="B199" s="1"/>
  <c r="D198"/>
  <c r="E198" s="1"/>
  <c r="F198" s="1"/>
  <c r="A200" l="1"/>
  <c r="B200" s="1"/>
  <c r="C199"/>
  <c r="A201" l="1"/>
  <c r="B201" s="1"/>
  <c r="D199"/>
  <c r="E199" s="1"/>
  <c r="F199" s="1"/>
  <c r="C200" s="1"/>
  <c r="D200" l="1"/>
  <c r="E200" s="1"/>
  <c r="F200" s="1"/>
  <c r="C201"/>
  <c r="D201"/>
  <c r="E201" s="1"/>
  <c r="F201" s="1"/>
  <c r="A202"/>
  <c r="B202" s="1"/>
  <c r="C202" l="1"/>
  <c r="A203"/>
  <c r="B203" s="1"/>
  <c r="D202"/>
  <c r="E202" s="1"/>
  <c r="F202" s="1"/>
  <c r="C203" l="1"/>
  <c r="D203"/>
  <c r="E203" s="1"/>
  <c r="F203" s="1"/>
  <c r="A204"/>
  <c r="B204" s="1"/>
  <c r="C204" l="1"/>
  <c r="A205"/>
  <c r="B205" s="1"/>
  <c r="D204"/>
  <c r="E204" s="1"/>
  <c r="F204" s="1"/>
  <c r="C205" l="1"/>
  <c r="D205"/>
  <c r="E205" s="1"/>
  <c r="F205" s="1"/>
  <c r="A206"/>
  <c r="B206" s="1"/>
  <c r="C206" l="1"/>
  <c r="A207"/>
  <c r="B207" s="1"/>
  <c r="D206"/>
  <c r="E206" s="1"/>
  <c r="F206" s="1"/>
  <c r="C207" l="1"/>
  <c r="D207"/>
  <c r="E207" s="1"/>
  <c r="F207" s="1"/>
  <c r="A208"/>
  <c r="B208" s="1"/>
  <c r="C208" l="1"/>
  <c r="A209"/>
  <c r="B209" s="1"/>
  <c r="D208"/>
  <c r="E208" s="1"/>
  <c r="F208" s="1"/>
  <c r="C209" l="1"/>
  <c r="D209"/>
  <c r="E209" s="1"/>
  <c r="F209" s="1"/>
  <c r="A210"/>
  <c r="B210" s="1"/>
  <c r="C210" l="1"/>
  <c r="A211"/>
  <c r="B211" s="1"/>
  <c r="D210"/>
  <c r="E210" s="1"/>
  <c r="F210" s="1"/>
  <c r="C211" l="1"/>
  <c r="D211"/>
  <c r="E211" s="1"/>
  <c r="F211" s="1"/>
  <c r="A212"/>
  <c r="B212" s="1"/>
  <c r="C212" l="1"/>
  <c r="A213"/>
  <c r="B213" s="1"/>
  <c r="D212"/>
  <c r="E212" s="1"/>
  <c r="F212" s="1"/>
  <c r="C213" l="1"/>
  <c r="D213"/>
  <c r="E213" s="1"/>
  <c r="F213" s="1"/>
  <c r="A214"/>
  <c r="B214" s="1"/>
  <c r="C214" l="1"/>
  <c r="A215"/>
  <c r="B215" s="1"/>
  <c r="D214"/>
  <c r="E214" s="1"/>
  <c r="F214" s="1"/>
  <c r="C215" l="1"/>
  <c r="D215"/>
  <c r="E215" s="1"/>
  <c r="F215" s="1"/>
  <c r="A216"/>
  <c r="B216" s="1"/>
  <c r="C216" l="1"/>
  <c r="A217"/>
  <c r="B217" s="1"/>
  <c r="D216"/>
  <c r="E216" s="1"/>
  <c r="F216" s="1"/>
  <c r="C217" l="1"/>
  <c r="D217"/>
  <c r="E217" s="1"/>
  <c r="F217" s="1"/>
  <c r="A218"/>
  <c r="B218" s="1"/>
  <c r="C218" l="1"/>
  <c r="A219"/>
  <c r="B219" s="1"/>
  <c r="D218"/>
  <c r="E218" s="1"/>
  <c r="F218" s="1"/>
  <c r="C219" l="1"/>
  <c r="D219"/>
  <c r="E219" s="1"/>
  <c r="F219" s="1"/>
  <c r="A220"/>
  <c r="B220" s="1"/>
  <c r="C220" l="1"/>
  <c r="A221"/>
  <c r="B221" s="1"/>
  <c r="D220"/>
  <c r="E220" s="1"/>
  <c r="F220" s="1"/>
  <c r="C221" l="1"/>
  <c r="D221"/>
  <c r="E221" s="1"/>
  <c r="F221" s="1"/>
  <c r="A222"/>
  <c r="B222" s="1"/>
  <c r="C222" l="1"/>
  <c r="A223"/>
  <c r="B223" s="1"/>
  <c r="D222"/>
  <c r="E222" s="1"/>
  <c r="F222" s="1"/>
  <c r="C223" l="1"/>
  <c r="D223"/>
  <c r="E223" s="1"/>
  <c r="F223" s="1"/>
  <c r="A224"/>
  <c r="B224" s="1"/>
  <c r="C224" l="1"/>
  <c r="A225"/>
  <c r="B225" s="1"/>
  <c r="D224"/>
  <c r="E224" s="1"/>
  <c r="F224" s="1"/>
  <c r="C225" l="1"/>
  <c r="D225"/>
  <c r="E225" s="1"/>
  <c r="F225" s="1"/>
  <c r="A226"/>
  <c r="B226" s="1"/>
  <c r="C226" l="1"/>
  <c r="A227"/>
  <c r="B227" s="1"/>
  <c r="D226"/>
  <c r="E226" s="1"/>
  <c r="F226" s="1"/>
  <c r="C227" l="1"/>
  <c r="D227"/>
  <c r="E227" s="1"/>
  <c r="F227" s="1"/>
  <c r="A228"/>
  <c r="B228" s="1"/>
  <c r="C228" l="1"/>
  <c r="A229"/>
  <c r="B229" s="1"/>
  <c r="D228"/>
  <c r="E228" s="1"/>
  <c r="F228" s="1"/>
  <c r="C229" l="1"/>
  <c r="D229"/>
  <c r="E229" s="1"/>
  <c r="F229" s="1"/>
  <c r="A230"/>
  <c r="B230" s="1"/>
  <c r="C230" l="1"/>
  <c r="A231"/>
  <c r="B231" s="1"/>
  <c r="D230"/>
  <c r="E230" s="1"/>
  <c r="F230" s="1"/>
  <c r="C231" l="1"/>
  <c r="D231"/>
  <c r="E231" s="1"/>
  <c r="F231" s="1"/>
  <c r="A232"/>
  <c r="B232" s="1"/>
  <c r="C232" l="1"/>
  <c r="A233"/>
  <c r="B233" s="1"/>
  <c r="D232"/>
  <c r="E232" s="1"/>
  <c r="F232" s="1"/>
  <c r="C233" l="1"/>
  <c r="D233"/>
  <c r="E233" s="1"/>
  <c r="F233" s="1"/>
  <c r="A234"/>
  <c r="B234" s="1"/>
  <c r="C234" l="1"/>
  <c r="A235"/>
  <c r="B235" s="1"/>
  <c r="D234"/>
  <c r="E234" s="1"/>
  <c r="F234" s="1"/>
  <c r="C235" l="1"/>
  <c r="D235"/>
  <c r="E235" s="1"/>
  <c r="F235" s="1"/>
  <c r="A236"/>
  <c r="B236" s="1"/>
  <c r="C236" l="1"/>
  <c r="A237"/>
  <c r="B237" s="1"/>
  <c r="D236"/>
  <c r="E236" s="1"/>
  <c r="F236" s="1"/>
  <c r="C237" l="1"/>
  <c r="D237"/>
  <c r="E237" s="1"/>
  <c r="F237" s="1"/>
  <c r="A238"/>
  <c r="B238" s="1"/>
  <c r="C238" l="1"/>
  <c r="A239"/>
  <c r="B239" s="1"/>
  <c r="D238"/>
  <c r="E238" s="1"/>
  <c r="F238" s="1"/>
  <c r="C239" l="1"/>
  <c r="D239"/>
  <c r="E239" s="1"/>
  <c r="F239" s="1"/>
  <c r="A240"/>
  <c r="B240" s="1"/>
  <c r="C240" l="1"/>
  <c r="A241"/>
  <c r="B241" s="1"/>
  <c r="D240"/>
  <c r="E240" s="1"/>
  <c r="F240" s="1"/>
  <c r="C241" l="1"/>
  <c r="D241"/>
  <c r="E241" s="1"/>
  <c r="F241" s="1"/>
  <c r="A242"/>
  <c r="B242" s="1"/>
  <c r="C242" l="1"/>
  <c r="A243"/>
  <c r="B243" s="1"/>
  <c r="D242"/>
  <c r="E242" s="1"/>
  <c r="F242" s="1"/>
  <c r="C243" l="1"/>
  <c r="D243"/>
  <c r="E243" s="1"/>
  <c r="F243" s="1"/>
  <c r="A244"/>
  <c r="B244" s="1"/>
  <c r="C244" l="1"/>
  <c r="A245"/>
  <c r="B245" s="1"/>
  <c r="D244"/>
  <c r="E244" s="1"/>
  <c r="F244" s="1"/>
  <c r="C245" l="1"/>
  <c r="D245"/>
  <c r="E245" s="1"/>
  <c r="F245" s="1"/>
  <c r="A246"/>
  <c r="B246" s="1"/>
  <c r="C246" l="1"/>
  <c r="A247"/>
  <c r="B247" s="1"/>
  <c r="D246"/>
  <c r="E246" s="1"/>
  <c r="F246" s="1"/>
  <c r="C247" l="1"/>
  <c r="D247"/>
  <c r="E247" s="1"/>
  <c r="F247" s="1"/>
  <c r="A248"/>
  <c r="B248" s="1"/>
  <c r="C248" l="1"/>
  <c r="A249"/>
  <c r="B249" s="1"/>
  <c r="D248"/>
  <c r="E248" s="1"/>
  <c r="F248" s="1"/>
  <c r="C249" l="1"/>
  <c r="D249"/>
  <c r="E249" s="1"/>
  <c r="F249" s="1"/>
  <c r="A250"/>
  <c r="B250" s="1"/>
  <c r="C250" l="1"/>
  <c r="A251"/>
  <c r="B251" s="1"/>
  <c r="D250"/>
  <c r="E250" s="1"/>
  <c r="F250" s="1"/>
  <c r="C251" l="1"/>
  <c r="D251"/>
  <c r="E251" s="1"/>
  <c r="F251" s="1"/>
  <c r="A252"/>
  <c r="B252" s="1"/>
  <c r="C252" l="1"/>
  <c r="A253"/>
  <c r="B253" s="1"/>
  <c r="D252"/>
  <c r="E252" s="1"/>
  <c r="F252" s="1"/>
  <c r="C253" l="1"/>
  <c r="D253"/>
  <c r="E253" s="1"/>
  <c r="F253" s="1"/>
  <c r="A254"/>
  <c r="B254" s="1"/>
  <c r="C254" l="1"/>
  <c r="A255"/>
  <c r="B255" s="1"/>
  <c r="D254"/>
  <c r="E254" s="1"/>
  <c r="F254" s="1"/>
  <c r="C255" l="1"/>
  <c r="D255"/>
  <c r="E255" s="1"/>
  <c r="F255" s="1"/>
  <c r="A256"/>
  <c r="B256" s="1"/>
  <c r="C256" l="1"/>
  <c r="A257"/>
  <c r="B257" s="1"/>
  <c r="D256"/>
  <c r="E256" s="1"/>
  <c r="F256" s="1"/>
  <c r="C257" l="1"/>
  <c r="A258"/>
  <c r="B258" s="1"/>
  <c r="D257" l="1"/>
  <c r="E257" s="1"/>
  <c r="F257" s="1"/>
  <c r="C258"/>
  <c r="A259"/>
  <c r="B259" s="1"/>
  <c r="D258" l="1"/>
  <c r="E258" s="1"/>
  <c r="F258" s="1"/>
  <c r="C259"/>
  <c r="A260"/>
  <c r="B260" s="1"/>
  <c r="D259" l="1"/>
  <c r="E259" s="1"/>
  <c r="F259" s="1"/>
  <c r="A261"/>
  <c r="B261" s="1"/>
  <c r="C260" l="1"/>
  <c r="D260" s="1"/>
  <c r="E260" s="1"/>
  <c r="F260" s="1"/>
  <c r="C261" s="1"/>
  <c r="A262"/>
  <c r="B262" s="1"/>
  <c r="A263" l="1"/>
  <c r="B263" s="1"/>
  <c r="D261"/>
  <c r="E261" s="1"/>
  <c r="F261" s="1"/>
  <c r="A264" l="1"/>
  <c r="B264" s="1"/>
  <c r="C262"/>
  <c r="D262" s="1"/>
  <c r="E262" s="1"/>
  <c r="F262" s="1"/>
  <c r="C263" s="1"/>
  <c r="D263" l="1"/>
  <c r="E263" s="1"/>
  <c r="F263" s="1"/>
  <c r="A265"/>
  <c r="B265" s="1"/>
  <c r="C264"/>
  <c r="A266" l="1"/>
  <c r="B266" s="1"/>
  <c r="D264"/>
  <c r="E264" s="1"/>
  <c r="F264" s="1"/>
  <c r="A267" l="1"/>
  <c r="B267" s="1"/>
  <c r="C265"/>
  <c r="D265" s="1"/>
  <c r="E265" s="1"/>
  <c r="F265" s="1"/>
  <c r="C266" s="1"/>
  <c r="D266" l="1"/>
  <c r="E266" s="1"/>
  <c r="F266" s="1"/>
  <c r="C267" s="1"/>
  <c r="D267"/>
  <c r="E267" s="1"/>
  <c r="F267" s="1"/>
  <c r="A268"/>
  <c r="B268" s="1"/>
  <c r="C268" l="1"/>
  <c r="A269"/>
  <c r="B269" s="1"/>
  <c r="D268"/>
  <c r="E268" s="1"/>
  <c r="F268" s="1"/>
  <c r="C269" l="1"/>
  <c r="D269"/>
  <c r="E269" s="1"/>
  <c r="F269" s="1"/>
  <c r="A270"/>
  <c r="B270" s="1"/>
  <c r="C270" l="1"/>
  <c r="A271"/>
  <c r="B271" s="1"/>
  <c r="D270"/>
  <c r="E270" s="1"/>
  <c r="F270" s="1"/>
  <c r="C271" l="1"/>
  <c r="D271"/>
  <c r="E271" s="1"/>
  <c r="F271" s="1"/>
  <c r="A272"/>
  <c r="B272" s="1"/>
  <c r="C272" l="1"/>
  <c r="A273"/>
  <c r="B273" s="1"/>
  <c r="D272"/>
  <c r="E272" s="1"/>
  <c r="F272" s="1"/>
  <c r="C273" l="1"/>
  <c r="D273"/>
  <c r="E273" s="1"/>
  <c r="F273" s="1"/>
  <c r="A274"/>
  <c r="B274" s="1"/>
  <c r="C274" l="1"/>
  <c r="A275"/>
  <c r="B275" s="1"/>
  <c r="D274"/>
  <c r="E274" s="1"/>
  <c r="F274" s="1"/>
  <c r="C275" l="1"/>
  <c r="D275"/>
  <c r="E275" s="1"/>
  <c r="F275" s="1"/>
  <c r="A276"/>
  <c r="B276" s="1"/>
  <c r="C276" l="1"/>
  <c r="A277"/>
  <c r="B277" s="1"/>
  <c r="D276"/>
  <c r="E276" s="1"/>
  <c r="F276" s="1"/>
  <c r="C277" l="1"/>
  <c r="D277"/>
  <c r="E277" s="1"/>
  <c r="F277" s="1"/>
  <c r="A278"/>
  <c r="B278" s="1"/>
  <c r="C278" l="1"/>
  <c r="A279"/>
  <c r="B279" s="1"/>
  <c r="D278"/>
  <c r="E278" s="1"/>
  <c r="F278" s="1"/>
  <c r="C279" l="1"/>
  <c r="D279"/>
  <c r="E279" s="1"/>
  <c r="F279" s="1"/>
  <c r="A280"/>
  <c r="B280" s="1"/>
  <c r="C280" l="1"/>
  <c r="A281"/>
  <c r="B281" s="1"/>
  <c r="D280"/>
  <c r="E280" s="1"/>
  <c r="F280" s="1"/>
  <c r="C281" l="1"/>
  <c r="D281"/>
  <c r="E281" s="1"/>
  <c r="F281" s="1"/>
  <c r="A282"/>
  <c r="B282" s="1"/>
  <c r="C282" l="1"/>
  <c r="A283"/>
  <c r="B283" s="1"/>
  <c r="D282"/>
  <c r="E282" s="1"/>
  <c r="F282" s="1"/>
  <c r="A284" l="1"/>
  <c r="B284" s="1"/>
  <c r="C283"/>
  <c r="A285" l="1"/>
  <c r="B285" s="1"/>
  <c r="D283"/>
  <c r="E283" s="1"/>
  <c r="F283" s="1"/>
  <c r="C284" s="1"/>
  <c r="A286" l="1"/>
  <c r="B286" s="1"/>
  <c r="D284"/>
  <c r="E284" s="1"/>
  <c r="F284" s="1"/>
  <c r="C285" s="1"/>
  <c r="A287" l="1"/>
  <c r="B287" s="1"/>
  <c r="D285"/>
  <c r="E285" s="1"/>
  <c r="F285" s="1"/>
  <c r="C286" s="1"/>
  <c r="D286" l="1"/>
  <c r="E286" s="1"/>
  <c r="F286" s="1"/>
  <c r="C287" s="1"/>
  <c r="D287"/>
  <c r="E287" s="1"/>
  <c r="F287" s="1"/>
  <c r="A288"/>
  <c r="B288" s="1"/>
  <c r="C288" l="1"/>
  <c r="A289"/>
  <c r="B289" s="1"/>
  <c r="D288"/>
  <c r="E288" s="1"/>
  <c r="F288" s="1"/>
  <c r="C289" l="1"/>
  <c r="D289"/>
  <c r="E289" s="1"/>
  <c r="F289" s="1"/>
  <c r="A290"/>
  <c r="B290" s="1"/>
  <c r="C290" l="1"/>
  <c r="A291"/>
  <c r="B291" s="1"/>
  <c r="D290"/>
  <c r="E290" s="1"/>
  <c r="F290" s="1"/>
  <c r="C291" l="1"/>
  <c r="D291"/>
  <c r="E291" s="1"/>
  <c r="F291" s="1"/>
  <c r="A292"/>
  <c r="B292" s="1"/>
  <c r="C292" l="1"/>
  <c r="A293"/>
  <c r="B293" s="1"/>
  <c r="D292"/>
  <c r="E292" s="1"/>
  <c r="F292" s="1"/>
  <c r="C293" l="1"/>
  <c r="D293"/>
  <c r="E293" s="1"/>
  <c r="F293" s="1"/>
  <c r="A294"/>
  <c r="B294" s="1"/>
  <c r="C294" l="1"/>
  <c r="A295"/>
  <c r="B295" s="1"/>
  <c r="D294"/>
  <c r="E294" s="1"/>
  <c r="F294" s="1"/>
  <c r="C295" l="1"/>
  <c r="D295"/>
  <c r="E295" s="1"/>
  <c r="F295" s="1"/>
  <c r="A296"/>
  <c r="B296" s="1"/>
  <c r="C296" l="1"/>
  <c r="A297"/>
  <c r="B297" s="1"/>
  <c r="D296"/>
  <c r="E296" s="1"/>
  <c r="F296" s="1"/>
  <c r="C297" l="1"/>
  <c r="D297"/>
  <c r="E297" s="1"/>
  <c r="F297" s="1"/>
  <c r="A298"/>
  <c r="B298" s="1"/>
  <c r="C298" l="1"/>
  <c r="A299"/>
  <c r="B299" s="1"/>
  <c r="D298"/>
  <c r="E298" s="1"/>
  <c r="F298" s="1"/>
  <c r="C299" l="1"/>
  <c r="D299"/>
  <c r="E299" s="1"/>
  <c r="F299" s="1"/>
  <c r="A300"/>
  <c r="B300" s="1"/>
  <c r="C300" l="1"/>
  <c r="A301"/>
  <c r="B301" s="1"/>
  <c r="D300"/>
  <c r="E300" s="1"/>
  <c r="F300" s="1"/>
  <c r="A302" l="1"/>
  <c r="B302" s="1"/>
  <c r="C301"/>
  <c r="A303" l="1"/>
  <c r="B303" s="1"/>
  <c r="D301"/>
  <c r="E301" s="1"/>
  <c r="F301" s="1"/>
  <c r="C302" s="1"/>
  <c r="A304" l="1"/>
  <c r="B304" s="1"/>
  <c r="D302"/>
  <c r="E302" s="1"/>
  <c r="F302" s="1"/>
  <c r="C303" s="1"/>
  <c r="A305" l="1"/>
  <c r="B305" s="1"/>
  <c r="D303"/>
  <c r="E303" s="1"/>
  <c r="F303" s="1"/>
  <c r="C304" s="1"/>
  <c r="D304" l="1"/>
  <c r="E304" s="1"/>
  <c r="F304" s="1"/>
  <c r="C305" s="1"/>
  <c r="D305"/>
  <c r="E305" s="1"/>
  <c r="F305" s="1"/>
  <c r="A306"/>
  <c r="B306" s="1"/>
  <c r="C306" l="1"/>
  <c r="A307"/>
  <c r="B307" s="1"/>
  <c r="D306"/>
  <c r="E306" s="1"/>
  <c r="F306" s="1"/>
  <c r="C307" l="1"/>
  <c r="D307"/>
  <c r="E307" s="1"/>
  <c r="F307" s="1"/>
  <c r="A308"/>
  <c r="B308" s="1"/>
  <c r="C308" l="1"/>
  <c r="A309"/>
  <c r="B309" s="1"/>
  <c r="D308"/>
  <c r="E308" s="1"/>
  <c r="F308" s="1"/>
  <c r="C309" l="1"/>
  <c r="D309"/>
  <c r="E309" s="1"/>
  <c r="F309" s="1"/>
  <c r="A310"/>
  <c r="B310" s="1"/>
  <c r="C310" l="1"/>
  <c r="A311"/>
  <c r="B311" s="1"/>
  <c r="D310"/>
  <c r="E310" s="1"/>
  <c r="F310" s="1"/>
  <c r="C311" l="1"/>
  <c r="D311"/>
  <c r="E311" s="1"/>
  <c r="F311" s="1"/>
  <c r="A312"/>
  <c r="B312" s="1"/>
  <c r="C312" l="1"/>
  <c r="A313"/>
  <c r="B313" s="1"/>
  <c r="D312"/>
  <c r="E312" s="1"/>
  <c r="F312" s="1"/>
  <c r="C313" l="1"/>
  <c r="D313"/>
  <c r="E313" s="1"/>
  <c r="F313" s="1"/>
  <c r="A314"/>
  <c r="B314" s="1"/>
  <c r="C314" l="1"/>
  <c r="A315"/>
  <c r="B315" s="1"/>
  <c r="D314"/>
  <c r="E314" s="1"/>
  <c r="F314" s="1"/>
  <c r="C315" l="1"/>
  <c r="D315"/>
  <c r="E315" s="1"/>
  <c r="F315" s="1"/>
  <c r="A316"/>
  <c r="B316" s="1"/>
  <c r="C316" l="1"/>
  <c r="A317"/>
  <c r="B317" s="1"/>
  <c r="D316"/>
  <c r="E316" s="1"/>
  <c r="F316" s="1"/>
  <c r="C317" l="1"/>
  <c r="D317"/>
  <c r="E317" s="1"/>
  <c r="F317" s="1"/>
  <c r="A318"/>
  <c r="B318" s="1"/>
  <c r="C318" l="1"/>
  <c r="A319"/>
  <c r="B319" s="1"/>
  <c r="D318"/>
  <c r="E318" s="1"/>
  <c r="F318" s="1"/>
  <c r="C319" l="1"/>
  <c r="D319"/>
  <c r="E319" s="1"/>
  <c r="F319" s="1"/>
  <c r="A320"/>
  <c r="B320" s="1"/>
  <c r="C320" l="1"/>
  <c r="A321"/>
  <c r="B321" s="1"/>
  <c r="D320"/>
  <c r="E320" s="1"/>
  <c r="F320" s="1"/>
  <c r="C321" l="1"/>
  <c r="D321"/>
  <c r="E321" s="1"/>
  <c r="F321" s="1"/>
  <c r="A322"/>
  <c r="B322" s="1"/>
  <c r="C322" l="1"/>
  <c r="A323"/>
  <c r="B323" s="1"/>
  <c r="D322"/>
  <c r="E322" s="1"/>
  <c r="F322" s="1"/>
  <c r="C323" l="1"/>
  <c r="D323"/>
  <c r="E323" s="1"/>
  <c r="F323" s="1"/>
  <c r="A324"/>
  <c r="B324" s="1"/>
  <c r="C324" l="1"/>
  <c r="A325"/>
  <c r="B325" s="1"/>
  <c r="D324"/>
  <c r="E324" s="1"/>
  <c r="F324" s="1"/>
  <c r="C325" l="1"/>
  <c r="A326"/>
  <c r="B326" s="1"/>
  <c r="D325" l="1"/>
  <c r="E325" s="1"/>
  <c r="F325" s="1"/>
  <c r="C326" s="1"/>
  <c r="A327"/>
  <c r="B327" s="1"/>
  <c r="D326"/>
  <c r="E326" s="1"/>
  <c r="F326" s="1"/>
  <c r="C327" l="1"/>
  <c r="D327"/>
  <c r="E327" s="1"/>
  <c r="F327" s="1"/>
  <c r="A328"/>
  <c r="B328" s="1"/>
  <c r="C328" l="1"/>
  <c r="A329"/>
  <c r="B329" s="1"/>
  <c r="D328"/>
  <c r="E328" s="1"/>
  <c r="F328" s="1"/>
  <c r="C329" l="1"/>
  <c r="D329"/>
  <c r="E329" s="1"/>
  <c r="F329" s="1"/>
  <c r="A330"/>
  <c r="B330" s="1"/>
  <c r="C330" l="1"/>
  <c r="A331"/>
  <c r="B331" s="1"/>
  <c r="D330"/>
  <c r="E330" s="1"/>
  <c r="F330" s="1"/>
  <c r="C331" l="1"/>
  <c r="D331"/>
  <c r="E331" s="1"/>
  <c r="F331" s="1"/>
  <c r="A332"/>
  <c r="B332" s="1"/>
  <c r="C332" l="1"/>
  <c r="A333"/>
  <c r="B333" s="1"/>
  <c r="D332"/>
  <c r="E332" s="1"/>
  <c r="F332" s="1"/>
  <c r="C333" l="1"/>
  <c r="D333"/>
  <c r="E333" s="1"/>
  <c r="F333" s="1"/>
  <c r="A334"/>
  <c r="B334" s="1"/>
  <c r="C334" l="1"/>
  <c r="A335"/>
  <c r="B335" s="1"/>
  <c r="D334"/>
  <c r="E334" s="1"/>
  <c r="F334" s="1"/>
  <c r="C335" l="1"/>
  <c r="D335"/>
  <c r="E335" s="1"/>
  <c r="F335" s="1"/>
  <c r="A336"/>
  <c r="B336" s="1"/>
  <c r="C336" l="1"/>
  <c r="A337"/>
  <c r="B337" s="1"/>
  <c r="D336" l="1"/>
  <c r="E336" s="1"/>
  <c r="F336" s="1"/>
  <c r="C337"/>
  <c r="D337"/>
  <c r="E337" s="1"/>
  <c r="F337" s="1"/>
  <c r="A338"/>
  <c r="B338" s="1"/>
  <c r="C338" l="1"/>
  <c r="A339"/>
  <c r="B339" s="1"/>
  <c r="D338"/>
  <c r="E338" s="1"/>
  <c r="F338" s="1"/>
  <c r="C339" l="1"/>
  <c r="D339"/>
  <c r="E339" s="1"/>
  <c r="F339" s="1"/>
  <c r="A340"/>
  <c r="B340" s="1"/>
  <c r="C340" l="1"/>
  <c r="A341"/>
  <c r="B341" s="1"/>
  <c r="A342" l="1"/>
  <c r="B342" s="1"/>
  <c r="D340"/>
  <c r="E340" s="1"/>
  <c r="F340" s="1"/>
  <c r="C341" s="1"/>
  <c r="D341" l="1"/>
  <c r="E341" s="1"/>
  <c r="F341" s="1"/>
  <c r="C342" s="1"/>
  <c r="A343"/>
  <c r="B343" s="1"/>
  <c r="D342"/>
  <c r="E342" s="1"/>
  <c r="F342" s="1"/>
  <c r="C343" l="1"/>
  <c r="D343"/>
  <c r="E343" s="1"/>
  <c r="F343" s="1"/>
  <c r="A344"/>
  <c r="B344" s="1"/>
  <c r="C344" l="1"/>
  <c r="A345"/>
  <c r="B345" s="1"/>
  <c r="D344"/>
  <c r="E344" s="1"/>
  <c r="F344" s="1"/>
  <c r="C345" l="1"/>
  <c r="D345"/>
  <c r="E345" s="1"/>
  <c r="F345" s="1"/>
  <c r="A346"/>
  <c r="B346" s="1"/>
  <c r="C346" l="1"/>
  <c r="A347"/>
  <c r="B347" s="1"/>
  <c r="D346"/>
  <c r="E346" s="1"/>
  <c r="F346" s="1"/>
  <c r="C347" l="1"/>
  <c r="D347"/>
  <c r="E347" s="1"/>
  <c r="F347" s="1"/>
  <c r="A348"/>
  <c r="B348" s="1"/>
  <c r="C348" l="1"/>
  <c r="A349"/>
  <c r="B349" s="1"/>
  <c r="D348"/>
  <c r="E348" s="1"/>
  <c r="F348" s="1"/>
  <c r="C349" l="1"/>
  <c r="D349"/>
  <c r="E349" s="1"/>
  <c r="F349" s="1"/>
  <c r="A350"/>
  <c r="B350" s="1"/>
  <c r="C350" l="1"/>
  <c r="A351"/>
  <c r="B351" s="1"/>
  <c r="D350"/>
  <c r="E350" s="1"/>
  <c r="F350" s="1"/>
  <c r="C351" l="1"/>
  <c r="D351"/>
  <c r="E351" s="1"/>
  <c r="F351" s="1"/>
  <c r="A352"/>
  <c r="B352" s="1"/>
  <c r="C352" l="1"/>
  <c r="A353"/>
  <c r="B353" s="1"/>
  <c r="D352"/>
  <c r="E352" s="1"/>
  <c r="F352" s="1"/>
  <c r="C353" l="1"/>
  <c r="D353"/>
  <c r="E353" s="1"/>
  <c r="F353" s="1"/>
  <c r="A354"/>
  <c r="B354" s="1"/>
  <c r="C354" l="1"/>
  <c r="A355"/>
  <c r="B355" s="1"/>
  <c r="D354"/>
  <c r="E354" s="1"/>
  <c r="F354" s="1"/>
  <c r="C355" l="1"/>
  <c r="D355"/>
  <c r="E355" s="1"/>
  <c r="F355" s="1"/>
  <c r="A356"/>
  <c r="B356" s="1"/>
  <c r="C356" l="1"/>
  <c r="A357"/>
  <c r="B357" s="1"/>
  <c r="D356"/>
  <c r="E356" s="1"/>
  <c r="F356" s="1"/>
  <c r="C357" l="1"/>
  <c r="D357"/>
  <c r="E357" s="1"/>
  <c r="F357" s="1"/>
  <c r="A358"/>
  <c r="B358" s="1"/>
  <c r="C358" l="1"/>
  <c r="A359"/>
  <c r="B359" s="1"/>
  <c r="D358"/>
  <c r="E358" s="1"/>
  <c r="F358" s="1"/>
  <c r="C359" l="1"/>
  <c r="D359"/>
  <c r="E359" s="1"/>
  <c r="F359" s="1"/>
  <c r="A360"/>
  <c r="B360" s="1"/>
  <c r="C360" l="1"/>
  <c r="A361"/>
  <c r="B361" s="1"/>
  <c r="D360"/>
  <c r="E360" s="1"/>
  <c r="F360" s="1"/>
  <c r="C361" l="1"/>
  <c r="D361"/>
  <c r="E361" s="1"/>
  <c r="F361" s="1"/>
  <c r="A362"/>
  <c r="B362" s="1"/>
  <c r="C362" l="1"/>
  <c r="A363"/>
  <c r="B363" s="1"/>
  <c r="D362"/>
  <c r="E362" s="1"/>
  <c r="F362" s="1"/>
  <c r="C363" l="1"/>
  <c r="D363"/>
  <c r="E363" s="1"/>
  <c r="F363" s="1"/>
  <c r="A364"/>
  <c r="B364" s="1"/>
  <c r="C364" l="1"/>
  <c r="A365"/>
  <c r="B365" s="1"/>
  <c r="D364"/>
  <c r="E364" s="1"/>
  <c r="F364" s="1"/>
  <c r="C365" l="1"/>
  <c r="D365"/>
  <c r="E365" s="1"/>
  <c r="F365" s="1"/>
  <c r="A366"/>
  <c r="B366" s="1"/>
  <c r="C366" l="1"/>
  <c r="A367"/>
  <c r="B367" s="1"/>
  <c r="D366"/>
  <c r="E366" s="1"/>
  <c r="F366" s="1"/>
  <c r="C367" l="1"/>
  <c r="D367"/>
  <c r="E367" s="1"/>
  <c r="F367" s="1"/>
  <c r="A368"/>
  <c r="B368" s="1"/>
  <c r="C368" l="1"/>
  <c r="A369"/>
  <c r="B369" s="1"/>
  <c r="D368"/>
  <c r="E368" s="1"/>
  <c r="F368" s="1"/>
  <c r="C369" l="1"/>
  <c r="D369"/>
  <c r="E369" s="1"/>
  <c r="F369" s="1"/>
  <c r="A370"/>
  <c r="B370" s="1"/>
  <c r="C370" l="1"/>
  <c r="A371"/>
  <c r="B371" s="1"/>
  <c r="D370"/>
  <c r="E370" s="1"/>
  <c r="F370" s="1"/>
  <c r="C371" l="1"/>
  <c r="D371"/>
  <c r="E371" s="1"/>
  <c r="F371" s="1"/>
  <c r="A372"/>
  <c r="B372" s="1"/>
  <c r="C372" l="1"/>
  <c r="A373"/>
  <c r="B373" s="1"/>
  <c r="D372"/>
  <c r="E372" s="1"/>
  <c r="F372" s="1"/>
  <c r="C373" l="1"/>
  <c r="D373"/>
  <c r="E373" s="1"/>
  <c r="F373" s="1"/>
  <c r="A374"/>
  <c r="B374" s="1"/>
  <c r="C374" l="1"/>
  <c r="A375"/>
  <c r="B375" s="1"/>
  <c r="D374"/>
  <c r="E374" s="1"/>
  <c r="F374" s="1"/>
  <c r="C375" l="1"/>
  <c r="D375"/>
  <c r="E375" s="1"/>
  <c r="F375" s="1"/>
  <c r="A376"/>
  <c r="B376" s="1"/>
  <c r="C376" l="1"/>
  <c r="A377"/>
  <c r="B377" s="1"/>
  <c r="D376"/>
  <c r="E376" s="1"/>
  <c r="F376" s="1"/>
  <c r="C377" l="1"/>
  <c r="D377"/>
  <c r="E377" s="1"/>
  <c r="F377" s="1"/>
  <c r="A378"/>
  <c r="B378" s="1"/>
  <c r="C378" l="1"/>
  <c r="A379"/>
  <c r="B379" s="1"/>
  <c r="D378"/>
  <c r="E378" s="1"/>
  <c r="F378" s="1"/>
  <c r="C379" l="1"/>
  <c r="D379"/>
  <c r="E379" s="1"/>
  <c r="F379" s="1"/>
  <c r="A380"/>
  <c r="B380" s="1"/>
  <c r="C380" l="1"/>
  <c r="A381"/>
  <c r="B381" s="1"/>
  <c r="D380"/>
  <c r="E380" s="1"/>
  <c r="F380" s="1"/>
  <c r="C381" l="1"/>
  <c r="D381"/>
  <c r="E381" s="1"/>
  <c r="F381" s="1"/>
  <c r="A382"/>
  <c r="B382" s="1"/>
  <c r="C382" l="1"/>
  <c r="A383"/>
  <c r="B383" s="1"/>
  <c r="D382"/>
  <c r="E382" s="1"/>
  <c r="F382" s="1"/>
  <c r="C383" l="1"/>
  <c r="D383"/>
  <c r="E383" s="1"/>
  <c r="F383" s="1"/>
  <c r="A384"/>
  <c r="B384" s="1"/>
  <c r="C384" l="1"/>
  <c r="A385"/>
  <c r="B385" s="1"/>
  <c r="D384"/>
  <c r="E384" s="1"/>
  <c r="F384" s="1"/>
  <c r="C385" l="1"/>
  <c r="D385"/>
  <c r="E385" s="1"/>
  <c r="F385" s="1"/>
  <c r="A386"/>
  <c r="B386" s="1"/>
  <c r="C386" l="1"/>
  <c r="A387"/>
  <c r="B387" s="1"/>
  <c r="D386"/>
  <c r="E386" s="1"/>
  <c r="F386" s="1"/>
  <c r="C387" l="1"/>
  <c r="D387"/>
  <c r="E387" s="1"/>
  <c r="F387" s="1"/>
  <c r="A388"/>
  <c r="B388" s="1"/>
  <c r="C388" l="1"/>
  <c r="A389"/>
  <c r="B389" s="1"/>
  <c r="D388"/>
  <c r="E388" s="1"/>
  <c r="F388" s="1"/>
  <c r="C389" l="1"/>
  <c r="D389"/>
  <c r="E389" s="1"/>
  <c r="F389" s="1"/>
  <c r="A390"/>
  <c r="B390" s="1"/>
  <c r="C390" l="1"/>
  <c r="A391"/>
  <c r="B391" s="1"/>
  <c r="D390"/>
  <c r="E390" s="1"/>
  <c r="F390" s="1"/>
  <c r="C391" l="1"/>
  <c r="D391"/>
  <c r="E391" s="1"/>
  <c r="F391" s="1"/>
  <c r="A392"/>
  <c r="B392" s="1"/>
  <c r="C392" l="1"/>
  <c r="A393"/>
  <c r="B393" s="1"/>
  <c r="D392"/>
  <c r="E392" s="1"/>
  <c r="F392" s="1"/>
  <c r="C393" l="1"/>
  <c r="D393"/>
  <c r="E393" s="1"/>
  <c r="F393" s="1"/>
  <c r="A394"/>
  <c r="B394" s="1"/>
  <c r="C394" l="1"/>
  <c r="A395"/>
  <c r="B395" s="1"/>
  <c r="D394"/>
  <c r="E394" s="1"/>
  <c r="F394" s="1"/>
  <c r="C395" l="1"/>
  <c r="D395"/>
  <c r="E395" s="1"/>
  <c r="F395" s="1"/>
  <c r="A396"/>
  <c r="B396" s="1"/>
  <c r="C396" l="1"/>
  <c r="A397"/>
  <c r="B397" s="1"/>
  <c r="D396"/>
  <c r="E396" s="1"/>
  <c r="F396" s="1"/>
  <c r="C397" l="1"/>
  <c r="D397"/>
  <c r="E397" s="1"/>
  <c r="F397" s="1"/>
  <c r="A398"/>
  <c r="B398" s="1"/>
  <c r="C398" l="1"/>
  <c r="A399"/>
  <c r="B399" s="1"/>
  <c r="D398"/>
  <c r="E398" s="1"/>
  <c r="F398" s="1"/>
  <c r="C399" l="1"/>
  <c r="D399"/>
  <c r="E399" s="1"/>
  <c r="F399" s="1"/>
  <c r="A400"/>
  <c r="B400" s="1"/>
  <c r="C400" l="1"/>
  <c r="A401"/>
  <c r="B401" s="1"/>
  <c r="D400"/>
  <c r="E400" s="1"/>
  <c r="F400" s="1"/>
  <c r="C401" l="1"/>
  <c r="D401"/>
  <c r="E401" s="1"/>
  <c r="F401" s="1"/>
  <c r="A402"/>
  <c r="B402" s="1"/>
  <c r="C402" l="1"/>
  <c r="A403"/>
  <c r="B403" s="1"/>
  <c r="D402"/>
  <c r="E402" s="1"/>
  <c r="F402" s="1"/>
  <c r="C403" l="1"/>
  <c r="D403"/>
  <c r="E403" s="1"/>
  <c r="F403" s="1"/>
  <c r="A404"/>
  <c r="B404" s="1"/>
  <c r="C404" l="1"/>
  <c r="A405"/>
  <c r="B405" s="1"/>
  <c r="D404"/>
  <c r="E404" s="1"/>
  <c r="F404" s="1"/>
  <c r="C405" l="1"/>
  <c r="D405"/>
  <c r="E405" s="1"/>
  <c r="F405" s="1"/>
  <c r="A406"/>
  <c r="B406" s="1"/>
  <c r="C406" l="1"/>
  <c r="A407"/>
  <c r="B407" s="1"/>
  <c r="D406"/>
  <c r="E406" s="1"/>
  <c r="F406" s="1"/>
  <c r="C407" l="1"/>
  <c r="D407"/>
  <c r="E407" s="1"/>
  <c r="F407" s="1"/>
  <c r="A408"/>
  <c r="B408" s="1"/>
  <c r="C408" l="1"/>
  <c r="A409"/>
  <c r="B409" s="1"/>
  <c r="D408"/>
  <c r="E408" s="1"/>
  <c r="F408" s="1"/>
  <c r="C409" l="1"/>
  <c r="D409"/>
  <c r="E409" s="1"/>
  <c r="F409" s="1"/>
  <c r="A410"/>
  <c r="B410" s="1"/>
  <c r="C410" l="1"/>
  <c r="A411"/>
  <c r="B411" s="1"/>
  <c r="D410"/>
  <c r="E410" s="1"/>
  <c r="F410" s="1"/>
  <c r="C411" l="1"/>
  <c r="D411"/>
  <c r="E411" s="1"/>
  <c r="F411" s="1"/>
  <c r="A412"/>
  <c r="B412" s="1"/>
  <c r="C412" l="1"/>
  <c r="A413"/>
  <c r="B413" s="1"/>
  <c r="D412"/>
  <c r="E412" s="1"/>
  <c r="F412" s="1"/>
  <c r="C413" l="1"/>
  <c r="D413"/>
  <c r="E413" s="1"/>
  <c r="F413" s="1"/>
  <c r="A414"/>
  <c r="B414" s="1"/>
  <c r="C414" l="1"/>
  <c r="A415"/>
  <c r="B415" s="1"/>
  <c r="D414"/>
  <c r="E414" s="1"/>
  <c r="F414" s="1"/>
  <c r="C415" l="1"/>
  <c r="D415"/>
  <c r="E415" s="1"/>
  <c r="F415" s="1"/>
  <c r="A416"/>
  <c r="B416" s="1"/>
  <c r="C416" l="1"/>
  <c r="A417"/>
  <c r="B417" s="1"/>
  <c r="D416"/>
  <c r="E416" s="1"/>
  <c r="F416" s="1"/>
  <c r="C417" l="1"/>
  <c r="D417"/>
  <c r="E417" s="1"/>
  <c r="F417" s="1"/>
  <c r="A418"/>
  <c r="B418" s="1"/>
  <c r="C418" l="1"/>
  <c r="A419"/>
  <c r="B419" s="1"/>
  <c r="D418"/>
  <c r="E418" s="1"/>
  <c r="F418" s="1"/>
  <c r="C419" l="1"/>
  <c r="D419"/>
  <c r="E419" s="1"/>
  <c r="F419" s="1"/>
  <c r="A420"/>
  <c r="B420" s="1"/>
  <c r="C420" l="1"/>
  <c r="A421"/>
  <c r="B421" s="1"/>
  <c r="D420"/>
  <c r="E420" s="1"/>
  <c r="F420" s="1"/>
  <c r="C421" l="1"/>
  <c r="D421"/>
  <c r="E421" s="1"/>
  <c r="F421" s="1"/>
  <c r="A422"/>
  <c r="B422" s="1"/>
  <c r="C422" l="1"/>
  <c r="A423"/>
  <c r="B423" s="1"/>
  <c r="D422"/>
  <c r="E422" s="1"/>
  <c r="F422" s="1"/>
  <c r="C423" l="1"/>
  <c r="D423"/>
  <c r="E423" s="1"/>
  <c r="F423" s="1"/>
  <c r="A424"/>
  <c r="B424" s="1"/>
  <c r="C424" l="1"/>
  <c r="A425"/>
  <c r="B425" s="1"/>
  <c r="D424"/>
  <c r="E424" s="1"/>
  <c r="F424" s="1"/>
  <c r="C425" l="1"/>
  <c r="D425"/>
  <c r="E425" s="1"/>
  <c r="F425" s="1"/>
  <c r="A426"/>
  <c r="B426" s="1"/>
  <c r="C426" l="1"/>
  <c r="A427"/>
  <c r="B427" s="1"/>
  <c r="D426"/>
  <c r="E426" s="1"/>
  <c r="F426" s="1"/>
  <c r="C427" l="1"/>
  <c r="D427"/>
  <c r="E427" s="1"/>
  <c r="F427" s="1"/>
  <c r="A428"/>
  <c r="B428" s="1"/>
  <c r="C428" l="1"/>
  <c r="A429"/>
  <c r="B429" s="1"/>
  <c r="D428"/>
  <c r="E428" s="1"/>
  <c r="F428" s="1"/>
  <c r="C429" l="1"/>
  <c r="D429"/>
  <c r="E429" s="1"/>
  <c r="F429" s="1"/>
  <c r="A430"/>
  <c r="B430" s="1"/>
  <c r="C430" l="1"/>
  <c r="A431"/>
  <c r="B431" s="1"/>
  <c r="D430"/>
  <c r="E430" s="1"/>
  <c r="F430" s="1"/>
  <c r="C431" l="1"/>
  <c r="D431"/>
  <c r="E431" s="1"/>
  <c r="F431" s="1"/>
  <c r="A432"/>
  <c r="B432" s="1"/>
  <c r="C432" l="1"/>
  <c r="A433"/>
  <c r="B433" s="1"/>
  <c r="D432"/>
  <c r="E432" s="1"/>
  <c r="F432" s="1"/>
  <c r="C433" l="1"/>
  <c r="D433"/>
  <c r="E433" s="1"/>
  <c r="F433" s="1"/>
  <c r="A434"/>
  <c r="B434" s="1"/>
  <c r="C434" l="1"/>
  <c r="A435"/>
  <c r="B435" s="1"/>
  <c r="D434"/>
  <c r="E434" s="1"/>
  <c r="F434" s="1"/>
  <c r="C435" l="1"/>
  <c r="D435"/>
  <c r="E435" s="1"/>
  <c r="F435" s="1"/>
  <c r="A436"/>
  <c r="B436" s="1"/>
  <c r="C436" l="1"/>
  <c r="A437"/>
  <c r="B437" s="1"/>
  <c r="D436"/>
  <c r="E436" s="1"/>
  <c r="F436" s="1"/>
  <c r="C437" l="1"/>
  <c r="D437"/>
  <c r="E437" s="1"/>
  <c r="F437" s="1"/>
  <c r="A438"/>
  <c r="B438" s="1"/>
  <c r="C438" l="1"/>
  <c r="A439"/>
  <c r="B439" s="1"/>
  <c r="D438"/>
  <c r="E438" s="1"/>
  <c r="F438" s="1"/>
  <c r="C439" l="1"/>
  <c r="D439"/>
  <c r="E439" s="1"/>
  <c r="F439" s="1"/>
  <c r="A440"/>
  <c r="B440" s="1"/>
  <c r="C440" l="1"/>
  <c r="A441"/>
  <c r="B441" s="1"/>
  <c r="D440"/>
  <c r="E440" s="1"/>
  <c r="F440" s="1"/>
  <c r="C441" l="1"/>
  <c r="D441"/>
  <c r="E441" s="1"/>
  <c r="F441" s="1"/>
  <c r="A442"/>
  <c r="B442" s="1"/>
  <c r="C442" l="1"/>
  <c r="A443"/>
  <c r="B443" s="1"/>
  <c r="D442"/>
  <c r="E442" s="1"/>
  <c r="F442" s="1"/>
  <c r="C443" l="1"/>
  <c r="D443"/>
  <c r="E443" s="1"/>
  <c r="F443" s="1"/>
  <c r="A444"/>
  <c r="B444" s="1"/>
  <c r="C444" l="1"/>
  <c r="A445"/>
  <c r="B445" s="1"/>
  <c r="D444"/>
  <c r="E444" s="1"/>
  <c r="F444" s="1"/>
  <c r="C445" l="1"/>
  <c r="D445"/>
  <c r="E445" s="1"/>
  <c r="F445" s="1"/>
  <c r="A446"/>
  <c r="B446" s="1"/>
  <c r="C446" l="1"/>
  <c r="A447"/>
  <c r="B447" s="1"/>
  <c r="D446"/>
  <c r="E446" s="1"/>
  <c r="F446" s="1"/>
  <c r="C447" l="1"/>
  <c r="D447"/>
  <c r="E447" s="1"/>
  <c r="F447" s="1"/>
  <c r="A448"/>
  <c r="B448" s="1"/>
  <c r="C448" l="1"/>
  <c r="A449"/>
  <c r="B449" s="1"/>
  <c r="D448"/>
  <c r="E448" s="1"/>
  <c r="F448" s="1"/>
  <c r="C449" l="1"/>
  <c r="D449"/>
  <c r="E449" s="1"/>
  <c r="F449" s="1"/>
  <c r="A450"/>
  <c r="B450" s="1"/>
  <c r="C450" l="1"/>
  <c r="A451"/>
  <c r="B451" s="1"/>
  <c r="D450"/>
  <c r="E450" s="1"/>
  <c r="F450" s="1"/>
  <c r="C451" l="1"/>
  <c r="D451"/>
  <c r="E451" s="1"/>
  <c r="F451" s="1"/>
  <c r="A452"/>
  <c r="B452" s="1"/>
  <c r="C452" l="1"/>
  <c r="A453"/>
  <c r="B453" s="1"/>
  <c r="D452"/>
  <c r="E452" s="1"/>
  <c r="F452" s="1"/>
  <c r="C453" l="1"/>
  <c r="D453"/>
  <c r="E453" s="1"/>
  <c r="F453" s="1"/>
  <c r="A454"/>
  <c r="B454" s="1"/>
  <c r="C454" l="1"/>
  <c r="A455"/>
  <c r="B455" s="1"/>
  <c r="D454"/>
  <c r="E454" s="1"/>
  <c r="F454" s="1"/>
  <c r="A456" l="1"/>
  <c r="B456" s="1"/>
  <c r="C455"/>
  <c r="A457" l="1"/>
  <c r="B457" s="1"/>
  <c r="D455"/>
  <c r="E455" s="1"/>
  <c r="F455" s="1"/>
  <c r="C456" s="1"/>
  <c r="A458" l="1"/>
  <c r="B458" s="1"/>
  <c r="D456"/>
  <c r="E456" s="1"/>
  <c r="F456" s="1"/>
  <c r="C457" s="1"/>
  <c r="A459" l="1"/>
  <c r="B459" s="1"/>
  <c r="D457"/>
  <c r="E457" s="1"/>
  <c r="F457" s="1"/>
  <c r="C458" s="1"/>
  <c r="D458" l="1"/>
  <c r="E458" s="1"/>
  <c r="F458" s="1"/>
  <c r="C459" s="1"/>
  <c r="D459"/>
  <c r="E459" s="1"/>
  <c r="F459" s="1"/>
  <c r="A460"/>
  <c r="B460" s="1"/>
  <c r="C460" l="1"/>
  <c r="A461"/>
  <c r="B461" s="1"/>
  <c r="D460"/>
  <c r="E460" s="1"/>
  <c r="F460" s="1"/>
  <c r="C461" l="1"/>
  <c r="D461"/>
  <c r="E461" s="1"/>
  <c r="F461" s="1"/>
  <c r="A462"/>
  <c r="B462" s="1"/>
  <c r="C462" l="1"/>
  <c r="A463"/>
  <c r="B463" s="1"/>
  <c r="D462"/>
  <c r="E462" s="1"/>
  <c r="F462" s="1"/>
  <c r="C463" l="1"/>
  <c r="D463"/>
  <c r="E463" s="1"/>
  <c r="F463" s="1"/>
  <c r="A464"/>
  <c r="B464" s="1"/>
  <c r="C464" l="1"/>
  <c r="A465"/>
  <c r="B465" s="1"/>
  <c r="D464"/>
  <c r="E464" s="1"/>
  <c r="F464" s="1"/>
  <c r="C465" l="1"/>
  <c r="D465"/>
  <c r="E465" s="1"/>
  <c r="F465" s="1"/>
  <c r="A466"/>
  <c r="B466" s="1"/>
  <c r="C466" l="1"/>
  <c r="A467"/>
  <c r="B467" s="1"/>
  <c r="D466"/>
  <c r="E466" s="1"/>
  <c r="F466" s="1"/>
  <c r="A468" l="1"/>
  <c r="B468" s="1"/>
  <c r="C467"/>
  <c r="A469" l="1"/>
  <c r="B469" s="1"/>
  <c r="D467"/>
  <c r="E467" s="1"/>
  <c r="F467" s="1"/>
  <c r="C468" s="1"/>
  <c r="A470" l="1"/>
  <c r="B470" s="1"/>
  <c r="D468"/>
  <c r="E468" s="1"/>
  <c r="F468" s="1"/>
  <c r="C469" s="1"/>
  <c r="A471" l="1"/>
  <c r="B471" s="1"/>
  <c r="D469"/>
  <c r="E469" s="1"/>
  <c r="F469" s="1"/>
  <c r="C470" s="1"/>
  <c r="D470" l="1"/>
  <c r="E470" s="1"/>
  <c r="F470" s="1"/>
  <c r="C471" s="1"/>
  <c r="D471"/>
  <c r="E471" s="1"/>
  <c r="F471" s="1"/>
  <c r="A472"/>
  <c r="B472" s="1"/>
  <c r="C472" l="1"/>
  <c r="A473"/>
  <c r="B473" s="1"/>
  <c r="D472"/>
  <c r="E472" s="1"/>
  <c r="F472" s="1"/>
  <c r="A474" l="1"/>
  <c r="B474" s="1"/>
  <c r="C473"/>
  <c r="A475" l="1"/>
  <c r="B475" s="1"/>
  <c r="D473"/>
  <c r="E473" s="1"/>
  <c r="F473" s="1"/>
  <c r="C474" s="1"/>
  <c r="A476" l="1"/>
  <c r="B476" s="1"/>
  <c r="D474"/>
  <c r="E474" s="1"/>
  <c r="F474" s="1"/>
  <c r="C475" s="1"/>
  <c r="A477" l="1"/>
  <c r="B477" s="1"/>
  <c r="D475"/>
  <c r="E475" s="1"/>
  <c r="F475" s="1"/>
  <c r="C476" s="1"/>
  <c r="D476" l="1"/>
  <c r="E476" s="1"/>
  <c r="F476" s="1"/>
  <c r="C477" s="1"/>
  <c r="D477"/>
  <c r="E477" s="1"/>
  <c r="F477" s="1"/>
  <c r="A478"/>
  <c r="B478" s="1"/>
  <c r="C478" l="1"/>
  <c r="A479"/>
  <c r="B479" s="1"/>
  <c r="D478"/>
  <c r="E478" s="1"/>
  <c r="F478" s="1"/>
  <c r="C479" l="1"/>
  <c r="D479"/>
  <c r="E479" s="1"/>
  <c r="F479" s="1"/>
  <c r="A480"/>
  <c r="B480" s="1"/>
  <c r="C480" l="1"/>
  <c r="A481"/>
  <c r="B481" s="1"/>
  <c r="D480"/>
  <c r="E480" s="1"/>
  <c r="F480" s="1"/>
  <c r="C481" l="1"/>
  <c r="D481"/>
  <c r="E481" s="1"/>
  <c r="F481" s="1"/>
  <c r="A482"/>
  <c r="B482" s="1"/>
  <c r="C482" l="1"/>
  <c r="A483"/>
  <c r="B483" s="1"/>
  <c r="D482"/>
  <c r="E482" s="1"/>
  <c r="F482" s="1"/>
  <c r="C483" l="1"/>
  <c r="A484"/>
  <c r="B484" s="1"/>
  <c r="D483" l="1"/>
  <c r="E483" s="1"/>
  <c r="F483" s="1"/>
  <c r="C484" s="1"/>
  <c r="A485"/>
  <c r="B485" s="1"/>
  <c r="D484" l="1"/>
  <c r="E484" s="1"/>
  <c r="F484" s="1"/>
  <c r="C485"/>
  <c r="D485"/>
  <c r="E485" s="1"/>
  <c r="F485" s="1"/>
  <c r="A486"/>
  <c r="B486" s="1"/>
  <c r="C486" l="1"/>
  <c r="A487"/>
  <c r="B487" s="1"/>
  <c r="D486"/>
  <c r="E486" s="1"/>
  <c r="F486" s="1"/>
  <c r="C487" l="1"/>
  <c r="D487"/>
  <c r="E487" s="1"/>
  <c r="F487" s="1"/>
  <c r="A488"/>
  <c r="B488" s="1"/>
  <c r="C488" l="1"/>
  <c r="A489"/>
  <c r="B489" s="1"/>
  <c r="D488"/>
  <c r="E488" s="1"/>
  <c r="F488" s="1"/>
  <c r="C489" l="1"/>
  <c r="A490"/>
  <c r="B490" s="1"/>
  <c r="A491" l="1"/>
  <c r="B491" s="1"/>
  <c r="D489"/>
  <c r="E489" s="1"/>
  <c r="F489" s="1"/>
  <c r="C490" s="1"/>
  <c r="D490" l="1"/>
  <c r="E490" s="1"/>
  <c r="F490" s="1"/>
  <c r="C491" s="1"/>
  <c r="D491"/>
  <c r="E491" s="1"/>
  <c r="F491" s="1"/>
  <c r="A492"/>
  <c r="B492" s="1"/>
  <c r="C492" l="1"/>
  <c r="A493"/>
  <c r="B493" s="1"/>
  <c r="D492"/>
  <c r="E492" s="1"/>
  <c r="F492" s="1"/>
  <c r="C493" l="1"/>
  <c r="D493"/>
  <c r="E493" s="1"/>
  <c r="F493" s="1"/>
  <c r="A494"/>
  <c r="B494" s="1"/>
  <c r="C494" l="1"/>
  <c r="A495"/>
  <c r="B495" s="1"/>
  <c r="D494"/>
  <c r="E494" s="1"/>
  <c r="F494" s="1"/>
  <c r="C495" l="1"/>
  <c r="D495"/>
  <c r="E495" s="1"/>
  <c r="F495" s="1"/>
  <c r="A496"/>
  <c r="B496" s="1"/>
  <c r="C496" l="1"/>
  <c r="A497"/>
  <c r="B497" s="1"/>
  <c r="D496"/>
  <c r="E496" s="1"/>
  <c r="F496" s="1"/>
  <c r="C497" l="1"/>
  <c r="D497"/>
  <c r="E497" s="1"/>
  <c r="F497" s="1"/>
  <c r="A498"/>
  <c r="B498" s="1"/>
  <c r="C498" l="1"/>
  <c r="A499"/>
  <c r="B499" s="1"/>
  <c r="D498"/>
  <c r="E498" s="1"/>
  <c r="F498" s="1"/>
  <c r="C499" l="1"/>
  <c r="A500"/>
  <c r="B500" s="1"/>
  <c r="D499" l="1"/>
  <c r="E499" s="1"/>
  <c r="F499" s="1"/>
  <c r="C500"/>
  <c r="A501"/>
  <c r="B501" s="1"/>
  <c r="A502" l="1"/>
  <c r="B502" s="1"/>
  <c r="D500"/>
  <c r="E500" s="1"/>
  <c r="F500" s="1"/>
  <c r="C501" s="1"/>
  <c r="A503" l="1"/>
  <c r="B503" s="1"/>
  <c r="D501"/>
  <c r="E501" s="1"/>
  <c r="F501" s="1"/>
  <c r="C502" s="1"/>
  <c r="D502" l="1"/>
  <c r="E502" s="1"/>
  <c r="F502" s="1"/>
  <c r="C503" s="1"/>
  <c r="D503"/>
  <c r="E503" s="1"/>
  <c r="F503" s="1"/>
  <c r="A504"/>
  <c r="B504" s="1"/>
  <c r="C504" l="1"/>
  <c r="D504" s="1"/>
  <c r="E504" s="1"/>
  <c r="F504" s="1"/>
  <c r="A1" s="1"/>
  <c r="B1" l="1"/>
</calcChain>
</file>

<file path=xl/comments1.xml><?xml version="1.0" encoding="utf-8"?>
<comments xmlns="http://schemas.openxmlformats.org/spreadsheetml/2006/main">
  <authors>
    <author>Saban AKMAN</author>
  </authors>
  <commentList>
    <comment ref="A1" authorId="0">
      <text>
        <r>
          <rPr>
            <sz val="8"/>
            <color indexed="81"/>
            <rFont val="Tahoma"/>
            <family val="2"/>
            <charset val="162"/>
          </rPr>
          <t>les Machines seront listées dans cette colonne.
Les machines nouvelles seront ajoutées à la fin de liste.
Vous pouvez laisser sans supprimer les machines qui ne fonctionnent plus car elles avaient déjà fonctionnées dans le passé.</t>
        </r>
      </text>
    </comment>
    <comment ref="C1" authorId="0">
      <text>
        <r>
          <rPr>
            <sz val="8"/>
            <color indexed="81"/>
            <rFont val="Tahoma"/>
            <family val="2"/>
            <charset val="162"/>
          </rPr>
          <t>Les Jours Fériés seront listés dans cette colonne.
A partir de l'an 2016 , les jours fériés des années seront ajoutés à la fin de liste..</t>
        </r>
      </text>
    </comment>
    <comment ref="H1" authorId="0">
      <text>
        <r>
          <rPr>
            <b/>
            <sz val="8"/>
            <color indexed="81"/>
            <rFont val="Tahoma"/>
            <family val="2"/>
            <charset val="162"/>
          </rPr>
          <t xml:space="preserve">T  : Jour de Travail
PT : Pas de Travail
</t>
        </r>
      </text>
    </comment>
  </commentList>
</comments>
</file>

<file path=xl/comments2.xml><?xml version="1.0" encoding="utf-8"?>
<comments xmlns="http://schemas.openxmlformats.org/spreadsheetml/2006/main">
  <authors>
    <author>Saban AKMAN</author>
  </authors>
  <commentList>
    <comment ref="C2" authorId="0">
      <text>
        <r>
          <rPr>
            <sz val="8"/>
            <color indexed="81"/>
            <rFont val="Tahoma"/>
            <family val="2"/>
            <charset val="162"/>
          </rPr>
          <t>quand vous ecrivez "Réglage" , le façon d'écriture doit etre exactement comme</t>
        </r>
        <r>
          <rPr>
            <b/>
            <sz val="8"/>
            <color indexed="81"/>
            <rFont val="Tahoma"/>
            <family val="2"/>
            <charset val="162"/>
          </rPr>
          <t xml:space="preserve"> Réglage</t>
        </r>
        <r>
          <rPr>
            <sz val="8"/>
            <color indexed="81"/>
            <rFont val="Tahoma"/>
            <family val="2"/>
            <charset val="162"/>
          </rPr>
          <t xml:space="preserve"> pour qu'il fonctionne de Conditionnel Format.</t>
        </r>
      </text>
    </comment>
    <comment ref="J2" authorId="0">
      <text>
        <r>
          <rPr>
            <sz val="8"/>
            <color indexed="81"/>
            <rFont val="Tahoma"/>
            <family val="2"/>
            <charset val="162"/>
          </rPr>
          <t>Ces valeurs seront calculées par le Macro après avoir cliqué sur le boutton "</t>
        </r>
        <r>
          <rPr>
            <b/>
            <sz val="8"/>
            <color indexed="81"/>
            <rFont val="Tahoma"/>
            <family val="2"/>
            <charset val="162"/>
          </rPr>
          <t>Mise à Jour</t>
        </r>
        <r>
          <rPr>
            <sz val="8"/>
            <color indexed="81"/>
            <rFont val="Tahoma"/>
            <family val="2"/>
            <charset val="162"/>
          </rPr>
          <t>"</t>
        </r>
      </text>
    </comment>
    <comment ref="N2" authorId="0">
      <text>
        <r>
          <rPr>
            <sz val="8"/>
            <color indexed="81"/>
            <rFont val="Tahoma"/>
            <family val="2"/>
            <charset val="162"/>
          </rPr>
          <t xml:space="preserve">Normalement après avoir entré les données
</t>
        </r>
        <r>
          <rPr>
            <b/>
            <sz val="8"/>
            <color indexed="81"/>
            <rFont val="Tahoma"/>
            <family val="2"/>
            <charset val="162"/>
          </rPr>
          <t>durée</t>
        </r>
        <r>
          <rPr>
            <sz val="8"/>
            <color indexed="81"/>
            <rFont val="Tahoma"/>
            <family val="2"/>
            <charset val="162"/>
          </rPr>
          <t xml:space="preserve"> (en heure)
</t>
        </r>
        <r>
          <rPr>
            <b/>
            <sz val="8"/>
            <color indexed="81"/>
            <rFont val="Tahoma"/>
            <family val="2"/>
            <charset val="162"/>
          </rPr>
          <t># de la production</t>
        </r>
        <r>
          <rPr>
            <sz val="8"/>
            <color indexed="81"/>
            <rFont val="Tahoma"/>
            <family val="2"/>
            <charset val="162"/>
          </rPr>
          <t xml:space="preserve"> ( qui nous sert à conditionnel formater la schéme de Gantt)
</t>
        </r>
        <r>
          <rPr>
            <b/>
            <sz val="8"/>
            <color indexed="81"/>
            <rFont val="Tahoma"/>
            <family val="2"/>
            <charset val="162"/>
          </rPr>
          <t>Date et Heure TERMINER</t>
        </r>
        <r>
          <rPr>
            <sz val="8"/>
            <color indexed="81"/>
            <rFont val="Tahoma"/>
            <family val="2"/>
            <charset val="162"/>
          </rPr>
          <t xml:space="preserve">
seront restés en VIDE.
Pour calculer ces valeurs , il faut cliquer le boutton de "</t>
        </r>
        <r>
          <rPr>
            <b/>
            <sz val="8"/>
            <color indexed="81"/>
            <rFont val="Tahoma"/>
            <family val="2"/>
            <charset val="162"/>
          </rPr>
          <t>Mise à Jour</t>
        </r>
        <r>
          <rPr>
            <sz val="8"/>
            <color indexed="81"/>
            <rFont val="Tahoma"/>
            <family val="2"/>
            <charset val="162"/>
          </rPr>
          <t xml:space="preserve">"
il n'est pas nécessaire de cliquer à chaque fois. Vous pouvez appuyer sur le boutton après avoir terminé les entrées. Mais il faut faire attention qu'il doit connaitre les heures de démerrage pour les opérations consécutives sur le meme moyen....
</t>
        </r>
      </text>
    </comment>
    <comment ref="F3" authorId="0">
      <text>
        <r>
          <rPr>
            <sz val="8"/>
            <color indexed="81"/>
            <rFont val="Tahoma"/>
            <family val="2"/>
            <charset val="162"/>
          </rPr>
          <t>Ces valeurs seront calculées par le Macro après avoir cliqué sur le boutton "</t>
        </r>
        <r>
          <rPr>
            <b/>
            <sz val="8"/>
            <color indexed="81"/>
            <rFont val="Tahoma"/>
            <family val="2"/>
            <charset val="162"/>
          </rPr>
          <t>Mise à Jour</t>
        </r>
        <r>
          <rPr>
            <sz val="8"/>
            <color indexed="81"/>
            <rFont val="Tahoma"/>
            <family val="2"/>
            <charset val="162"/>
          </rPr>
          <t>"</t>
        </r>
      </text>
    </comment>
    <comment ref="G3" authorId="0">
      <text>
        <r>
          <rPr>
            <sz val="8"/>
            <color indexed="81"/>
            <rFont val="Tahoma"/>
            <family val="2"/>
            <charset val="162"/>
          </rPr>
          <t>Ces valeurs qui nous servent à conditionnel formater, seront calculées par le Macro en appuyant sur le boutton "</t>
        </r>
        <r>
          <rPr>
            <b/>
            <sz val="8"/>
            <color indexed="81"/>
            <rFont val="Tahoma"/>
            <family val="2"/>
            <charset val="162"/>
          </rPr>
          <t>Mise à Jour</t>
        </r>
        <r>
          <rPr>
            <sz val="8"/>
            <color indexed="81"/>
            <rFont val="Tahoma"/>
            <family val="2"/>
            <charset val="162"/>
          </rPr>
          <t>"</t>
        </r>
      </text>
    </comment>
  </commentList>
</comments>
</file>

<file path=xl/sharedStrings.xml><?xml version="1.0" encoding="utf-8"?>
<sst xmlns="http://schemas.openxmlformats.org/spreadsheetml/2006/main" count="135" uniqueCount="51">
  <si>
    <t>Machine</t>
  </si>
  <si>
    <t>DMC635 V</t>
  </si>
  <si>
    <t>Milltap 700</t>
  </si>
  <si>
    <t>DMU50 N°47</t>
  </si>
  <si>
    <t>DMU70</t>
  </si>
  <si>
    <t>DMU50 N°48</t>
  </si>
  <si>
    <t>Pâques</t>
  </si>
  <si>
    <t>Lundi de Pâques</t>
  </si>
  <si>
    <t>Fête du travail</t>
  </si>
  <si>
    <t>Victoire 1945</t>
  </si>
  <si>
    <t>Assomption</t>
  </si>
  <si>
    <t>Armistice</t>
  </si>
  <si>
    <t>Noël</t>
  </si>
  <si>
    <t>Jours FERIES</t>
  </si>
  <si>
    <t>de</t>
  </si>
  <si>
    <t>à</t>
  </si>
  <si>
    <t>Lundi</t>
  </si>
  <si>
    <t>Mardi</t>
  </si>
  <si>
    <t>Mercredi</t>
  </si>
  <si>
    <t>Jeudi</t>
  </si>
  <si>
    <t>Vendredi</t>
  </si>
  <si>
    <t>Dimanche</t>
  </si>
  <si>
    <t>Samedi</t>
  </si>
  <si>
    <t>T</t>
  </si>
  <si>
    <t>PT</t>
  </si>
  <si>
    <t>TOTAL</t>
  </si>
  <si>
    <t>MACHINE</t>
  </si>
  <si>
    <t>Quantité</t>
  </si>
  <si>
    <t>PRUDUCTION</t>
  </si>
  <si>
    <t>Date</t>
  </si>
  <si>
    <t>Heure</t>
  </si>
  <si>
    <t>DEMERRAGE</t>
  </si>
  <si>
    <t>TERMINER</t>
  </si>
  <si>
    <r>
      <t xml:space="preserve">Temps de Cycle
</t>
    </r>
    <r>
      <rPr>
        <sz val="10"/>
        <color theme="0"/>
        <rFont val="Franklin Gothic Medium Cond"/>
        <family val="2"/>
        <charset val="162"/>
      </rPr>
      <t>(en minute)</t>
    </r>
  </si>
  <si>
    <t>Réglage</t>
  </si>
  <si>
    <t>Fête Nationale</t>
  </si>
  <si>
    <t>Lundi de Pentecôte</t>
  </si>
  <si>
    <t>Jeudi de l'Ascension</t>
  </si>
  <si>
    <t>Jour de l'an</t>
  </si>
  <si>
    <t>La Toussaint</t>
  </si>
  <si>
    <r>
      <t xml:space="preserve">Durée
</t>
    </r>
    <r>
      <rPr>
        <sz val="10"/>
        <color theme="0"/>
        <rFont val="Franklin Gothic Medium Cond"/>
        <family val="2"/>
        <charset val="162"/>
      </rPr>
      <t>(en heure)</t>
    </r>
  </si>
  <si>
    <t>WD</t>
  </si>
  <si>
    <t>JOURS</t>
  </si>
  <si>
    <t xml:space="preserve">  GANTT</t>
  </si>
  <si>
    <t># de la
Production</t>
  </si>
  <si>
    <t>Réglage ou
Numéro
d'Affaire</t>
  </si>
  <si>
    <r>
      <rPr>
        <b/>
        <sz val="8"/>
        <color rgb="FFC00000"/>
        <rFont val="Franklin Gothic Medium Cond"/>
        <family val="2"/>
        <charset val="162"/>
      </rPr>
      <t>Nota :</t>
    </r>
    <r>
      <rPr>
        <sz val="8"/>
        <color theme="1"/>
        <rFont val="Franklin Gothic Medium Cond"/>
        <family val="2"/>
        <charset val="162"/>
      </rPr>
      <t xml:space="preserve"> en Colonne  C  ,quand vous ecrivez "Réglage" , le façon d'écriture doit etre exactement comme </t>
    </r>
    <r>
      <rPr>
        <sz val="8"/>
        <color rgb="FFFF0000"/>
        <rFont val="Franklin Gothic Medium Cond"/>
        <family val="2"/>
        <charset val="162"/>
      </rPr>
      <t>Réglage</t>
    </r>
    <r>
      <rPr>
        <sz val="8"/>
        <color theme="1"/>
        <rFont val="Franklin Gothic Medium Cond"/>
        <family val="2"/>
        <charset val="162"/>
      </rPr>
      <t xml:space="preserve"> pour qu'il fonctionne de Conditionnel Format.</t>
    </r>
  </si>
  <si>
    <t>Ne pas TOUCHER à ces Cellules.</t>
  </si>
  <si>
    <r>
      <rPr>
        <b/>
        <sz val="10"/>
        <color theme="0"/>
        <rFont val="Franklin Gothic Medium Cond"/>
        <family val="2"/>
        <charset val="162"/>
      </rPr>
      <t>Durée de Pause</t>
    </r>
    <r>
      <rPr>
        <sz val="10"/>
        <color theme="0"/>
        <rFont val="Franklin Gothic Medium Cond"/>
        <family val="2"/>
        <charset val="162"/>
      </rPr>
      <t xml:space="preserve">
(Repas/Café)</t>
    </r>
  </si>
  <si>
    <t>Durée Totale de Travail</t>
  </si>
  <si>
    <t>MàJ</t>
  </si>
</sst>
</file>

<file path=xl/styles.xml><?xml version="1.0" encoding="utf-8"?>
<styleSheet xmlns="http://schemas.openxmlformats.org/spreadsheetml/2006/main">
  <numFmts count="4">
    <numFmt numFmtId="164" formatCode="hh:mm;@"/>
    <numFmt numFmtId="165" formatCode="[hh]:mm;@"/>
    <numFmt numFmtId="166" formatCode="[$-F800]dddd\,\ mmmm\ dd\,\ yyyy"/>
    <numFmt numFmtId="167" formatCode="[$-F400]h:mm:ss\ AM/PM"/>
  </numFmts>
  <fonts count="19">
    <font>
      <sz val="10"/>
      <color theme="1"/>
      <name val="Franklin Gothic Medium Cond"/>
      <family val="2"/>
      <charset val="162"/>
    </font>
    <font>
      <b/>
      <sz val="10"/>
      <color theme="0"/>
      <name val="Franklin Gothic Medium Cond"/>
      <family val="2"/>
      <charset val="162"/>
    </font>
    <font>
      <sz val="10"/>
      <color theme="0"/>
      <name val="Franklin Gothic Medium Cond"/>
      <family val="2"/>
      <charset val="162"/>
    </font>
    <font>
      <b/>
      <sz val="11"/>
      <color theme="0"/>
      <name val="Franklin Gothic Medium Cond"/>
      <family val="2"/>
      <charset val="162"/>
    </font>
    <font>
      <b/>
      <sz val="7"/>
      <color theme="1"/>
      <name val="Franklin Gothic Medium Cond"/>
      <family val="2"/>
      <charset val="162"/>
    </font>
    <font>
      <b/>
      <sz val="16"/>
      <color rgb="FFFFFF00"/>
      <name val="Franklin Gothic Medium Cond"/>
      <family val="2"/>
      <charset val="162"/>
    </font>
    <font>
      <sz val="4"/>
      <color theme="1"/>
      <name val="Franklin Gothic Medium Cond"/>
      <family val="2"/>
      <charset val="162"/>
    </font>
    <font>
      <b/>
      <sz val="24"/>
      <color rgb="FFFFFF00"/>
      <name val="Franklin Gothic Medium Cond"/>
      <family val="2"/>
      <charset val="162"/>
    </font>
    <font>
      <b/>
      <sz val="8"/>
      <color indexed="81"/>
      <name val="Tahoma"/>
      <family val="2"/>
      <charset val="162"/>
    </font>
    <font>
      <b/>
      <sz val="8"/>
      <color rgb="FFFFFF00"/>
      <name val="Franklin Gothic Medium Cond"/>
      <family val="2"/>
      <charset val="162"/>
    </font>
    <font>
      <b/>
      <sz val="10"/>
      <color theme="1"/>
      <name val="Franklin Gothic Medium Cond"/>
      <family val="2"/>
      <charset val="162"/>
    </font>
    <font>
      <sz val="8"/>
      <color theme="1"/>
      <name val="Franklin Gothic Medium Cond"/>
      <family val="2"/>
      <charset val="162"/>
    </font>
    <font>
      <sz val="8"/>
      <color rgb="FFFF0000"/>
      <name val="Franklin Gothic Medium Cond"/>
      <family val="2"/>
      <charset val="162"/>
    </font>
    <font>
      <b/>
      <sz val="8"/>
      <color rgb="FFC00000"/>
      <name val="Franklin Gothic Medium Cond"/>
      <family val="2"/>
      <charset val="162"/>
    </font>
    <font>
      <b/>
      <sz val="12"/>
      <color theme="0"/>
      <name val="Franklin Gothic Medium Cond"/>
      <family val="2"/>
      <charset val="162"/>
    </font>
    <font>
      <sz val="11"/>
      <color theme="0"/>
      <name val="Bernard MT Condensed"/>
      <family val="1"/>
    </font>
    <font>
      <sz val="8"/>
      <color indexed="81"/>
      <name val="Tahoma"/>
      <family val="2"/>
      <charset val="162"/>
    </font>
    <font>
      <b/>
      <sz val="10"/>
      <color theme="5" tint="0.59999389629810485"/>
      <name val="Franklin Gothic Medium Cond"/>
      <family val="2"/>
      <charset val="162"/>
    </font>
    <font>
      <sz val="12"/>
      <color theme="1"/>
      <name val="Franklin Gothic Medium Cond"/>
      <family val="2"/>
      <charset val="162"/>
    </font>
  </fonts>
  <fills count="14">
    <fill>
      <patternFill patternType="none"/>
    </fill>
    <fill>
      <patternFill patternType="gray125"/>
    </fill>
    <fill>
      <patternFill patternType="solid">
        <fgColor rgb="FFFFC000"/>
        <bgColor indexed="64"/>
      </patternFill>
    </fill>
    <fill>
      <patternFill patternType="solid">
        <fgColor rgb="FFC00000"/>
        <bgColor indexed="64"/>
      </patternFill>
    </fill>
    <fill>
      <patternFill patternType="solid">
        <fgColor rgb="FF0070C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34998626667073579"/>
        <bgColor indexed="64"/>
      </patternFill>
    </fill>
    <fill>
      <patternFill patternType="solid">
        <fgColor theme="5" tint="0.59999389629810485"/>
        <bgColor indexed="64"/>
      </patternFill>
    </fill>
    <fill>
      <patternFill patternType="solid">
        <fgColor theme="5" tint="-0.249977111117893"/>
        <bgColor indexed="64"/>
      </patternFill>
    </fill>
    <fill>
      <patternFill patternType="solid">
        <fgColor theme="3" tint="0.59999389629810485"/>
        <bgColor indexed="64"/>
      </patternFill>
    </fill>
    <fill>
      <patternFill patternType="solid">
        <fgColor rgb="FFFFFF00"/>
        <bgColor indexed="64"/>
      </patternFill>
    </fill>
    <fill>
      <patternFill patternType="solid">
        <fgColor theme="8" tint="0.59999389629810485"/>
        <bgColor indexed="64"/>
      </patternFill>
    </fill>
    <fill>
      <patternFill patternType="solid">
        <fgColor theme="3" tint="0.39997558519241921"/>
        <bgColor indexed="64"/>
      </patternFill>
    </fill>
  </fills>
  <borders count="15">
    <border>
      <left/>
      <right/>
      <top/>
      <bottom/>
      <diagonal/>
    </border>
    <border>
      <left style="thin">
        <color theme="0" tint="-4.9989318521683403E-2"/>
      </left>
      <right style="thin">
        <color theme="0" tint="-4.9989318521683403E-2"/>
      </right>
      <top style="thin">
        <color theme="0" tint="-4.9989318521683403E-2"/>
      </top>
      <bottom style="thin">
        <color theme="0" tint="-4.9989318521683403E-2"/>
      </bottom>
      <diagonal/>
    </border>
    <border>
      <left/>
      <right/>
      <top/>
      <bottom style="thick">
        <color theme="0" tint="-4.9989318521683403E-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right style="thin">
        <color theme="0" tint="-4.9989318521683403E-2"/>
      </right>
      <top/>
      <bottom style="thick">
        <color theme="0" tint="-4.9989318521683403E-2"/>
      </bottom>
      <diagonal/>
    </border>
    <border>
      <left style="thin">
        <color theme="0" tint="-4.9989318521683403E-2"/>
      </left>
      <right style="thin">
        <color theme="0" tint="-4.9989318521683403E-2"/>
      </right>
      <top/>
      <bottom style="thick">
        <color theme="0" tint="-4.9989318521683403E-2"/>
      </bottom>
      <diagonal/>
    </border>
    <border>
      <left style="thin">
        <color theme="0" tint="-4.9989318521683403E-2"/>
      </left>
      <right/>
      <top/>
      <bottom style="thick">
        <color theme="0" tint="-4.9989318521683403E-2"/>
      </bottom>
      <diagonal/>
    </border>
    <border>
      <left/>
      <right style="thin">
        <color theme="0"/>
      </right>
      <top/>
      <bottom/>
      <diagonal/>
    </border>
    <border>
      <left style="thin">
        <color theme="0"/>
      </left>
      <right/>
      <top/>
      <bottom/>
      <diagonal/>
    </border>
    <border>
      <left style="thin">
        <color theme="0" tint="-4.9989318521683403E-2"/>
      </left>
      <right/>
      <top style="thin">
        <color theme="0" tint="-4.9989318521683403E-2"/>
      </top>
      <bottom style="thin">
        <color theme="0" tint="-4.9989318521683403E-2"/>
      </bottom>
      <diagonal/>
    </border>
    <border>
      <left/>
      <right style="thin">
        <color theme="0" tint="-4.9989318521683403E-2"/>
      </right>
      <top style="thin">
        <color theme="0" tint="-4.9989318521683403E-2"/>
      </top>
      <bottom style="thin">
        <color theme="0" tint="-4.9989318521683403E-2"/>
      </bottom>
      <diagonal/>
    </border>
    <border>
      <left/>
      <right/>
      <top style="thin">
        <color theme="0" tint="-4.9989318521683403E-2"/>
      </top>
      <bottom style="thin">
        <color theme="0" tint="-4.9989318521683403E-2"/>
      </bottom>
      <diagonal/>
    </border>
    <border>
      <left style="medium">
        <color rgb="FFC00000"/>
      </left>
      <right style="medium">
        <color rgb="FFC00000"/>
      </right>
      <top style="medium">
        <color rgb="FFC00000"/>
      </top>
      <bottom style="medium">
        <color rgb="FFC00000"/>
      </bottom>
      <diagonal/>
    </border>
    <border>
      <left/>
      <right/>
      <top style="medium">
        <color rgb="FFC00000"/>
      </top>
      <bottom/>
      <diagonal/>
    </border>
  </borders>
  <cellStyleXfs count="1">
    <xf numFmtId="0" fontId="0" fillId="0" borderId="0"/>
  </cellStyleXfs>
  <cellXfs count="79">
    <xf numFmtId="0" fontId="0" fillId="0" borderId="0" xfId="0"/>
    <xf numFmtId="0" fontId="0" fillId="0" borderId="0" xfId="0" applyAlignment="1">
      <alignment vertical="center"/>
    </xf>
    <xf numFmtId="0" fontId="0" fillId="0" borderId="0" xfId="0" applyAlignment="1">
      <alignment horizontal="center" vertical="center"/>
    </xf>
    <xf numFmtId="0" fontId="0" fillId="0" borderId="0" xfId="0" applyAlignment="1">
      <alignment horizontal="right" vertical="center"/>
    </xf>
    <xf numFmtId="14" fontId="0" fillId="0" borderId="0" xfId="0" applyNumberFormat="1" applyAlignment="1">
      <alignment horizontal="center" vertical="center"/>
    </xf>
    <xf numFmtId="164" fontId="0" fillId="0" borderId="0" xfId="0" applyNumberFormat="1" applyAlignment="1">
      <alignment vertical="center"/>
    </xf>
    <xf numFmtId="0" fontId="0" fillId="6" borderId="0" xfId="0" applyFill="1" applyAlignment="1">
      <alignment vertical="center"/>
    </xf>
    <xf numFmtId="0" fontId="0" fillId="6" borderId="3" xfId="0" applyFill="1" applyBorder="1" applyAlignment="1">
      <alignment vertical="center"/>
    </xf>
    <xf numFmtId="0" fontId="0" fillId="6" borderId="3" xfId="0" applyFill="1" applyBorder="1" applyAlignment="1">
      <alignment horizontal="center" vertical="center"/>
    </xf>
    <xf numFmtId="20" fontId="0" fillId="6" borderId="3" xfId="0" applyNumberFormat="1" applyFill="1" applyBorder="1" applyAlignment="1">
      <alignment horizontal="center" vertical="center"/>
    </xf>
    <xf numFmtId="0" fontId="2" fillId="7" borderId="0" xfId="0" applyFont="1" applyFill="1" applyAlignment="1">
      <alignment vertical="center"/>
    </xf>
    <xf numFmtId="20" fontId="0" fillId="6" borderId="4" xfId="0" applyNumberFormat="1" applyFill="1" applyBorder="1" applyAlignment="1">
      <alignment horizontal="center" vertical="center"/>
    </xf>
    <xf numFmtId="0" fontId="0" fillId="8" borderId="0" xfId="0" applyFill="1" applyAlignment="1">
      <alignment vertical="center"/>
    </xf>
    <xf numFmtId="0" fontId="0" fillId="8" borderId="0" xfId="0" applyFill="1" applyAlignment="1">
      <alignment horizontal="center" vertical="center"/>
    </xf>
    <xf numFmtId="0" fontId="1" fillId="4" borderId="1" xfId="0" applyFont="1" applyFill="1" applyBorder="1" applyAlignment="1">
      <alignment horizontal="center" vertical="center"/>
    </xf>
    <xf numFmtId="0" fontId="1" fillId="4" borderId="1" xfId="0" applyFont="1" applyFill="1" applyBorder="1" applyAlignment="1">
      <alignment horizontal="center" vertical="center" wrapText="1"/>
    </xf>
    <xf numFmtId="14" fontId="1" fillId="4" borderId="1" xfId="0" applyNumberFormat="1" applyFont="1" applyFill="1" applyBorder="1" applyAlignment="1">
      <alignment horizontal="center" vertical="center"/>
    </xf>
    <xf numFmtId="164" fontId="1" fillId="4" borderId="1" xfId="0" applyNumberFormat="1" applyFont="1" applyFill="1" applyBorder="1" applyAlignment="1">
      <alignment horizontal="center" vertical="center"/>
    </xf>
    <xf numFmtId="0" fontId="4" fillId="0" borderId="0" xfId="0" applyFont="1" applyAlignment="1">
      <alignment vertical="center"/>
    </xf>
    <xf numFmtId="0" fontId="0" fillId="2" borderId="0" xfId="0" applyFill="1" applyAlignment="1">
      <alignment horizontal="center"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4" fillId="5" borderId="0" xfId="0" applyFont="1" applyFill="1" applyAlignment="1">
      <alignment horizontal="center" vertical="center" textRotation="90"/>
    </xf>
    <xf numFmtId="0" fontId="0" fillId="2" borderId="0" xfId="0" applyFill="1" applyAlignment="1">
      <alignment vertical="center"/>
    </xf>
    <xf numFmtId="0" fontId="4" fillId="2" borderId="0" xfId="0" applyFont="1" applyFill="1" applyAlignment="1">
      <alignment vertical="center"/>
    </xf>
    <xf numFmtId="2" fontId="0" fillId="8" borderId="0" xfId="0" applyNumberFormat="1" applyFill="1" applyAlignment="1">
      <alignment horizontal="center" vertical="center"/>
    </xf>
    <xf numFmtId="2" fontId="1" fillId="4" borderId="1" xfId="0" applyNumberFormat="1" applyFont="1" applyFill="1" applyBorder="1" applyAlignment="1">
      <alignment horizontal="center" vertical="center" wrapText="1"/>
    </xf>
    <xf numFmtId="2" fontId="0" fillId="0" borderId="0" xfId="0" applyNumberFormat="1" applyAlignment="1">
      <alignment horizontal="center" vertical="center"/>
    </xf>
    <xf numFmtId="0" fontId="0" fillId="6" borderId="4" xfId="0" applyFill="1" applyBorder="1" applyAlignment="1">
      <alignment horizontal="center" vertical="center"/>
    </xf>
    <xf numFmtId="0" fontId="9" fillId="10" borderId="6" xfId="0" applyFont="1" applyFill="1" applyBorder="1" applyAlignment="1">
      <alignment horizontal="center" vertical="center"/>
    </xf>
    <xf numFmtId="167" fontId="0" fillId="0" borderId="0" xfId="0" applyNumberFormat="1" applyAlignment="1">
      <alignment horizontal="center" vertical="center"/>
    </xf>
    <xf numFmtId="0" fontId="0" fillId="0" borderId="0" xfId="0" applyNumberFormat="1" applyAlignment="1">
      <alignment horizontal="center" vertical="center"/>
    </xf>
    <xf numFmtId="14" fontId="10" fillId="11" borderId="13" xfId="0" applyNumberFormat="1" applyFont="1" applyFill="1" applyBorder="1" applyAlignment="1">
      <alignment horizontal="center" vertical="center"/>
    </xf>
    <xf numFmtId="167" fontId="10" fillId="11" borderId="13" xfId="0" applyNumberFormat="1" applyFont="1" applyFill="1" applyBorder="1" applyAlignment="1">
      <alignment horizontal="center" vertical="center"/>
    </xf>
    <xf numFmtId="0" fontId="1" fillId="4" borderId="1" xfId="0" applyNumberFormat="1" applyFont="1" applyFill="1" applyBorder="1" applyAlignment="1">
      <alignment horizontal="center" vertical="center" wrapText="1"/>
    </xf>
    <xf numFmtId="0" fontId="10" fillId="8" borderId="0" xfId="0" applyFont="1" applyFill="1" applyAlignment="1">
      <alignment horizontal="center" vertical="center"/>
    </xf>
    <xf numFmtId="0" fontId="10" fillId="0" borderId="0" xfId="0" applyFont="1" applyAlignment="1">
      <alignment horizontal="center" vertical="center"/>
    </xf>
    <xf numFmtId="0" fontId="10" fillId="8" borderId="0" xfId="0" applyNumberFormat="1" applyFont="1" applyFill="1" applyAlignment="1">
      <alignment horizontal="center" vertical="center"/>
    </xf>
    <xf numFmtId="0" fontId="10" fillId="0" borderId="0" xfId="0" applyNumberFormat="1" applyFont="1" applyAlignment="1">
      <alignment horizontal="center" vertical="center"/>
    </xf>
    <xf numFmtId="14" fontId="10" fillId="8" borderId="0" xfId="0" applyNumberFormat="1" applyFont="1" applyFill="1" applyAlignment="1">
      <alignment horizontal="center" vertical="center"/>
    </xf>
    <xf numFmtId="164" fontId="10" fillId="8" borderId="0" xfId="0" applyNumberFormat="1" applyFont="1" applyFill="1" applyAlignment="1">
      <alignment horizontal="center" vertical="center"/>
    </xf>
    <xf numFmtId="14" fontId="10" fillId="0" borderId="0" xfId="0" applyNumberFormat="1" applyFont="1" applyAlignment="1">
      <alignment horizontal="center" vertical="center"/>
    </xf>
    <xf numFmtId="164" fontId="10" fillId="0" borderId="0" xfId="0" applyNumberFormat="1" applyFont="1" applyAlignment="1">
      <alignment horizontal="center" vertical="center"/>
    </xf>
    <xf numFmtId="14" fontId="0" fillId="11" borderId="13" xfId="0" applyNumberFormat="1" applyFill="1" applyBorder="1" applyAlignment="1">
      <alignment horizontal="center" vertical="center"/>
    </xf>
    <xf numFmtId="164" fontId="0" fillId="11" borderId="13" xfId="0" applyNumberFormat="1" applyFill="1" applyBorder="1" applyAlignment="1">
      <alignment horizontal="center" vertical="center"/>
    </xf>
    <xf numFmtId="2" fontId="0" fillId="11" borderId="13" xfId="0" applyNumberFormat="1" applyFill="1" applyBorder="1" applyAlignment="1">
      <alignment horizontal="center" vertical="center"/>
    </xf>
    <xf numFmtId="0" fontId="2" fillId="7" borderId="7" xfId="0" applyFont="1" applyFill="1" applyBorder="1" applyAlignment="1">
      <alignment horizontal="center" vertical="center" wrapText="1"/>
    </xf>
    <xf numFmtId="0" fontId="14" fillId="7" borderId="6" xfId="0" applyFont="1" applyFill="1" applyBorder="1" applyAlignment="1">
      <alignment horizontal="center" vertical="center"/>
    </xf>
    <xf numFmtId="0" fontId="14" fillId="7" borderId="5" xfId="0" applyFont="1" applyFill="1" applyBorder="1" applyAlignment="1">
      <alignment horizontal="center" vertical="center"/>
    </xf>
    <xf numFmtId="0" fontId="1" fillId="7" borderId="7" xfId="0" applyFont="1" applyFill="1" applyBorder="1" applyAlignment="1">
      <alignment horizontal="center" vertical="center" wrapText="1"/>
    </xf>
    <xf numFmtId="165" fontId="15" fillId="7" borderId="0" xfId="0" applyNumberFormat="1" applyFont="1" applyFill="1" applyAlignment="1">
      <alignment horizontal="center" vertical="center"/>
    </xf>
    <xf numFmtId="0" fontId="14" fillId="4" borderId="2" xfId="0" applyFont="1" applyFill="1" applyBorder="1" applyAlignment="1">
      <alignment horizontal="center" vertical="center"/>
    </xf>
    <xf numFmtId="0" fontId="1" fillId="7" borderId="0" xfId="0" applyFont="1" applyFill="1" applyAlignment="1">
      <alignment vertical="center"/>
    </xf>
    <xf numFmtId="20" fontId="10" fillId="6" borderId="4" xfId="0" applyNumberFormat="1" applyFont="1" applyFill="1" applyBorder="1" applyAlignment="1">
      <alignment horizontal="center" vertical="center"/>
    </xf>
    <xf numFmtId="20" fontId="10" fillId="6" borderId="3" xfId="0" applyNumberFormat="1" applyFont="1" applyFill="1" applyBorder="1" applyAlignment="1">
      <alignment horizontal="center" vertical="center"/>
    </xf>
    <xf numFmtId="0" fontId="10" fillId="6" borderId="3" xfId="0" applyFont="1" applyFill="1" applyBorder="1" applyAlignment="1">
      <alignment horizontal="center" vertical="center"/>
    </xf>
    <xf numFmtId="164" fontId="10" fillId="6" borderId="4" xfId="0" applyNumberFormat="1" applyFont="1" applyFill="1" applyBorder="1" applyAlignment="1">
      <alignment horizontal="center" vertical="center"/>
    </xf>
    <xf numFmtId="164" fontId="10" fillId="6" borderId="3" xfId="0" applyNumberFormat="1" applyFont="1" applyFill="1" applyBorder="1" applyAlignment="1">
      <alignment horizontal="center" vertical="center"/>
    </xf>
    <xf numFmtId="0" fontId="14" fillId="3" borderId="2" xfId="0" applyFont="1" applyFill="1" applyBorder="1" applyAlignment="1">
      <alignment horizontal="center" vertical="center"/>
    </xf>
    <xf numFmtId="0" fontId="11" fillId="6" borderId="0" xfId="0" applyFont="1" applyFill="1" applyAlignment="1">
      <alignment horizontal="center" vertical="center" wrapText="1"/>
    </xf>
    <xf numFmtId="0" fontId="10" fillId="12" borderId="14" xfId="0" applyFont="1" applyFill="1" applyBorder="1" applyAlignment="1">
      <alignment horizontal="center" vertical="center"/>
    </xf>
    <xf numFmtId="0" fontId="1" fillId="4" borderId="1" xfId="0" applyFont="1" applyFill="1" applyBorder="1" applyAlignment="1">
      <alignment horizontal="center" vertical="center" wrapText="1"/>
    </xf>
    <xf numFmtId="0" fontId="3" fillId="4" borderId="1" xfId="0" applyFont="1" applyFill="1" applyBorder="1" applyAlignment="1">
      <alignment horizontal="center" vertical="center"/>
    </xf>
    <xf numFmtId="0" fontId="3" fillId="4" borderId="10" xfId="0" applyFont="1" applyFill="1" applyBorder="1" applyAlignment="1">
      <alignment horizontal="center" vertical="center"/>
    </xf>
    <xf numFmtId="0" fontId="3" fillId="4" borderId="12" xfId="0" applyFont="1" applyFill="1" applyBorder="1" applyAlignment="1">
      <alignment horizontal="center" vertical="center"/>
    </xf>
    <xf numFmtId="0" fontId="3" fillId="4" borderId="11" xfId="0" applyFont="1" applyFill="1" applyBorder="1" applyAlignment="1">
      <alignment horizontal="center" vertical="center"/>
    </xf>
    <xf numFmtId="20" fontId="4" fillId="5" borderId="0" xfId="0" applyNumberFormat="1" applyFont="1" applyFill="1" applyAlignment="1">
      <alignment horizontal="center" vertical="center" textRotation="90"/>
    </xf>
    <xf numFmtId="0" fontId="4" fillId="5" borderId="0" xfId="0" applyFont="1" applyFill="1" applyAlignment="1">
      <alignment horizontal="center" vertical="center" textRotation="90"/>
    </xf>
    <xf numFmtId="0" fontId="7" fillId="9" borderId="0" xfId="0" applyFont="1" applyFill="1" applyAlignment="1">
      <alignment vertical="center"/>
    </xf>
    <xf numFmtId="166" fontId="5" fillId="7" borderId="0" xfId="0" applyNumberFormat="1" applyFont="1" applyFill="1" applyAlignment="1">
      <alignment horizontal="center" vertical="center"/>
    </xf>
    <xf numFmtId="0" fontId="10" fillId="0" borderId="0" xfId="0" applyFont="1"/>
    <xf numFmtId="0" fontId="17" fillId="8" borderId="0" xfId="0" applyNumberFormat="1" applyFont="1" applyFill="1" applyAlignment="1">
      <alignment horizontal="center" vertical="center"/>
    </xf>
    <xf numFmtId="0" fontId="0" fillId="6" borderId="0" xfId="0" applyFill="1"/>
    <xf numFmtId="0" fontId="0" fillId="13" borderId="0" xfId="0" applyFill="1" applyAlignment="1">
      <alignment vertical="center"/>
    </xf>
    <xf numFmtId="0" fontId="0" fillId="6" borderId="4" xfId="0" applyFill="1" applyBorder="1" applyAlignment="1">
      <alignment vertical="center"/>
    </xf>
    <xf numFmtId="0" fontId="9" fillId="10" borderId="5" xfId="0" applyFont="1" applyFill="1" applyBorder="1" applyAlignment="1">
      <alignment horizontal="center" vertical="center"/>
    </xf>
    <xf numFmtId="0" fontId="6" fillId="0" borderId="0" xfId="0" applyFont="1" applyAlignment="1">
      <alignment horizontal="center" vertical="center"/>
    </xf>
    <xf numFmtId="0" fontId="18" fillId="0" borderId="0" xfId="0" applyFont="1" applyAlignment="1">
      <alignment horizontal="center" vertical="center" wrapText="1"/>
    </xf>
    <xf numFmtId="0" fontId="18" fillId="0" borderId="0" xfId="0" applyFont="1" applyAlignment="1">
      <alignment horizontal="center" vertical="center"/>
    </xf>
  </cellXfs>
  <cellStyles count="1">
    <cellStyle name="Normal" xfId="0" builtinId="0"/>
  </cellStyles>
  <dxfs count="59">
    <dxf>
      <fill>
        <patternFill>
          <bgColor theme="4" tint="0.59996337778862885"/>
        </patternFill>
      </fill>
    </dxf>
    <dxf>
      <border>
        <bottom style="thin">
          <color theme="0" tint="-0.34998626667073579"/>
        </bottom>
        <vertical/>
        <horizontal/>
      </border>
    </dxf>
    <dxf>
      <border>
        <bottom style="thin">
          <color theme="0" tint="-0.34998626667073579"/>
        </bottom>
        <vertical/>
        <horizontal/>
      </border>
    </dxf>
    <dxf>
      <border>
        <bottom style="thin">
          <color theme="0" tint="-0.34998626667073579"/>
        </bottom>
        <vertical/>
        <horizontal/>
      </border>
    </dxf>
    <dxf>
      <fill>
        <patternFill>
          <bgColor rgb="FFFFFF00"/>
        </patternFill>
      </fill>
    </dxf>
    <dxf>
      <fill>
        <patternFill>
          <bgColor rgb="FF00B050"/>
        </patternFill>
      </fill>
    </dxf>
    <dxf>
      <fill>
        <patternFill>
          <bgColor rgb="FFFF0000"/>
        </patternFill>
      </fill>
    </dxf>
    <dxf>
      <fill>
        <patternFill>
          <bgColor rgb="FF0070C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rgb="FF0070C0"/>
        </patternFill>
      </fill>
    </dxf>
    <dxf>
      <fill>
        <patternFill>
          <bgColor theme="9" tint="-0.24994659260841701"/>
        </patternFill>
      </fill>
    </dxf>
    <dxf>
      <fill>
        <patternFill>
          <bgColor rgb="FFFFC000"/>
        </patternFill>
      </fill>
    </dxf>
    <dxf>
      <fill>
        <patternFill>
          <bgColor rgb="FFFFC000"/>
        </patternFill>
      </fill>
    </dxf>
    <dxf>
      <border>
        <bottom style="thin">
          <color theme="0" tint="-0.34998626667073579"/>
        </bottom>
        <vertical/>
        <horizontal/>
      </border>
    </dxf>
    <dxf>
      <border>
        <top style="thin">
          <color theme="0" tint="-0.34998626667073579"/>
        </top>
        <vertical/>
        <horizontal/>
      </border>
    </dxf>
    <dxf>
      <fill>
        <patternFill>
          <bgColor theme="9" tint="0.59996337778862885"/>
        </patternFill>
      </fill>
    </dxf>
    <dxf>
      <fill>
        <patternFill>
          <bgColor theme="4" tint="0.59996337778862885"/>
        </patternFill>
      </fill>
    </dxf>
    <dxf>
      <fill>
        <patternFill>
          <bgColor theme="9" tint="0.59996337778862885"/>
        </patternFill>
      </fill>
    </dxf>
    <dxf>
      <fill>
        <patternFill>
          <bgColor rgb="FFFFC000"/>
        </patternFill>
      </fill>
    </dxf>
    <dxf>
      <border>
        <top style="thin">
          <color theme="0" tint="-0.34998626667073579"/>
        </top>
        <vertical/>
        <horizontal/>
      </border>
    </dxf>
    <dxf>
      <fill>
        <patternFill>
          <bgColor rgb="FFFFC000"/>
        </patternFill>
      </fill>
    </dxf>
    <dxf>
      <fill>
        <patternFill>
          <bgColor rgb="FFFFC000"/>
        </patternFill>
      </fill>
    </dxf>
    <dxf>
      <font>
        <b/>
        <i val="0"/>
        <color theme="0"/>
      </font>
      <fill>
        <patternFill>
          <bgColor theme="1" tint="0.34998626667073579"/>
        </patternFill>
      </fill>
      <border>
        <left style="thin">
          <color theme="0" tint="-4.9989318521683403E-2"/>
        </left>
        <right style="thin">
          <color theme="0" tint="-4.9989318521683403E-2"/>
        </right>
        <top style="thin">
          <color theme="0" tint="-4.9989318521683403E-2"/>
        </top>
        <bottom style="thin">
          <color theme="0" tint="-4.9989318521683403E-2"/>
        </bottom>
        <vertical/>
        <horizontal/>
      </border>
    </dxf>
    <dxf>
      <border>
        <bottom style="thin">
          <color theme="0" tint="-0.34998626667073579"/>
        </bottom>
        <vertical/>
        <horizontal/>
      </border>
    </dxf>
    <dxf>
      <border>
        <bottom style="thin">
          <color theme="0" tint="-0.34998626667073579"/>
        </bottom>
        <vertical/>
        <horizontal/>
      </border>
    </dxf>
    <dxf>
      <border>
        <bottom style="thin">
          <color theme="0" tint="-0.34998626667073579"/>
        </bottom>
        <vertical/>
        <horizontal/>
      </border>
    </dxf>
    <dxf>
      <fill>
        <patternFill>
          <bgColor rgb="FFFFFF00"/>
        </patternFill>
      </fill>
    </dxf>
    <dxf>
      <fill>
        <patternFill>
          <bgColor rgb="FF00B050"/>
        </patternFill>
      </fill>
    </dxf>
    <dxf>
      <fill>
        <patternFill>
          <bgColor rgb="FFFF0000"/>
        </patternFill>
      </fill>
    </dxf>
    <dxf>
      <fill>
        <patternFill>
          <bgColor rgb="FF0070C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rgb="FF0070C0"/>
        </patternFill>
      </fill>
    </dxf>
    <dxf>
      <fill>
        <patternFill>
          <bgColor theme="9" tint="-0.24994659260841701"/>
        </patternFill>
      </fill>
    </dxf>
    <dxf>
      <fill>
        <patternFill>
          <bgColor rgb="FFFFC000"/>
        </patternFill>
      </fill>
    </dxf>
    <dxf>
      <fill>
        <patternFill>
          <bgColor rgb="FFFFC000"/>
        </patternFill>
      </fill>
    </dxf>
    <dxf>
      <border>
        <bottom style="thin">
          <color theme="0" tint="-0.34998626667073579"/>
        </bottom>
        <vertical/>
        <horizontal/>
      </border>
    </dxf>
    <dxf>
      <border>
        <top style="thin">
          <color theme="0" tint="-0.34998626667073579"/>
        </top>
        <vertical/>
        <horizontal/>
      </border>
    </dxf>
    <dxf>
      <fill>
        <patternFill>
          <bgColor theme="4" tint="0.59996337778862885"/>
        </patternFill>
      </fill>
    </dxf>
    <dxf>
      <fill>
        <patternFill>
          <bgColor theme="9" tint="0.59996337778862885"/>
        </patternFill>
      </fill>
    </dxf>
    <dxf>
      <fill>
        <patternFill>
          <bgColor theme="4" tint="0.59996337778862885"/>
        </patternFill>
      </fill>
    </dxf>
    <dxf>
      <fill>
        <patternFill>
          <bgColor theme="9" tint="0.59996337778862885"/>
        </patternFill>
      </fill>
    </dxf>
    <dxf>
      <fill>
        <patternFill>
          <bgColor rgb="FFFFC000"/>
        </patternFill>
      </fill>
    </dxf>
    <dxf>
      <border>
        <top style="thin">
          <color theme="0" tint="-0.34998626667073579"/>
        </top>
        <vertical/>
        <horizontal/>
      </border>
    </dxf>
    <dxf>
      <fill>
        <patternFill>
          <bgColor rgb="FFFFC000"/>
        </patternFill>
      </fill>
    </dxf>
    <dxf>
      <fill>
        <patternFill>
          <bgColor rgb="FFFFC000"/>
        </patternFill>
      </fill>
    </dxf>
    <dxf>
      <font>
        <b/>
        <i val="0"/>
        <color theme="0"/>
      </font>
      <fill>
        <patternFill>
          <bgColor theme="1" tint="0.34998626667073579"/>
        </patternFill>
      </fill>
      <border>
        <left style="thin">
          <color theme="0" tint="-4.9989318521683403E-2"/>
        </left>
        <right style="thin">
          <color theme="0" tint="-4.9989318521683403E-2"/>
        </right>
        <top style="thin">
          <color theme="0" tint="-4.9989318521683403E-2"/>
        </top>
        <bottom style="thin">
          <color theme="0" tint="-4.9989318521683403E-2"/>
        </bottom>
        <vertical/>
        <horizontal/>
      </border>
    </dxf>
    <dxf>
      <font>
        <color theme="0"/>
      </font>
      <fill>
        <patternFill>
          <bgColor rgb="FFFF0000"/>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ill>
        <patternFill>
          <bgColor theme="8" tint="0.59996337778862885"/>
        </patternFill>
      </fill>
      <border>
        <left style="thin">
          <color theme="0" tint="-0.34998626667073579"/>
        </left>
        <right style="thin">
          <color theme="0" tint="-0.34998626667073579"/>
        </right>
        <top style="thin">
          <color theme="0" tint="-0.34998626667073579"/>
        </top>
        <bottom style="thin">
          <color theme="0" tint="-0.34998626667073579"/>
        </bottom>
        <vertical/>
        <horizontal/>
      </border>
    </dxf>
    <dxf>
      <fill>
        <patternFill>
          <bgColor theme="5" tint="0.59996337778862885"/>
        </patternFill>
      </fill>
    </dxf>
    <dxf>
      <fill>
        <patternFill>
          <bgColor theme="8" tint="0.59996337778862885"/>
        </patternFill>
      </fill>
      <border>
        <left style="thin">
          <color theme="0" tint="-0.34998626667073579"/>
        </left>
        <right style="thin">
          <color theme="0" tint="-0.34998626667073579"/>
        </right>
        <top style="thin">
          <color theme="0" tint="-0.34998626667073579"/>
        </top>
        <bottom style="thin">
          <color theme="0" tint="-0.34998626667073579"/>
        </bottom>
        <vertical/>
        <horizontal/>
      </border>
    </dxf>
    <dxf>
      <fill>
        <patternFill>
          <bgColor theme="8" tint="0.79998168889431442"/>
        </patternFill>
      </fill>
      <border>
        <left style="thin">
          <color theme="0" tint="-0.34998626667073579"/>
        </left>
        <right style="thin">
          <color theme="0" tint="-0.34998626667073579"/>
        </right>
        <top style="thin">
          <color theme="0" tint="-0.34998626667073579"/>
        </top>
        <bottom style="thin">
          <color theme="0" tint="-0.34998626667073579"/>
        </bottom>
        <vertical/>
        <horizontal/>
      </border>
    </dxf>
    <dxf>
      <fill>
        <patternFill>
          <bgColor theme="8" tint="0.39994506668294322"/>
        </patternFill>
      </fill>
      <border>
        <left style="thin">
          <color theme="0" tint="-4.9989318521683403E-2"/>
        </left>
        <right style="thin">
          <color theme="0" tint="-4.9989318521683403E-2"/>
        </right>
        <top style="thin">
          <color theme="0" tint="-4.9989318521683403E-2"/>
        </top>
        <bottom style="thin">
          <color theme="0" tint="-4.9989318521683403E-2"/>
        </bottom>
        <vertical/>
        <horizontal/>
      </border>
    </dxf>
    <dxf>
      <fill>
        <patternFill>
          <bgColor theme="9" tint="0.59996337778862885"/>
        </patternFill>
      </fill>
      <border>
        <left style="thin">
          <color theme="0" tint="-0.34998626667073579"/>
        </left>
        <right style="thin">
          <color theme="0" tint="-0.34998626667073579"/>
        </right>
        <top style="thin">
          <color theme="0" tint="-0.34998626667073579"/>
        </top>
        <bottom style="thin">
          <color theme="0" tint="-0.34998626667073579"/>
        </bottom>
        <vertical/>
        <horizontal/>
      </border>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2.xml"/><Relationship Id="rId7" Type="http://schemas.openxmlformats.org/officeDocument/2006/relationships/styles" Target="styles.xml"/><Relationship Id="rId2" Type="http://schemas.openxmlformats.org/officeDocument/2006/relationships/worksheet" Target="worksheets/sheet1.xml"/><Relationship Id="rId1" Type="http://schemas.microsoft.com/office/2006/relationships/xlMacrosheet" Target="macrosheets/sheet1.xml"/><Relationship Id="rId6" Type="http://schemas.openxmlformats.org/officeDocument/2006/relationships/theme" Target="theme/theme1.xml"/><Relationship Id="rId5" Type="http://schemas.openxmlformats.org/officeDocument/2006/relationships/worksheet" Target="worksheets/sheet4.xml"/><Relationship Id="rId4" Type="http://schemas.openxmlformats.org/officeDocument/2006/relationships/worksheet" Target="worksheets/sheet3.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457199</xdr:colOff>
      <xdr:row>4</xdr:row>
      <xdr:rowOff>38099</xdr:rowOff>
    </xdr:from>
    <xdr:to>
      <xdr:col>4</xdr:col>
      <xdr:colOff>100012</xdr:colOff>
      <xdr:row>27</xdr:row>
      <xdr:rowOff>9524</xdr:rowOff>
    </xdr:to>
    <xdr:sp macro="" textlink="">
      <xdr:nvSpPr>
        <xdr:cNvPr id="2" name="1 Metin kutusu"/>
        <xdr:cNvSpPr txBox="1"/>
      </xdr:nvSpPr>
      <xdr:spPr>
        <a:xfrm>
          <a:off x="3524249" y="723899"/>
          <a:ext cx="2943225" cy="3914775"/>
        </a:xfrm>
        <a:prstGeom prst="rect">
          <a:avLst/>
        </a:prstGeom>
        <a:solidFill>
          <a:schemeClr val="accent6">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a:t>Nota</a:t>
          </a:r>
        </a:p>
        <a:p>
          <a:r>
            <a:rPr lang="tr-TR" sz="1100"/>
            <a:t>C'est</a:t>
          </a:r>
          <a:r>
            <a:rPr lang="tr-TR" sz="1100" baseline="0"/>
            <a:t> Excel Macro4.0</a:t>
          </a:r>
        </a:p>
        <a:p>
          <a:r>
            <a:rPr lang="tr-TR" sz="1100" baseline="0"/>
            <a:t>En France, pour que l'on puisse fonctionner  ce Macro , il faut remplacer les </a:t>
          </a:r>
          <a:r>
            <a:rPr lang="tr-TR" sz="1100" b="1" baseline="0"/>
            <a:t>R</a:t>
          </a:r>
          <a:r>
            <a:rPr lang="tr-TR" sz="1100" baseline="0"/>
            <a:t>  par les </a:t>
          </a:r>
          <a:r>
            <a:rPr lang="tr-TR" sz="1100" b="1" baseline="0">
              <a:solidFill>
                <a:srgbClr val="FF0000"/>
              </a:solidFill>
            </a:rPr>
            <a:t>L</a:t>
          </a:r>
          <a:endParaRPr lang="tr-TR" sz="1100" baseline="0"/>
        </a:p>
        <a:p>
          <a:endParaRPr lang="tr-TR" sz="1100" baseline="0"/>
        </a:p>
        <a:p>
          <a:r>
            <a:rPr lang="tr-TR" sz="1100" baseline="0"/>
            <a:t>Parce que</a:t>
          </a:r>
        </a:p>
        <a:p>
          <a:r>
            <a:rPr lang="tr-TR" sz="1100" baseline="0"/>
            <a:t>R  : veut dire ROW ( en français LIGNE)</a:t>
          </a:r>
        </a:p>
        <a:p>
          <a:r>
            <a:rPr lang="tr-TR" sz="1100" baseline="0"/>
            <a:t>première lettre c'est </a:t>
          </a:r>
          <a:r>
            <a:rPr lang="tr-TR" sz="1100" b="1" baseline="0"/>
            <a:t>R</a:t>
          </a:r>
          <a:r>
            <a:rPr lang="tr-TR" sz="1100" baseline="0"/>
            <a:t> en anglais  et elle est </a:t>
          </a:r>
          <a:r>
            <a:rPr lang="tr-TR" sz="1100" b="1" baseline="0">
              <a:solidFill>
                <a:srgbClr val="FF0000"/>
              </a:solidFill>
            </a:rPr>
            <a:t>L</a:t>
          </a:r>
          <a:r>
            <a:rPr lang="tr-TR" sz="1100" baseline="0">
              <a:solidFill>
                <a:srgbClr val="FF0000"/>
              </a:solidFill>
            </a:rPr>
            <a:t> </a:t>
          </a:r>
          <a:r>
            <a:rPr lang="tr-TR" sz="1100" baseline="0"/>
            <a:t>en français...</a:t>
          </a:r>
        </a:p>
        <a:p>
          <a:r>
            <a:rPr lang="tr-TR" sz="1100" baseline="0"/>
            <a:t>Dans les lignes grisées,  les  </a:t>
          </a:r>
          <a:r>
            <a:rPr lang="tr-TR" sz="1100" b="1" baseline="0"/>
            <a:t>R.</a:t>
          </a:r>
          <a:r>
            <a:rPr lang="tr-TR" sz="1100" baseline="0"/>
            <a:t>.....  devront etre remplacées par la </a:t>
          </a:r>
          <a:r>
            <a:rPr lang="tr-TR" sz="1100" b="1" baseline="0">
              <a:solidFill>
                <a:srgbClr val="FF0000"/>
              </a:solidFill>
            </a:rPr>
            <a:t>L</a:t>
          </a:r>
          <a:r>
            <a:rPr lang="tr-TR" sz="1100" baseline="0"/>
            <a:t>......</a:t>
          </a:r>
        </a:p>
        <a:p>
          <a:r>
            <a:rPr lang="tr-TR" sz="1100" baseline="0"/>
            <a:t>exemple ----la ligne 5.  c'est marqué   ("R4C6:R4C7").   il sera donc  ("</a:t>
          </a:r>
          <a:r>
            <a:rPr lang="tr-TR" sz="1100" b="1" baseline="0">
              <a:solidFill>
                <a:srgbClr val="FF0000"/>
              </a:solidFill>
            </a:rPr>
            <a:t>L</a:t>
          </a:r>
          <a:r>
            <a:rPr lang="tr-TR" sz="1100" baseline="0"/>
            <a:t>4C6:</a:t>
          </a:r>
          <a:r>
            <a:rPr lang="tr-TR" sz="1100" b="1" baseline="0">
              <a:solidFill>
                <a:srgbClr val="FF0000"/>
              </a:solidFill>
              <a:latin typeface="+mn-lt"/>
              <a:ea typeface="+mn-ea"/>
              <a:cs typeface="+mn-cs"/>
            </a:rPr>
            <a:t>L</a:t>
          </a:r>
          <a:r>
            <a:rPr lang="tr-TR" sz="1100" baseline="0">
              <a:solidFill>
                <a:schemeClr val="dk1"/>
              </a:solidFill>
              <a:latin typeface="+mn-lt"/>
              <a:ea typeface="+mn-ea"/>
              <a:cs typeface="+mn-cs"/>
            </a:rPr>
            <a:t>4C7</a:t>
          </a:r>
          <a:r>
            <a:rPr lang="tr-TR" sz="1100" baseline="0"/>
            <a:t>")</a:t>
          </a:r>
        </a:p>
        <a:p>
          <a:r>
            <a:rPr lang="tr-TR" sz="1100" baseline="0"/>
            <a:t>un autre exemple ----  les lignes 7 , 9 , 11</a:t>
          </a:r>
        </a:p>
        <a:p>
          <a:r>
            <a:rPr lang="tr-TR" sz="1100" baseline="0"/>
            <a:t>"</a:t>
          </a:r>
          <a:r>
            <a:rPr lang="tr-TR" sz="1100" b="1" baseline="0"/>
            <a:t>R</a:t>
          </a:r>
          <a:r>
            <a:rPr lang="tr-TR" sz="1100" baseline="0"/>
            <a:t>"&amp;SVT+1&amp;"C6:</a:t>
          </a:r>
          <a:r>
            <a:rPr lang="tr-TR" sz="1100" b="1" baseline="0"/>
            <a:t>R</a:t>
          </a:r>
          <a:r>
            <a:rPr lang="tr-TR" sz="1100" baseline="0"/>
            <a:t>"&amp;SVD&amp;"C7"  sera</a:t>
          </a:r>
        </a:p>
        <a:p>
          <a:r>
            <a:rPr lang="tr-TR" sz="1100" baseline="0"/>
            <a:t>"</a:t>
          </a:r>
          <a:r>
            <a:rPr lang="tr-TR" sz="1100" b="1" baseline="0">
              <a:solidFill>
                <a:srgbClr val="FF0000"/>
              </a:solidFill>
            </a:rPr>
            <a:t>L</a:t>
          </a:r>
          <a:r>
            <a:rPr lang="tr-TR" sz="1100" baseline="0"/>
            <a:t>"&amp;SVT+1&amp;"C6:</a:t>
          </a:r>
          <a:r>
            <a:rPr lang="tr-TR" sz="1100" b="1" baseline="0">
              <a:solidFill>
                <a:srgbClr val="FF0000"/>
              </a:solidFill>
            </a:rPr>
            <a:t>L</a:t>
          </a:r>
          <a:r>
            <a:rPr lang="tr-TR" sz="1100" baseline="0"/>
            <a:t>"&amp;SVD&amp;"C7"</a:t>
          </a:r>
        </a:p>
        <a:p>
          <a:endParaRPr lang="tr-TR" sz="1100" baseline="0"/>
        </a:p>
        <a:p>
          <a:r>
            <a:rPr lang="tr-TR" sz="1100" baseline="0"/>
            <a:t>Pour les colonnes , la première lettre est toujour L  en anglais et en français. Donc pas nécessaire de changer les C......</a:t>
          </a:r>
          <a:endParaRPr lang="tr-TR" sz="1100"/>
        </a:p>
      </xdr:txBody>
    </xdr:sp>
    <xdr:clientData/>
  </xdr:twoCellAnchor>
  <xdr:twoCellAnchor>
    <xdr:from>
      <xdr:col>1</xdr:col>
      <xdr:colOff>133350</xdr:colOff>
      <xdr:row>9</xdr:row>
      <xdr:rowOff>133350</xdr:rowOff>
    </xdr:from>
    <xdr:to>
      <xdr:col>1</xdr:col>
      <xdr:colOff>404812</xdr:colOff>
      <xdr:row>14</xdr:row>
      <xdr:rowOff>95250</xdr:rowOff>
    </xdr:to>
    <xdr:sp macro="" textlink="">
      <xdr:nvSpPr>
        <xdr:cNvPr id="3" name="2 Sol Ok"/>
        <xdr:cNvSpPr/>
      </xdr:nvSpPr>
      <xdr:spPr>
        <a:xfrm>
          <a:off x="2343150" y="1676400"/>
          <a:ext cx="542925" cy="81915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tr-T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9525</xdr:colOff>
      <xdr:row>11</xdr:row>
      <xdr:rowOff>85725</xdr:rowOff>
    </xdr:from>
    <xdr:to>
      <xdr:col>12</xdr:col>
      <xdr:colOff>0</xdr:colOff>
      <xdr:row>21</xdr:row>
      <xdr:rowOff>85725</xdr:rowOff>
    </xdr:to>
    <xdr:sp macro="" textlink="">
      <xdr:nvSpPr>
        <xdr:cNvPr id="2" name="1 Metin kutusu"/>
        <xdr:cNvSpPr txBox="1"/>
      </xdr:nvSpPr>
      <xdr:spPr>
        <a:xfrm>
          <a:off x="3076575" y="2705100"/>
          <a:ext cx="3676650" cy="2095500"/>
        </a:xfrm>
        <a:prstGeom prst="rect">
          <a:avLst/>
        </a:prstGeom>
        <a:solidFill>
          <a:srgbClr val="FFFF00"/>
        </a:solidFill>
        <a:ln w="19050" cmpd="sng">
          <a:solidFill>
            <a:srgbClr val="C00000"/>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r>
            <a:rPr lang="tr-TR" sz="1000"/>
            <a:t>Les heures de Travail journalières seront écrites dans cette liste.</a:t>
          </a:r>
        </a:p>
        <a:p>
          <a:r>
            <a:rPr lang="tr-TR" sz="1000"/>
            <a:t>1- les jours </a:t>
          </a:r>
          <a:r>
            <a:rPr lang="tr-TR" sz="1000" baseline="0"/>
            <a:t> doivent etre commencés à partir de LUNDI.</a:t>
          </a:r>
        </a:p>
        <a:p>
          <a:r>
            <a:rPr lang="tr-TR" sz="1000" baseline="0"/>
            <a:t>2 - Colonne H  (item WD), vous allez choisir T (Jour de Travail) ou PT (Pas de Travail) dans la liste déroulante.</a:t>
          </a:r>
        </a:p>
        <a:p>
          <a:r>
            <a:rPr lang="tr-TR" sz="1000" baseline="0"/>
            <a:t>3 - Heure de début , heure de fin et Durée de Pause, vous allez les écriver manuelement suivant vos horaires du Travail.</a:t>
          </a:r>
        </a:p>
        <a:p>
          <a:r>
            <a:rPr lang="tr-TR" sz="1000" baseline="0"/>
            <a:t>4 - Durée Total sera calculé automatiquement.</a:t>
          </a:r>
        </a:p>
        <a:p>
          <a:endParaRPr lang="tr-TR" sz="1000" baseline="0"/>
        </a:p>
        <a:p>
          <a:r>
            <a:rPr lang="tr-TR" sz="1000" b="1" baseline="0"/>
            <a:t>Nota :</a:t>
          </a:r>
          <a:r>
            <a:rPr lang="tr-TR" sz="1000" baseline="0"/>
            <a:t> Etant donné que les heures de début et de fin de Pause sont inconnues, elles ne sont pas traitées dans les formules pour la calculation de la date - heure de FIN. Donc vous allez les corriger manuellement.</a:t>
          </a:r>
          <a:endParaRPr lang="tr-TR" sz="1000"/>
        </a:p>
      </xdr:txBody>
    </xdr:sp>
    <xdr:clientData/>
  </xdr:twoCellAnchor>
  <xdr:twoCellAnchor>
    <xdr:from>
      <xdr:col>8</xdr:col>
      <xdr:colOff>381000</xdr:colOff>
      <xdr:row>10</xdr:row>
      <xdr:rowOff>28575</xdr:rowOff>
    </xdr:from>
    <xdr:to>
      <xdr:col>9</xdr:col>
      <xdr:colOff>447675</xdr:colOff>
      <xdr:row>11</xdr:row>
      <xdr:rowOff>38100</xdr:rowOff>
    </xdr:to>
    <xdr:sp macro="" textlink="">
      <xdr:nvSpPr>
        <xdr:cNvPr id="3" name="2 Yukarı Ok"/>
        <xdr:cNvSpPr/>
      </xdr:nvSpPr>
      <xdr:spPr>
        <a:xfrm>
          <a:off x="4562475" y="2438400"/>
          <a:ext cx="676275" cy="219075"/>
        </a:xfrm>
        <a:prstGeom prst="up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tr-T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13</xdr:col>
      <xdr:colOff>66675</xdr:colOff>
      <xdr:row>1</xdr:row>
      <xdr:rowOff>142875</xdr:rowOff>
    </xdr:from>
    <xdr:to>
      <xdr:col>13</xdr:col>
      <xdr:colOff>742950</xdr:colOff>
      <xdr:row>2</xdr:row>
      <xdr:rowOff>381000</xdr:rowOff>
    </xdr:to>
    <xdr:sp macro="[0]!MàJ" textlink="">
      <xdr:nvSpPr>
        <xdr:cNvPr id="2" name="1 Yuvarlatılmış Dikdörtgen"/>
        <xdr:cNvSpPr/>
      </xdr:nvSpPr>
      <xdr:spPr>
        <a:xfrm>
          <a:off x="7762875" y="209550"/>
          <a:ext cx="676275" cy="514350"/>
        </a:xfrm>
        <a:prstGeom prst="roundRect">
          <a:avLst>
            <a:gd name="adj" fmla="val 20370"/>
          </a:avLst>
        </a:prstGeom>
        <a:ln w="19050">
          <a:solidFill>
            <a:schemeClr val="bg1"/>
          </a:solidFill>
        </a:ln>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pPr algn="ctr"/>
          <a:r>
            <a:rPr lang="tr-TR" sz="1200" b="1">
              <a:latin typeface="Franklin Gothic Medium Cond" pitchFamily="34" charset="0"/>
            </a:rPr>
            <a:t>Mise à Jour</a:t>
          </a:r>
        </a:p>
      </xdr:txBody>
    </xdr:sp>
    <xdr:clientData/>
  </xdr:twoCellAnchor>
  <xdr:twoCellAnchor>
    <xdr:from>
      <xdr:col>13</xdr:col>
      <xdr:colOff>28574</xdr:colOff>
      <xdr:row>4</xdr:row>
      <xdr:rowOff>47623</xdr:rowOff>
    </xdr:from>
    <xdr:to>
      <xdr:col>19</xdr:col>
      <xdr:colOff>1704974</xdr:colOff>
      <xdr:row>16</xdr:row>
      <xdr:rowOff>19050</xdr:rowOff>
    </xdr:to>
    <xdr:sp macro="" textlink="">
      <xdr:nvSpPr>
        <xdr:cNvPr id="3" name="2 Metin kutusu"/>
        <xdr:cNvSpPr txBox="1"/>
      </xdr:nvSpPr>
      <xdr:spPr>
        <a:xfrm>
          <a:off x="7724774" y="1019173"/>
          <a:ext cx="4657725" cy="3743327"/>
        </a:xfrm>
        <a:prstGeom prst="rect">
          <a:avLst/>
        </a:prstGeom>
        <a:solidFill>
          <a:schemeClr val="accent6">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900"/>
            <a:t>C'est votre Base de Données...</a:t>
          </a:r>
        </a:p>
        <a:p>
          <a:r>
            <a:rPr lang="tr-TR" sz="900"/>
            <a:t>Tous les enregistrements sera fait dans cette page. Vous </a:t>
          </a:r>
          <a:r>
            <a:rPr lang="tr-TR" sz="900" baseline="0"/>
            <a:t> pouvez écrire sans restriction de nombre de lignes.</a:t>
          </a:r>
        </a:p>
        <a:p>
          <a:r>
            <a:rPr lang="tr-TR" sz="900" baseline="0"/>
            <a:t>L'enregistrement..</a:t>
          </a:r>
        </a:p>
        <a:p>
          <a:r>
            <a:rPr lang="tr-TR" sz="900" baseline="0"/>
            <a:t>1 - Vous allez choisir MACHINE dans la liste déroulante. S'iln ya pas de Machine que vous voulez choisir dans la liste, d'abord vous devez écrire le Nom de la Machine  dans la Page Data. et puis vous revenez à cette page et vous pouvez choisir la machine </a:t>
          </a:r>
        </a:p>
        <a:p>
          <a:r>
            <a:rPr lang="tr-TR" sz="900" baseline="0"/>
            <a:t>2 - Ecrivez "Réglage" ou Numéro d'Affaire. Le façon d'ecriture de Réglage sera exactement comme Réglage... Parce que l'on cherche cette ecriture dans les formules...</a:t>
          </a:r>
        </a:p>
        <a:p>
          <a:r>
            <a:rPr lang="tr-TR" sz="900" baseline="0"/>
            <a:t>3 - Quantité , vous allez l'écriver.</a:t>
          </a:r>
        </a:p>
        <a:p>
          <a:r>
            <a:rPr lang="tr-TR" sz="900" baseline="0"/>
            <a:t>4 - Temps de Cycle (en minute) vous allez l'écriver.</a:t>
          </a:r>
        </a:p>
        <a:p>
          <a:r>
            <a:rPr lang="tr-TR" sz="900" baseline="0"/>
            <a:t>5 - Si vous connaisssez la date et l'heure de démerrage vous allez l'écriver. Si vous les connaissez pas  d'abord vous appuyez sur le boutton "Mise à Jour"  pour que la date - heure précedent s'affiche.</a:t>
          </a:r>
        </a:p>
        <a:p>
          <a:r>
            <a:rPr lang="tr-TR" sz="900" baseline="0"/>
            <a:t>6 - Durée , # de la Production et La date- heure de fin se calculent automatiquement par le Macro après avoir appuyé le boutton "Mise à Jour"</a:t>
          </a:r>
        </a:p>
        <a:p>
          <a:endParaRPr lang="tr-TR" sz="900" baseline="0"/>
        </a:p>
        <a:p>
          <a:r>
            <a:rPr lang="tr-TR" sz="900" u="sng" baseline="0"/>
            <a:t>Essayer le fonctionnemet de Macro </a:t>
          </a:r>
          <a:r>
            <a:rPr lang="tr-TR" sz="900" baseline="0"/>
            <a:t>:  (D'abord il faut réaliser les corrections nécessaires dans la page M (Macro4.0))</a:t>
          </a:r>
        </a:p>
        <a:p>
          <a:r>
            <a:rPr lang="tr-TR" sz="900" baseline="0"/>
            <a:t>1 - Effacer les dates + heures TERMINER en choisissant  J5:K8</a:t>
          </a:r>
        </a:p>
        <a:p>
          <a:r>
            <a:rPr lang="tr-TR" sz="900" baseline="0"/>
            <a:t>2 - Vous pouvez e</a:t>
          </a:r>
          <a:r>
            <a:rPr lang="tr-TR" sz="900" baseline="0">
              <a:solidFill>
                <a:schemeClr val="dk1"/>
              </a:solidFill>
              <a:latin typeface="+mn-lt"/>
              <a:ea typeface="+mn-ea"/>
              <a:cs typeface="+mn-cs"/>
            </a:rPr>
            <a:t>ffacer les durées en choisissant  F5:F8 (pas obligatoire)</a:t>
          </a:r>
        </a:p>
        <a:p>
          <a:pPr marL="0" marR="0" indent="0" defTabSz="914400" eaLnBrk="1" fontAlgn="auto" latinLnBrk="0" hangingPunct="1">
            <a:lnSpc>
              <a:spcPct val="100000"/>
            </a:lnSpc>
            <a:spcBef>
              <a:spcPts val="0"/>
            </a:spcBef>
            <a:spcAft>
              <a:spcPts val="0"/>
            </a:spcAft>
            <a:buClrTx/>
            <a:buSzTx/>
            <a:buFontTx/>
            <a:buNone/>
            <a:tabLst/>
            <a:defRPr/>
          </a:pPr>
          <a:r>
            <a:rPr lang="tr-TR" sz="900" baseline="0">
              <a:solidFill>
                <a:schemeClr val="dk1"/>
              </a:solidFill>
              <a:latin typeface="+mn-lt"/>
              <a:ea typeface="+mn-ea"/>
              <a:cs typeface="+mn-cs"/>
            </a:rPr>
            <a:t>3 - Vous pouvez effacer les # de la Production en choisissant  G5:G8  (pas obligatoire)</a:t>
          </a:r>
        </a:p>
        <a:p>
          <a:pPr marL="0" marR="0" indent="0" defTabSz="914400" eaLnBrk="1" fontAlgn="auto" latinLnBrk="0" hangingPunct="1">
            <a:lnSpc>
              <a:spcPct val="100000"/>
            </a:lnSpc>
            <a:spcBef>
              <a:spcPts val="0"/>
            </a:spcBef>
            <a:spcAft>
              <a:spcPts val="0"/>
            </a:spcAft>
            <a:buClrTx/>
            <a:buSzTx/>
            <a:buFontTx/>
            <a:buNone/>
            <a:tabLst/>
            <a:defRPr/>
          </a:pPr>
          <a:r>
            <a:rPr lang="tr-TR" sz="900" baseline="0">
              <a:solidFill>
                <a:schemeClr val="dk1"/>
              </a:solidFill>
              <a:latin typeface="+mn-lt"/>
              <a:ea typeface="+mn-ea"/>
              <a:cs typeface="+mn-cs"/>
            </a:rPr>
            <a:t>4 - Appuyer sur le boutton "</a:t>
          </a:r>
          <a:r>
            <a:rPr lang="tr-TR" sz="900" b="1" baseline="0">
              <a:solidFill>
                <a:schemeClr val="dk1"/>
              </a:solidFill>
              <a:latin typeface="+mn-lt"/>
              <a:ea typeface="+mn-ea"/>
              <a:cs typeface="+mn-cs"/>
            </a:rPr>
            <a:t>Mise à Jour</a:t>
          </a:r>
          <a:r>
            <a:rPr lang="tr-TR" sz="900" baseline="0">
              <a:solidFill>
                <a:schemeClr val="dk1"/>
              </a:solidFill>
              <a:latin typeface="+mn-lt"/>
              <a:ea typeface="+mn-ea"/>
              <a:cs typeface="+mn-cs"/>
            </a:rPr>
            <a:t>"</a:t>
          </a:r>
        </a:p>
        <a:p>
          <a:pPr marL="0" marR="0" indent="0" defTabSz="914400" eaLnBrk="1" fontAlgn="auto" latinLnBrk="0" hangingPunct="1">
            <a:lnSpc>
              <a:spcPct val="100000"/>
            </a:lnSpc>
            <a:spcBef>
              <a:spcPts val="0"/>
            </a:spcBef>
            <a:spcAft>
              <a:spcPts val="0"/>
            </a:spcAft>
            <a:buClrTx/>
            <a:buSzTx/>
            <a:buFontTx/>
            <a:buNone/>
            <a:tabLst/>
            <a:defRPr/>
          </a:pPr>
          <a:endParaRPr lang="tr-TR" sz="900" baseline="0">
            <a:solidFill>
              <a:schemeClr val="dk1"/>
            </a:solidFill>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tr-TR" sz="900" b="1" baseline="0">
              <a:solidFill>
                <a:schemeClr val="dk1"/>
              </a:solidFill>
              <a:latin typeface="+mn-lt"/>
              <a:ea typeface="+mn-ea"/>
              <a:cs typeface="+mn-cs"/>
            </a:rPr>
            <a:t>Nota :</a:t>
          </a:r>
          <a:r>
            <a:rPr lang="tr-TR" sz="900" baseline="0">
              <a:solidFill>
                <a:schemeClr val="dk1"/>
              </a:solidFill>
              <a:latin typeface="+mn-lt"/>
              <a:ea typeface="+mn-ea"/>
              <a:cs typeface="+mn-cs"/>
            </a:rPr>
            <a:t> Parfois Macro n'execute pas dernière ligne. Appuyer encore une fois sur le boutton...</a:t>
          </a:r>
          <a:endParaRPr lang="tr-TR" sz="900">
            <a:solidFill>
              <a:schemeClr val="dk1"/>
            </a:solidFill>
            <a:latin typeface="+mn-lt"/>
            <a:ea typeface="+mn-ea"/>
            <a:cs typeface="+mn-cs"/>
          </a:endParaRPr>
        </a:p>
        <a:p>
          <a:endParaRPr lang="tr-TR" sz="9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47625</xdr:colOff>
      <xdr:row>9</xdr:row>
      <xdr:rowOff>47626</xdr:rowOff>
    </xdr:from>
    <xdr:to>
      <xdr:col>46</xdr:col>
      <xdr:colOff>9525</xdr:colOff>
      <xdr:row>12</xdr:row>
      <xdr:rowOff>247651</xdr:rowOff>
    </xdr:to>
    <xdr:sp macro="" textlink="">
      <xdr:nvSpPr>
        <xdr:cNvPr id="2" name="1 Metin kutusu"/>
        <xdr:cNvSpPr txBox="1"/>
      </xdr:nvSpPr>
      <xdr:spPr>
        <a:xfrm>
          <a:off x="1666875" y="1304926"/>
          <a:ext cx="2190750" cy="647700"/>
        </a:xfrm>
        <a:prstGeom prst="rect">
          <a:avLst/>
        </a:prstGeom>
        <a:solidFill>
          <a:schemeClr val="accent5">
            <a:lumMod val="40000"/>
            <a:lumOff val="60000"/>
          </a:schemeClr>
        </a:solidFill>
        <a:ln w="3175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tr-TR" sz="1100"/>
            <a:t>Pour avancer ou reculer la date utiliser les fleches en haut et en bas.</a:t>
          </a:r>
        </a:p>
      </xdr:txBody>
    </xdr:sp>
    <xdr:clientData/>
  </xdr:twoCellAnchor>
  <xdr:twoCellAnchor>
    <xdr:from>
      <xdr:col>1</xdr:col>
      <xdr:colOff>1247775</xdr:colOff>
      <xdr:row>3</xdr:row>
      <xdr:rowOff>238125</xdr:rowOff>
    </xdr:from>
    <xdr:to>
      <xdr:col>14</xdr:col>
      <xdr:colOff>38100</xdr:colOff>
      <xdr:row>9</xdr:row>
      <xdr:rowOff>47625</xdr:rowOff>
    </xdr:to>
    <xdr:cxnSp macro="">
      <xdr:nvCxnSpPr>
        <xdr:cNvPr id="4" name="3 Düz Ok Bağlayıcısı"/>
        <xdr:cNvCxnSpPr/>
      </xdr:nvCxnSpPr>
      <xdr:spPr>
        <a:xfrm flipH="1" flipV="1">
          <a:off x="1304925" y="561975"/>
          <a:ext cx="752475" cy="742950"/>
        </a:xfrm>
        <a:prstGeom prst="straightConnector1">
          <a:avLst/>
        </a:prstGeom>
        <a:ln w="38100">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macro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macrosheets/sheet1.xml><?xml version="1.0" encoding="utf-8"?>
<xm:macrosheet xmlns="http://schemas.openxmlformats.org/spreadsheetml/2006/main" xmlns:xm="http://schemas.microsoft.com/office/excel/2006/main" xmlns:r="http://schemas.openxmlformats.org/officeDocument/2006/relationships">
  <dimension ref="A1:J44"/>
  <sheetViews>
    <sheetView showFormulas="1" showGridLines="0" workbookViewId="0">
      <selection activeCell="A14" sqref="A14"/>
    </sheetView>
  </sheetViews>
  <sheetFormatPr defaultRowHeight="13.5"/>
  <cols>
    <col min="1" max="1" width="34.42578125" bestFit="1" customWidth="1"/>
  </cols>
  <sheetData>
    <row r="1" spans="1:10">
      <c r="A1" s="70" t="s">
        <v>50</v>
      </c>
    </row>
    <row r="2" spans="1:10">
      <c r="A2" t="b">
        <f>ECHO(FALSE)</f>
        <v>1</v>
      </c>
    </row>
    <row r="3" spans="1:10">
      <c r="A3" t="b">
        <f>SET.NAME("SYÇ","=1")</f>
        <v>1</v>
      </c>
    </row>
    <row r="4" spans="1:10">
      <c r="A4" t="b">
        <f>IF(SVD=SVT,GOTO(A44),)</f>
        <v>1</v>
      </c>
    </row>
    <row r="5" spans="1:10">
      <c r="A5" s="72" t="b">
        <f>SELECT("R4C6:R4C7")</f>
        <v>1</v>
      </c>
      <c r="J5">
        <v>42485</v>
      </c>
    </row>
    <row r="6" spans="1:10">
      <c r="A6" t="b">
        <f>COPY()</f>
        <v>1</v>
      </c>
    </row>
    <row r="7" spans="1:10">
      <c r="A7" s="72" t="b">
        <f>SELECT("R"&amp;SVT+1&amp;"C6:R"&amp;SVD&amp;"C7")</f>
        <v>1</v>
      </c>
    </row>
    <row r="8" spans="1:10">
      <c r="A8" t="b">
        <f>PASTE.SPECIAL(2,1,FALSE,FALSE)</f>
        <v>1</v>
      </c>
    </row>
    <row r="9" spans="1:10">
      <c r="A9" s="72" t="b">
        <f>SELECT("R"&amp;SVT+1&amp;"C6:R"&amp;SVD&amp;"C7")</f>
        <v>1</v>
      </c>
    </row>
    <row r="10" spans="1:10">
      <c r="A10" t="b">
        <f>COPY()</f>
        <v>1</v>
      </c>
    </row>
    <row r="11" spans="1:10">
      <c r="A11" s="72" t="b">
        <f>SELECT("R"&amp;SVT+1&amp;"C6:R"&amp;SVD&amp;"C7")</f>
        <v>1</v>
      </c>
    </row>
    <row r="12" spans="1:10">
      <c r="A12" t="b">
        <f>PASTE.SPECIAL(3,1,FALSE,FALSE)</f>
        <v>1</v>
      </c>
    </row>
    <row r="13" spans="1:10">
      <c r="A13" t="b">
        <f>CANCEL.COPY()</f>
        <v>1</v>
      </c>
    </row>
    <row r="14" spans="1:10">
      <c r="A14" t="b">
        <f>FOR("SYÇ",1,SVD-SVT+1,1)</f>
        <v>1</v>
      </c>
    </row>
    <row r="15" spans="1:10">
      <c r="A15" s="72" t="b">
        <f>SELECT("R"&amp;SVT+1&amp;"C6")</f>
        <v>1</v>
      </c>
    </row>
    <row r="16" spans="1:10">
      <c r="A16" t="b">
        <f>IF(ACTIVE.CELL()="",,GOTO(A19))</f>
        <v>1</v>
      </c>
    </row>
    <row r="17" spans="1:1">
      <c r="A17" t="b">
        <f>ALERT("il n y a pas de valeur de la DUREE  à  Ligne : "&amp;SVT+1&amp;"  Colonne : 6",2)</f>
        <v>1</v>
      </c>
    </row>
    <row r="18" spans="1:1">
      <c r="A18" t="b">
        <f>GOTO(A44)</f>
        <v>1</v>
      </c>
    </row>
    <row r="19" spans="1:1">
      <c r="A19" t="b">
        <f>COPY()</f>
        <v>1</v>
      </c>
    </row>
    <row r="20" spans="1:1">
      <c r="A20" t="b">
        <f>SELECT(Durée)</f>
        <v>1</v>
      </c>
    </row>
    <row r="21" spans="1:1">
      <c r="A21" t="b">
        <f>PASTE.SPECIAL(3,1,FALSE,FALSE)</f>
        <v>1</v>
      </c>
    </row>
    <row r="22" spans="1:1">
      <c r="A22" s="72" t="b">
        <f>SELECT("R"&amp;SVT+1&amp;"C8")</f>
        <v>1</v>
      </c>
    </row>
    <row r="23" spans="1:1">
      <c r="A23" t="b">
        <f>IF(ACTIVE.CELL()="",,GOTO(A26))</f>
        <v>1</v>
      </c>
    </row>
    <row r="24" spans="1:1">
      <c r="A24" t="b">
        <f>ALERT("il n y a pas de valeur de la DATE de DEMERRAGE  à  Ligne : "&amp;SVT+1&amp;"  Colonne : 8",2)</f>
        <v>0</v>
      </c>
    </row>
    <row r="25" spans="1:1">
      <c r="A25" t="b">
        <f>GOTO(A44)</f>
        <v>0</v>
      </c>
    </row>
    <row r="26" spans="1:1">
      <c r="A26" s="72" t="b">
        <f>SELECT("R"&amp;SVT+1&amp;"C9")</f>
        <v>1</v>
      </c>
    </row>
    <row r="27" spans="1:1">
      <c r="A27" t="b">
        <f>IF(ACTIVE.CELL()="",,GOTO(A30))</f>
        <v>1</v>
      </c>
    </row>
    <row r="28" spans="1:1">
      <c r="A28" t="b">
        <f>ALERT("il n y a pas de valeur de l'HEURE de DEMERRAGE  à  Ligne : "&amp;SVT+1&amp;"  Colonne : 8",2)</f>
        <v>0</v>
      </c>
    </row>
    <row r="29" spans="1:1">
      <c r="A29" t="b">
        <f>GOTO(A44)</f>
        <v>0</v>
      </c>
    </row>
    <row r="30" spans="1:1">
      <c r="A30" s="72" t="b">
        <f>SELECT("R"&amp;SVT+1&amp;"C8:R"&amp;SVT+1&amp;"C9")</f>
        <v>1</v>
      </c>
    </row>
    <row r="31" spans="1:1">
      <c r="A31" t="b">
        <f>COPY()</f>
        <v>1</v>
      </c>
    </row>
    <row r="32" spans="1:1">
      <c r="A32" t="b">
        <f>SELECT(DateD)</f>
        <v>1</v>
      </c>
    </row>
    <row r="33" spans="1:1">
      <c r="A33" t="b">
        <f>PASTE.SPECIAL(3,1,FALSE,FALSE)</f>
        <v>1</v>
      </c>
    </row>
    <row r="34" spans="1:1">
      <c r="A34" s="72" t="b">
        <f>FORMULA(HeureT,"R"&amp;SVT+1&amp;"C11")</f>
        <v>1</v>
      </c>
    </row>
    <row r="35" spans="1:1">
      <c r="A35" s="72" t="b">
        <f>FORMULA(DateT,"R"&amp;SVT+1&amp;"C10")</f>
        <v>1</v>
      </c>
    </row>
    <row r="36" spans="1:1">
      <c r="A36" t="b">
        <f>SELECT(DateD)</f>
        <v>1</v>
      </c>
    </row>
    <row r="37" spans="1:1">
      <c r="A37" t="b">
        <f>CLEAR(3)</f>
        <v>1</v>
      </c>
    </row>
    <row r="38" spans="1:1">
      <c r="A38" t="b">
        <f>SELECT(HeureD)</f>
        <v>1</v>
      </c>
    </row>
    <row r="39" spans="1:1">
      <c r="A39" t="b">
        <f>CLEAR(3)</f>
        <v>1</v>
      </c>
    </row>
    <row r="40" spans="1:1">
      <c r="A40" t="b">
        <f>SELECT(Durée)</f>
        <v>1</v>
      </c>
    </row>
    <row r="41" spans="1:1">
      <c r="A41" t="b">
        <f>CLEAR(3)</f>
        <v>1</v>
      </c>
    </row>
    <row r="42" spans="1:1">
      <c r="A42" t="b">
        <f>NEXT()</f>
        <v>1</v>
      </c>
    </row>
    <row r="43" spans="1:1">
      <c r="A43" s="72" t="b">
        <f>SELECT("R"&amp;SVB+1&amp;"C2")</f>
        <v>1</v>
      </c>
    </row>
    <row r="44" spans="1:1">
      <c r="A44" t="b">
        <f>RETURN()</f>
        <v>1</v>
      </c>
    </row>
  </sheetData>
  <pageMargins left="0.7" right="0.7" top="0.75" bottom="0.75" header="0.3" footer="0.3"/>
  <pageSetup paperSize="9" orientation="portrait" horizontalDpi="0" verticalDpi="0" r:id="rId1"/>
  <drawing r:id="rId2"/>
</xm:macrosheet>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3.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codeName="Sayfa1"/>
  <dimension ref="A1:L85"/>
  <sheetViews>
    <sheetView showGridLines="0" workbookViewId="0">
      <selection activeCell="R10" sqref="R10"/>
    </sheetView>
  </sheetViews>
  <sheetFormatPr defaultRowHeight="16.5" customHeight="1"/>
  <cols>
    <col min="1" max="1" width="17.42578125" style="1" customWidth="1"/>
    <col min="2" max="2" width="0.85546875" style="1" customWidth="1"/>
    <col min="3" max="3" width="14.85546875" style="3" customWidth="1"/>
    <col min="4" max="4" width="12" style="4" customWidth="1"/>
    <col min="5" max="5" width="0.85546875" style="1" customWidth="1"/>
    <col min="6" max="6" width="2.42578125" style="1" customWidth="1"/>
    <col min="7" max="7" width="9.140625" style="1"/>
    <col min="8" max="8" width="5.140625" style="1" customWidth="1"/>
    <col min="9" max="10" width="9.140625" style="1"/>
    <col min="11" max="12" width="10.140625" style="1" customWidth="1"/>
    <col min="13" max="13" width="0.85546875" style="1" customWidth="1"/>
    <col min="14" max="14" width="3.7109375" style="1" customWidth="1"/>
    <col min="15" max="21" width="4.7109375" style="1" customWidth="1"/>
    <col min="22" max="22" width="0.85546875" style="1" customWidth="1"/>
    <col min="23" max="23" width="4.28515625" style="1" customWidth="1"/>
    <col min="24" max="16384" width="9.140625" style="1"/>
  </cols>
  <sheetData>
    <row r="1" spans="1:12" ht="41.25" customHeight="1" thickBot="1">
      <c r="A1" s="51" t="s">
        <v>0</v>
      </c>
      <c r="C1" s="58" t="s">
        <v>13</v>
      </c>
      <c r="D1" s="58"/>
      <c r="G1" s="75" t="s">
        <v>42</v>
      </c>
      <c r="H1" s="29" t="s">
        <v>41</v>
      </c>
      <c r="I1" s="48" t="s">
        <v>14</v>
      </c>
      <c r="J1" s="47" t="s">
        <v>15</v>
      </c>
      <c r="K1" s="46" t="s">
        <v>48</v>
      </c>
      <c r="L1" s="49" t="s">
        <v>49</v>
      </c>
    </row>
    <row r="2" spans="1:12" ht="16.5" customHeight="1" thickTop="1">
      <c r="A2" s="6" t="s">
        <v>1</v>
      </c>
      <c r="C2" s="3" t="s">
        <v>38</v>
      </c>
      <c r="D2" s="4">
        <v>42370</v>
      </c>
      <c r="F2" s="8">
        <v>1</v>
      </c>
      <c r="G2" s="74" t="s">
        <v>16</v>
      </c>
      <c r="H2" s="28" t="s">
        <v>23</v>
      </c>
      <c r="I2" s="53">
        <v>0.20833333333333334</v>
      </c>
      <c r="J2" s="53">
        <v>0.875</v>
      </c>
      <c r="K2" s="11">
        <v>7.6388888888888895E-2</v>
      </c>
      <c r="L2" s="56">
        <f t="shared" ref="L2:L8" si="0">IF(H2="T",J2-I2-K2,"")</f>
        <v>0.59027777777777768</v>
      </c>
    </row>
    <row r="3" spans="1:12" ht="16.5" customHeight="1">
      <c r="A3" s="6" t="s">
        <v>2</v>
      </c>
      <c r="C3" s="3" t="s">
        <v>6</v>
      </c>
      <c r="D3" s="4">
        <v>42456</v>
      </c>
      <c r="F3" s="8">
        <v>2</v>
      </c>
      <c r="G3" s="7" t="s">
        <v>17</v>
      </c>
      <c r="H3" s="8" t="s">
        <v>23</v>
      </c>
      <c r="I3" s="54">
        <v>0.20833333333333334</v>
      </c>
      <c r="J3" s="54">
        <v>0.875</v>
      </c>
      <c r="K3" s="9">
        <v>7.6388888888888895E-2</v>
      </c>
      <c r="L3" s="57">
        <f t="shared" si="0"/>
        <v>0.59027777777777768</v>
      </c>
    </row>
    <row r="4" spans="1:12" ht="16.5" customHeight="1">
      <c r="A4" s="6" t="s">
        <v>3</v>
      </c>
      <c r="C4" s="3" t="s">
        <v>7</v>
      </c>
      <c r="D4" s="4">
        <v>42457</v>
      </c>
      <c r="F4" s="8">
        <v>3</v>
      </c>
      <c r="G4" s="7" t="s">
        <v>18</v>
      </c>
      <c r="H4" s="8" t="s">
        <v>23</v>
      </c>
      <c r="I4" s="54">
        <v>0.20833333333333334</v>
      </c>
      <c r="J4" s="54">
        <v>0.875</v>
      </c>
      <c r="K4" s="9">
        <v>7.6388888888888895E-2</v>
      </c>
      <c r="L4" s="57">
        <f t="shared" si="0"/>
        <v>0.59027777777777768</v>
      </c>
    </row>
    <row r="5" spans="1:12" ht="16.5" customHeight="1">
      <c r="A5" s="6" t="s">
        <v>5</v>
      </c>
      <c r="C5" s="3" t="s">
        <v>8</v>
      </c>
      <c r="D5" s="4">
        <v>42491</v>
      </c>
      <c r="F5" s="8">
        <v>4</v>
      </c>
      <c r="G5" s="7" t="s">
        <v>19</v>
      </c>
      <c r="H5" s="8" t="s">
        <v>23</v>
      </c>
      <c r="I5" s="54">
        <v>0.20833333333333334</v>
      </c>
      <c r="J5" s="54">
        <v>0.875</v>
      </c>
      <c r="K5" s="9">
        <v>7.6388888888888895E-2</v>
      </c>
      <c r="L5" s="57">
        <f t="shared" si="0"/>
        <v>0.59027777777777768</v>
      </c>
    </row>
    <row r="6" spans="1:12" ht="16.5" customHeight="1">
      <c r="A6" s="6" t="s">
        <v>4</v>
      </c>
      <c r="C6" s="3" t="s">
        <v>37</v>
      </c>
      <c r="D6" s="4">
        <v>42495</v>
      </c>
      <c r="F6" s="8">
        <v>5</v>
      </c>
      <c r="G6" s="7" t="s">
        <v>20</v>
      </c>
      <c r="H6" s="8" t="s">
        <v>23</v>
      </c>
      <c r="I6" s="54">
        <v>0.20833333333333334</v>
      </c>
      <c r="J6" s="54">
        <v>0.79166666666666663</v>
      </c>
      <c r="K6" s="9">
        <v>7.6388888888888895E-2</v>
      </c>
      <c r="L6" s="57">
        <f t="shared" si="0"/>
        <v>0.50694444444444442</v>
      </c>
    </row>
    <row r="7" spans="1:12" ht="16.5" customHeight="1">
      <c r="A7" s="6"/>
      <c r="C7" s="3" t="s">
        <v>9</v>
      </c>
      <c r="D7" s="4">
        <v>42498</v>
      </c>
      <c r="F7" s="8">
        <v>6</v>
      </c>
      <c r="G7" s="7" t="s">
        <v>22</v>
      </c>
      <c r="H7" s="8" t="s">
        <v>24</v>
      </c>
      <c r="I7" s="55"/>
      <c r="J7" s="55"/>
      <c r="K7" s="8"/>
      <c r="L7" s="57" t="str">
        <f t="shared" si="0"/>
        <v/>
      </c>
    </row>
    <row r="8" spans="1:12" ht="16.5" customHeight="1">
      <c r="A8" s="6"/>
      <c r="C8" s="3" t="s">
        <v>36</v>
      </c>
      <c r="D8" s="4">
        <v>42505</v>
      </c>
      <c r="F8" s="8">
        <v>7</v>
      </c>
      <c r="G8" s="7" t="s">
        <v>21</v>
      </c>
      <c r="H8" s="8" t="s">
        <v>24</v>
      </c>
      <c r="I8" s="55"/>
      <c r="J8" s="55"/>
      <c r="K8" s="8"/>
      <c r="L8" s="57" t="str">
        <f t="shared" si="0"/>
        <v/>
      </c>
    </row>
    <row r="9" spans="1:12" ht="16.5" customHeight="1">
      <c r="A9" s="6"/>
      <c r="C9" s="3" t="s">
        <v>35</v>
      </c>
      <c r="D9" s="4">
        <v>42565</v>
      </c>
      <c r="L9" s="5"/>
    </row>
    <row r="10" spans="1:12" ht="16.5" customHeight="1">
      <c r="A10" s="6"/>
      <c r="C10" s="3" t="s">
        <v>10</v>
      </c>
      <c r="D10" s="4">
        <v>42597</v>
      </c>
      <c r="G10" s="52" t="s">
        <v>25</v>
      </c>
      <c r="H10" s="10"/>
      <c r="I10" s="10"/>
      <c r="J10" s="10"/>
      <c r="K10" s="10"/>
      <c r="L10" s="50">
        <f>SUM(L2:L8)</f>
        <v>2.8680555555555554</v>
      </c>
    </row>
    <row r="11" spans="1:12" ht="16.5" customHeight="1">
      <c r="A11" s="6"/>
      <c r="C11" s="3" t="s">
        <v>39</v>
      </c>
      <c r="D11" s="4">
        <v>42675</v>
      </c>
    </row>
    <row r="12" spans="1:12" ht="16.5" customHeight="1">
      <c r="A12" s="6"/>
      <c r="C12" s="3" t="s">
        <v>11</v>
      </c>
      <c r="D12" s="4">
        <v>42685</v>
      </c>
    </row>
    <row r="13" spans="1:12" ht="16.5" customHeight="1">
      <c r="A13" s="6"/>
      <c r="C13" s="3" t="s">
        <v>12</v>
      </c>
      <c r="D13" s="4">
        <v>42729</v>
      </c>
    </row>
    <row r="14" spans="1:12" ht="16.5" customHeight="1">
      <c r="A14" s="6"/>
      <c r="C14" s="3" t="s">
        <v>38</v>
      </c>
      <c r="D14" s="4">
        <v>42736</v>
      </c>
    </row>
    <row r="15" spans="1:12" ht="16.5" customHeight="1">
      <c r="A15" s="6"/>
      <c r="C15" s="3" t="s">
        <v>6</v>
      </c>
      <c r="D15" s="4">
        <v>42841</v>
      </c>
    </row>
    <row r="16" spans="1:12" ht="16.5" customHeight="1">
      <c r="A16" s="6"/>
      <c r="C16" s="3" t="s">
        <v>7</v>
      </c>
      <c r="D16" s="4">
        <v>42842</v>
      </c>
    </row>
    <row r="17" spans="1:4" ht="16.5" customHeight="1">
      <c r="A17" s="6"/>
      <c r="C17" s="3" t="s">
        <v>8</v>
      </c>
      <c r="D17" s="4">
        <v>42856</v>
      </c>
    </row>
    <row r="18" spans="1:4" ht="16.5" customHeight="1">
      <c r="A18" s="6"/>
      <c r="C18" s="3" t="s">
        <v>9</v>
      </c>
      <c r="D18" s="4">
        <v>42863</v>
      </c>
    </row>
    <row r="19" spans="1:4" ht="16.5" customHeight="1">
      <c r="A19" s="6"/>
      <c r="C19" s="3" t="s">
        <v>37</v>
      </c>
      <c r="D19" s="4">
        <v>42882</v>
      </c>
    </row>
    <row r="20" spans="1:4" ht="16.5" customHeight="1">
      <c r="A20" s="6"/>
      <c r="C20" s="3" t="s">
        <v>36</v>
      </c>
      <c r="D20" s="4">
        <v>42891</v>
      </c>
    </row>
    <row r="21" spans="1:4" ht="16.5" customHeight="1">
      <c r="A21" s="6"/>
      <c r="C21" s="3" t="s">
        <v>35</v>
      </c>
      <c r="D21" s="4">
        <v>42930</v>
      </c>
    </row>
    <row r="22" spans="1:4" ht="16.5" customHeight="1">
      <c r="A22" s="6"/>
      <c r="C22" s="3" t="s">
        <v>10</v>
      </c>
      <c r="D22" s="4">
        <v>42962</v>
      </c>
    </row>
    <row r="23" spans="1:4" ht="16.5" customHeight="1">
      <c r="A23" s="6"/>
      <c r="C23" s="3" t="s">
        <v>39</v>
      </c>
      <c r="D23" s="4">
        <v>43040</v>
      </c>
    </row>
    <row r="24" spans="1:4" ht="16.5" customHeight="1">
      <c r="A24" s="6"/>
      <c r="C24" s="3" t="s">
        <v>11</v>
      </c>
      <c r="D24" s="4">
        <v>43050</v>
      </c>
    </row>
    <row r="25" spans="1:4" ht="16.5" customHeight="1">
      <c r="A25" s="6"/>
      <c r="C25" s="3" t="s">
        <v>12</v>
      </c>
      <c r="D25" s="4">
        <v>43094</v>
      </c>
    </row>
    <row r="26" spans="1:4" ht="16.5" customHeight="1">
      <c r="A26" s="6"/>
      <c r="C26" s="3" t="s">
        <v>38</v>
      </c>
      <c r="D26" s="4">
        <v>43101</v>
      </c>
    </row>
    <row r="27" spans="1:4" ht="16.5" customHeight="1">
      <c r="A27" s="6"/>
      <c r="C27" s="3" t="s">
        <v>6</v>
      </c>
      <c r="D27" s="4">
        <v>43191</v>
      </c>
    </row>
    <row r="28" spans="1:4" ht="16.5" customHeight="1">
      <c r="A28" s="6"/>
      <c r="C28" s="3" t="s">
        <v>7</v>
      </c>
      <c r="D28" s="4">
        <v>43192</v>
      </c>
    </row>
    <row r="29" spans="1:4" ht="16.5" customHeight="1">
      <c r="A29" s="6"/>
      <c r="C29" s="3" t="s">
        <v>8</v>
      </c>
      <c r="D29" s="4">
        <v>43221</v>
      </c>
    </row>
    <row r="30" spans="1:4" ht="16.5" customHeight="1">
      <c r="A30" s="6"/>
      <c r="C30" s="3" t="s">
        <v>9</v>
      </c>
      <c r="D30" s="4">
        <v>43228</v>
      </c>
    </row>
    <row r="31" spans="1:4" ht="16.5" customHeight="1">
      <c r="A31" s="6"/>
      <c r="C31" s="3" t="s">
        <v>37</v>
      </c>
      <c r="D31" s="4">
        <v>43230</v>
      </c>
    </row>
    <row r="32" spans="1:4" ht="16.5" customHeight="1">
      <c r="C32" s="3" t="s">
        <v>36</v>
      </c>
      <c r="D32" s="4">
        <v>43241</v>
      </c>
    </row>
    <row r="33" spans="3:4" ht="16.5" customHeight="1">
      <c r="C33" s="3" t="s">
        <v>35</v>
      </c>
      <c r="D33" s="4">
        <v>43295</v>
      </c>
    </row>
    <row r="34" spans="3:4" ht="16.5" customHeight="1">
      <c r="C34" s="3" t="s">
        <v>10</v>
      </c>
      <c r="D34" s="4">
        <v>43327</v>
      </c>
    </row>
    <row r="35" spans="3:4" ht="16.5" customHeight="1">
      <c r="C35" s="3" t="s">
        <v>39</v>
      </c>
      <c r="D35" s="4">
        <v>43405</v>
      </c>
    </row>
    <row r="36" spans="3:4" ht="16.5" customHeight="1">
      <c r="C36" s="3" t="s">
        <v>11</v>
      </c>
      <c r="D36" s="4">
        <v>43415</v>
      </c>
    </row>
    <row r="37" spans="3:4" ht="16.5" customHeight="1">
      <c r="C37" s="3" t="s">
        <v>12</v>
      </c>
      <c r="D37" s="4">
        <v>43459</v>
      </c>
    </row>
    <row r="38" spans="3:4" ht="16.5" customHeight="1">
      <c r="C38" s="3" t="s">
        <v>38</v>
      </c>
      <c r="D38" s="4">
        <v>43466</v>
      </c>
    </row>
    <row r="39" spans="3:4" ht="16.5" customHeight="1">
      <c r="C39" s="3" t="s">
        <v>6</v>
      </c>
      <c r="D39" s="4">
        <v>43576</v>
      </c>
    </row>
    <row r="40" spans="3:4" ht="16.5" customHeight="1">
      <c r="C40" s="3" t="s">
        <v>7</v>
      </c>
      <c r="D40" s="4">
        <v>43577</v>
      </c>
    </row>
    <row r="41" spans="3:4" ht="16.5" customHeight="1">
      <c r="C41" s="3" t="s">
        <v>8</v>
      </c>
      <c r="D41" s="4">
        <v>43586</v>
      </c>
    </row>
    <row r="42" spans="3:4" ht="16.5" customHeight="1">
      <c r="C42" s="3" t="s">
        <v>9</v>
      </c>
      <c r="D42" s="4">
        <v>43593</v>
      </c>
    </row>
    <row r="43" spans="3:4" ht="16.5" customHeight="1">
      <c r="C43" s="3" t="s">
        <v>37</v>
      </c>
      <c r="D43" s="4">
        <v>43615</v>
      </c>
    </row>
    <row r="44" spans="3:4" ht="16.5" customHeight="1">
      <c r="C44" s="3" t="s">
        <v>36</v>
      </c>
      <c r="D44" s="4">
        <v>43626</v>
      </c>
    </row>
    <row r="45" spans="3:4" ht="16.5" customHeight="1">
      <c r="C45" s="3" t="s">
        <v>35</v>
      </c>
      <c r="D45" s="4">
        <v>43660</v>
      </c>
    </row>
    <row r="46" spans="3:4" ht="16.5" customHeight="1">
      <c r="C46" s="3" t="s">
        <v>10</v>
      </c>
      <c r="D46" s="4">
        <v>43692</v>
      </c>
    </row>
    <row r="47" spans="3:4" ht="16.5" customHeight="1">
      <c r="C47" s="3" t="s">
        <v>39</v>
      </c>
      <c r="D47" s="4">
        <v>43770</v>
      </c>
    </row>
    <row r="48" spans="3:4" ht="16.5" customHeight="1">
      <c r="C48" s="3" t="s">
        <v>11</v>
      </c>
      <c r="D48" s="4">
        <v>43780</v>
      </c>
    </row>
    <row r="49" spans="3:4" ht="16.5" customHeight="1">
      <c r="C49" s="3" t="s">
        <v>12</v>
      </c>
      <c r="D49" s="4">
        <v>43824</v>
      </c>
    </row>
    <row r="50" spans="3:4" ht="16.5" customHeight="1">
      <c r="C50" s="3" t="s">
        <v>38</v>
      </c>
      <c r="D50" s="4">
        <v>43831</v>
      </c>
    </row>
    <row r="51" spans="3:4" ht="16.5" customHeight="1">
      <c r="C51" s="3" t="s">
        <v>6</v>
      </c>
      <c r="D51" s="4">
        <v>43933</v>
      </c>
    </row>
    <row r="52" spans="3:4" ht="16.5" customHeight="1">
      <c r="C52" s="3" t="s">
        <v>7</v>
      </c>
      <c r="D52" s="4">
        <v>43934</v>
      </c>
    </row>
    <row r="53" spans="3:4" ht="16.5" customHeight="1">
      <c r="C53" s="3" t="s">
        <v>8</v>
      </c>
      <c r="D53" s="4">
        <v>43952</v>
      </c>
    </row>
    <row r="54" spans="3:4" ht="16.5" customHeight="1">
      <c r="C54" s="3" t="s">
        <v>9</v>
      </c>
      <c r="D54" s="4">
        <v>43959</v>
      </c>
    </row>
    <row r="55" spans="3:4" ht="16.5" customHeight="1">
      <c r="C55" s="3" t="s">
        <v>37</v>
      </c>
      <c r="D55" s="4">
        <v>43972</v>
      </c>
    </row>
    <row r="56" spans="3:4" ht="16.5" customHeight="1">
      <c r="C56" s="3" t="s">
        <v>36</v>
      </c>
      <c r="D56" s="4">
        <v>43983</v>
      </c>
    </row>
    <row r="57" spans="3:4" ht="16.5" customHeight="1">
      <c r="C57" s="3" t="s">
        <v>35</v>
      </c>
      <c r="D57" s="4">
        <v>44026</v>
      </c>
    </row>
    <row r="58" spans="3:4" ht="16.5" customHeight="1">
      <c r="C58" s="3" t="s">
        <v>10</v>
      </c>
      <c r="D58" s="4">
        <v>44058</v>
      </c>
    </row>
    <row r="59" spans="3:4" ht="16.5" customHeight="1">
      <c r="C59" s="3" t="s">
        <v>39</v>
      </c>
      <c r="D59" s="4">
        <v>44136</v>
      </c>
    </row>
    <row r="60" spans="3:4" ht="16.5" customHeight="1">
      <c r="C60" s="3" t="s">
        <v>11</v>
      </c>
      <c r="D60" s="4">
        <v>44146</v>
      </c>
    </row>
    <row r="61" spans="3:4" ht="16.5" customHeight="1">
      <c r="C61" s="3" t="s">
        <v>12</v>
      </c>
      <c r="D61" s="4">
        <v>44190</v>
      </c>
    </row>
    <row r="62" spans="3:4" ht="16.5" customHeight="1">
      <c r="C62" s="3" t="s">
        <v>38</v>
      </c>
      <c r="D62" s="4">
        <v>44197</v>
      </c>
    </row>
    <row r="63" spans="3:4" ht="16.5" customHeight="1">
      <c r="C63" s="3" t="s">
        <v>6</v>
      </c>
      <c r="D63" s="4">
        <v>44290</v>
      </c>
    </row>
    <row r="64" spans="3:4" ht="16.5" customHeight="1">
      <c r="C64" s="3" t="s">
        <v>7</v>
      </c>
      <c r="D64" s="4">
        <v>44291</v>
      </c>
    </row>
    <row r="65" spans="3:4" ht="16.5" customHeight="1">
      <c r="C65" s="3" t="s">
        <v>8</v>
      </c>
      <c r="D65" s="4">
        <v>44317</v>
      </c>
    </row>
    <row r="66" spans="3:4" ht="16.5" customHeight="1">
      <c r="C66" s="3" t="s">
        <v>9</v>
      </c>
      <c r="D66" s="4">
        <v>44324</v>
      </c>
    </row>
    <row r="67" spans="3:4" ht="16.5" customHeight="1">
      <c r="C67" s="3" t="s">
        <v>37</v>
      </c>
      <c r="D67" s="4">
        <v>44329</v>
      </c>
    </row>
    <row r="68" spans="3:4" ht="16.5" customHeight="1">
      <c r="C68" s="3" t="s">
        <v>36</v>
      </c>
      <c r="D68" s="4">
        <v>44340</v>
      </c>
    </row>
    <row r="69" spans="3:4" ht="16.5" customHeight="1">
      <c r="C69" s="3" t="s">
        <v>35</v>
      </c>
      <c r="D69" s="4">
        <v>44391</v>
      </c>
    </row>
    <row r="70" spans="3:4" ht="16.5" customHeight="1">
      <c r="C70" s="3" t="s">
        <v>10</v>
      </c>
      <c r="D70" s="4">
        <v>44423</v>
      </c>
    </row>
    <row r="71" spans="3:4" ht="16.5" customHeight="1">
      <c r="C71" s="3" t="s">
        <v>39</v>
      </c>
      <c r="D71" s="4">
        <v>44501</v>
      </c>
    </row>
    <row r="72" spans="3:4" ht="16.5" customHeight="1">
      <c r="C72" s="3" t="s">
        <v>11</v>
      </c>
      <c r="D72" s="4">
        <v>44511</v>
      </c>
    </row>
    <row r="73" spans="3:4" ht="16.5" customHeight="1">
      <c r="C73" s="3" t="s">
        <v>12</v>
      </c>
      <c r="D73" s="4">
        <v>44555</v>
      </c>
    </row>
    <row r="74" spans="3:4" ht="16.5" customHeight="1">
      <c r="C74" s="3" t="s">
        <v>38</v>
      </c>
      <c r="D74" s="4">
        <v>44562</v>
      </c>
    </row>
    <row r="75" spans="3:4" ht="16.5" customHeight="1">
      <c r="C75" s="3" t="s">
        <v>6</v>
      </c>
      <c r="D75" s="4">
        <v>44668</v>
      </c>
    </row>
    <row r="76" spans="3:4" ht="16.5" customHeight="1">
      <c r="C76" s="3" t="s">
        <v>7</v>
      </c>
      <c r="D76" s="4">
        <v>44669</v>
      </c>
    </row>
    <row r="77" spans="3:4" ht="16.5" customHeight="1">
      <c r="C77" s="3" t="s">
        <v>8</v>
      </c>
      <c r="D77" s="4">
        <v>44682</v>
      </c>
    </row>
    <row r="78" spans="3:4" ht="16.5" customHeight="1">
      <c r="C78" s="3" t="s">
        <v>9</v>
      </c>
      <c r="D78" s="4">
        <v>44689</v>
      </c>
    </row>
    <row r="79" spans="3:4" ht="16.5" customHeight="1">
      <c r="C79" s="3" t="s">
        <v>37</v>
      </c>
      <c r="D79" s="4">
        <v>44707</v>
      </c>
    </row>
    <row r="80" spans="3:4" ht="16.5" customHeight="1">
      <c r="C80" s="3" t="s">
        <v>36</v>
      </c>
      <c r="D80" s="4">
        <v>44718</v>
      </c>
    </row>
    <row r="81" spans="3:4" ht="16.5" customHeight="1">
      <c r="C81" s="3" t="s">
        <v>35</v>
      </c>
      <c r="D81" s="4">
        <v>44756</v>
      </c>
    </row>
    <row r="82" spans="3:4" ht="16.5" customHeight="1">
      <c r="C82" s="3" t="s">
        <v>10</v>
      </c>
      <c r="D82" s="4">
        <v>44788</v>
      </c>
    </row>
    <row r="83" spans="3:4" ht="16.5" customHeight="1">
      <c r="C83" s="3" t="s">
        <v>39</v>
      </c>
      <c r="D83" s="4">
        <v>44866</v>
      </c>
    </row>
    <row r="84" spans="3:4" ht="16.5" customHeight="1">
      <c r="C84" s="3" t="s">
        <v>11</v>
      </c>
      <c r="D84" s="4">
        <v>44876</v>
      </c>
    </row>
    <row r="85" spans="3:4" ht="16.5" customHeight="1">
      <c r="C85" s="3" t="s">
        <v>12</v>
      </c>
      <c r="D85" s="4">
        <v>44920</v>
      </c>
    </row>
  </sheetData>
  <sortState ref="C2:D85">
    <sortCondition ref="D2:D85"/>
  </sortState>
  <mergeCells count="1">
    <mergeCell ref="C1:D1"/>
  </mergeCells>
  <conditionalFormatting sqref="C2:D1048576">
    <cfRule type="expression" dxfId="58" priority="5">
      <formula>$C2&lt;&gt;""</formula>
    </cfRule>
  </conditionalFormatting>
  <conditionalFormatting sqref="A2:A1048576">
    <cfRule type="cellIs" dxfId="57" priority="4" operator="notEqual">
      <formula>""</formula>
    </cfRule>
  </conditionalFormatting>
  <dataValidations count="1">
    <dataValidation type="list" allowBlank="1" showInputMessage="1" showErrorMessage="1" sqref="H2:H8">
      <formula1>"T,PT"</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sheetPr codeName="Sayfa2"/>
  <dimension ref="A1:T8"/>
  <sheetViews>
    <sheetView showGridLines="0" tabSelected="1" workbookViewId="0">
      <pane xSplit="12" ySplit="4" topLeftCell="M5" activePane="bottomRight" state="frozen"/>
      <selection pane="topRight" activeCell="K1" sqref="K1"/>
      <selection pane="bottomLeft" activeCell="A5" sqref="A5"/>
      <selection pane="bottomRight"/>
    </sheetView>
  </sheetViews>
  <sheetFormatPr defaultRowHeight="24.75" customHeight="1"/>
  <cols>
    <col min="1" max="1" width="0.85546875" style="1" customWidth="1"/>
    <col min="2" max="2" width="16.7109375" style="36" customWidth="1"/>
    <col min="3" max="3" width="15" style="36" customWidth="1"/>
    <col min="4" max="4" width="8.5703125" style="2" customWidth="1"/>
    <col min="5" max="5" width="10.5703125" style="2" customWidth="1"/>
    <col min="6" max="6" width="10.5703125" style="27" customWidth="1"/>
    <col min="7" max="7" width="9.85546875" style="38" customWidth="1"/>
    <col min="8" max="8" width="11.5703125" style="41" customWidth="1"/>
    <col min="9" max="9" width="9.140625" style="42" customWidth="1"/>
    <col min="10" max="10" width="11.5703125" style="41" customWidth="1"/>
    <col min="11" max="11" width="9.140625" style="42"/>
    <col min="12" max="12" width="0.85546875" style="1" customWidth="1"/>
    <col min="13" max="13" width="1" style="1" customWidth="1"/>
    <col min="14" max="14" width="11.85546875" style="1" customWidth="1"/>
    <col min="15" max="15" width="0.85546875" style="1" customWidth="1"/>
    <col min="16" max="16" width="12.7109375" style="1" customWidth="1"/>
    <col min="17" max="18" width="9.140625" style="1"/>
    <col min="19" max="19" width="1" style="1" customWidth="1"/>
    <col min="20" max="20" width="27.5703125" style="1" customWidth="1"/>
    <col min="21" max="16384" width="9.140625" style="1"/>
  </cols>
  <sheetData>
    <row r="1" spans="1:20" ht="5.25" customHeight="1" thickBot="1">
      <c r="A1" s="12"/>
      <c r="B1" s="35"/>
      <c r="C1" s="35"/>
      <c r="D1" s="13"/>
      <c r="E1" s="13"/>
      <c r="F1" s="25"/>
      <c r="G1" s="37"/>
      <c r="H1" s="39"/>
      <c r="I1" s="40"/>
      <c r="J1" s="39"/>
      <c r="K1" s="40"/>
      <c r="L1" s="12"/>
    </row>
    <row r="2" spans="1:20" ht="21.75" customHeight="1" thickBot="1">
      <c r="A2" s="12"/>
      <c r="B2" s="62" t="s">
        <v>26</v>
      </c>
      <c r="C2" s="61" t="s">
        <v>45</v>
      </c>
      <c r="D2" s="63" t="s">
        <v>28</v>
      </c>
      <c r="E2" s="64"/>
      <c r="F2" s="64"/>
      <c r="G2" s="65"/>
      <c r="H2" s="62" t="s">
        <v>31</v>
      </c>
      <c r="I2" s="62"/>
      <c r="J2" s="62" t="s">
        <v>32</v>
      </c>
      <c r="K2" s="62"/>
      <c r="L2" s="12"/>
      <c r="N2" s="73"/>
      <c r="P2" s="43"/>
      <c r="Q2" s="44"/>
      <c r="R2" s="45"/>
      <c r="T2" s="59" t="s">
        <v>46</v>
      </c>
    </row>
    <row r="3" spans="1:20" ht="44.25" customHeight="1">
      <c r="A3" s="12"/>
      <c r="B3" s="62"/>
      <c r="C3" s="61"/>
      <c r="D3" s="14" t="s">
        <v>27</v>
      </c>
      <c r="E3" s="15" t="s">
        <v>33</v>
      </c>
      <c r="F3" s="26" t="s">
        <v>40</v>
      </c>
      <c r="G3" s="34" t="s">
        <v>44</v>
      </c>
      <c r="H3" s="16" t="s">
        <v>29</v>
      </c>
      <c r="I3" s="17" t="s">
        <v>30</v>
      </c>
      <c r="J3" s="16" t="s">
        <v>29</v>
      </c>
      <c r="K3" s="17" t="s">
        <v>30</v>
      </c>
      <c r="L3" s="12"/>
      <c r="N3" s="73"/>
      <c r="P3" s="60" t="s">
        <v>47</v>
      </c>
      <c r="Q3" s="60"/>
      <c r="R3" s="60"/>
      <c r="T3" s="59"/>
    </row>
    <row r="4" spans="1:20" ht="5.25" customHeight="1">
      <c r="A4" s="12"/>
      <c r="B4" s="35"/>
      <c r="C4" s="35"/>
      <c r="D4" s="13"/>
      <c r="E4" s="13"/>
      <c r="F4" s="25" t="str">
        <f>IF(COUNTBLANK(D4:E4)&gt;0,"",D4*E4/60)</f>
        <v/>
      </c>
      <c r="G4" s="71" t="str">
        <f>IF(C4="","",IF($C4="Réglage",5,IF(MOD(COUNTIFS($B$4:B4,B4,$C$4:C4,"&lt;&gt;Réglage"),4)=0,4,MOD(COUNTIFS($B$4:B4,B4,$C$4:C4,"&lt;&gt;Réglage"),4))))</f>
        <v/>
      </c>
      <c r="H4" s="39"/>
      <c r="I4" s="40"/>
      <c r="J4" s="39"/>
      <c r="K4" s="40"/>
      <c r="L4" s="12"/>
    </row>
    <row r="5" spans="1:20" ht="24.75" customHeight="1">
      <c r="B5" s="36" t="s">
        <v>1</v>
      </c>
      <c r="C5" s="36" t="s">
        <v>34</v>
      </c>
      <c r="D5" s="2">
        <v>1</v>
      </c>
      <c r="E5" s="2">
        <v>120</v>
      </c>
      <c r="F5" s="27">
        <v>2</v>
      </c>
      <c r="G5" s="38">
        <v>5</v>
      </c>
      <c r="H5" s="41">
        <v>42485</v>
      </c>
      <c r="I5" s="42">
        <v>0.20833333333333334</v>
      </c>
      <c r="J5" s="41">
        <v>42485</v>
      </c>
      <c r="K5" s="42">
        <v>0.29166666666666674</v>
      </c>
    </row>
    <row r="6" spans="1:20" ht="24.75" customHeight="1">
      <c r="B6" s="36" t="s">
        <v>1</v>
      </c>
      <c r="C6" s="36">
        <v>223737</v>
      </c>
      <c r="D6" s="2">
        <v>100</v>
      </c>
      <c r="E6" s="2">
        <v>9</v>
      </c>
      <c r="F6" s="27">
        <v>15</v>
      </c>
      <c r="G6" s="38">
        <v>1</v>
      </c>
      <c r="H6" s="41">
        <v>42485</v>
      </c>
      <c r="I6" s="42">
        <v>0.29166666666666669</v>
      </c>
      <c r="J6" s="41">
        <v>42486</v>
      </c>
      <c r="K6" s="42">
        <v>0.32638888888888906</v>
      </c>
    </row>
    <row r="7" spans="1:20" ht="24.75" customHeight="1">
      <c r="B7" s="36" t="s">
        <v>1</v>
      </c>
      <c r="C7" s="36" t="s">
        <v>34</v>
      </c>
      <c r="D7" s="2">
        <v>1</v>
      </c>
      <c r="E7" s="2">
        <v>150</v>
      </c>
      <c r="F7" s="27">
        <v>2.5</v>
      </c>
      <c r="G7" s="38">
        <v>5</v>
      </c>
      <c r="H7" s="41">
        <v>42486</v>
      </c>
      <c r="I7" s="42">
        <v>0.3263888888888889</v>
      </c>
      <c r="J7" s="41">
        <v>42486</v>
      </c>
      <c r="K7" s="42">
        <v>0.43055555555555552</v>
      </c>
    </row>
    <row r="8" spans="1:20" ht="24.75" customHeight="1">
      <c r="B8" s="36" t="s">
        <v>1</v>
      </c>
      <c r="C8" s="36">
        <v>223536</v>
      </c>
      <c r="D8" s="2">
        <v>100</v>
      </c>
      <c r="E8" s="2">
        <v>8.5</v>
      </c>
      <c r="F8" s="27">
        <v>14.166666666666666</v>
      </c>
      <c r="G8" s="38">
        <v>2</v>
      </c>
      <c r="H8" s="41">
        <v>42486</v>
      </c>
      <c r="I8" s="42">
        <v>0.43055555555555558</v>
      </c>
      <c r="J8" s="41">
        <v>42487</v>
      </c>
      <c r="K8" s="42">
        <v>0.43055555555555569</v>
      </c>
    </row>
  </sheetData>
  <mergeCells count="7">
    <mergeCell ref="T2:T3"/>
    <mergeCell ref="P3:R3"/>
    <mergeCell ref="C2:C3"/>
    <mergeCell ref="B2:B3"/>
    <mergeCell ref="H2:I2"/>
    <mergeCell ref="J2:K2"/>
    <mergeCell ref="D2:G2"/>
  </mergeCells>
  <conditionalFormatting sqref="B5:K1048576">
    <cfRule type="expression" dxfId="56" priority="2">
      <formula>AND($B5&lt;&gt;"",MOD(ROW(),2)=1)</formula>
    </cfRule>
    <cfRule type="expression" dxfId="55" priority="3">
      <formula>AND($B5&lt;&gt;"",MOD(ROW(),2)=0)</formula>
    </cfRule>
  </conditionalFormatting>
  <conditionalFormatting sqref="A5:A1048576 L5:L1048576">
    <cfRule type="expression" dxfId="54" priority="1">
      <formula>$B5&lt;&gt;""</formula>
    </cfRule>
  </conditionalFormatting>
  <dataValidations count="1">
    <dataValidation type="list" allowBlank="1" showInputMessage="1" showErrorMessage="1" sqref="B5:B1048576">
      <formula1>Mach</formula1>
    </dataValidation>
  </dataValidations>
  <pageMargins left="0.7" right="0.7" top="0.75" bottom="0.75" header="0.3" footer="0.3"/>
  <drawing r:id="rId1"/>
  <legacyDrawing r:id="rId2"/>
</worksheet>
</file>

<file path=xl/worksheets/sheet3.xml><?xml version="1.0" encoding="utf-8"?>
<worksheet xmlns="http://schemas.openxmlformats.org/spreadsheetml/2006/main" xmlns:r="http://schemas.openxmlformats.org/officeDocument/2006/relationships">
  <sheetPr codeName="Sayfa3"/>
  <dimension ref="A1:GO95"/>
  <sheetViews>
    <sheetView showGridLines="0" zoomScaleNormal="100" workbookViewId="0">
      <pane xSplit="197" ySplit="5" topLeftCell="GP6" activePane="bottomRight" state="frozen"/>
      <selection activeCell="A2" sqref="A2"/>
      <selection pane="topRight" activeCell="GP2" sqref="GP2"/>
      <selection pane="bottomLeft" activeCell="A6" sqref="A6"/>
      <selection pane="bottomRight" activeCell="A2" sqref="A2"/>
    </sheetView>
  </sheetViews>
  <sheetFormatPr defaultRowHeight="13.5"/>
  <cols>
    <col min="1" max="1" width="0.85546875" style="1" customWidth="1"/>
    <col min="2" max="2" width="19.140625" style="2" customWidth="1"/>
    <col min="3" max="3" width="0.85546875" style="1" customWidth="1"/>
    <col min="4" max="99" width="0.85546875" style="2" customWidth="1"/>
    <col min="100" max="100" width="0.85546875" style="1" customWidth="1"/>
    <col min="101" max="196" width="0.85546875" style="2" customWidth="1"/>
    <col min="197" max="197" width="0.85546875" style="1" customWidth="1"/>
    <col min="198" max="16384" width="9.140625" style="1"/>
  </cols>
  <sheetData>
    <row r="1" spans="1:197" ht="9" hidden="1" customHeight="1">
      <c r="A1" s="1">
        <v>112</v>
      </c>
      <c r="B1" s="76"/>
      <c r="D1" s="2">
        <v>0</v>
      </c>
      <c r="E1" s="2">
        <v>1.0416666666666666E-2</v>
      </c>
      <c r="F1" s="2">
        <v>2.0833333333333332E-2</v>
      </c>
      <c r="G1" s="2">
        <v>3.125E-2</v>
      </c>
      <c r="H1" s="2">
        <v>4.1666666666666699E-2</v>
      </c>
      <c r="I1" s="2">
        <v>5.2083333333333398E-2</v>
      </c>
      <c r="J1" s="2">
        <v>6.25E-2</v>
      </c>
      <c r="K1" s="2">
        <v>7.2916666666666699E-2</v>
      </c>
      <c r="L1" s="2">
        <v>8.3333333333333398E-2</v>
      </c>
      <c r="M1" s="2">
        <v>9.375E-2</v>
      </c>
      <c r="N1" s="2">
        <v>0.104166666666667</v>
      </c>
      <c r="O1" s="2">
        <v>0.11458333333333399</v>
      </c>
      <c r="P1" s="2">
        <v>0.125</v>
      </c>
      <c r="Q1" s="2">
        <v>0.13541666666666699</v>
      </c>
      <c r="R1" s="2">
        <v>0.14583333333333401</v>
      </c>
      <c r="S1" s="2">
        <v>0.15625</v>
      </c>
      <c r="T1" s="2">
        <v>0.16666666666666699</v>
      </c>
      <c r="U1" s="2">
        <v>0.17708333333333401</v>
      </c>
      <c r="V1" s="2">
        <v>0.1875</v>
      </c>
      <c r="W1" s="2">
        <v>0.19791666666666699</v>
      </c>
      <c r="X1" s="2">
        <v>0.20833333333333401</v>
      </c>
      <c r="Y1" s="2">
        <v>0.21875</v>
      </c>
      <c r="Z1" s="2">
        <v>0.22916666666666699</v>
      </c>
      <c r="AA1" s="2">
        <v>0.23958333333333401</v>
      </c>
      <c r="AB1" s="2">
        <v>0.25</v>
      </c>
      <c r="AC1" s="2">
        <v>0.26041666666666702</v>
      </c>
      <c r="AD1" s="2">
        <v>0.27083333333333398</v>
      </c>
      <c r="AE1" s="2">
        <v>0.28125</v>
      </c>
      <c r="AF1" s="2">
        <v>0.29166666666666702</v>
      </c>
      <c r="AG1" s="2">
        <v>0.30208333333333398</v>
      </c>
      <c r="AH1" s="2">
        <v>0.3125</v>
      </c>
      <c r="AI1" s="2">
        <v>0.32291666666666702</v>
      </c>
      <c r="AJ1" s="2">
        <v>0.33333333333333398</v>
      </c>
      <c r="AK1" s="2">
        <v>0.34375</v>
      </c>
      <c r="AL1" s="2">
        <v>0.35416666666666702</v>
      </c>
      <c r="AM1" s="2">
        <v>0.36458333333333398</v>
      </c>
      <c r="AN1" s="2">
        <v>0.375</v>
      </c>
      <c r="AO1" s="2">
        <v>0.38541666666666702</v>
      </c>
      <c r="AP1" s="2">
        <v>0.39583333333333398</v>
      </c>
      <c r="AQ1" s="2">
        <v>0.40625</v>
      </c>
      <c r="AR1" s="2">
        <v>0.41666666666666702</v>
      </c>
      <c r="AS1" s="2">
        <v>0.42708333333333398</v>
      </c>
      <c r="AT1" s="2">
        <v>0.4375</v>
      </c>
      <c r="AU1" s="2">
        <v>0.44791666666666702</v>
      </c>
      <c r="AV1" s="2">
        <v>0.45833333333333398</v>
      </c>
      <c r="AW1" s="2">
        <v>0.46875</v>
      </c>
      <c r="AX1" s="2">
        <v>0.47916666666666702</v>
      </c>
      <c r="AY1" s="2">
        <v>0.48958333333333398</v>
      </c>
      <c r="AZ1" s="2">
        <v>0.5</v>
      </c>
      <c r="BA1" s="2">
        <v>0.51041666666666696</v>
      </c>
      <c r="BB1" s="2">
        <v>0.52083333333333404</v>
      </c>
      <c r="BC1" s="2">
        <v>0.53125</v>
      </c>
      <c r="BD1" s="2">
        <v>0.54166666666666696</v>
      </c>
      <c r="BE1" s="2">
        <v>0.55208333333333404</v>
      </c>
      <c r="BF1" s="2">
        <v>0.5625</v>
      </c>
      <c r="BG1" s="2">
        <v>0.57291666666666696</v>
      </c>
      <c r="BH1" s="2">
        <v>0.58333333333333404</v>
      </c>
      <c r="BI1" s="2">
        <v>0.59375</v>
      </c>
      <c r="BJ1" s="2">
        <v>0.60416666666666696</v>
      </c>
      <c r="BK1" s="2">
        <v>0.61458333333333404</v>
      </c>
      <c r="BL1" s="2">
        <v>0.625</v>
      </c>
      <c r="BM1" s="2">
        <v>0.63541666666666696</v>
      </c>
      <c r="BN1" s="2">
        <v>0.64583333333333404</v>
      </c>
      <c r="BO1" s="2">
        <v>0.65625</v>
      </c>
      <c r="BP1" s="2">
        <v>0.66666666666666696</v>
      </c>
      <c r="BQ1" s="2">
        <v>0.67708333333333404</v>
      </c>
      <c r="BR1" s="2">
        <v>0.6875</v>
      </c>
      <c r="BS1" s="2">
        <v>0.69791666666666696</v>
      </c>
      <c r="BT1" s="2">
        <v>0.70833333333333404</v>
      </c>
      <c r="BU1" s="2">
        <v>0.71875</v>
      </c>
      <c r="BV1" s="2">
        <v>0.72916666666666696</v>
      </c>
      <c r="BW1" s="2">
        <v>0.73958333333333404</v>
      </c>
      <c r="BX1" s="2">
        <v>0.75</v>
      </c>
      <c r="BY1" s="2">
        <v>0.76041666666666696</v>
      </c>
      <c r="BZ1" s="2">
        <v>0.77083333333333404</v>
      </c>
      <c r="CA1" s="2">
        <v>0.78125</v>
      </c>
      <c r="CB1" s="2">
        <v>0.79166666666666696</v>
      </c>
      <c r="CC1" s="2">
        <v>0.80208333333333404</v>
      </c>
      <c r="CD1" s="2">
        <v>0.8125</v>
      </c>
      <c r="CE1" s="2">
        <v>0.82291666666666696</v>
      </c>
      <c r="CF1" s="2">
        <v>0.83333333333333404</v>
      </c>
      <c r="CG1" s="2">
        <v>0.84375</v>
      </c>
      <c r="CH1" s="2">
        <v>0.85416666666666696</v>
      </c>
      <c r="CI1" s="2">
        <v>0.86458333333333404</v>
      </c>
      <c r="CJ1" s="2">
        <v>0.875</v>
      </c>
      <c r="CK1" s="2">
        <v>0.88541666666666696</v>
      </c>
      <c r="CL1" s="2">
        <v>0.89583333333333404</v>
      </c>
      <c r="CM1" s="2">
        <v>0.90625</v>
      </c>
      <c r="CN1" s="2">
        <v>0.91666666666666696</v>
      </c>
      <c r="CO1" s="2">
        <v>0.92708333333333404</v>
      </c>
      <c r="CP1" s="2">
        <v>0.9375</v>
      </c>
      <c r="CQ1" s="2">
        <v>0.94791666666666696</v>
      </c>
      <c r="CR1" s="2">
        <v>0.95833333333333404</v>
      </c>
      <c r="CS1" s="2">
        <v>0.96875</v>
      </c>
      <c r="CT1" s="2">
        <v>0.97916666666666696</v>
      </c>
      <c r="CU1" s="2">
        <v>0.98958333333333404</v>
      </c>
      <c r="CV1" s="1">
        <v>1</v>
      </c>
      <c r="CW1" s="2">
        <v>0</v>
      </c>
      <c r="CX1" s="2">
        <v>1.0416666666666666E-2</v>
      </c>
      <c r="CY1" s="2">
        <v>2.0833333333333332E-2</v>
      </c>
      <c r="CZ1" s="2">
        <v>3.125E-2</v>
      </c>
      <c r="DA1" s="2">
        <v>4.1666666666666699E-2</v>
      </c>
      <c r="DB1" s="2">
        <v>5.2083333333333398E-2</v>
      </c>
      <c r="DC1" s="2">
        <v>6.25E-2</v>
      </c>
      <c r="DD1" s="2">
        <v>7.2916666666666699E-2</v>
      </c>
      <c r="DE1" s="2">
        <v>8.3333333333333398E-2</v>
      </c>
      <c r="DF1" s="2">
        <v>9.375E-2</v>
      </c>
      <c r="DG1" s="2">
        <v>0.104166666666667</v>
      </c>
      <c r="DH1" s="2">
        <v>0.11458333333333399</v>
      </c>
      <c r="DI1" s="2">
        <v>0.125</v>
      </c>
      <c r="DJ1" s="2">
        <v>0.13541666666666699</v>
      </c>
      <c r="DK1" s="2">
        <v>0.14583333333333401</v>
      </c>
      <c r="DL1" s="2">
        <v>0.15625</v>
      </c>
      <c r="DM1" s="2">
        <v>0.16666666666666699</v>
      </c>
      <c r="DN1" s="2">
        <v>0.17708333333333401</v>
      </c>
      <c r="DO1" s="2">
        <v>0.1875</v>
      </c>
      <c r="DP1" s="2">
        <v>0.19791666666666699</v>
      </c>
      <c r="DQ1" s="2">
        <v>0.20833333333333401</v>
      </c>
      <c r="DR1" s="2">
        <v>0.21875</v>
      </c>
      <c r="DS1" s="2">
        <v>0.22916666666666699</v>
      </c>
      <c r="DT1" s="2">
        <v>0.23958333333333401</v>
      </c>
      <c r="DU1" s="2">
        <v>0.25</v>
      </c>
      <c r="DV1" s="2">
        <v>0.26041666666666702</v>
      </c>
      <c r="DW1" s="2">
        <v>0.27083333333333398</v>
      </c>
      <c r="DX1" s="2">
        <v>0.28125</v>
      </c>
      <c r="DY1" s="2">
        <v>0.29166666666666702</v>
      </c>
      <c r="DZ1" s="2">
        <v>0.30208333333333398</v>
      </c>
      <c r="EA1" s="2">
        <v>0.3125</v>
      </c>
      <c r="EB1" s="2">
        <v>0.32291666666666702</v>
      </c>
      <c r="EC1" s="2">
        <v>0.33333333333333398</v>
      </c>
      <c r="ED1" s="2">
        <v>0.34375</v>
      </c>
      <c r="EE1" s="2">
        <v>0.35416666666666702</v>
      </c>
      <c r="EF1" s="2">
        <v>0.36458333333333398</v>
      </c>
      <c r="EG1" s="2">
        <v>0.375</v>
      </c>
      <c r="EH1" s="2">
        <v>0.38541666666666702</v>
      </c>
      <c r="EI1" s="2">
        <v>0.39583333333333398</v>
      </c>
      <c r="EJ1" s="2">
        <v>0.40625</v>
      </c>
      <c r="EK1" s="2">
        <v>0.41666666666666702</v>
      </c>
      <c r="EL1" s="2">
        <v>0.42708333333333398</v>
      </c>
      <c r="EM1" s="2">
        <v>0.4375</v>
      </c>
      <c r="EN1" s="2">
        <v>0.44791666666666702</v>
      </c>
      <c r="EO1" s="2">
        <v>0.45833333333333398</v>
      </c>
      <c r="EP1" s="2">
        <v>0.46875</v>
      </c>
      <c r="EQ1" s="2">
        <v>0.47916666666666702</v>
      </c>
      <c r="ER1" s="2">
        <v>0.48958333333333398</v>
      </c>
      <c r="ES1" s="2">
        <v>0.5</v>
      </c>
      <c r="ET1" s="2">
        <v>0.51041666666666696</v>
      </c>
      <c r="EU1" s="2">
        <v>0.52083333333333404</v>
      </c>
      <c r="EV1" s="2">
        <v>0.53125</v>
      </c>
      <c r="EW1" s="2">
        <v>0.54166666666666696</v>
      </c>
      <c r="EX1" s="2">
        <v>0.55208333333333404</v>
      </c>
      <c r="EY1" s="2">
        <v>0.5625</v>
      </c>
      <c r="EZ1" s="2">
        <v>0.57291666666666696</v>
      </c>
      <c r="FA1" s="2">
        <v>0.58333333333333404</v>
      </c>
      <c r="FB1" s="2">
        <v>0.59375</v>
      </c>
      <c r="FC1" s="2">
        <v>0.60416666666666696</v>
      </c>
      <c r="FD1" s="2">
        <v>0.61458333333333404</v>
      </c>
      <c r="FE1" s="2">
        <v>0.625</v>
      </c>
      <c r="FF1" s="2">
        <v>0.63541666666666696</v>
      </c>
      <c r="FG1" s="2">
        <v>0.64583333333333404</v>
      </c>
      <c r="FH1" s="2">
        <v>0.65625</v>
      </c>
      <c r="FI1" s="2">
        <v>0.66666666666666696</v>
      </c>
      <c r="FJ1" s="2">
        <v>0.67708333333333404</v>
      </c>
      <c r="FK1" s="2">
        <v>0.6875</v>
      </c>
      <c r="FL1" s="2">
        <v>0.69791666666666696</v>
      </c>
      <c r="FM1" s="2">
        <v>0.70833333333333404</v>
      </c>
      <c r="FN1" s="2">
        <v>0.71875</v>
      </c>
      <c r="FO1" s="2">
        <v>0.72916666666666696</v>
      </c>
      <c r="FP1" s="2">
        <v>0.73958333333333404</v>
      </c>
      <c r="FQ1" s="2">
        <v>0.75</v>
      </c>
      <c r="FR1" s="2">
        <v>0.76041666666666696</v>
      </c>
      <c r="FS1" s="2">
        <v>0.77083333333333404</v>
      </c>
      <c r="FT1" s="2">
        <v>0.78125</v>
      </c>
      <c r="FU1" s="2">
        <v>0.79166666666666696</v>
      </c>
      <c r="FV1" s="2">
        <v>0.80208333333333404</v>
      </c>
      <c r="FW1" s="2">
        <v>0.8125</v>
      </c>
      <c r="FX1" s="2">
        <v>0.82291666666666696</v>
      </c>
      <c r="FY1" s="2">
        <v>0.83333333333333404</v>
      </c>
      <c r="FZ1" s="2">
        <v>0.84375</v>
      </c>
      <c r="GA1" s="2">
        <v>0.85416666666666696</v>
      </c>
      <c r="GB1" s="2">
        <v>0.86458333333333404</v>
      </c>
      <c r="GC1" s="2">
        <v>0.875</v>
      </c>
      <c r="GD1" s="2">
        <v>0.88541666666666696</v>
      </c>
      <c r="GE1" s="2">
        <v>0.89583333333333404</v>
      </c>
      <c r="GF1" s="2">
        <v>0.90625</v>
      </c>
      <c r="GG1" s="2">
        <v>0.91666666666666696</v>
      </c>
      <c r="GH1" s="2">
        <v>0.92708333333333404</v>
      </c>
      <c r="GI1" s="2">
        <v>0.9375</v>
      </c>
      <c r="GJ1" s="2">
        <v>0.94791666666666696</v>
      </c>
      <c r="GK1" s="2">
        <v>0.95833333333333404</v>
      </c>
      <c r="GL1" s="2">
        <v>0.96875</v>
      </c>
      <c r="GM1" s="2">
        <v>0.97916666666666696</v>
      </c>
      <c r="GN1" s="2">
        <v>0.98958333333333404</v>
      </c>
      <c r="GO1" s="1">
        <v>1</v>
      </c>
    </row>
    <row r="2" spans="1:197" ht="6" customHeight="1">
      <c r="A2" s="23"/>
      <c r="B2" s="19"/>
      <c r="C2" s="23"/>
      <c r="D2" s="19"/>
      <c r="E2" s="19"/>
      <c r="F2" s="19"/>
      <c r="G2" s="19"/>
      <c r="H2" s="19"/>
      <c r="I2" s="19"/>
      <c r="J2" s="19"/>
      <c r="K2" s="19"/>
      <c r="L2" s="19"/>
      <c r="M2" s="19"/>
      <c r="N2" s="19"/>
      <c r="O2" s="19"/>
      <c r="P2" s="19"/>
      <c r="Q2" s="19"/>
      <c r="R2" s="19"/>
      <c r="S2" s="19"/>
      <c r="T2" s="19"/>
      <c r="U2" s="19"/>
      <c r="V2" s="19"/>
      <c r="W2" s="19"/>
      <c r="X2" s="19"/>
      <c r="Y2" s="19"/>
      <c r="Z2" s="19"/>
      <c r="AA2" s="19"/>
      <c r="AB2" s="19"/>
      <c r="AC2" s="19"/>
      <c r="AD2" s="19"/>
      <c r="AE2" s="19"/>
      <c r="AF2" s="19"/>
      <c r="AG2" s="19"/>
      <c r="AH2" s="19"/>
      <c r="AI2" s="19"/>
      <c r="AJ2" s="19"/>
      <c r="AK2" s="19"/>
      <c r="AL2" s="19"/>
      <c r="AM2" s="19"/>
      <c r="AN2" s="19"/>
      <c r="AO2" s="19"/>
      <c r="AP2" s="19"/>
      <c r="AQ2" s="19"/>
      <c r="AR2" s="19"/>
      <c r="AS2" s="19"/>
      <c r="AT2" s="19"/>
      <c r="AU2" s="19"/>
      <c r="AV2" s="19"/>
      <c r="AW2" s="19"/>
      <c r="AX2" s="19"/>
      <c r="AY2" s="19"/>
      <c r="AZ2" s="19"/>
      <c r="BA2" s="19"/>
      <c r="BB2" s="19"/>
      <c r="BC2" s="19"/>
      <c r="BD2" s="19"/>
      <c r="BE2" s="19"/>
      <c r="BF2" s="19"/>
      <c r="BG2" s="19"/>
      <c r="BH2" s="19"/>
      <c r="BI2" s="19"/>
      <c r="BJ2" s="19"/>
      <c r="BK2" s="19"/>
      <c r="BL2" s="19"/>
      <c r="BM2" s="19"/>
      <c r="BN2" s="19"/>
      <c r="BO2" s="19"/>
      <c r="BP2" s="19"/>
      <c r="BQ2" s="19"/>
      <c r="BR2" s="19"/>
      <c r="BS2" s="19"/>
      <c r="BT2" s="19"/>
      <c r="BU2" s="19"/>
      <c r="BV2" s="19"/>
      <c r="BW2" s="19"/>
      <c r="BX2" s="19"/>
      <c r="BY2" s="19"/>
      <c r="BZ2" s="19"/>
      <c r="CA2" s="19"/>
      <c r="CB2" s="19"/>
      <c r="CC2" s="19"/>
      <c r="CD2" s="19"/>
      <c r="CE2" s="19"/>
      <c r="CF2" s="19"/>
      <c r="CG2" s="19"/>
      <c r="CH2" s="19"/>
      <c r="CI2" s="19"/>
      <c r="CJ2" s="19"/>
      <c r="CK2" s="19"/>
      <c r="CL2" s="19"/>
      <c r="CM2" s="19"/>
      <c r="CN2" s="19"/>
      <c r="CO2" s="19"/>
      <c r="CP2" s="19"/>
      <c r="CQ2" s="19"/>
      <c r="CR2" s="19"/>
      <c r="CS2" s="19"/>
      <c r="CT2" s="19"/>
      <c r="CU2" s="19"/>
      <c r="CV2" s="23"/>
      <c r="CW2" s="19"/>
      <c r="CX2" s="19"/>
      <c r="CY2" s="19"/>
      <c r="CZ2" s="19"/>
      <c r="DA2" s="19"/>
      <c r="DB2" s="19"/>
      <c r="DC2" s="19"/>
      <c r="DD2" s="19"/>
      <c r="DE2" s="19"/>
      <c r="DF2" s="19"/>
      <c r="DG2" s="19"/>
      <c r="DH2" s="19"/>
      <c r="DI2" s="19"/>
      <c r="DJ2" s="19"/>
      <c r="DK2" s="19"/>
      <c r="DL2" s="19"/>
      <c r="DM2" s="19"/>
      <c r="DN2" s="19"/>
      <c r="DO2" s="19"/>
      <c r="DP2" s="19"/>
      <c r="DQ2" s="19"/>
      <c r="DR2" s="19"/>
      <c r="DS2" s="19"/>
      <c r="DT2" s="19"/>
      <c r="DU2" s="19"/>
      <c r="DV2" s="19"/>
      <c r="DW2" s="19"/>
      <c r="DX2" s="19"/>
      <c r="DY2" s="19"/>
      <c r="DZ2" s="19"/>
      <c r="EA2" s="19"/>
      <c r="EB2" s="19"/>
      <c r="EC2" s="19"/>
      <c r="ED2" s="19"/>
      <c r="EE2" s="19"/>
      <c r="EF2" s="19"/>
      <c r="EG2" s="19"/>
      <c r="EH2" s="19"/>
      <c r="EI2" s="19"/>
      <c r="EJ2" s="19"/>
      <c r="EK2" s="19"/>
      <c r="EL2" s="19"/>
      <c r="EM2" s="19"/>
      <c r="EN2" s="19"/>
      <c r="EO2" s="19"/>
      <c r="EP2" s="19"/>
      <c r="EQ2" s="19"/>
      <c r="ER2" s="19"/>
      <c r="ES2" s="19"/>
      <c r="ET2" s="19"/>
      <c r="EU2" s="19"/>
      <c r="EV2" s="19"/>
      <c r="EW2" s="19"/>
      <c r="EX2" s="19"/>
      <c r="EY2" s="19"/>
      <c r="EZ2" s="19"/>
      <c r="FA2" s="19"/>
      <c r="FB2" s="19"/>
      <c r="FC2" s="19"/>
      <c r="FD2" s="19"/>
      <c r="FE2" s="19"/>
      <c r="FF2" s="19"/>
      <c r="FG2" s="19"/>
      <c r="FH2" s="19"/>
      <c r="FI2" s="19"/>
      <c r="FJ2" s="19"/>
      <c r="FK2" s="19"/>
      <c r="FL2" s="19"/>
      <c r="FM2" s="19"/>
      <c r="FN2" s="19"/>
      <c r="FO2" s="19"/>
      <c r="FP2" s="19"/>
      <c r="FQ2" s="19"/>
      <c r="FR2" s="19"/>
      <c r="FS2" s="19"/>
      <c r="FT2" s="19"/>
      <c r="FU2" s="19"/>
      <c r="FV2" s="19"/>
      <c r="FW2" s="19"/>
      <c r="FX2" s="19"/>
      <c r="FY2" s="19"/>
      <c r="FZ2" s="19"/>
      <c r="GA2" s="19"/>
      <c r="GB2" s="19"/>
      <c r="GC2" s="19"/>
      <c r="GD2" s="19"/>
      <c r="GE2" s="19"/>
      <c r="GF2" s="19"/>
      <c r="GG2" s="19"/>
      <c r="GH2" s="19"/>
      <c r="GI2" s="19"/>
      <c r="GJ2" s="19"/>
      <c r="GK2" s="19"/>
      <c r="GL2" s="19"/>
      <c r="GM2" s="19"/>
      <c r="GN2" s="19"/>
      <c r="GO2" s="23"/>
    </row>
    <row r="3" spans="1:197" ht="19.5" customHeight="1">
      <c r="A3" s="23"/>
      <c r="B3" s="68" t="s">
        <v>43</v>
      </c>
      <c r="C3" s="19"/>
      <c r="D3" s="69">
        <f>A1+42370</f>
        <v>42482</v>
      </c>
      <c r="E3" s="69"/>
      <c r="F3" s="69"/>
      <c r="G3" s="69"/>
      <c r="H3" s="69"/>
      <c r="I3" s="69"/>
      <c r="J3" s="69"/>
      <c r="K3" s="69"/>
      <c r="L3" s="69"/>
      <c r="M3" s="69"/>
      <c r="N3" s="69"/>
      <c r="O3" s="69"/>
      <c r="P3" s="69"/>
      <c r="Q3" s="69"/>
      <c r="R3" s="69"/>
      <c r="S3" s="69"/>
      <c r="T3" s="69"/>
      <c r="U3" s="69"/>
      <c r="V3" s="69"/>
      <c r="W3" s="69"/>
      <c r="X3" s="69"/>
      <c r="Y3" s="69"/>
      <c r="Z3" s="69"/>
      <c r="AA3" s="69"/>
      <c r="AB3" s="69"/>
      <c r="AC3" s="69"/>
      <c r="AD3" s="69"/>
      <c r="AE3" s="69"/>
      <c r="AF3" s="69"/>
      <c r="AG3" s="69"/>
      <c r="AH3" s="69"/>
      <c r="AI3" s="69"/>
      <c r="AJ3" s="69"/>
      <c r="AK3" s="69"/>
      <c r="AL3" s="69"/>
      <c r="AM3" s="69"/>
      <c r="AN3" s="69"/>
      <c r="AO3" s="69"/>
      <c r="AP3" s="69"/>
      <c r="AQ3" s="69"/>
      <c r="AR3" s="69"/>
      <c r="AS3" s="69"/>
      <c r="AT3" s="69"/>
      <c r="AU3" s="69"/>
      <c r="AV3" s="69"/>
      <c r="AW3" s="69"/>
      <c r="AX3" s="69"/>
      <c r="AY3" s="69"/>
      <c r="AZ3" s="69"/>
      <c r="BA3" s="69"/>
      <c r="BB3" s="69"/>
      <c r="BC3" s="69"/>
      <c r="BD3" s="69"/>
      <c r="BE3" s="69"/>
      <c r="BF3" s="69"/>
      <c r="BG3" s="69"/>
      <c r="BH3" s="69"/>
      <c r="BI3" s="69"/>
      <c r="BJ3" s="69"/>
      <c r="BK3" s="69"/>
      <c r="BL3" s="69"/>
      <c r="BM3" s="69"/>
      <c r="BN3" s="69"/>
      <c r="BO3" s="69"/>
      <c r="BP3" s="69"/>
      <c r="BQ3" s="69"/>
      <c r="BR3" s="69"/>
      <c r="BS3" s="69"/>
      <c r="BT3" s="69"/>
      <c r="BU3" s="69"/>
      <c r="BV3" s="69"/>
      <c r="BW3" s="69"/>
      <c r="BX3" s="69"/>
      <c r="BY3" s="69"/>
      <c r="BZ3" s="69"/>
      <c r="CA3" s="69"/>
      <c r="CB3" s="69"/>
      <c r="CC3" s="69"/>
      <c r="CD3" s="69"/>
      <c r="CE3" s="69"/>
      <c r="CF3" s="69"/>
      <c r="CG3" s="69"/>
      <c r="CH3" s="69"/>
      <c r="CI3" s="69"/>
      <c r="CJ3" s="69"/>
      <c r="CK3" s="69"/>
      <c r="CL3" s="69"/>
      <c r="CM3" s="69"/>
      <c r="CN3" s="69"/>
      <c r="CO3" s="69"/>
      <c r="CP3" s="69"/>
      <c r="CQ3" s="69"/>
      <c r="CR3" s="69"/>
      <c r="CS3" s="69"/>
      <c r="CT3" s="69"/>
      <c r="CU3" s="69"/>
      <c r="CV3" s="19"/>
      <c r="CW3" s="69">
        <f>D3+1</f>
        <v>42483</v>
      </c>
      <c r="CX3" s="69"/>
      <c r="CY3" s="69"/>
      <c r="CZ3" s="69"/>
      <c r="DA3" s="69"/>
      <c r="DB3" s="69"/>
      <c r="DC3" s="69"/>
      <c r="DD3" s="69"/>
      <c r="DE3" s="69"/>
      <c r="DF3" s="69"/>
      <c r="DG3" s="69"/>
      <c r="DH3" s="69"/>
      <c r="DI3" s="69"/>
      <c r="DJ3" s="69"/>
      <c r="DK3" s="69"/>
      <c r="DL3" s="69"/>
      <c r="DM3" s="69"/>
      <c r="DN3" s="69"/>
      <c r="DO3" s="69"/>
      <c r="DP3" s="69"/>
      <c r="DQ3" s="69"/>
      <c r="DR3" s="69"/>
      <c r="DS3" s="69"/>
      <c r="DT3" s="69"/>
      <c r="DU3" s="69"/>
      <c r="DV3" s="69"/>
      <c r="DW3" s="69"/>
      <c r="DX3" s="69"/>
      <c r="DY3" s="69"/>
      <c r="DZ3" s="69"/>
      <c r="EA3" s="69"/>
      <c r="EB3" s="69"/>
      <c r="EC3" s="69"/>
      <c r="ED3" s="69"/>
      <c r="EE3" s="69"/>
      <c r="EF3" s="69"/>
      <c r="EG3" s="69"/>
      <c r="EH3" s="69"/>
      <c r="EI3" s="69"/>
      <c r="EJ3" s="69"/>
      <c r="EK3" s="69"/>
      <c r="EL3" s="69"/>
      <c r="EM3" s="69"/>
      <c r="EN3" s="69"/>
      <c r="EO3" s="69"/>
      <c r="EP3" s="69"/>
      <c r="EQ3" s="69"/>
      <c r="ER3" s="69"/>
      <c r="ES3" s="69"/>
      <c r="ET3" s="69"/>
      <c r="EU3" s="69"/>
      <c r="EV3" s="69"/>
      <c r="EW3" s="69"/>
      <c r="EX3" s="69"/>
      <c r="EY3" s="69"/>
      <c r="EZ3" s="69"/>
      <c r="FA3" s="69"/>
      <c r="FB3" s="69"/>
      <c r="FC3" s="69"/>
      <c r="FD3" s="69"/>
      <c r="FE3" s="69"/>
      <c r="FF3" s="69"/>
      <c r="FG3" s="69"/>
      <c r="FH3" s="69"/>
      <c r="FI3" s="69"/>
      <c r="FJ3" s="69"/>
      <c r="FK3" s="69"/>
      <c r="FL3" s="69"/>
      <c r="FM3" s="69"/>
      <c r="FN3" s="69"/>
      <c r="FO3" s="69"/>
      <c r="FP3" s="69"/>
      <c r="FQ3" s="69"/>
      <c r="FR3" s="69"/>
      <c r="FS3" s="69"/>
      <c r="FT3" s="69"/>
      <c r="FU3" s="69"/>
      <c r="FV3" s="69"/>
      <c r="FW3" s="69"/>
      <c r="FX3" s="69"/>
      <c r="FY3" s="69"/>
      <c r="FZ3" s="69"/>
      <c r="GA3" s="69"/>
      <c r="GB3" s="69"/>
      <c r="GC3" s="69"/>
      <c r="GD3" s="69"/>
      <c r="GE3" s="69"/>
      <c r="GF3" s="69"/>
      <c r="GG3" s="69"/>
      <c r="GH3" s="69"/>
      <c r="GI3" s="69"/>
      <c r="GJ3" s="69"/>
      <c r="GK3" s="69"/>
      <c r="GL3" s="69"/>
      <c r="GM3" s="69"/>
      <c r="GN3" s="69"/>
      <c r="GO3" s="19"/>
    </row>
    <row r="4" spans="1:197" s="18" customFormat="1" ht="27.75" customHeight="1">
      <c r="A4" s="24"/>
      <c r="B4" s="68"/>
      <c r="C4" s="19"/>
      <c r="D4" s="22"/>
      <c r="E4" s="22"/>
      <c r="F4" s="22"/>
      <c r="G4" s="66">
        <v>4.1666666666666664E-2</v>
      </c>
      <c r="H4" s="67"/>
      <c r="I4" s="22"/>
      <c r="J4" s="22"/>
      <c r="K4" s="66">
        <v>8.3333333333333329E-2</v>
      </c>
      <c r="L4" s="67"/>
      <c r="M4" s="22"/>
      <c r="N4" s="22"/>
      <c r="O4" s="66">
        <v>0.125</v>
      </c>
      <c r="P4" s="67"/>
      <c r="Q4" s="22"/>
      <c r="R4" s="22"/>
      <c r="S4" s="66">
        <v>0.16666666666666666</v>
      </c>
      <c r="T4" s="67"/>
      <c r="U4" s="22"/>
      <c r="V4" s="22"/>
      <c r="W4" s="66">
        <v>0.20833333333333334</v>
      </c>
      <c r="X4" s="67"/>
      <c r="Y4" s="22"/>
      <c r="Z4" s="22"/>
      <c r="AA4" s="66">
        <v>0.25</v>
      </c>
      <c r="AB4" s="67"/>
      <c r="AC4" s="22"/>
      <c r="AD4" s="22"/>
      <c r="AE4" s="66">
        <v>0.29166666666666669</v>
      </c>
      <c r="AF4" s="67"/>
      <c r="AG4" s="22"/>
      <c r="AH4" s="22"/>
      <c r="AI4" s="66">
        <v>0.33333333333333331</v>
      </c>
      <c r="AJ4" s="67"/>
      <c r="AK4" s="22"/>
      <c r="AL4" s="22"/>
      <c r="AM4" s="66">
        <v>0.375</v>
      </c>
      <c r="AN4" s="67"/>
      <c r="AO4" s="22"/>
      <c r="AP4" s="22"/>
      <c r="AQ4" s="66">
        <v>0.41666666666666669</v>
      </c>
      <c r="AR4" s="67"/>
      <c r="AS4" s="22"/>
      <c r="AT4" s="22"/>
      <c r="AU4" s="66">
        <v>0.45833333333333331</v>
      </c>
      <c r="AV4" s="67"/>
      <c r="AW4" s="22"/>
      <c r="AX4" s="22"/>
      <c r="AY4" s="66">
        <v>0.5</v>
      </c>
      <c r="AZ4" s="67"/>
      <c r="BA4" s="22"/>
      <c r="BB4" s="22"/>
      <c r="BC4" s="66">
        <v>0.54166666666666663</v>
      </c>
      <c r="BD4" s="67"/>
      <c r="BE4" s="22"/>
      <c r="BF4" s="22"/>
      <c r="BG4" s="66">
        <v>0.58333333333333337</v>
      </c>
      <c r="BH4" s="67"/>
      <c r="BI4" s="22"/>
      <c r="BJ4" s="22"/>
      <c r="BK4" s="66">
        <v>0.625</v>
      </c>
      <c r="BL4" s="67"/>
      <c r="BM4" s="22"/>
      <c r="BN4" s="22"/>
      <c r="BO4" s="66">
        <v>0.66666666666666663</v>
      </c>
      <c r="BP4" s="67"/>
      <c r="BQ4" s="22"/>
      <c r="BR4" s="22"/>
      <c r="BS4" s="66">
        <v>0.70833333333333337</v>
      </c>
      <c r="BT4" s="67"/>
      <c r="BU4" s="22"/>
      <c r="BV4" s="22"/>
      <c r="BW4" s="66">
        <v>0.75</v>
      </c>
      <c r="BX4" s="67"/>
      <c r="BY4" s="22"/>
      <c r="BZ4" s="22"/>
      <c r="CA4" s="66">
        <v>0.79166666666666663</v>
      </c>
      <c r="CB4" s="67"/>
      <c r="CC4" s="22"/>
      <c r="CD4" s="22"/>
      <c r="CE4" s="66">
        <v>0.83333333333333337</v>
      </c>
      <c r="CF4" s="67"/>
      <c r="CG4" s="22"/>
      <c r="CH4" s="22"/>
      <c r="CI4" s="66">
        <v>0.875</v>
      </c>
      <c r="CJ4" s="67"/>
      <c r="CK4" s="22"/>
      <c r="CL4" s="22"/>
      <c r="CM4" s="66">
        <v>0.91666666666666663</v>
      </c>
      <c r="CN4" s="67"/>
      <c r="CO4" s="22"/>
      <c r="CP4" s="22"/>
      <c r="CQ4" s="66">
        <v>0.95833333333333337</v>
      </c>
      <c r="CR4" s="67"/>
      <c r="CS4" s="22"/>
      <c r="CT4" s="22"/>
      <c r="CU4" s="22"/>
      <c r="CV4" s="19"/>
      <c r="CW4" s="22"/>
      <c r="CX4" s="22"/>
      <c r="CY4" s="22"/>
      <c r="CZ4" s="66">
        <v>4.1666666666666664E-2</v>
      </c>
      <c r="DA4" s="67"/>
      <c r="DB4" s="22"/>
      <c r="DC4" s="22"/>
      <c r="DD4" s="66">
        <v>8.3333333333333329E-2</v>
      </c>
      <c r="DE4" s="67"/>
      <c r="DF4" s="22"/>
      <c r="DG4" s="22"/>
      <c r="DH4" s="66">
        <v>0.125</v>
      </c>
      <c r="DI4" s="67"/>
      <c r="DJ4" s="22"/>
      <c r="DK4" s="22"/>
      <c r="DL4" s="66">
        <v>0.16666666666666666</v>
      </c>
      <c r="DM4" s="67"/>
      <c r="DN4" s="22"/>
      <c r="DO4" s="22"/>
      <c r="DP4" s="66">
        <v>0.20833333333333334</v>
      </c>
      <c r="DQ4" s="67"/>
      <c r="DR4" s="22"/>
      <c r="DS4" s="22"/>
      <c r="DT4" s="66">
        <v>0.25</v>
      </c>
      <c r="DU4" s="67"/>
      <c r="DV4" s="22"/>
      <c r="DW4" s="22"/>
      <c r="DX4" s="66">
        <v>0.29166666666666669</v>
      </c>
      <c r="DY4" s="67"/>
      <c r="DZ4" s="22"/>
      <c r="EA4" s="22"/>
      <c r="EB4" s="66">
        <v>0.33333333333333331</v>
      </c>
      <c r="EC4" s="67"/>
      <c r="ED4" s="22"/>
      <c r="EE4" s="22"/>
      <c r="EF4" s="66">
        <v>0.375</v>
      </c>
      <c r="EG4" s="67"/>
      <c r="EH4" s="22"/>
      <c r="EI4" s="22"/>
      <c r="EJ4" s="66">
        <v>0.41666666666666669</v>
      </c>
      <c r="EK4" s="67"/>
      <c r="EL4" s="22"/>
      <c r="EM4" s="22"/>
      <c r="EN4" s="66">
        <v>0.45833333333333331</v>
      </c>
      <c r="EO4" s="67"/>
      <c r="EP4" s="22"/>
      <c r="EQ4" s="22"/>
      <c r="ER4" s="66">
        <v>0.5</v>
      </c>
      <c r="ES4" s="67"/>
      <c r="ET4" s="22"/>
      <c r="EU4" s="22"/>
      <c r="EV4" s="66">
        <v>0.54166666666666663</v>
      </c>
      <c r="EW4" s="67"/>
      <c r="EX4" s="22"/>
      <c r="EY4" s="22"/>
      <c r="EZ4" s="66">
        <v>0.58333333333333337</v>
      </c>
      <c r="FA4" s="67"/>
      <c r="FB4" s="22"/>
      <c r="FC4" s="22"/>
      <c r="FD4" s="66">
        <v>0.625</v>
      </c>
      <c r="FE4" s="67"/>
      <c r="FF4" s="22"/>
      <c r="FG4" s="22"/>
      <c r="FH4" s="66">
        <v>0.66666666666666663</v>
      </c>
      <c r="FI4" s="67"/>
      <c r="FJ4" s="22"/>
      <c r="FK4" s="22"/>
      <c r="FL4" s="66">
        <v>0.70833333333333337</v>
      </c>
      <c r="FM4" s="67"/>
      <c r="FN4" s="22"/>
      <c r="FO4" s="22"/>
      <c r="FP4" s="66">
        <v>0.75</v>
      </c>
      <c r="FQ4" s="67"/>
      <c r="FR4" s="22"/>
      <c r="FS4" s="22"/>
      <c r="FT4" s="66">
        <v>0.79166666666666663</v>
      </c>
      <c r="FU4" s="67"/>
      <c r="FV4" s="22"/>
      <c r="FW4" s="22"/>
      <c r="FX4" s="66">
        <v>0.83333333333333337</v>
      </c>
      <c r="FY4" s="67"/>
      <c r="FZ4" s="22"/>
      <c r="GA4" s="22"/>
      <c r="GB4" s="66">
        <v>0.875</v>
      </c>
      <c r="GC4" s="67"/>
      <c r="GD4" s="22"/>
      <c r="GE4" s="22"/>
      <c r="GF4" s="66">
        <v>0.91666666666666663</v>
      </c>
      <c r="GG4" s="67"/>
      <c r="GH4" s="22"/>
      <c r="GI4" s="22"/>
      <c r="GJ4" s="66">
        <v>0.95833333333333337</v>
      </c>
      <c r="GK4" s="67"/>
      <c r="GL4" s="22"/>
      <c r="GM4" s="22"/>
      <c r="GN4" s="22"/>
      <c r="GO4" s="19"/>
    </row>
    <row r="5" spans="1:197" ht="6" customHeight="1">
      <c r="A5" s="23"/>
      <c r="B5" s="19"/>
      <c r="C5" s="23"/>
      <c r="D5" s="21"/>
      <c r="E5" s="19"/>
      <c r="F5" s="19"/>
      <c r="G5" s="20"/>
      <c r="H5" s="19"/>
      <c r="I5" s="19"/>
      <c r="J5" s="19"/>
      <c r="K5" s="20"/>
      <c r="L5" s="19"/>
      <c r="M5" s="19"/>
      <c r="N5" s="19"/>
      <c r="O5" s="20"/>
      <c r="P5" s="19"/>
      <c r="Q5" s="19"/>
      <c r="R5" s="19"/>
      <c r="S5" s="20"/>
      <c r="T5" s="19"/>
      <c r="U5" s="19"/>
      <c r="V5" s="19"/>
      <c r="W5" s="20"/>
      <c r="X5" s="19"/>
      <c r="Y5" s="19"/>
      <c r="Z5" s="19"/>
      <c r="AA5" s="20"/>
      <c r="AB5" s="19"/>
      <c r="AC5" s="19"/>
      <c r="AD5" s="19"/>
      <c r="AE5" s="20"/>
      <c r="AF5" s="19"/>
      <c r="AG5" s="19"/>
      <c r="AH5" s="19"/>
      <c r="AI5" s="20"/>
      <c r="AJ5" s="19"/>
      <c r="AK5" s="19"/>
      <c r="AL5" s="19"/>
      <c r="AM5" s="20"/>
      <c r="AN5" s="19"/>
      <c r="AO5" s="19"/>
      <c r="AP5" s="19"/>
      <c r="AQ5" s="20"/>
      <c r="AR5" s="19"/>
      <c r="AS5" s="19"/>
      <c r="AT5" s="19"/>
      <c r="AU5" s="20"/>
      <c r="AV5" s="19"/>
      <c r="AW5" s="19"/>
      <c r="AX5" s="19"/>
      <c r="AY5" s="20"/>
      <c r="AZ5" s="19"/>
      <c r="BA5" s="19"/>
      <c r="BB5" s="19"/>
      <c r="BC5" s="20"/>
      <c r="BD5" s="19"/>
      <c r="BE5" s="19"/>
      <c r="BF5" s="19"/>
      <c r="BG5" s="20"/>
      <c r="BH5" s="19"/>
      <c r="BI5" s="19"/>
      <c r="BJ5" s="19"/>
      <c r="BK5" s="20"/>
      <c r="BL5" s="19"/>
      <c r="BM5" s="19"/>
      <c r="BN5" s="19"/>
      <c r="BO5" s="20"/>
      <c r="BP5" s="19"/>
      <c r="BQ5" s="19"/>
      <c r="BR5" s="19"/>
      <c r="BS5" s="20"/>
      <c r="BT5" s="19"/>
      <c r="BU5" s="19"/>
      <c r="BV5" s="19"/>
      <c r="BW5" s="20"/>
      <c r="BX5" s="19"/>
      <c r="BY5" s="19"/>
      <c r="BZ5" s="19"/>
      <c r="CA5" s="20"/>
      <c r="CB5" s="19"/>
      <c r="CC5" s="19"/>
      <c r="CD5" s="19"/>
      <c r="CE5" s="20"/>
      <c r="CF5" s="19"/>
      <c r="CG5" s="19"/>
      <c r="CH5" s="19"/>
      <c r="CI5" s="20"/>
      <c r="CJ5" s="19"/>
      <c r="CK5" s="19"/>
      <c r="CL5" s="19"/>
      <c r="CM5" s="20"/>
      <c r="CN5" s="19"/>
      <c r="CO5" s="19"/>
      <c r="CP5" s="19"/>
      <c r="CQ5" s="20"/>
      <c r="CR5" s="19"/>
      <c r="CS5" s="19"/>
      <c r="CT5" s="19"/>
      <c r="CU5" s="20"/>
      <c r="CV5" s="23"/>
      <c r="CW5" s="21"/>
      <c r="CX5" s="19"/>
      <c r="CY5" s="19"/>
      <c r="CZ5" s="20"/>
      <c r="DA5" s="19"/>
      <c r="DB5" s="19"/>
      <c r="DC5" s="19"/>
      <c r="DD5" s="20"/>
      <c r="DE5" s="19"/>
      <c r="DF5" s="19"/>
      <c r="DG5" s="19"/>
      <c r="DH5" s="20"/>
      <c r="DI5" s="19"/>
      <c r="DJ5" s="19"/>
      <c r="DK5" s="19"/>
      <c r="DL5" s="20"/>
      <c r="DM5" s="19"/>
      <c r="DN5" s="19"/>
      <c r="DO5" s="19"/>
      <c r="DP5" s="20"/>
      <c r="DQ5" s="19"/>
      <c r="DR5" s="19"/>
      <c r="DS5" s="19"/>
      <c r="DT5" s="20"/>
      <c r="DU5" s="19"/>
      <c r="DV5" s="19"/>
      <c r="DW5" s="19"/>
      <c r="DX5" s="20"/>
      <c r="DY5" s="19"/>
      <c r="DZ5" s="19"/>
      <c r="EA5" s="19"/>
      <c r="EB5" s="20"/>
      <c r="EC5" s="19"/>
      <c r="ED5" s="19"/>
      <c r="EE5" s="19"/>
      <c r="EF5" s="20"/>
      <c r="EG5" s="19"/>
      <c r="EH5" s="19"/>
      <c r="EI5" s="19"/>
      <c r="EJ5" s="20"/>
      <c r="EK5" s="19"/>
      <c r="EL5" s="19"/>
      <c r="EM5" s="19"/>
      <c r="EN5" s="20"/>
      <c r="EO5" s="19"/>
      <c r="EP5" s="19"/>
      <c r="EQ5" s="19"/>
      <c r="ER5" s="20"/>
      <c r="ES5" s="19"/>
      <c r="ET5" s="19"/>
      <c r="EU5" s="19"/>
      <c r="EV5" s="20"/>
      <c r="EW5" s="19"/>
      <c r="EX5" s="19"/>
      <c r="EY5" s="19"/>
      <c r="EZ5" s="20"/>
      <c r="FA5" s="19"/>
      <c r="FB5" s="19"/>
      <c r="FC5" s="19"/>
      <c r="FD5" s="20"/>
      <c r="FE5" s="19"/>
      <c r="FF5" s="19"/>
      <c r="FG5" s="19"/>
      <c r="FH5" s="20"/>
      <c r="FI5" s="19"/>
      <c r="FJ5" s="19"/>
      <c r="FK5" s="19"/>
      <c r="FL5" s="20"/>
      <c r="FM5" s="19"/>
      <c r="FN5" s="19"/>
      <c r="FO5" s="19"/>
      <c r="FP5" s="20"/>
      <c r="FQ5" s="19"/>
      <c r="FR5" s="19"/>
      <c r="FS5" s="19"/>
      <c r="FT5" s="20"/>
      <c r="FU5" s="19"/>
      <c r="FV5" s="19"/>
      <c r="FW5" s="19"/>
      <c r="FX5" s="20"/>
      <c r="FY5" s="19"/>
      <c r="FZ5" s="19"/>
      <c r="GA5" s="19"/>
      <c r="GB5" s="20"/>
      <c r="GC5" s="19"/>
      <c r="GD5" s="19"/>
      <c r="GE5" s="19"/>
      <c r="GF5" s="20"/>
      <c r="GG5" s="19"/>
      <c r="GH5" s="19"/>
      <c r="GI5" s="19"/>
      <c r="GJ5" s="20"/>
      <c r="GK5" s="19"/>
      <c r="GL5" s="19"/>
      <c r="GM5" s="19"/>
      <c r="GN5" s="20"/>
      <c r="GO5" s="23"/>
    </row>
    <row r="6" spans="1:197" ht="4.5" customHeight="1"/>
    <row r="7" spans="1:197" ht="26.25" customHeight="1">
      <c r="B7" s="77" t="str">
        <f ca="1">IFERROR(INDEX(Mach,(ROW()-4)/3,1),"")</f>
        <v>DMC635 V</v>
      </c>
      <c r="C7" s="2"/>
      <c r="CV7" s="2"/>
      <c r="GO7" s="2"/>
    </row>
    <row r="8" spans="1:197" ht="4.5" customHeight="1">
      <c r="B8" s="78"/>
    </row>
    <row r="9" spans="1:197" ht="4.5" customHeight="1">
      <c r="B9" s="78"/>
    </row>
    <row r="10" spans="1:197" ht="26.25" customHeight="1">
      <c r="B10" s="77" t="str">
        <f ca="1">IFERROR(INDEX(Mach,(ROW()-4)/3,1),"")</f>
        <v>Milltap 700</v>
      </c>
      <c r="C10" s="2"/>
      <c r="CV10" s="2"/>
      <c r="GO10" s="2"/>
    </row>
    <row r="11" spans="1:197" ht="4.5" customHeight="1">
      <c r="B11" s="78"/>
    </row>
    <row r="12" spans="1:197" ht="4.5" customHeight="1">
      <c r="B12" s="78"/>
    </row>
    <row r="13" spans="1:197" ht="26.25" customHeight="1">
      <c r="B13" s="77" t="str">
        <f ca="1">IFERROR(INDEX(Mach,(ROW()-4)/3,1),"")</f>
        <v>DMU50 N°47</v>
      </c>
      <c r="C13" s="2"/>
      <c r="CV13" s="2"/>
      <c r="GO13" s="2"/>
    </row>
    <row r="14" spans="1:197" ht="4.5" customHeight="1">
      <c r="B14" s="78"/>
    </row>
    <row r="15" spans="1:197" ht="4.5" customHeight="1">
      <c r="B15" s="78"/>
    </row>
    <row r="16" spans="1:197" ht="26.25" customHeight="1">
      <c r="B16" s="77" t="str">
        <f ca="1">IFERROR(INDEX(Mach,(ROW()-4)/3,1),"")</f>
        <v>DMU50 N°48</v>
      </c>
      <c r="C16" s="2"/>
      <c r="CV16" s="2"/>
      <c r="GO16" s="2"/>
    </row>
    <row r="17" spans="2:197" ht="4.5" customHeight="1">
      <c r="B17" s="78"/>
    </row>
    <row r="18" spans="2:197" ht="4.5" customHeight="1">
      <c r="B18" s="78"/>
    </row>
    <row r="19" spans="2:197" ht="26.25" customHeight="1">
      <c r="B19" s="77" t="str">
        <f ca="1">IFERROR(INDEX(Mach,(ROW()-4)/3,1),"")</f>
        <v>DMU70</v>
      </c>
      <c r="C19" s="2"/>
      <c r="CV19" s="2"/>
      <c r="GO19" s="2"/>
    </row>
    <row r="20" spans="2:197" ht="4.5" customHeight="1">
      <c r="B20" s="78"/>
    </row>
    <row r="21" spans="2:197" ht="4.5" customHeight="1">
      <c r="B21" s="78"/>
    </row>
    <row r="22" spans="2:197" ht="26.25" customHeight="1">
      <c r="B22" s="77" t="str">
        <f ca="1">IFERROR(INDEX(Mach,(ROW()-4)/3,1),"")</f>
        <v/>
      </c>
      <c r="C22" s="2"/>
      <c r="CV22" s="2"/>
      <c r="GO22" s="2"/>
    </row>
    <row r="23" spans="2:197" ht="4.5" customHeight="1">
      <c r="B23" s="78"/>
    </row>
    <row r="24" spans="2:197" ht="4.5" customHeight="1">
      <c r="B24" s="78"/>
    </row>
    <row r="25" spans="2:197" ht="26.25" customHeight="1">
      <c r="B25" s="77" t="str">
        <f ca="1">IFERROR(INDEX(Mach,(ROW()-4)/3,1),"")</f>
        <v/>
      </c>
      <c r="C25" s="2"/>
      <c r="CV25" s="2"/>
      <c r="GO25" s="2"/>
    </row>
    <row r="26" spans="2:197" ht="4.5" customHeight="1">
      <c r="B26" s="78"/>
    </row>
    <row r="27" spans="2:197" ht="4.5" customHeight="1">
      <c r="B27" s="78"/>
    </row>
    <row r="28" spans="2:197" ht="26.25" customHeight="1">
      <c r="B28" s="77" t="str">
        <f ca="1">IFERROR(INDEX(Mach,(ROW()-4)/3,1),"")</f>
        <v/>
      </c>
      <c r="C28" s="2"/>
      <c r="CV28" s="2"/>
      <c r="GO28" s="2"/>
    </row>
    <row r="29" spans="2:197" ht="4.5" customHeight="1">
      <c r="B29" s="78"/>
    </row>
    <row r="30" spans="2:197" ht="4.5" customHeight="1">
      <c r="B30" s="78"/>
    </row>
    <row r="31" spans="2:197" ht="26.25" customHeight="1">
      <c r="B31" s="77" t="str">
        <f ca="1">IFERROR(INDEX(Mach,(ROW()-4)/3,1),"")</f>
        <v/>
      </c>
      <c r="C31" s="2"/>
      <c r="CV31" s="2"/>
      <c r="GO31" s="2"/>
    </row>
    <row r="32" spans="2:197" ht="4.5" customHeight="1">
      <c r="B32" s="78"/>
    </row>
    <row r="33" spans="2:197" ht="4.5" customHeight="1">
      <c r="B33" s="78"/>
    </row>
    <row r="34" spans="2:197" ht="26.25" customHeight="1">
      <c r="B34" s="77" t="str">
        <f ca="1">IFERROR(INDEX(Mach,(ROW()-4)/3,1),"")</f>
        <v/>
      </c>
      <c r="C34" s="2"/>
      <c r="CV34" s="2"/>
      <c r="GO34" s="2"/>
    </row>
    <row r="35" spans="2:197" ht="4.5" customHeight="1">
      <c r="B35" s="78"/>
    </row>
    <row r="36" spans="2:197" ht="4.5" customHeight="1">
      <c r="B36" s="78"/>
    </row>
    <row r="37" spans="2:197" ht="26.25" customHeight="1">
      <c r="B37" s="77" t="str">
        <f ca="1">IFERROR(INDEX(Mach,(ROW()-4)/3,1),"")</f>
        <v/>
      </c>
      <c r="C37" s="2"/>
      <c r="CV37" s="2"/>
      <c r="GO37" s="2"/>
    </row>
    <row r="38" spans="2:197" ht="4.5" customHeight="1">
      <c r="B38" s="78"/>
    </row>
    <row r="39" spans="2:197" ht="4.5" customHeight="1">
      <c r="B39" s="78"/>
    </row>
    <row r="40" spans="2:197" ht="26.25" customHeight="1">
      <c r="B40" s="77" t="str">
        <f ca="1">IFERROR(INDEX(Mach,(ROW()-4)/3,1),"")</f>
        <v/>
      </c>
      <c r="C40" s="2"/>
      <c r="CV40" s="2"/>
      <c r="GO40" s="2"/>
    </row>
    <row r="41" spans="2:197" ht="4.5" customHeight="1">
      <c r="B41" s="78"/>
    </row>
    <row r="42" spans="2:197" ht="4.5" customHeight="1">
      <c r="B42" s="78"/>
    </row>
    <row r="43" spans="2:197" ht="26.25" customHeight="1">
      <c r="B43" s="77" t="str">
        <f ca="1">IFERROR(INDEX(Mach,(ROW()-4)/3,1),"")</f>
        <v/>
      </c>
      <c r="C43" s="2"/>
      <c r="CV43" s="2"/>
      <c r="GO43" s="2"/>
    </row>
    <row r="44" spans="2:197" ht="4.5" customHeight="1">
      <c r="B44" s="78"/>
    </row>
    <row r="45" spans="2:197" ht="4.5" customHeight="1">
      <c r="B45" s="78"/>
    </row>
    <row r="46" spans="2:197" ht="26.25" customHeight="1">
      <c r="B46" s="77" t="str">
        <f ca="1">IFERROR(INDEX(Mach,(ROW()-4)/3,1),"")</f>
        <v/>
      </c>
      <c r="C46" s="2"/>
      <c r="CV46" s="2"/>
      <c r="GO46" s="2"/>
    </row>
    <row r="47" spans="2:197" ht="4.5" customHeight="1">
      <c r="B47" s="78"/>
    </row>
    <row r="48" spans="2:197" ht="4.5" customHeight="1">
      <c r="B48" s="78"/>
    </row>
    <row r="49" spans="2:197" ht="26.25" customHeight="1">
      <c r="B49" s="77" t="str">
        <f ca="1">IFERROR(INDEX(Mach,(ROW()-4)/3,1),"")</f>
        <v/>
      </c>
      <c r="C49" s="2"/>
      <c r="CV49" s="2"/>
      <c r="GO49" s="2"/>
    </row>
    <row r="50" spans="2:197" ht="4.5" customHeight="1">
      <c r="B50" s="78"/>
    </row>
    <row r="51" spans="2:197" ht="4.5" customHeight="1">
      <c r="B51" s="78"/>
    </row>
    <row r="52" spans="2:197" ht="26.25" customHeight="1">
      <c r="B52" s="77" t="str">
        <f ca="1">IFERROR(INDEX(Mach,(ROW()-4)/3,1),"")</f>
        <v/>
      </c>
      <c r="C52" s="2"/>
      <c r="CV52" s="2"/>
      <c r="GO52" s="2"/>
    </row>
    <row r="53" spans="2:197" ht="4.5" customHeight="1">
      <c r="B53" s="78"/>
    </row>
    <row r="54" spans="2:197" ht="4.5" customHeight="1">
      <c r="B54" s="78"/>
    </row>
    <row r="55" spans="2:197" ht="26.25" customHeight="1">
      <c r="B55" s="77" t="str">
        <f ca="1">IFERROR(INDEX(Mach,(ROW()-4)/3,1),"")</f>
        <v/>
      </c>
      <c r="C55" s="2"/>
      <c r="CV55" s="2"/>
      <c r="GO55" s="2"/>
    </row>
    <row r="56" spans="2:197" ht="4.5" customHeight="1">
      <c r="B56" s="78"/>
    </row>
    <row r="57" spans="2:197" ht="4.5" customHeight="1">
      <c r="B57" s="78"/>
    </row>
    <row r="58" spans="2:197" ht="26.25" customHeight="1">
      <c r="B58" s="77" t="str">
        <f ca="1">IFERROR(INDEX(Mach,(ROW()-4)/3,1),"")</f>
        <v/>
      </c>
      <c r="C58" s="2"/>
      <c r="CV58" s="2"/>
      <c r="GO58" s="2"/>
    </row>
    <row r="59" spans="2:197" ht="4.5" customHeight="1">
      <c r="B59" s="78"/>
    </row>
    <row r="60" spans="2:197" ht="4.5" customHeight="1">
      <c r="B60" s="78"/>
    </row>
    <row r="61" spans="2:197" ht="26.25" customHeight="1">
      <c r="B61" s="77" t="str">
        <f ca="1">IFERROR(INDEX(Mach,(ROW()-4)/3,1),"")</f>
        <v/>
      </c>
      <c r="C61" s="2"/>
      <c r="CV61" s="2"/>
      <c r="GO61" s="2"/>
    </row>
    <row r="62" spans="2:197" ht="4.5" customHeight="1">
      <c r="B62" s="78"/>
    </row>
    <row r="63" spans="2:197" ht="4.5" customHeight="1">
      <c r="B63" s="78"/>
    </row>
    <row r="64" spans="2:197" ht="26.25" customHeight="1">
      <c r="B64" s="77" t="str">
        <f ca="1">IFERROR(INDEX(Mach,(ROW()-4)/3,1),"")</f>
        <v/>
      </c>
      <c r="C64" s="2"/>
      <c r="CV64" s="2"/>
      <c r="GO64" s="2"/>
    </row>
    <row r="65" spans="2:197" ht="4.5" customHeight="1">
      <c r="B65" s="78"/>
    </row>
    <row r="66" spans="2:197" ht="4.5" customHeight="1">
      <c r="B66" s="78"/>
    </row>
    <row r="67" spans="2:197" ht="26.25" customHeight="1">
      <c r="B67" s="77" t="str">
        <f ca="1">IFERROR(INDEX(Mach,(ROW()-4)/3,1),"")</f>
        <v/>
      </c>
      <c r="C67" s="2"/>
      <c r="CV67" s="2"/>
      <c r="GO67" s="2"/>
    </row>
    <row r="68" spans="2:197" ht="4.5" customHeight="1">
      <c r="B68" s="78"/>
    </row>
    <row r="69" spans="2:197" ht="4.5" customHeight="1">
      <c r="B69" s="78"/>
    </row>
    <row r="70" spans="2:197" ht="26.25" customHeight="1">
      <c r="B70" s="77" t="str">
        <f ca="1">IFERROR(INDEX(Mach,(ROW()-4)/3,1),"")</f>
        <v/>
      </c>
      <c r="C70" s="2"/>
      <c r="CV70" s="2"/>
      <c r="GO70" s="2"/>
    </row>
    <row r="71" spans="2:197" ht="4.5" customHeight="1">
      <c r="B71" s="78"/>
    </row>
    <row r="72" spans="2:197" ht="4.5" customHeight="1">
      <c r="B72" s="78"/>
    </row>
    <row r="73" spans="2:197" ht="26.25" customHeight="1">
      <c r="B73" s="77" t="str">
        <f ca="1">IFERROR(INDEX(Mach,(ROW()-4)/3,1),"")</f>
        <v/>
      </c>
      <c r="C73" s="2"/>
      <c r="CV73" s="2"/>
      <c r="GO73" s="2"/>
    </row>
    <row r="74" spans="2:197" ht="4.5" customHeight="1">
      <c r="B74" s="78"/>
    </row>
    <row r="75" spans="2:197" ht="4.5" customHeight="1">
      <c r="B75" s="78"/>
    </row>
    <row r="76" spans="2:197" ht="26.25" customHeight="1">
      <c r="B76" s="77" t="str">
        <f ca="1">IFERROR(INDEX(Mach,(ROW()-4)/3,1),"")</f>
        <v/>
      </c>
      <c r="C76" s="2"/>
      <c r="CV76" s="2"/>
      <c r="GO76" s="2"/>
    </row>
    <row r="77" spans="2:197" ht="4.5" customHeight="1">
      <c r="B77" s="78"/>
    </row>
    <row r="78" spans="2:197" ht="4.5" customHeight="1">
      <c r="B78" s="78"/>
    </row>
    <row r="79" spans="2:197" ht="26.25" customHeight="1">
      <c r="B79" s="77" t="str">
        <f ca="1">IFERROR(INDEX(Mach,(ROW()-4)/3,1),"")</f>
        <v/>
      </c>
      <c r="C79" s="2"/>
      <c r="CV79" s="2"/>
      <c r="GO79" s="2"/>
    </row>
    <row r="80" spans="2:197" ht="4.5" customHeight="1">
      <c r="B80" s="78"/>
    </row>
    <row r="81" spans="2:197" ht="4.5" customHeight="1">
      <c r="B81" s="78"/>
    </row>
    <row r="82" spans="2:197" ht="26.25" customHeight="1">
      <c r="B82" s="77" t="str">
        <f ca="1">IFERROR(INDEX(Mach,(ROW()-4)/3,1),"")</f>
        <v/>
      </c>
      <c r="C82" s="2"/>
      <c r="CV82" s="2"/>
      <c r="GO82" s="2"/>
    </row>
    <row r="83" spans="2:197" ht="4.5" customHeight="1">
      <c r="B83" s="78"/>
    </row>
    <row r="84" spans="2:197" ht="4.5" customHeight="1">
      <c r="B84" s="78"/>
    </row>
    <row r="85" spans="2:197" ht="26.25" customHeight="1">
      <c r="B85" s="77" t="str">
        <f ca="1">IFERROR(INDEX(Mach,(ROW()-4)/3,1),"")</f>
        <v/>
      </c>
      <c r="C85" s="2"/>
      <c r="CV85" s="2"/>
      <c r="GO85" s="2"/>
    </row>
    <row r="86" spans="2:197" ht="4.5" customHeight="1">
      <c r="B86" s="78"/>
    </row>
    <row r="87" spans="2:197" ht="4.5" customHeight="1">
      <c r="B87" s="78"/>
    </row>
    <row r="88" spans="2:197" ht="26.25" customHeight="1">
      <c r="B88" s="77" t="str">
        <f ca="1">IFERROR(INDEX(Mach,(ROW()-4)/3,1),"")</f>
        <v/>
      </c>
      <c r="C88" s="2"/>
      <c r="CV88" s="2"/>
      <c r="GO88" s="2"/>
    </row>
    <row r="89" spans="2:197" ht="4.5" customHeight="1">
      <c r="B89" s="78"/>
    </row>
    <row r="90" spans="2:197" ht="4.5" customHeight="1">
      <c r="B90" s="78"/>
    </row>
    <row r="91" spans="2:197" ht="26.25" customHeight="1">
      <c r="B91" s="77" t="str">
        <f ca="1">IFERROR(INDEX(Mach,(ROW()-4)/3,1),"")</f>
        <v/>
      </c>
      <c r="C91" s="2"/>
      <c r="CV91" s="2"/>
      <c r="GO91" s="2"/>
    </row>
    <row r="92" spans="2:197" ht="4.5" customHeight="1">
      <c r="B92" s="78"/>
    </row>
    <row r="93" spans="2:197" ht="4.5" customHeight="1">
      <c r="B93" s="78"/>
    </row>
    <row r="94" spans="2:197" ht="26.25" customHeight="1">
      <c r="B94" s="77" t="str">
        <f ca="1">IFERROR(INDEX(Mach,(ROW()-4)/3,1),"")</f>
        <v/>
      </c>
      <c r="C94" s="2"/>
      <c r="CV94" s="2"/>
      <c r="GO94" s="2"/>
    </row>
    <row r="95" spans="2:197" ht="4.5" customHeight="1"/>
  </sheetData>
  <mergeCells count="49">
    <mergeCell ref="G4:H4"/>
    <mergeCell ref="K4:L4"/>
    <mergeCell ref="O4:P4"/>
    <mergeCell ref="S4:T4"/>
    <mergeCell ref="AQ4:AR4"/>
    <mergeCell ref="CQ4:CR4"/>
    <mergeCell ref="BC4:BD4"/>
    <mergeCell ref="BG4:BH4"/>
    <mergeCell ref="BK4:BL4"/>
    <mergeCell ref="BO4:BP4"/>
    <mergeCell ref="AU4:AV4"/>
    <mergeCell ref="AY4:AZ4"/>
    <mergeCell ref="W4:X4"/>
    <mergeCell ref="AA4:AB4"/>
    <mergeCell ref="AE4:AF4"/>
    <mergeCell ref="AI4:AJ4"/>
    <mergeCell ref="AM4:AN4"/>
    <mergeCell ref="EN4:EO4"/>
    <mergeCell ref="B3:B4"/>
    <mergeCell ref="D3:CU3"/>
    <mergeCell ref="CW3:GN3"/>
    <mergeCell ref="CZ4:DA4"/>
    <mergeCell ref="DD4:DE4"/>
    <mergeCell ref="DH4:DI4"/>
    <mergeCell ref="DL4:DM4"/>
    <mergeCell ref="DP4:DQ4"/>
    <mergeCell ref="BS4:BT4"/>
    <mergeCell ref="BW4:BX4"/>
    <mergeCell ref="CA4:CB4"/>
    <mergeCell ref="CE4:CF4"/>
    <mergeCell ref="CI4:CJ4"/>
    <mergeCell ref="CM4:CN4"/>
    <mergeCell ref="DT4:DU4"/>
    <mergeCell ref="DX4:DY4"/>
    <mergeCell ref="EB4:EC4"/>
    <mergeCell ref="EF4:EG4"/>
    <mergeCell ref="EJ4:EK4"/>
    <mergeCell ref="GJ4:GK4"/>
    <mergeCell ref="ER4:ES4"/>
    <mergeCell ref="EV4:EW4"/>
    <mergeCell ref="EZ4:FA4"/>
    <mergeCell ref="FD4:FE4"/>
    <mergeCell ref="FH4:FI4"/>
    <mergeCell ref="FL4:FM4"/>
    <mergeCell ref="FP4:FQ4"/>
    <mergeCell ref="FT4:FU4"/>
    <mergeCell ref="FX4:FY4"/>
    <mergeCell ref="GB4:GC4"/>
    <mergeCell ref="GF4:GG4"/>
  </mergeCells>
  <conditionalFormatting sqref="B7">
    <cfRule type="cellIs" dxfId="51" priority="1759" operator="notEqual">
      <formula>""</formula>
    </cfRule>
  </conditionalFormatting>
  <conditionalFormatting sqref="C7 CV7 GO7 A7">
    <cfRule type="expression" dxfId="50" priority="1755">
      <formula>$B7&lt;&gt;""</formula>
    </cfRule>
  </conditionalFormatting>
  <conditionalFormatting sqref="C8 CV8 GO8 A8">
    <cfRule type="expression" dxfId="49" priority="1754">
      <formula>$B7&lt;&gt;""</formula>
    </cfRule>
  </conditionalFormatting>
  <conditionalFormatting sqref="D6:CU6 CW6:GN6">
    <cfRule type="expression" dxfId="48" priority="1726">
      <formula>$B7&lt;&gt;""</formula>
    </cfRule>
  </conditionalFormatting>
  <conditionalFormatting sqref="CV6 GO6">
    <cfRule type="expression" dxfId="47" priority="1723">
      <formula>$B7&lt;&gt;""</formula>
    </cfRule>
    <cfRule type="expression" priority="1724">
      <formula>$B7&lt;&gt;""</formula>
    </cfRule>
  </conditionalFormatting>
  <conditionalFormatting sqref="D7:CU7">
    <cfRule type="expression" dxfId="46" priority="797">
      <formula>AND($B7&lt;&gt;"",COUNTIF(Feries,$D$3)&gt;0)</formula>
    </cfRule>
    <cfRule type="expression" dxfId="45" priority="798">
      <formula>AND($B7&lt;&gt;"",VLOOKUP(WEEKDAY($D$3,2),TbJ,3,0)="PT")</formula>
    </cfRule>
  </conditionalFormatting>
  <conditionalFormatting sqref="CW7:GN7">
    <cfRule type="expression" dxfId="44" priority="787">
      <formula>AND($B7&lt;&gt;"",COUNTIF(Feries,$CW$3)&gt;0)</formula>
    </cfRule>
    <cfRule type="expression" dxfId="43" priority="788">
      <formula>AND($B7&lt;&gt;"",VLOOKUP(WEEKDAY($CW$3,2),TbJ,3,0)="PT")</formula>
    </cfRule>
  </conditionalFormatting>
  <conditionalFormatting sqref="A6:B6">
    <cfRule type="expression" dxfId="42" priority="1896">
      <formula>$B7&lt;&gt;""</formula>
    </cfRule>
  </conditionalFormatting>
  <conditionalFormatting sqref="A8">
    <cfRule type="expression" dxfId="41" priority="1899">
      <formula>$B7&lt;&gt;""</formula>
    </cfRule>
  </conditionalFormatting>
  <conditionalFormatting sqref="C6">
    <cfRule type="expression" dxfId="40" priority="1902">
      <formula>$B7&lt;&gt;""</formula>
    </cfRule>
    <cfRule type="expression" priority="1903">
      <formula>$B7&lt;&gt;""</formula>
    </cfRule>
  </conditionalFormatting>
  <conditionalFormatting sqref="A6">
    <cfRule type="expression" dxfId="39" priority="1912">
      <formula>$B7&lt;&gt;""</formula>
    </cfRule>
  </conditionalFormatting>
  <conditionalFormatting sqref="D7:CU7">
    <cfRule type="expression" dxfId="38" priority="1915">
      <formula>AND($B7&lt;&gt;"",SUMPRODUCT(--(Mchn=$B7)*--(MROUND(DD+HD,1/144)&lt;=$D$3+D$1)*--(MROUND(DF+HF,1/144)&gt;=$D$3+E$1),(NoP))=4,D$1&gt;=VLOOKUP(WEEKDAY($D$3,2),TbJ,4,0),E$1&lt;=VLOOKUP(WEEKDAY($D$3,2),TbJ,5,0))</formula>
    </cfRule>
    <cfRule type="expression" dxfId="37" priority="1916">
      <formula>AND($B7&lt;&gt;"",SUMPRODUCT(--(Mchn=$B7)*--(MROUND(DD+HD,1/144)&lt;=$D$3+D$1)*--(MROUND(DF+HF,1/144)&gt;=$D$3+E$1),(NoP))=3,D$1&gt;=VLOOKUP(WEEKDAY($D$3,2),TbJ,4,0),E$1&lt;=VLOOKUP(WEEKDAY($D$3,2),TbJ,5,0))</formula>
    </cfRule>
    <cfRule type="expression" dxfId="36" priority="1917">
      <formula>AND($B7&lt;&gt;"",SUMPRODUCT(--(Mchn=$B7)*--(MROUND(DD+HD,1/144)&lt;=$D$3+D$1)*--(MROUND(DF+HF,1/144)&gt;=$D$3+E$1),(NoP))=2,D$1&gt;=VLOOKUP(WEEKDAY($D$3,2),TbJ,4,0),E$1&lt;=VLOOKUP(WEEKDAY($D$3,2),TbJ,5,0))</formula>
    </cfRule>
    <cfRule type="expression" dxfId="35" priority="1918">
      <formula>AND($B7&lt;&gt;"",SUMPRODUCT(--(Mchn=$B7)*--(MROUND(DD+HD,1/144)&lt;=$D$3+D$1)*--(MROUND(DF+HF,1/144)&gt;=$D$3+E$1),(NoP))=1,D$1&gt;=VLOOKUP(WEEKDAY($D$3,2),TbJ,4,0),E$1&lt;=VLOOKUP(WEEKDAY($D$3,2),TbJ,5,0))</formula>
    </cfRule>
    <cfRule type="expression" dxfId="34" priority="1919">
      <formula>AND($B7&lt;&gt;"",SUMPRODUCT(--(Mchn=$B7)*--(MROUND(DD+HD,1/144)&lt;=$D$3+D$1)*--(MROUND(DF+HF,1/144)&gt;=$D$3+E$1),(NoP))=5,D$1&gt;=VLOOKUP(WEEKDAY($D$3,2),TbJ,4,0),E$1&lt;=VLOOKUP(WEEKDAY($D$3,2),TbJ,5,0))</formula>
    </cfRule>
  </conditionalFormatting>
  <conditionalFormatting sqref="CW7:GN7">
    <cfRule type="expression" dxfId="33" priority="1920">
      <formula>AND($B7&lt;&gt;"",SUMPRODUCT(--(Mchn=$B7)*--(MROUND(DD+HD,1/144)&lt;=$CW$3+CW$1)*--(MROUND(DF+HF,1/144)&gt;=$CW$3+CX$1),(NoP))=4,CW$1&gt;=VLOOKUP(WEEKDAY($CW$3,2),TbJ,4,0),CX$1&lt;=VLOOKUP(WEEKDAY($CW$3,2),TbJ,5,0))</formula>
    </cfRule>
    <cfRule type="expression" dxfId="32" priority="1921">
      <formula>AND($B7&lt;&gt;"",SUMPRODUCT(--(Mchn=$B7)*--(MROUND(DD+HD,1/144)&lt;=$CW$3+CW$1)*--(MROUND(DF+HF,1/144)&gt;=$CW$3+CX$1),(NoP))=3,CW$1&gt;=VLOOKUP(WEEKDAY($CW$3,2),TbJ,4,0),CX$1&lt;=VLOOKUP(WEEKDAY($CW$3,2),TbJ,5,0))</formula>
    </cfRule>
    <cfRule type="expression" dxfId="31" priority="1922">
      <formula>AND($B7&lt;&gt;"",SUMPRODUCT(--(Mchn=$B7)*--(MROUND(DD+HD,1/144)&lt;=$CW$3+CW$1)*--(MROUND(DF+HF,1/144)&gt;=$CW$3+CX$1),(NoP))=2,CW$1&gt;=VLOOKUP(WEEKDAY($CW$3,2),TbJ,4,0),CX$1&lt;=VLOOKUP(WEEKDAY($CW$3,2),TbJ,5,0))</formula>
    </cfRule>
    <cfRule type="expression" dxfId="30" priority="1923">
      <formula>AND($B7&lt;&gt;"",SUMPRODUCT(--(Mchn=$B7)*--(MROUND(DD+HD,1/144)&lt;=$CW$3+CW$1)*--(MROUND(DF+HF,1/144)&gt;=$CW$3+CX$1),(NoP))=1,CW$1&gt;=VLOOKUP(WEEKDAY($CW$3,2),TbJ,4,0),CX$1&lt;=VLOOKUP(WEEKDAY($CW$3,2),TbJ,5,0))</formula>
    </cfRule>
    <cfRule type="expression" dxfId="29" priority="1924">
      <formula>AND($B7&lt;&gt;"",SUMPRODUCT(--(Mchn=$B7)*--(MROUND(DD+HD,1/144)&lt;=$CW$3+CW$1)*--(MROUND(DF+HF,1/144)&gt;=$CW$3+CX$1),(NoP))=5,CW$1&gt;=VLOOKUP(WEEKDAY($CW$3,2),TbJ,4,0),CX$1&lt;=VLOOKUP(WEEKDAY($CW$3,2),TbJ,5,0))</formula>
    </cfRule>
  </conditionalFormatting>
  <conditionalFormatting sqref="B8">
    <cfRule type="expression" dxfId="28" priority="31">
      <formula>$B7&lt;&gt;""</formula>
    </cfRule>
  </conditionalFormatting>
  <conditionalFormatting sqref="D8:CU8">
    <cfRule type="expression" dxfId="27" priority="30">
      <formula>$B7&lt;&gt;""</formula>
    </cfRule>
  </conditionalFormatting>
  <conditionalFormatting sqref="CW8:GN8">
    <cfRule type="expression" dxfId="26" priority="29">
      <formula>$B7&lt;&gt;""</formula>
    </cfRule>
  </conditionalFormatting>
  <conditionalFormatting sqref="B10 B13 B16 B19 B22 B25 B28 B31 B34 B37 B40 B43 B46 B49 B52 B55 B58 B61 B64 B67 B70 B73 B76 B79 B82 B85 B88 B91 B94">
    <cfRule type="cellIs" dxfId="25" priority="28" operator="notEqual">
      <formula>""</formula>
    </cfRule>
  </conditionalFormatting>
  <conditionalFormatting sqref="C10 C13 C16 C19 C22 C25 C28 C31 C34 C37 C40 C43 C46 C49 C52 C55 C58 C61 C64 C67 C70 C73 C76 C79 C82 C85 C88 C91 C94 CV10 CV13 CV16 CV19 CV22 CV25 CV28 CV31 CV34 CV37 CV40 CV43 CV46 CV49 CV52 CV55 CV58 CV61 CV64 CV67 CV70 CV73 CV76 CV79 CV82 CV85 CV88 CV91 CV94 GO10 GO13 GO16 GO19 GO22 GO25 GO28 GO31 GO34 GO37 GO40 GO43 GO46 GO49 GO52 GO55 GO58 GO61 GO64 GO67 GO70 GO73 GO76 GO79 GO82 GO85 GO88 GO91 GO94 A10 A13 A16 A19 A22 A25 A28 A31 A34 A37 A40 A43 A46 A49 A52 A55 A58 A61 A64 A67 A70 A73 A76 A79 A82 A85 A88 A91 A94">
    <cfRule type="expression" dxfId="24" priority="27">
      <formula>$B10&lt;&gt;""</formula>
    </cfRule>
  </conditionalFormatting>
  <conditionalFormatting sqref="C11 C14 C17 C20 C23 C26 C29 C32 C35 C38 C41 C44 C47 C50 C53 C56 C59 C62 C65 C68 C71 C74 C77 C80 C83 C86 C89 C92 C95 CV11 CV14 CV17 CV20 CV23 CV26 CV29 CV32 CV35 CV38 CV41 CV44 CV47 CV50 CV53 CV56 CV59 CV62 CV65 CV68 CV71 CV74 CV77 CV80 CV83 CV86 CV89 CV92 CV95 GO11 GO14 GO17 GO20 GO23 GO26 GO29 GO32 GO35 GO38 GO41 GO44 GO47 GO50 GO53 GO56 GO59 GO62 GO65 GO68 GO71 GO74 GO77 GO80 GO83 GO86 GO89 GO92 GO95 A11 A14 A17 A20 A23 A26 A29 A32 A35 A38 A41 A44 A47 A50 A53 A56 A59 A62 A65 A68 A71 A74 A77 A80 A83 A86 A89 A92 A95">
    <cfRule type="expression" dxfId="23" priority="26">
      <formula>$B10&lt;&gt;""</formula>
    </cfRule>
  </conditionalFormatting>
  <conditionalFormatting sqref="D9:CU9 D12:CU12 D15:CU15 D18:CU18 D21:CU21 D24:CU24 D27:CU27 D30:CU30 D33:CU33 D36:CU36 D39:CU39 D42:CU42 D45:CU45 D48:CU48 D51:CU51 D54:CU54 D57:CU57 D60:CU60 D63:CU63 D66:CU66 D69:CU69 D72:CU72 D75:CU75 D78:CU78 D81:CU81 D84:CU84 D87:CU87 D90:CU90 D93:CU93 CW9:GN9 CW12:GN12 CW15:GN15 CW18:GN18 CW21:GN21 CW24:GN24 CW27:GN27 CW30:GN30 CW33:GN33 CW36:GN36 CW39:GN39 CW42:GN42 CW45:GN45 CW48:GN48 CW51:GN51 CW54:GN54 CW57:GN57 CW60:GN60 CW63:GN63 CW66:GN66 CW69:GN69 CW72:GN72 CW75:GN75 CW78:GN78 CW81:GN81 CW84:GN84 CW87:GN87 CW90:GN90 CW93:GN93">
    <cfRule type="expression" dxfId="22" priority="25">
      <formula>$B10&lt;&gt;""</formula>
    </cfRule>
  </conditionalFormatting>
  <conditionalFormatting sqref="CV9 CV12 CV15 CV18 CV21 CV24 CV27 CV30 CV33 CV36 CV39 CV42 CV45 CV48 CV51 CV54 CV57 CV60 CV63 CV66 CV69 CV72 CV75 CV78 CV81 CV84 CV87 CV90 CV93 GO9 GO12 GO15 GO18 GO21 GO24 GO27 GO30 GO33 GO36 GO39 GO42 GO45 GO48 GO51 GO54 GO57 GO60 GO63 GO66 GO69 GO72 GO75 GO78 GO81 GO84 GO87 GO90 GO93">
    <cfRule type="expression" dxfId="21" priority="23">
      <formula>$B10&lt;&gt;""</formula>
    </cfRule>
    <cfRule type="expression" priority="24">
      <formula>$B10&lt;&gt;""</formula>
    </cfRule>
  </conditionalFormatting>
  <conditionalFormatting sqref="D10:CU10 D13:CU13 D16:CU16 D19:CU19 D22:CU22 D25:CU25 D28:CU28 D31:CU31 D34:CU34 D37:CU37 D40:CU40 D43:CU43 D46:CU46 D49:CU49 D52:CU52 D55:CU55 D58:CU58 D61:CU61 D64:CU64 D67:CU67 D70:CU70 D73:CU73 D76:CU76 D79:CU79 D82:CU82 D85:CU85 D88:CU88 D91:CU91 D94:CU94">
    <cfRule type="expression" dxfId="20" priority="21">
      <formula>AND($B10&lt;&gt;"",COUNTIF(Feries,$D$3)&gt;0)</formula>
    </cfRule>
    <cfRule type="expression" dxfId="19" priority="22">
      <formula>AND($B10&lt;&gt;"",VLOOKUP(WEEKDAY($D$3,2),TbJ,3,0)="PT")</formula>
    </cfRule>
  </conditionalFormatting>
  <conditionalFormatting sqref="CW10:GN10 CW13:GN13 CW16:GN16 CW19:GN19 CW22:GN22 CW25:GN25 CW28:GN28 CW31:GN31 CW34:GN34 CW37:GN37 CW40:GN40 CW43:GN43 CW46:GN46 CW49:GN49 CW52:GN52 CW55:GN55 CW58:GN58 CW61:GN61 CW64:GN64 CW67:GN67 CW70:GN70 CW73:GN73 CW76:GN76 CW79:GN79 CW82:GN82 CW85:GN85 CW88:GN88 CW91:GN91 CW94:GN94">
    <cfRule type="expression" dxfId="18" priority="19">
      <formula>AND($B10&lt;&gt;"",COUNTIF(Feries,$CW$3)&gt;0)</formula>
    </cfRule>
    <cfRule type="expression" dxfId="0" priority="20">
      <formula>AND($B10&lt;&gt;"",VLOOKUP(WEEKDAY($CW$3,2),TbJ,3,0)="PT")</formula>
    </cfRule>
  </conditionalFormatting>
  <conditionalFormatting sqref="A9:B9 A12:B12 A15:B15 A18:B18 A21:B21 A24:B24 A27:B27 A30:B30 A33:B33 A36:B36 A39:B39 A42:B42 A45:B45 A48:B48 A51:B51 A54:B54 A57:B57 A60:B60 A63:B63 A66:B66 A69:B69 A72:B72 A75:B75 A78:B78 A81:B81 A84:B84 A87:B87 A90:B90 A93:B93">
    <cfRule type="expression" dxfId="17" priority="18">
      <formula>$B10&lt;&gt;""</formula>
    </cfRule>
  </conditionalFormatting>
  <conditionalFormatting sqref="A11 A14 A17 A20 A23 A26 A29 A32 A35 A38 A41 A44 A47 A50 A53 A56 A59 A62 A65 A68 A71 A74 A77 A80 A83 A86 A89 A92 A95">
    <cfRule type="expression" dxfId="16" priority="17">
      <formula>$B10&lt;&gt;""</formula>
    </cfRule>
  </conditionalFormatting>
  <conditionalFormatting sqref="C9 C12 C15 C18 C21 C24 C27 C30 C33 C36 C39 C42 C45 C48 C51 C54 C57 C60 C63 C66 C69 C72 C75 C78 C81 C84 C87 C90 C93">
    <cfRule type="expression" dxfId="15" priority="15">
      <formula>$B10&lt;&gt;""</formula>
    </cfRule>
    <cfRule type="expression" priority="16">
      <formula>$B10&lt;&gt;""</formula>
    </cfRule>
  </conditionalFormatting>
  <conditionalFormatting sqref="A9 A12 A15 A18 A21 A24 A27 A30 A33 A36 A39 A42 A45 A48 A51 A54 A57 A60 A63 A66 A69 A72 A75 A78 A81 A84 A87 A90 A93">
    <cfRule type="expression" dxfId="14" priority="14">
      <formula>$B10&lt;&gt;""</formula>
    </cfRule>
  </conditionalFormatting>
  <conditionalFormatting sqref="D10:CU10 D13:CU13 D16:CU16 D19:CU19 D22:CU22 D25:CU25 D28:CU28 D31:CU31 D34:CU34 D37:CU37 D40:CU40 D43:CU43 D46:CU46 D49:CU49 D52:CU52 D55:CU55 D58:CU58 D61:CU61 D64:CU64 D67:CU67 D70:CU70 D73:CU73 D76:CU76 D79:CU79 D82:CU82 D85:CU85 D88:CU88 D91:CU91 D94:CU94">
    <cfRule type="expression" dxfId="13" priority="9">
      <formula>AND($B10&lt;&gt;"",SUMPRODUCT(--(Mchn=$B10)*--(MROUND(DD+HD,1/144)&lt;=$D$3+D$1)*--(MROUND(DF+HF,1/144)&gt;=$D$3+E$1),(NoP))=4,D$1&gt;=VLOOKUP(WEEKDAY($D$3,2),TbJ,4,0),E$1&lt;=VLOOKUP(WEEKDAY($D$3,2),TbJ,5,0))</formula>
    </cfRule>
    <cfRule type="expression" dxfId="12" priority="10">
      <formula>AND($B10&lt;&gt;"",SUMPRODUCT(--(Mchn=$B10)*--(MROUND(DD+HD,1/144)&lt;=$D$3+D$1)*--(MROUND(DF+HF,1/144)&gt;=$D$3+E$1),(NoP))=3,D$1&gt;=VLOOKUP(WEEKDAY($D$3,2),TbJ,4,0),E$1&lt;=VLOOKUP(WEEKDAY($D$3,2),TbJ,5,0))</formula>
    </cfRule>
    <cfRule type="expression" dxfId="11" priority="11">
      <formula>AND($B10&lt;&gt;"",SUMPRODUCT(--(Mchn=$B10)*--(MROUND(DD+HD,1/144)&lt;=$D$3+D$1)*--(MROUND(DF+HF,1/144)&gt;=$D$3+E$1),(NoP))=2,D$1&gt;=VLOOKUP(WEEKDAY($D$3,2),TbJ,4,0),E$1&lt;=VLOOKUP(WEEKDAY($D$3,2),TbJ,5,0))</formula>
    </cfRule>
    <cfRule type="expression" dxfId="10" priority="12">
      <formula>AND($B10&lt;&gt;"",SUMPRODUCT(--(Mchn=$B10)*--(MROUND(DD+HD,1/144)&lt;=$D$3+D$1)*--(MROUND(DF+HF,1/144)&gt;=$D$3+E$1),(NoP))=1,D$1&gt;=VLOOKUP(WEEKDAY($D$3,2),TbJ,4,0),E$1&lt;=VLOOKUP(WEEKDAY($D$3,2),TbJ,5,0))</formula>
    </cfRule>
    <cfRule type="expression" dxfId="9" priority="13">
      <formula>AND($B10&lt;&gt;"",SUMPRODUCT(--(Mchn=$B10)*--(MROUND(DD+HD,1/144)&lt;=$D$3+D$1)*--(MROUND(DF+HF,1/144)&gt;=$D$3+E$1),(NoP))=5,D$1&gt;=VLOOKUP(WEEKDAY($D$3,2),TbJ,4,0),E$1&lt;=VLOOKUP(WEEKDAY($D$3,2),TbJ,5,0))</formula>
    </cfRule>
  </conditionalFormatting>
  <conditionalFormatting sqref="CW10:GN10 CW13:GN13 CW16:GN16 CW19:GN19 CW22:GN22 CW25:GN25 CW28:GN28 CW31:GN31 CW34:GN34 CW37:GN37 CW40:GN40 CW43:GN43 CW46:GN46 CW49:GN49 CW52:GN52 CW55:GN55 CW58:GN58 CW61:GN61 CW64:GN64 CW67:GN67 CW70:GN70 CW73:GN73 CW76:GN76 CW79:GN79 CW82:GN82 CW85:GN85 CW88:GN88 CW91:GN91 CW94:GN94">
    <cfRule type="expression" dxfId="8" priority="4">
      <formula>AND($B10&lt;&gt;"",SUMPRODUCT(--(Mchn=$B10)*--(MROUND(DD+HD,1/144)&lt;=$CW$3+CW$1)*--(MROUND(DF+HF,1/144)&gt;=$CW$3+CX$1),(NoP))=4,CW$1&gt;=VLOOKUP(WEEKDAY($CW$3,2),TbJ,4,0),CX$1&lt;=VLOOKUP(WEEKDAY($CW$3,2),TbJ,5,0))</formula>
    </cfRule>
    <cfRule type="expression" dxfId="7" priority="5">
      <formula>AND($B10&lt;&gt;"",SUMPRODUCT(--(Mchn=$B10)*--(MROUND(DD+HD,1/144)&lt;=$CW$3+CW$1)*--(MROUND(DF+HF,1/144)&gt;=$CW$3+CX$1),(NoP))=3,CW$1&gt;=VLOOKUP(WEEKDAY($CW$3,2),TbJ,4,0),CX$1&lt;=VLOOKUP(WEEKDAY($CW$3,2),TbJ,5,0))</formula>
    </cfRule>
    <cfRule type="expression" dxfId="6" priority="6">
      <formula>AND($B10&lt;&gt;"",SUMPRODUCT(--(Mchn=$B10)*--(MROUND(DD+HD,1/144)&lt;=$CW$3+CW$1)*--(MROUND(DF+HF,1/144)&gt;=$CW$3+CX$1),(NoP))=2,CW$1&gt;=VLOOKUP(WEEKDAY($CW$3,2),TbJ,4,0),CX$1&lt;=VLOOKUP(WEEKDAY($CW$3,2),TbJ,5,0))</formula>
    </cfRule>
    <cfRule type="expression" dxfId="5" priority="7">
      <formula>AND($B10&lt;&gt;"",SUMPRODUCT(--(Mchn=$B10)*--(MROUND(DD+HD,1/144)&lt;=$CW$3+CW$1)*--(MROUND(DF+HF,1/144)&gt;=$CW$3+CX$1),(NoP))=1,CW$1&gt;=VLOOKUP(WEEKDAY($CW$3,2),TbJ,4,0),CX$1&lt;=VLOOKUP(WEEKDAY($CW$3,2),TbJ,5,0))</formula>
    </cfRule>
    <cfRule type="expression" dxfId="4" priority="8">
      <formula>AND($B10&lt;&gt;"",SUMPRODUCT(--(Mchn=$B10)*--(MROUND(DD+HD,1/144)&lt;=$CW$3+CW$1)*--(MROUND(DF+HF,1/144)&gt;=$CW$3+CX$1),(NoP))=5,CW$1&gt;=VLOOKUP(WEEKDAY($CW$3,2),TbJ,4,0),CX$1&lt;=VLOOKUP(WEEKDAY($CW$3,2),TbJ,5,0))</formula>
    </cfRule>
  </conditionalFormatting>
  <conditionalFormatting sqref="B11 B14 B17 B20 B23 B26 B29 B32 B35 B38 B41 B44 B47 B50 B53 B56 B59 B62 B65 B68 B71 B74 B77 B80 B83 B86 B89 B92 B95">
    <cfRule type="expression" dxfId="3" priority="3">
      <formula>$B10&lt;&gt;""</formula>
    </cfRule>
  </conditionalFormatting>
  <conditionalFormatting sqref="D11:CU11 D14:CU14 D17:CU17 D20:CU20 D23:CU23 D26:CU26 D29:CU29 D32:CU32 D35:CU35 D38:CU38 D41:CU41 D44:CU44 D47:CU47 D50:CU50 D53:CU53 D56:CU56 D59:CU59 D62:CU62 D65:CU65 D68:CU68 D71:CU71 D74:CU74 D77:CU77 D80:CU80 D83:CU83 D86:CU86 D89:CU89 D92:CU92 D95:CU95">
    <cfRule type="expression" dxfId="2" priority="2">
      <formula>$B10&lt;&gt;""</formula>
    </cfRule>
  </conditionalFormatting>
  <conditionalFormatting sqref="CW11:GN11 CW14:GN14 CW17:GN17 CW20:GN20 CW23:GN23 CW26:GN26 CW29:GN29 CW32:GN32 CW35:GN35 CW38:GN38 CW41:GN41 CW44:GN44 CW47:GN47 CW50:GN50 CW53:GN53 CW56:GN56 CW59:GN59 CW62:GN62 CW65:GN65 CW68:GN68 CW71:GN71 CW74:GN74 CW77:GN77 CW80:GN80 CW83:GN83 CW86:GN86 CW89:GN89 CW92:GN92 CW95:GN95">
    <cfRule type="expression" dxfId="1" priority="1">
      <formula>$B10&lt;&gt;""</formula>
    </cfRule>
  </conditionalFormatting>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sheetPr codeName="Sayfa4"/>
  <dimension ref="A1:F504"/>
  <sheetViews>
    <sheetView showGridLines="0" workbookViewId="0">
      <selection activeCell="C13" sqref="C13"/>
    </sheetView>
  </sheetViews>
  <sheetFormatPr defaultRowHeight="21" customHeight="1"/>
  <cols>
    <col min="1" max="1" width="15.28515625" style="4" customWidth="1"/>
    <col min="2" max="2" width="10.5703125" style="30" customWidth="1"/>
    <col min="3" max="3" width="4.42578125" style="31" customWidth="1"/>
    <col min="4" max="4" width="11.42578125" style="2" customWidth="1"/>
    <col min="5" max="5" width="10.28515625" style="2" customWidth="1"/>
    <col min="6" max="6" width="10.42578125" style="30" customWidth="1"/>
    <col min="7" max="7" width="12" style="1" customWidth="1"/>
    <col min="8" max="16384" width="9.140625" style="1"/>
  </cols>
  <sheetData>
    <row r="1" spans="1:6" ht="21" customHeight="1" thickBot="1">
      <c r="A1" s="32">
        <f ca="1">OFFSET(A2,MATCH(9.99999E+307,F:F)-2,,1,1)</f>
        <v>2</v>
      </c>
      <c r="B1" s="33">
        <f ca="1">INDEX(F:F,MATCH(9.99999E+307,F:F),1)</f>
        <v>0.28472222222222232</v>
      </c>
    </row>
    <row r="3" spans="1:6" ht="21" customHeight="1">
      <c r="A3" s="4">
        <f>DateD</f>
        <v>0</v>
      </c>
      <c r="B3" s="30">
        <f>HeureD</f>
        <v>0</v>
      </c>
      <c r="D3" s="2">
        <f>Durée</f>
        <v>0</v>
      </c>
      <c r="E3" s="2">
        <f>D3/24</f>
        <v>0</v>
      </c>
    </row>
    <row r="4" spans="1:6" ht="21" customHeight="1">
      <c r="A4" s="4">
        <f>IF(B3&lt;VLOOKUP(WEEKDAY(A3,2),TbJ,5,0),A3,A3+1)</f>
        <v>1</v>
      </c>
      <c r="B4" s="30" t="str">
        <f ca="1">IF(C4="T",VLOOKUP(WEEKDAY(A4,2),TbJ,5,0),"")</f>
        <v/>
      </c>
      <c r="C4" s="31" t="str">
        <f t="shared" ref="C4:C67" ca="1" si="0">IF(A4="","",IF(COUNTIF(Feries,A4)=1,"F",VLOOKUP(WEEKDAY(A4,2),TbJ,3,0)))</f>
        <v>PT</v>
      </c>
      <c r="D4" s="2" t="str">
        <f ca="1">IF(B4="","",IF(A4=A3,B4-B3,VLOOKUP(WEEKDAY(A4,2),TbJ,7,0)))</f>
        <v/>
      </c>
      <c r="E4" s="2" t="str">
        <f ca="1">IF(D4="","",MIN($E$3:E3)-D4)</f>
        <v/>
      </c>
      <c r="F4" s="30" t="str">
        <f ca="1">IF(E4="","",IF(E4&lt;0,B4+E4,""))</f>
        <v/>
      </c>
    </row>
    <row r="5" spans="1:6" ht="21" customHeight="1">
      <c r="A5" s="4">
        <f ca="1">IF(A4="","",IF(F4="",A4+1,""))</f>
        <v>2</v>
      </c>
      <c r="B5" s="30">
        <f t="shared" ref="B5:B68" ca="1" si="1">IF(A5="","",IF(C5="T",VLOOKUP(WEEKDAY(A5,2),TbJ,5,0),""))</f>
        <v>0.875</v>
      </c>
      <c r="C5" s="31" t="str">
        <f t="shared" ca="1" si="0"/>
        <v>T</v>
      </c>
      <c r="D5" s="2">
        <f t="shared" ref="D5:D68" ca="1" si="2">IF(B5="","",VLOOKUP(WEEKDAY(A5,2),TbJ,7,0))</f>
        <v>0.59027777777777768</v>
      </c>
      <c r="E5" s="2">
        <f ca="1">IF(D5="","",MIN($E$3:E4)-D5)</f>
        <v>-0.59027777777777768</v>
      </c>
      <c r="F5" s="30">
        <f ca="1">IF(E5="","",IF(E5&lt;0,B5+E5,""))</f>
        <v>0.28472222222222232</v>
      </c>
    </row>
    <row r="6" spans="1:6" ht="21" customHeight="1">
      <c r="A6" s="4" t="str">
        <f t="shared" ref="A6:A69" ca="1" si="3">IF(A5="","",IF(F5="",A5+1,""))</f>
        <v/>
      </c>
      <c r="B6" s="30" t="str">
        <f t="shared" ca="1" si="1"/>
        <v/>
      </c>
      <c r="C6" s="31" t="str">
        <f t="shared" ca="1" si="0"/>
        <v/>
      </c>
      <c r="D6" s="2" t="str">
        <f t="shared" ca="1" si="2"/>
        <v/>
      </c>
      <c r="E6" s="2" t="str">
        <f ca="1">IF(D6="","",MIN($E$3:E5)-D6)</f>
        <v/>
      </c>
      <c r="F6" s="30" t="str">
        <f t="shared" ref="F6:F69" ca="1" si="4">IF(E6="","",IF(E6&lt;0,B6+E6,""))</f>
        <v/>
      </c>
    </row>
    <row r="7" spans="1:6" ht="21" customHeight="1">
      <c r="A7" s="4" t="str">
        <f t="shared" ca="1" si="3"/>
        <v/>
      </c>
      <c r="B7" s="30" t="str">
        <f t="shared" ca="1" si="1"/>
        <v/>
      </c>
      <c r="C7" s="31" t="str">
        <f t="shared" ca="1" si="0"/>
        <v/>
      </c>
      <c r="D7" s="2" t="str">
        <f t="shared" ca="1" si="2"/>
        <v/>
      </c>
      <c r="E7" s="2" t="str">
        <f ca="1">IF(D7="","",MIN($E$3:E6)-D7)</f>
        <v/>
      </c>
      <c r="F7" s="30" t="str">
        <f t="shared" ca="1" si="4"/>
        <v/>
      </c>
    </row>
    <row r="8" spans="1:6" ht="21" customHeight="1">
      <c r="A8" s="4" t="str">
        <f t="shared" ca="1" si="3"/>
        <v/>
      </c>
      <c r="B8" s="30" t="str">
        <f t="shared" ca="1" si="1"/>
        <v/>
      </c>
      <c r="C8" s="31" t="str">
        <f t="shared" ca="1" si="0"/>
        <v/>
      </c>
      <c r="D8" s="2" t="str">
        <f t="shared" ca="1" si="2"/>
        <v/>
      </c>
      <c r="E8" s="2" t="str">
        <f ca="1">IF(D8="","",MIN($E$3:E7)-D8)</f>
        <v/>
      </c>
      <c r="F8" s="30" t="str">
        <f t="shared" ca="1" si="4"/>
        <v/>
      </c>
    </row>
    <row r="9" spans="1:6" ht="21" customHeight="1">
      <c r="A9" s="4" t="str">
        <f t="shared" ca="1" si="3"/>
        <v/>
      </c>
      <c r="B9" s="30" t="str">
        <f t="shared" ca="1" si="1"/>
        <v/>
      </c>
      <c r="C9" s="31" t="str">
        <f t="shared" ca="1" si="0"/>
        <v/>
      </c>
      <c r="D9" s="2" t="str">
        <f t="shared" ca="1" si="2"/>
        <v/>
      </c>
      <c r="E9" s="2" t="str">
        <f ca="1">IF(D9="","",MIN($E$3:E8)-D9)</f>
        <v/>
      </c>
      <c r="F9" s="30" t="str">
        <f t="shared" ca="1" si="4"/>
        <v/>
      </c>
    </row>
    <row r="10" spans="1:6" ht="21" customHeight="1">
      <c r="A10" s="4" t="str">
        <f t="shared" ca="1" si="3"/>
        <v/>
      </c>
      <c r="B10" s="30" t="str">
        <f t="shared" ca="1" si="1"/>
        <v/>
      </c>
      <c r="C10" s="31" t="str">
        <f t="shared" ca="1" si="0"/>
        <v/>
      </c>
      <c r="D10" s="2" t="str">
        <f t="shared" ca="1" si="2"/>
        <v/>
      </c>
      <c r="E10" s="2" t="str">
        <f ca="1">IF(D10="","",MIN($E$3:E9)-D10)</f>
        <v/>
      </c>
      <c r="F10" s="30" t="str">
        <f t="shared" ca="1" si="4"/>
        <v/>
      </c>
    </row>
    <row r="11" spans="1:6" ht="21" customHeight="1">
      <c r="A11" s="4" t="str">
        <f t="shared" ca="1" si="3"/>
        <v/>
      </c>
      <c r="B11" s="30" t="str">
        <f t="shared" ca="1" si="1"/>
        <v/>
      </c>
      <c r="C11" s="31" t="str">
        <f t="shared" ca="1" si="0"/>
        <v/>
      </c>
      <c r="D11" s="2" t="str">
        <f t="shared" ca="1" si="2"/>
        <v/>
      </c>
      <c r="E11" s="2" t="str">
        <f ca="1">IF(D11="","",MIN($E$3:E10)-D11)</f>
        <v/>
      </c>
      <c r="F11" s="30" t="str">
        <f t="shared" ca="1" si="4"/>
        <v/>
      </c>
    </row>
    <row r="12" spans="1:6" ht="21" customHeight="1">
      <c r="A12" s="4" t="str">
        <f t="shared" ca="1" si="3"/>
        <v/>
      </c>
      <c r="B12" s="30" t="str">
        <f t="shared" ca="1" si="1"/>
        <v/>
      </c>
      <c r="C12" s="31" t="str">
        <f t="shared" ca="1" si="0"/>
        <v/>
      </c>
      <c r="D12" s="2" t="str">
        <f t="shared" ca="1" si="2"/>
        <v/>
      </c>
      <c r="E12" s="2" t="str">
        <f ca="1">IF(D12="","",MIN($E$3:E11)-D12)</f>
        <v/>
      </c>
      <c r="F12" s="30" t="str">
        <f t="shared" ca="1" si="4"/>
        <v/>
      </c>
    </row>
    <row r="13" spans="1:6" ht="21" customHeight="1">
      <c r="A13" s="4" t="str">
        <f t="shared" ca="1" si="3"/>
        <v/>
      </c>
      <c r="B13" s="30" t="str">
        <f t="shared" ca="1" si="1"/>
        <v/>
      </c>
      <c r="C13" s="31" t="str">
        <f t="shared" ca="1" si="0"/>
        <v/>
      </c>
      <c r="D13" s="2" t="str">
        <f t="shared" ca="1" si="2"/>
        <v/>
      </c>
      <c r="E13" s="2" t="str">
        <f ca="1">IF(D13="","",MIN($E$3:E12)-D13)</f>
        <v/>
      </c>
      <c r="F13" s="30" t="str">
        <f t="shared" ca="1" si="4"/>
        <v/>
      </c>
    </row>
    <row r="14" spans="1:6" ht="21" customHeight="1">
      <c r="A14" s="4" t="str">
        <f t="shared" ca="1" si="3"/>
        <v/>
      </c>
      <c r="B14" s="30" t="str">
        <f t="shared" ca="1" si="1"/>
        <v/>
      </c>
      <c r="C14" s="31" t="str">
        <f t="shared" ca="1" si="0"/>
        <v/>
      </c>
      <c r="D14" s="2" t="str">
        <f t="shared" ca="1" si="2"/>
        <v/>
      </c>
      <c r="E14" s="2" t="str">
        <f ca="1">IF(D14="","",MIN($E$3:E13)-D14)</f>
        <v/>
      </c>
      <c r="F14" s="30" t="str">
        <f t="shared" ca="1" si="4"/>
        <v/>
      </c>
    </row>
    <row r="15" spans="1:6" ht="21" customHeight="1">
      <c r="A15" s="4" t="str">
        <f t="shared" ca="1" si="3"/>
        <v/>
      </c>
      <c r="B15" s="30" t="str">
        <f t="shared" ca="1" si="1"/>
        <v/>
      </c>
      <c r="C15" s="31" t="str">
        <f t="shared" ca="1" si="0"/>
        <v/>
      </c>
      <c r="D15" s="2" t="str">
        <f t="shared" ca="1" si="2"/>
        <v/>
      </c>
      <c r="E15" s="2" t="str">
        <f ca="1">IF(D15="","",MIN($E$3:E14)-D15)</f>
        <v/>
      </c>
      <c r="F15" s="30" t="str">
        <f t="shared" ca="1" si="4"/>
        <v/>
      </c>
    </row>
    <row r="16" spans="1:6" ht="21" customHeight="1">
      <c r="A16" s="4" t="str">
        <f t="shared" ca="1" si="3"/>
        <v/>
      </c>
      <c r="B16" s="30" t="str">
        <f t="shared" ca="1" si="1"/>
        <v/>
      </c>
      <c r="C16" s="31" t="str">
        <f t="shared" ca="1" si="0"/>
        <v/>
      </c>
      <c r="D16" s="2" t="str">
        <f t="shared" ca="1" si="2"/>
        <v/>
      </c>
      <c r="E16" s="2" t="str">
        <f ca="1">IF(D16="","",MIN($E$3:E15)-D16)</f>
        <v/>
      </c>
      <c r="F16" s="30" t="str">
        <f t="shared" ca="1" si="4"/>
        <v/>
      </c>
    </row>
    <row r="17" spans="1:6" ht="21" customHeight="1">
      <c r="A17" s="4" t="str">
        <f t="shared" ca="1" si="3"/>
        <v/>
      </c>
      <c r="B17" s="30" t="str">
        <f t="shared" ca="1" si="1"/>
        <v/>
      </c>
      <c r="C17" s="31" t="str">
        <f t="shared" ca="1" si="0"/>
        <v/>
      </c>
      <c r="D17" s="2" t="str">
        <f t="shared" ca="1" si="2"/>
        <v/>
      </c>
      <c r="E17" s="2" t="str">
        <f ca="1">IF(D17="","",MIN($E$3:E16)-D17)</f>
        <v/>
      </c>
      <c r="F17" s="30" t="str">
        <f t="shared" ca="1" si="4"/>
        <v/>
      </c>
    </row>
    <row r="18" spans="1:6" ht="21" customHeight="1">
      <c r="A18" s="4" t="str">
        <f t="shared" ca="1" si="3"/>
        <v/>
      </c>
      <c r="B18" s="30" t="str">
        <f t="shared" ca="1" si="1"/>
        <v/>
      </c>
      <c r="C18" s="31" t="str">
        <f t="shared" ca="1" si="0"/>
        <v/>
      </c>
      <c r="D18" s="2" t="str">
        <f t="shared" ca="1" si="2"/>
        <v/>
      </c>
      <c r="E18" s="2" t="str">
        <f ca="1">IF(D18="","",MIN($E$3:E17)-D18)</f>
        <v/>
      </c>
      <c r="F18" s="30" t="str">
        <f t="shared" ca="1" si="4"/>
        <v/>
      </c>
    </row>
    <row r="19" spans="1:6" ht="21" customHeight="1">
      <c r="A19" s="4" t="str">
        <f t="shared" ca="1" si="3"/>
        <v/>
      </c>
      <c r="B19" s="30" t="str">
        <f t="shared" ca="1" si="1"/>
        <v/>
      </c>
      <c r="C19" s="31" t="str">
        <f t="shared" ca="1" si="0"/>
        <v/>
      </c>
      <c r="D19" s="2" t="str">
        <f t="shared" ca="1" si="2"/>
        <v/>
      </c>
      <c r="E19" s="2" t="str">
        <f ca="1">IF(D19="","",MIN($E$3:E18)-D19)</f>
        <v/>
      </c>
      <c r="F19" s="30" t="str">
        <f t="shared" ca="1" si="4"/>
        <v/>
      </c>
    </row>
    <row r="20" spans="1:6" ht="21" customHeight="1">
      <c r="A20" s="4" t="str">
        <f t="shared" ca="1" si="3"/>
        <v/>
      </c>
      <c r="B20" s="30" t="str">
        <f t="shared" ca="1" si="1"/>
        <v/>
      </c>
      <c r="C20" s="31" t="str">
        <f t="shared" ca="1" si="0"/>
        <v/>
      </c>
      <c r="D20" s="2" t="str">
        <f t="shared" ca="1" si="2"/>
        <v/>
      </c>
      <c r="E20" s="2" t="str">
        <f ca="1">IF(D20="","",MIN($E$3:E19)-D20)</f>
        <v/>
      </c>
      <c r="F20" s="30" t="str">
        <f t="shared" ca="1" si="4"/>
        <v/>
      </c>
    </row>
    <row r="21" spans="1:6" ht="21" customHeight="1">
      <c r="A21" s="4" t="str">
        <f t="shared" ca="1" si="3"/>
        <v/>
      </c>
      <c r="B21" s="30" t="str">
        <f t="shared" ca="1" si="1"/>
        <v/>
      </c>
      <c r="C21" s="31" t="str">
        <f t="shared" ca="1" si="0"/>
        <v/>
      </c>
      <c r="D21" s="2" t="str">
        <f t="shared" ca="1" si="2"/>
        <v/>
      </c>
      <c r="E21" s="2" t="str">
        <f ca="1">IF(D21="","",MIN($E$3:E20)-D21)</f>
        <v/>
      </c>
      <c r="F21" s="30" t="str">
        <f t="shared" ca="1" si="4"/>
        <v/>
      </c>
    </row>
    <row r="22" spans="1:6" ht="21" customHeight="1">
      <c r="A22" s="4" t="str">
        <f t="shared" ca="1" si="3"/>
        <v/>
      </c>
      <c r="B22" s="30" t="str">
        <f t="shared" ca="1" si="1"/>
        <v/>
      </c>
      <c r="C22" s="31" t="str">
        <f t="shared" ca="1" si="0"/>
        <v/>
      </c>
      <c r="D22" s="2" t="str">
        <f t="shared" ca="1" si="2"/>
        <v/>
      </c>
      <c r="E22" s="2" t="str">
        <f ca="1">IF(D22="","",MIN($E$3:E21)-D22)</f>
        <v/>
      </c>
      <c r="F22" s="30" t="str">
        <f t="shared" ca="1" si="4"/>
        <v/>
      </c>
    </row>
    <row r="23" spans="1:6" ht="21" customHeight="1">
      <c r="A23" s="4" t="str">
        <f t="shared" ca="1" si="3"/>
        <v/>
      </c>
      <c r="B23" s="30" t="str">
        <f t="shared" ca="1" si="1"/>
        <v/>
      </c>
      <c r="C23" s="31" t="str">
        <f t="shared" ca="1" si="0"/>
        <v/>
      </c>
      <c r="D23" s="2" t="str">
        <f t="shared" ca="1" si="2"/>
        <v/>
      </c>
      <c r="E23" s="2" t="str">
        <f ca="1">IF(D23="","",MIN($E$3:E22)-D23)</f>
        <v/>
      </c>
      <c r="F23" s="30" t="str">
        <f t="shared" ca="1" si="4"/>
        <v/>
      </c>
    </row>
    <row r="24" spans="1:6" ht="21" customHeight="1">
      <c r="A24" s="4" t="str">
        <f t="shared" ca="1" si="3"/>
        <v/>
      </c>
      <c r="B24" s="30" t="str">
        <f t="shared" ca="1" si="1"/>
        <v/>
      </c>
      <c r="C24" s="31" t="str">
        <f t="shared" ca="1" si="0"/>
        <v/>
      </c>
      <c r="D24" s="2" t="str">
        <f t="shared" ca="1" si="2"/>
        <v/>
      </c>
      <c r="E24" s="2" t="str">
        <f ca="1">IF(D24="","",MIN($E$3:E23)-D24)</f>
        <v/>
      </c>
      <c r="F24" s="30" t="str">
        <f t="shared" ca="1" si="4"/>
        <v/>
      </c>
    </row>
    <row r="25" spans="1:6" ht="21" customHeight="1">
      <c r="A25" s="4" t="str">
        <f t="shared" ca="1" si="3"/>
        <v/>
      </c>
      <c r="B25" s="30" t="str">
        <f t="shared" ca="1" si="1"/>
        <v/>
      </c>
      <c r="C25" s="31" t="str">
        <f t="shared" ca="1" si="0"/>
        <v/>
      </c>
      <c r="D25" s="2" t="str">
        <f t="shared" ca="1" si="2"/>
        <v/>
      </c>
      <c r="E25" s="2" t="str">
        <f ca="1">IF(D25="","",MIN($E$3:E24)-D25)</f>
        <v/>
      </c>
      <c r="F25" s="30" t="str">
        <f t="shared" ca="1" si="4"/>
        <v/>
      </c>
    </row>
    <row r="26" spans="1:6" ht="21" customHeight="1">
      <c r="A26" s="4" t="str">
        <f t="shared" ca="1" si="3"/>
        <v/>
      </c>
      <c r="B26" s="30" t="str">
        <f t="shared" ca="1" si="1"/>
        <v/>
      </c>
      <c r="C26" s="31" t="str">
        <f t="shared" ca="1" si="0"/>
        <v/>
      </c>
      <c r="D26" s="2" t="str">
        <f t="shared" ca="1" si="2"/>
        <v/>
      </c>
      <c r="E26" s="2" t="str">
        <f ca="1">IF(D26="","",MIN($E$3:E25)-D26)</f>
        <v/>
      </c>
      <c r="F26" s="30" t="str">
        <f t="shared" ca="1" si="4"/>
        <v/>
      </c>
    </row>
    <row r="27" spans="1:6" ht="21" customHeight="1">
      <c r="A27" s="4" t="str">
        <f t="shared" ca="1" si="3"/>
        <v/>
      </c>
      <c r="B27" s="30" t="str">
        <f t="shared" ca="1" si="1"/>
        <v/>
      </c>
      <c r="C27" s="31" t="str">
        <f t="shared" ca="1" si="0"/>
        <v/>
      </c>
      <c r="D27" s="2" t="str">
        <f t="shared" ca="1" si="2"/>
        <v/>
      </c>
      <c r="E27" s="2" t="str">
        <f ca="1">IF(D27="","",MIN($E$3:E26)-D27)</f>
        <v/>
      </c>
      <c r="F27" s="30" t="str">
        <f t="shared" ca="1" si="4"/>
        <v/>
      </c>
    </row>
    <row r="28" spans="1:6" ht="21" customHeight="1">
      <c r="A28" s="4" t="str">
        <f t="shared" ca="1" si="3"/>
        <v/>
      </c>
      <c r="B28" s="30" t="str">
        <f t="shared" ca="1" si="1"/>
        <v/>
      </c>
      <c r="C28" s="31" t="str">
        <f t="shared" ca="1" si="0"/>
        <v/>
      </c>
      <c r="D28" s="2" t="str">
        <f t="shared" ca="1" si="2"/>
        <v/>
      </c>
      <c r="E28" s="2" t="str">
        <f ca="1">IF(D28="","",MIN($E$3:E27)-D28)</f>
        <v/>
      </c>
      <c r="F28" s="30" t="str">
        <f t="shared" ca="1" si="4"/>
        <v/>
      </c>
    </row>
    <row r="29" spans="1:6" ht="21" customHeight="1">
      <c r="A29" s="4" t="str">
        <f t="shared" ca="1" si="3"/>
        <v/>
      </c>
      <c r="B29" s="30" t="str">
        <f t="shared" ca="1" si="1"/>
        <v/>
      </c>
      <c r="C29" s="31" t="str">
        <f t="shared" ca="1" si="0"/>
        <v/>
      </c>
      <c r="D29" s="2" t="str">
        <f t="shared" ca="1" si="2"/>
        <v/>
      </c>
      <c r="E29" s="2" t="str">
        <f ca="1">IF(D29="","",MIN($E$3:E28)-D29)</f>
        <v/>
      </c>
      <c r="F29" s="30" t="str">
        <f t="shared" ca="1" si="4"/>
        <v/>
      </c>
    </row>
    <row r="30" spans="1:6" ht="21" customHeight="1">
      <c r="A30" s="4" t="str">
        <f t="shared" ca="1" si="3"/>
        <v/>
      </c>
      <c r="B30" s="30" t="str">
        <f t="shared" ca="1" si="1"/>
        <v/>
      </c>
      <c r="C30" s="31" t="str">
        <f t="shared" ca="1" si="0"/>
        <v/>
      </c>
      <c r="D30" s="2" t="str">
        <f t="shared" ca="1" si="2"/>
        <v/>
      </c>
      <c r="E30" s="2" t="str">
        <f ca="1">IF(D30="","",MIN($E$3:E29)-D30)</f>
        <v/>
      </c>
      <c r="F30" s="30" t="str">
        <f t="shared" ca="1" si="4"/>
        <v/>
      </c>
    </row>
    <row r="31" spans="1:6" ht="21" customHeight="1">
      <c r="A31" s="4" t="str">
        <f t="shared" ca="1" si="3"/>
        <v/>
      </c>
      <c r="B31" s="30" t="str">
        <f t="shared" ca="1" si="1"/>
        <v/>
      </c>
      <c r="C31" s="31" t="str">
        <f t="shared" ca="1" si="0"/>
        <v/>
      </c>
      <c r="D31" s="2" t="str">
        <f t="shared" ca="1" si="2"/>
        <v/>
      </c>
      <c r="E31" s="2" t="str">
        <f ca="1">IF(D31="","",MIN($E$3:E30)-D31)</f>
        <v/>
      </c>
      <c r="F31" s="30" t="str">
        <f t="shared" ca="1" si="4"/>
        <v/>
      </c>
    </row>
    <row r="32" spans="1:6" ht="21" customHeight="1">
      <c r="A32" s="4" t="str">
        <f t="shared" ca="1" si="3"/>
        <v/>
      </c>
      <c r="B32" s="30" t="str">
        <f t="shared" ca="1" si="1"/>
        <v/>
      </c>
      <c r="C32" s="31" t="str">
        <f t="shared" ca="1" si="0"/>
        <v/>
      </c>
      <c r="D32" s="2" t="str">
        <f t="shared" ca="1" si="2"/>
        <v/>
      </c>
      <c r="E32" s="2" t="str">
        <f ca="1">IF(D32="","",MIN($E$3:E31)-D32)</f>
        <v/>
      </c>
      <c r="F32" s="30" t="str">
        <f t="shared" ca="1" si="4"/>
        <v/>
      </c>
    </row>
    <row r="33" spans="1:6" ht="21" customHeight="1">
      <c r="A33" s="4" t="str">
        <f t="shared" ca="1" si="3"/>
        <v/>
      </c>
      <c r="B33" s="30" t="str">
        <f t="shared" ca="1" si="1"/>
        <v/>
      </c>
      <c r="C33" s="31" t="str">
        <f t="shared" ca="1" si="0"/>
        <v/>
      </c>
      <c r="D33" s="2" t="str">
        <f t="shared" ca="1" si="2"/>
        <v/>
      </c>
      <c r="E33" s="2" t="str">
        <f ca="1">IF(D33="","",MIN($E$3:E32)-D33)</f>
        <v/>
      </c>
      <c r="F33" s="30" t="str">
        <f t="shared" ca="1" si="4"/>
        <v/>
      </c>
    </row>
    <row r="34" spans="1:6" ht="21" customHeight="1">
      <c r="A34" s="4" t="str">
        <f t="shared" ca="1" si="3"/>
        <v/>
      </c>
      <c r="B34" s="30" t="str">
        <f t="shared" ca="1" si="1"/>
        <v/>
      </c>
      <c r="C34" s="31" t="str">
        <f t="shared" ca="1" si="0"/>
        <v/>
      </c>
      <c r="D34" s="2" t="str">
        <f t="shared" ca="1" si="2"/>
        <v/>
      </c>
      <c r="E34" s="2" t="str">
        <f ca="1">IF(D34="","",MIN($E$3:E33)-D34)</f>
        <v/>
      </c>
      <c r="F34" s="30" t="str">
        <f t="shared" ca="1" si="4"/>
        <v/>
      </c>
    </row>
    <row r="35" spans="1:6" ht="21" customHeight="1">
      <c r="A35" s="4" t="str">
        <f t="shared" ca="1" si="3"/>
        <v/>
      </c>
      <c r="B35" s="30" t="str">
        <f t="shared" ca="1" si="1"/>
        <v/>
      </c>
      <c r="C35" s="31" t="str">
        <f t="shared" ca="1" si="0"/>
        <v/>
      </c>
      <c r="D35" s="2" t="str">
        <f t="shared" ca="1" si="2"/>
        <v/>
      </c>
      <c r="E35" s="2" t="str">
        <f ca="1">IF(D35="","",MIN($E$3:E34)-D35)</f>
        <v/>
      </c>
      <c r="F35" s="30" t="str">
        <f t="shared" ca="1" si="4"/>
        <v/>
      </c>
    </row>
    <row r="36" spans="1:6" ht="21" customHeight="1">
      <c r="A36" s="4" t="str">
        <f t="shared" ca="1" si="3"/>
        <v/>
      </c>
      <c r="B36" s="30" t="str">
        <f t="shared" ca="1" si="1"/>
        <v/>
      </c>
      <c r="C36" s="31" t="str">
        <f t="shared" ca="1" si="0"/>
        <v/>
      </c>
      <c r="D36" s="2" t="str">
        <f t="shared" ca="1" si="2"/>
        <v/>
      </c>
      <c r="E36" s="2" t="str">
        <f ca="1">IF(D36="","",MIN($E$3:E35)-D36)</f>
        <v/>
      </c>
      <c r="F36" s="30" t="str">
        <f t="shared" ca="1" si="4"/>
        <v/>
      </c>
    </row>
    <row r="37" spans="1:6" ht="21" customHeight="1">
      <c r="A37" s="4" t="str">
        <f t="shared" ca="1" si="3"/>
        <v/>
      </c>
      <c r="B37" s="30" t="str">
        <f t="shared" ca="1" si="1"/>
        <v/>
      </c>
      <c r="C37" s="31" t="str">
        <f t="shared" ca="1" si="0"/>
        <v/>
      </c>
      <c r="D37" s="2" t="str">
        <f t="shared" ca="1" si="2"/>
        <v/>
      </c>
      <c r="E37" s="2" t="str">
        <f ca="1">IF(D37="","",MIN($E$3:E36)-D37)</f>
        <v/>
      </c>
      <c r="F37" s="30" t="str">
        <f t="shared" ca="1" si="4"/>
        <v/>
      </c>
    </row>
    <row r="38" spans="1:6" ht="21" customHeight="1">
      <c r="A38" s="4" t="str">
        <f t="shared" ca="1" si="3"/>
        <v/>
      </c>
      <c r="B38" s="30" t="str">
        <f t="shared" ca="1" si="1"/>
        <v/>
      </c>
      <c r="C38" s="31" t="str">
        <f t="shared" ca="1" si="0"/>
        <v/>
      </c>
      <c r="D38" s="2" t="str">
        <f t="shared" ca="1" si="2"/>
        <v/>
      </c>
      <c r="E38" s="2" t="str">
        <f ca="1">IF(D38="","",MIN($E$3:E37)-D38)</f>
        <v/>
      </c>
      <c r="F38" s="30" t="str">
        <f t="shared" ca="1" si="4"/>
        <v/>
      </c>
    </row>
    <row r="39" spans="1:6" ht="21" customHeight="1">
      <c r="A39" s="4" t="str">
        <f t="shared" ca="1" si="3"/>
        <v/>
      </c>
      <c r="B39" s="30" t="str">
        <f t="shared" ca="1" si="1"/>
        <v/>
      </c>
      <c r="C39" s="31" t="str">
        <f t="shared" ca="1" si="0"/>
        <v/>
      </c>
      <c r="D39" s="2" t="str">
        <f t="shared" ca="1" si="2"/>
        <v/>
      </c>
      <c r="E39" s="2" t="str">
        <f ca="1">IF(D39="","",MIN($E$3:E38)-D39)</f>
        <v/>
      </c>
      <c r="F39" s="30" t="str">
        <f t="shared" ca="1" si="4"/>
        <v/>
      </c>
    </row>
    <row r="40" spans="1:6" ht="21" customHeight="1">
      <c r="A40" s="4" t="str">
        <f t="shared" ca="1" si="3"/>
        <v/>
      </c>
      <c r="B40" s="30" t="str">
        <f t="shared" ca="1" si="1"/>
        <v/>
      </c>
      <c r="C40" s="31" t="str">
        <f t="shared" ca="1" si="0"/>
        <v/>
      </c>
      <c r="D40" s="2" t="str">
        <f t="shared" ca="1" si="2"/>
        <v/>
      </c>
      <c r="E40" s="2" t="str">
        <f ca="1">IF(D40="","",MIN($E$3:E39)-D40)</f>
        <v/>
      </c>
      <c r="F40" s="30" t="str">
        <f t="shared" ca="1" si="4"/>
        <v/>
      </c>
    </row>
    <row r="41" spans="1:6" ht="21" customHeight="1">
      <c r="A41" s="4" t="str">
        <f t="shared" ca="1" si="3"/>
        <v/>
      </c>
      <c r="B41" s="30" t="str">
        <f t="shared" ca="1" si="1"/>
        <v/>
      </c>
      <c r="C41" s="31" t="str">
        <f t="shared" ca="1" si="0"/>
        <v/>
      </c>
      <c r="D41" s="2" t="str">
        <f t="shared" ca="1" si="2"/>
        <v/>
      </c>
      <c r="E41" s="2" t="str">
        <f ca="1">IF(D41="","",MIN($E$3:E40)-D41)</f>
        <v/>
      </c>
      <c r="F41" s="30" t="str">
        <f t="shared" ca="1" si="4"/>
        <v/>
      </c>
    </row>
    <row r="42" spans="1:6" ht="21" customHeight="1">
      <c r="A42" s="4" t="str">
        <f t="shared" ca="1" si="3"/>
        <v/>
      </c>
      <c r="B42" s="30" t="str">
        <f t="shared" ca="1" si="1"/>
        <v/>
      </c>
      <c r="C42" s="31" t="str">
        <f t="shared" ca="1" si="0"/>
        <v/>
      </c>
      <c r="D42" s="2" t="str">
        <f t="shared" ca="1" si="2"/>
        <v/>
      </c>
      <c r="E42" s="2" t="str">
        <f ca="1">IF(D42="","",MIN($E$3:E41)-D42)</f>
        <v/>
      </c>
      <c r="F42" s="30" t="str">
        <f t="shared" ca="1" si="4"/>
        <v/>
      </c>
    </row>
    <row r="43" spans="1:6" ht="21" customHeight="1">
      <c r="A43" s="4" t="str">
        <f t="shared" ca="1" si="3"/>
        <v/>
      </c>
      <c r="B43" s="30" t="str">
        <f t="shared" ca="1" si="1"/>
        <v/>
      </c>
      <c r="C43" s="31" t="str">
        <f t="shared" ca="1" si="0"/>
        <v/>
      </c>
      <c r="D43" s="2" t="str">
        <f t="shared" ca="1" si="2"/>
        <v/>
      </c>
      <c r="E43" s="2" t="str">
        <f ca="1">IF(D43="","",MIN($E$3:E42)-D43)</f>
        <v/>
      </c>
      <c r="F43" s="30" t="str">
        <f t="shared" ca="1" si="4"/>
        <v/>
      </c>
    </row>
    <row r="44" spans="1:6" ht="21" customHeight="1">
      <c r="A44" s="4" t="str">
        <f t="shared" ca="1" si="3"/>
        <v/>
      </c>
      <c r="B44" s="30" t="str">
        <f t="shared" ca="1" si="1"/>
        <v/>
      </c>
      <c r="C44" s="31" t="str">
        <f t="shared" ca="1" si="0"/>
        <v/>
      </c>
      <c r="D44" s="2" t="str">
        <f t="shared" ca="1" si="2"/>
        <v/>
      </c>
      <c r="E44" s="2" t="str">
        <f ca="1">IF(D44="","",MIN($E$3:E43)-D44)</f>
        <v/>
      </c>
      <c r="F44" s="30" t="str">
        <f t="shared" ca="1" si="4"/>
        <v/>
      </c>
    </row>
    <row r="45" spans="1:6" ht="21" customHeight="1">
      <c r="A45" s="4" t="str">
        <f t="shared" ca="1" si="3"/>
        <v/>
      </c>
      <c r="B45" s="30" t="str">
        <f t="shared" ca="1" si="1"/>
        <v/>
      </c>
      <c r="C45" s="31" t="str">
        <f t="shared" ca="1" si="0"/>
        <v/>
      </c>
      <c r="D45" s="2" t="str">
        <f t="shared" ca="1" si="2"/>
        <v/>
      </c>
      <c r="E45" s="2" t="str">
        <f ca="1">IF(D45="","",MIN($E$3:E44)-D45)</f>
        <v/>
      </c>
      <c r="F45" s="30" t="str">
        <f t="shared" ca="1" si="4"/>
        <v/>
      </c>
    </row>
    <row r="46" spans="1:6" ht="21" customHeight="1">
      <c r="A46" s="4" t="str">
        <f t="shared" ca="1" si="3"/>
        <v/>
      </c>
      <c r="B46" s="30" t="str">
        <f t="shared" ca="1" si="1"/>
        <v/>
      </c>
      <c r="C46" s="31" t="str">
        <f t="shared" ca="1" si="0"/>
        <v/>
      </c>
      <c r="D46" s="2" t="str">
        <f t="shared" ca="1" si="2"/>
        <v/>
      </c>
      <c r="E46" s="2" t="str">
        <f ca="1">IF(D46="","",MIN($E$3:E45)-D46)</f>
        <v/>
      </c>
      <c r="F46" s="30" t="str">
        <f t="shared" ca="1" si="4"/>
        <v/>
      </c>
    </row>
    <row r="47" spans="1:6" ht="21" customHeight="1">
      <c r="A47" s="4" t="str">
        <f t="shared" ca="1" si="3"/>
        <v/>
      </c>
      <c r="B47" s="30" t="str">
        <f t="shared" ca="1" si="1"/>
        <v/>
      </c>
      <c r="C47" s="31" t="str">
        <f t="shared" ca="1" si="0"/>
        <v/>
      </c>
      <c r="D47" s="2" t="str">
        <f t="shared" ca="1" si="2"/>
        <v/>
      </c>
      <c r="E47" s="2" t="str">
        <f ca="1">IF(D47="","",MIN($E$3:E46)-D47)</f>
        <v/>
      </c>
      <c r="F47" s="30" t="str">
        <f t="shared" ca="1" si="4"/>
        <v/>
      </c>
    </row>
    <row r="48" spans="1:6" ht="21" customHeight="1">
      <c r="A48" s="4" t="str">
        <f t="shared" ca="1" si="3"/>
        <v/>
      </c>
      <c r="B48" s="30" t="str">
        <f t="shared" ca="1" si="1"/>
        <v/>
      </c>
      <c r="C48" s="31" t="str">
        <f t="shared" ca="1" si="0"/>
        <v/>
      </c>
      <c r="D48" s="2" t="str">
        <f t="shared" ca="1" si="2"/>
        <v/>
      </c>
      <c r="E48" s="2" t="str">
        <f ca="1">IF(D48="","",MIN($E$3:E47)-D48)</f>
        <v/>
      </c>
      <c r="F48" s="30" t="str">
        <f t="shared" ca="1" si="4"/>
        <v/>
      </c>
    </row>
    <row r="49" spans="1:6" ht="21" customHeight="1">
      <c r="A49" s="4" t="str">
        <f t="shared" ca="1" si="3"/>
        <v/>
      </c>
      <c r="B49" s="30" t="str">
        <f t="shared" ca="1" si="1"/>
        <v/>
      </c>
      <c r="C49" s="31" t="str">
        <f t="shared" ca="1" si="0"/>
        <v/>
      </c>
      <c r="D49" s="2" t="str">
        <f t="shared" ca="1" si="2"/>
        <v/>
      </c>
      <c r="E49" s="2" t="str">
        <f ca="1">IF(D49="","",MIN($E$3:E48)-D49)</f>
        <v/>
      </c>
      <c r="F49" s="30" t="str">
        <f t="shared" ca="1" si="4"/>
        <v/>
      </c>
    </row>
    <row r="50" spans="1:6" ht="21" customHeight="1">
      <c r="A50" s="4" t="str">
        <f t="shared" ca="1" si="3"/>
        <v/>
      </c>
      <c r="B50" s="30" t="str">
        <f t="shared" ca="1" si="1"/>
        <v/>
      </c>
      <c r="C50" s="31" t="str">
        <f t="shared" ca="1" si="0"/>
        <v/>
      </c>
      <c r="D50" s="2" t="str">
        <f t="shared" ca="1" si="2"/>
        <v/>
      </c>
      <c r="E50" s="2" t="str">
        <f ca="1">IF(D50="","",MIN($E$3:E49)-D50)</f>
        <v/>
      </c>
      <c r="F50" s="30" t="str">
        <f t="shared" ca="1" si="4"/>
        <v/>
      </c>
    </row>
    <row r="51" spans="1:6" ht="21" customHeight="1">
      <c r="A51" s="4" t="str">
        <f t="shared" ca="1" si="3"/>
        <v/>
      </c>
      <c r="B51" s="30" t="str">
        <f t="shared" ca="1" si="1"/>
        <v/>
      </c>
      <c r="C51" s="31" t="str">
        <f t="shared" ca="1" si="0"/>
        <v/>
      </c>
      <c r="D51" s="2" t="str">
        <f t="shared" ca="1" si="2"/>
        <v/>
      </c>
      <c r="E51" s="2" t="str">
        <f ca="1">IF(D51="","",MIN($E$3:E50)-D51)</f>
        <v/>
      </c>
      <c r="F51" s="30" t="str">
        <f t="shared" ca="1" si="4"/>
        <v/>
      </c>
    </row>
    <row r="52" spans="1:6" ht="21" customHeight="1">
      <c r="A52" s="4" t="str">
        <f t="shared" ca="1" si="3"/>
        <v/>
      </c>
      <c r="B52" s="30" t="str">
        <f t="shared" ca="1" si="1"/>
        <v/>
      </c>
      <c r="C52" s="31" t="str">
        <f t="shared" ca="1" si="0"/>
        <v/>
      </c>
      <c r="D52" s="2" t="str">
        <f t="shared" ca="1" si="2"/>
        <v/>
      </c>
      <c r="E52" s="2" t="str">
        <f ca="1">IF(D52="","",MIN($E$3:E51)-D52)</f>
        <v/>
      </c>
      <c r="F52" s="30" t="str">
        <f t="shared" ca="1" si="4"/>
        <v/>
      </c>
    </row>
    <row r="53" spans="1:6" ht="21" customHeight="1">
      <c r="A53" s="4" t="str">
        <f t="shared" ca="1" si="3"/>
        <v/>
      </c>
      <c r="B53" s="30" t="str">
        <f t="shared" ca="1" si="1"/>
        <v/>
      </c>
      <c r="C53" s="31" t="str">
        <f t="shared" ca="1" si="0"/>
        <v/>
      </c>
      <c r="D53" s="2" t="str">
        <f t="shared" ca="1" si="2"/>
        <v/>
      </c>
      <c r="E53" s="2" t="str">
        <f ca="1">IF(D53="","",MIN($E$3:E52)-D53)</f>
        <v/>
      </c>
      <c r="F53" s="30" t="str">
        <f t="shared" ca="1" si="4"/>
        <v/>
      </c>
    </row>
    <row r="54" spans="1:6" ht="21" customHeight="1">
      <c r="A54" s="4" t="str">
        <f t="shared" ca="1" si="3"/>
        <v/>
      </c>
      <c r="B54" s="30" t="str">
        <f t="shared" ca="1" si="1"/>
        <v/>
      </c>
      <c r="C54" s="31" t="str">
        <f t="shared" ca="1" si="0"/>
        <v/>
      </c>
      <c r="D54" s="2" t="str">
        <f t="shared" ca="1" si="2"/>
        <v/>
      </c>
      <c r="E54" s="2" t="str">
        <f ca="1">IF(D54="","",MIN($E$3:E53)-D54)</f>
        <v/>
      </c>
      <c r="F54" s="30" t="str">
        <f t="shared" ca="1" si="4"/>
        <v/>
      </c>
    </row>
    <row r="55" spans="1:6" ht="21" customHeight="1">
      <c r="A55" s="4" t="str">
        <f t="shared" ca="1" si="3"/>
        <v/>
      </c>
      <c r="B55" s="30" t="str">
        <f t="shared" ca="1" si="1"/>
        <v/>
      </c>
      <c r="C55" s="31" t="str">
        <f t="shared" ca="1" si="0"/>
        <v/>
      </c>
      <c r="D55" s="2" t="str">
        <f t="shared" ca="1" si="2"/>
        <v/>
      </c>
      <c r="E55" s="2" t="str">
        <f ca="1">IF(D55="","",MIN($E$3:E54)-D55)</f>
        <v/>
      </c>
      <c r="F55" s="30" t="str">
        <f t="shared" ca="1" si="4"/>
        <v/>
      </c>
    </row>
    <row r="56" spans="1:6" ht="21" customHeight="1">
      <c r="A56" s="4" t="str">
        <f t="shared" ca="1" si="3"/>
        <v/>
      </c>
      <c r="B56" s="30" t="str">
        <f t="shared" ca="1" si="1"/>
        <v/>
      </c>
      <c r="C56" s="31" t="str">
        <f t="shared" ca="1" si="0"/>
        <v/>
      </c>
      <c r="D56" s="2" t="str">
        <f t="shared" ca="1" si="2"/>
        <v/>
      </c>
      <c r="E56" s="2" t="str">
        <f ca="1">IF(D56="","",MIN($E$3:E55)-D56)</f>
        <v/>
      </c>
      <c r="F56" s="30" t="str">
        <f t="shared" ca="1" si="4"/>
        <v/>
      </c>
    </row>
    <row r="57" spans="1:6" ht="21" customHeight="1">
      <c r="A57" s="4" t="str">
        <f t="shared" ca="1" si="3"/>
        <v/>
      </c>
      <c r="B57" s="30" t="str">
        <f t="shared" ca="1" si="1"/>
        <v/>
      </c>
      <c r="C57" s="31" t="str">
        <f t="shared" ca="1" si="0"/>
        <v/>
      </c>
      <c r="D57" s="2" t="str">
        <f t="shared" ca="1" si="2"/>
        <v/>
      </c>
      <c r="E57" s="2" t="str">
        <f ca="1">IF(D57="","",MIN($E$3:E56)-D57)</f>
        <v/>
      </c>
      <c r="F57" s="30" t="str">
        <f t="shared" ca="1" si="4"/>
        <v/>
      </c>
    </row>
    <row r="58" spans="1:6" ht="21" customHeight="1">
      <c r="A58" s="4" t="str">
        <f t="shared" ca="1" si="3"/>
        <v/>
      </c>
      <c r="B58" s="30" t="str">
        <f t="shared" ca="1" si="1"/>
        <v/>
      </c>
      <c r="C58" s="31" t="str">
        <f t="shared" ca="1" si="0"/>
        <v/>
      </c>
      <c r="D58" s="2" t="str">
        <f t="shared" ca="1" si="2"/>
        <v/>
      </c>
      <c r="E58" s="2" t="str">
        <f ca="1">IF(D58="","",MIN($E$3:E57)-D58)</f>
        <v/>
      </c>
      <c r="F58" s="30" t="str">
        <f t="shared" ca="1" si="4"/>
        <v/>
      </c>
    </row>
    <row r="59" spans="1:6" ht="21" customHeight="1">
      <c r="A59" s="4" t="str">
        <f t="shared" ca="1" si="3"/>
        <v/>
      </c>
      <c r="B59" s="30" t="str">
        <f t="shared" ca="1" si="1"/>
        <v/>
      </c>
      <c r="C59" s="31" t="str">
        <f t="shared" ca="1" si="0"/>
        <v/>
      </c>
      <c r="D59" s="2" t="str">
        <f t="shared" ca="1" si="2"/>
        <v/>
      </c>
      <c r="E59" s="2" t="str">
        <f ca="1">IF(D59="","",MIN($E$3:E58)-D59)</f>
        <v/>
      </c>
      <c r="F59" s="30" t="str">
        <f t="shared" ca="1" si="4"/>
        <v/>
      </c>
    </row>
    <row r="60" spans="1:6" ht="21" customHeight="1">
      <c r="A60" s="4" t="str">
        <f t="shared" ca="1" si="3"/>
        <v/>
      </c>
      <c r="B60" s="30" t="str">
        <f t="shared" ca="1" si="1"/>
        <v/>
      </c>
      <c r="C60" s="31" t="str">
        <f t="shared" ca="1" si="0"/>
        <v/>
      </c>
      <c r="D60" s="2" t="str">
        <f t="shared" ca="1" si="2"/>
        <v/>
      </c>
      <c r="E60" s="2" t="str">
        <f ca="1">IF(D60="","",MIN($E$3:E59)-D60)</f>
        <v/>
      </c>
      <c r="F60" s="30" t="str">
        <f t="shared" ca="1" si="4"/>
        <v/>
      </c>
    </row>
    <row r="61" spans="1:6" ht="21" customHeight="1">
      <c r="A61" s="4" t="str">
        <f t="shared" ca="1" si="3"/>
        <v/>
      </c>
      <c r="B61" s="30" t="str">
        <f t="shared" ca="1" si="1"/>
        <v/>
      </c>
      <c r="C61" s="31" t="str">
        <f t="shared" ca="1" si="0"/>
        <v/>
      </c>
      <c r="D61" s="2" t="str">
        <f t="shared" ca="1" si="2"/>
        <v/>
      </c>
      <c r="E61" s="2" t="str">
        <f ca="1">IF(D61="","",MIN($E$3:E60)-D61)</f>
        <v/>
      </c>
      <c r="F61" s="30" t="str">
        <f t="shared" ca="1" si="4"/>
        <v/>
      </c>
    </row>
    <row r="62" spans="1:6" ht="21" customHeight="1">
      <c r="A62" s="4" t="str">
        <f t="shared" ca="1" si="3"/>
        <v/>
      </c>
      <c r="B62" s="30" t="str">
        <f t="shared" ca="1" si="1"/>
        <v/>
      </c>
      <c r="C62" s="31" t="str">
        <f t="shared" ca="1" si="0"/>
        <v/>
      </c>
      <c r="D62" s="2" t="str">
        <f t="shared" ca="1" si="2"/>
        <v/>
      </c>
      <c r="E62" s="2" t="str">
        <f ca="1">IF(D62="","",MIN($E$3:E61)-D62)</f>
        <v/>
      </c>
      <c r="F62" s="30" t="str">
        <f t="shared" ca="1" si="4"/>
        <v/>
      </c>
    </row>
    <row r="63" spans="1:6" ht="21" customHeight="1">
      <c r="A63" s="4" t="str">
        <f t="shared" ca="1" si="3"/>
        <v/>
      </c>
      <c r="B63" s="30" t="str">
        <f t="shared" ca="1" si="1"/>
        <v/>
      </c>
      <c r="C63" s="31" t="str">
        <f t="shared" ca="1" si="0"/>
        <v/>
      </c>
      <c r="D63" s="2" t="str">
        <f t="shared" ca="1" si="2"/>
        <v/>
      </c>
      <c r="E63" s="2" t="str">
        <f ca="1">IF(D63="","",MIN($E$3:E62)-D63)</f>
        <v/>
      </c>
      <c r="F63" s="30" t="str">
        <f t="shared" ca="1" si="4"/>
        <v/>
      </c>
    </row>
    <row r="64" spans="1:6" ht="21" customHeight="1">
      <c r="A64" s="4" t="str">
        <f t="shared" ca="1" si="3"/>
        <v/>
      </c>
      <c r="B64" s="30" t="str">
        <f t="shared" ca="1" si="1"/>
        <v/>
      </c>
      <c r="C64" s="31" t="str">
        <f t="shared" ca="1" si="0"/>
        <v/>
      </c>
      <c r="D64" s="2" t="str">
        <f t="shared" ca="1" si="2"/>
        <v/>
      </c>
      <c r="E64" s="2" t="str">
        <f ca="1">IF(D64="","",MIN($E$3:E63)-D64)</f>
        <v/>
      </c>
      <c r="F64" s="30" t="str">
        <f t="shared" ca="1" si="4"/>
        <v/>
      </c>
    </row>
    <row r="65" spans="1:6" ht="21" customHeight="1">
      <c r="A65" s="4" t="str">
        <f t="shared" ca="1" si="3"/>
        <v/>
      </c>
      <c r="B65" s="30" t="str">
        <f t="shared" ca="1" si="1"/>
        <v/>
      </c>
      <c r="C65" s="31" t="str">
        <f t="shared" ca="1" si="0"/>
        <v/>
      </c>
      <c r="D65" s="2" t="str">
        <f t="shared" ca="1" si="2"/>
        <v/>
      </c>
      <c r="E65" s="2" t="str">
        <f ca="1">IF(D65="","",MIN($E$3:E64)-D65)</f>
        <v/>
      </c>
      <c r="F65" s="30" t="str">
        <f t="shared" ca="1" si="4"/>
        <v/>
      </c>
    </row>
    <row r="66" spans="1:6" ht="21" customHeight="1">
      <c r="A66" s="4" t="str">
        <f t="shared" ca="1" si="3"/>
        <v/>
      </c>
      <c r="B66" s="30" t="str">
        <f t="shared" ca="1" si="1"/>
        <v/>
      </c>
      <c r="C66" s="31" t="str">
        <f t="shared" ca="1" si="0"/>
        <v/>
      </c>
      <c r="D66" s="2" t="str">
        <f t="shared" ca="1" si="2"/>
        <v/>
      </c>
      <c r="E66" s="2" t="str">
        <f ca="1">IF(D66="","",MIN($E$3:E65)-D66)</f>
        <v/>
      </c>
      <c r="F66" s="30" t="str">
        <f t="shared" ca="1" si="4"/>
        <v/>
      </c>
    </row>
    <row r="67" spans="1:6" ht="21" customHeight="1">
      <c r="A67" s="4" t="str">
        <f t="shared" ca="1" si="3"/>
        <v/>
      </c>
      <c r="B67" s="30" t="str">
        <f t="shared" ca="1" si="1"/>
        <v/>
      </c>
      <c r="C67" s="31" t="str">
        <f t="shared" ca="1" si="0"/>
        <v/>
      </c>
      <c r="D67" s="2" t="str">
        <f t="shared" ca="1" si="2"/>
        <v/>
      </c>
      <c r="E67" s="2" t="str">
        <f ca="1">IF(D67="","",MIN($E$3:E66)-D67)</f>
        <v/>
      </c>
      <c r="F67" s="30" t="str">
        <f t="shared" ca="1" si="4"/>
        <v/>
      </c>
    </row>
    <row r="68" spans="1:6" ht="21" customHeight="1">
      <c r="A68" s="4" t="str">
        <f t="shared" ca="1" si="3"/>
        <v/>
      </c>
      <c r="B68" s="30" t="str">
        <f t="shared" ca="1" si="1"/>
        <v/>
      </c>
      <c r="C68" s="31" t="str">
        <f t="shared" ref="C68:C131" ca="1" si="5">IF(A68="","",IF(COUNTIF(Feries,A68)=1,"F",VLOOKUP(WEEKDAY(A68,2),TbJ,3,0)))</f>
        <v/>
      </c>
      <c r="D68" s="2" t="str">
        <f t="shared" ca="1" si="2"/>
        <v/>
      </c>
      <c r="E68" s="2" t="str">
        <f ca="1">IF(D68="","",MIN($E$3:E67)-D68)</f>
        <v/>
      </c>
      <c r="F68" s="30" t="str">
        <f t="shared" ca="1" si="4"/>
        <v/>
      </c>
    </row>
    <row r="69" spans="1:6" ht="21" customHeight="1">
      <c r="A69" s="4" t="str">
        <f t="shared" ca="1" si="3"/>
        <v/>
      </c>
      <c r="B69" s="30" t="str">
        <f t="shared" ref="B69:B132" ca="1" si="6">IF(A69="","",IF(C69="T",VLOOKUP(WEEKDAY(A69,2),TbJ,5,0),""))</f>
        <v/>
      </c>
      <c r="C69" s="31" t="str">
        <f t="shared" ca="1" si="5"/>
        <v/>
      </c>
      <c r="D69" s="2" t="str">
        <f t="shared" ref="D69:D132" ca="1" si="7">IF(B69="","",VLOOKUP(WEEKDAY(A69,2),TbJ,7,0))</f>
        <v/>
      </c>
      <c r="E69" s="2" t="str">
        <f ca="1">IF(D69="","",MIN($E$3:E68)-D69)</f>
        <v/>
      </c>
      <c r="F69" s="30" t="str">
        <f t="shared" ca="1" si="4"/>
        <v/>
      </c>
    </row>
    <row r="70" spans="1:6" ht="21" customHeight="1">
      <c r="A70" s="4" t="str">
        <f t="shared" ref="A70:A133" ca="1" si="8">IF(A69="","",IF(F69="",A69+1,""))</f>
        <v/>
      </c>
      <c r="B70" s="30" t="str">
        <f t="shared" ca="1" si="6"/>
        <v/>
      </c>
      <c r="C70" s="31" t="str">
        <f t="shared" ca="1" si="5"/>
        <v/>
      </c>
      <c r="D70" s="2" t="str">
        <f t="shared" ca="1" si="7"/>
        <v/>
      </c>
      <c r="E70" s="2" t="str">
        <f ca="1">IF(D70="","",MIN($E$3:E69)-D70)</f>
        <v/>
      </c>
      <c r="F70" s="30" t="str">
        <f t="shared" ref="F70:F133" ca="1" si="9">IF(E70="","",IF(E70&lt;0,B70+E70,""))</f>
        <v/>
      </c>
    </row>
    <row r="71" spans="1:6" ht="21" customHeight="1">
      <c r="A71" s="4" t="str">
        <f t="shared" ca="1" si="8"/>
        <v/>
      </c>
      <c r="B71" s="30" t="str">
        <f t="shared" ca="1" si="6"/>
        <v/>
      </c>
      <c r="C71" s="31" t="str">
        <f t="shared" ca="1" si="5"/>
        <v/>
      </c>
      <c r="D71" s="2" t="str">
        <f t="shared" ca="1" si="7"/>
        <v/>
      </c>
      <c r="E71" s="2" t="str">
        <f ca="1">IF(D71="","",MIN($E$3:E70)-D71)</f>
        <v/>
      </c>
      <c r="F71" s="30" t="str">
        <f t="shared" ca="1" si="9"/>
        <v/>
      </c>
    </row>
    <row r="72" spans="1:6" ht="21" customHeight="1">
      <c r="A72" s="4" t="str">
        <f t="shared" ca="1" si="8"/>
        <v/>
      </c>
      <c r="B72" s="30" t="str">
        <f t="shared" ca="1" si="6"/>
        <v/>
      </c>
      <c r="C72" s="31" t="str">
        <f t="shared" ca="1" si="5"/>
        <v/>
      </c>
      <c r="D72" s="2" t="str">
        <f t="shared" ca="1" si="7"/>
        <v/>
      </c>
      <c r="E72" s="2" t="str">
        <f ca="1">IF(D72="","",MIN($E$3:E71)-D72)</f>
        <v/>
      </c>
      <c r="F72" s="30" t="str">
        <f t="shared" ca="1" si="9"/>
        <v/>
      </c>
    </row>
    <row r="73" spans="1:6" ht="21" customHeight="1">
      <c r="A73" s="4" t="str">
        <f t="shared" ca="1" si="8"/>
        <v/>
      </c>
      <c r="B73" s="30" t="str">
        <f t="shared" ca="1" si="6"/>
        <v/>
      </c>
      <c r="C73" s="31" t="str">
        <f t="shared" ca="1" si="5"/>
        <v/>
      </c>
      <c r="D73" s="2" t="str">
        <f t="shared" ca="1" si="7"/>
        <v/>
      </c>
      <c r="E73" s="2" t="str">
        <f ca="1">IF(D73="","",MIN($E$3:E72)-D73)</f>
        <v/>
      </c>
      <c r="F73" s="30" t="str">
        <f t="shared" ca="1" si="9"/>
        <v/>
      </c>
    </row>
    <row r="74" spans="1:6" ht="21" customHeight="1">
      <c r="A74" s="4" t="str">
        <f t="shared" ca="1" si="8"/>
        <v/>
      </c>
      <c r="B74" s="30" t="str">
        <f t="shared" ca="1" si="6"/>
        <v/>
      </c>
      <c r="C74" s="31" t="str">
        <f t="shared" ca="1" si="5"/>
        <v/>
      </c>
      <c r="D74" s="2" t="str">
        <f t="shared" ca="1" si="7"/>
        <v/>
      </c>
      <c r="E74" s="2" t="str">
        <f ca="1">IF(D74="","",MIN($E$3:E73)-D74)</f>
        <v/>
      </c>
      <c r="F74" s="30" t="str">
        <f t="shared" ca="1" si="9"/>
        <v/>
      </c>
    </row>
    <row r="75" spans="1:6" ht="21" customHeight="1">
      <c r="A75" s="4" t="str">
        <f t="shared" ca="1" si="8"/>
        <v/>
      </c>
      <c r="B75" s="30" t="str">
        <f t="shared" ca="1" si="6"/>
        <v/>
      </c>
      <c r="C75" s="31" t="str">
        <f t="shared" ca="1" si="5"/>
        <v/>
      </c>
      <c r="D75" s="2" t="str">
        <f t="shared" ca="1" si="7"/>
        <v/>
      </c>
      <c r="E75" s="2" t="str">
        <f ca="1">IF(D75="","",MIN($E$3:E74)-D75)</f>
        <v/>
      </c>
      <c r="F75" s="30" t="str">
        <f t="shared" ca="1" si="9"/>
        <v/>
      </c>
    </row>
    <row r="76" spans="1:6" ht="21" customHeight="1">
      <c r="A76" s="4" t="str">
        <f t="shared" ca="1" si="8"/>
        <v/>
      </c>
      <c r="B76" s="30" t="str">
        <f t="shared" ca="1" si="6"/>
        <v/>
      </c>
      <c r="C76" s="31" t="str">
        <f t="shared" ca="1" si="5"/>
        <v/>
      </c>
      <c r="D76" s="2" t="str">
        <f t="shared" ca="1" si="7"/>
        <v/>
      </c>
      <c r="E76" s="2" t="str">
        <f ca="1">IF(D76="","",MIN($E$3:E75)-D76)</f>
        <v/>
      </c>
      <c r="F76" s="30" t="str">
        <f t="shared" ca="1" si="9"/>
        <v/>
      </c>
    </row>
    <row r="77" spans="1:6" ht="21" customHeight="1">
      <c r="A77" s="4" t="str">
        <f t="shared" ca="1" si="8"/>
        <v/>
      </c>
      <c r="B77" s="30" t="str">
        <f t="shared" ca="1" si="6"/>
        <v/>
      </c>
      <c r="C77" s="31" t="str">
        <f t="shared" ca="1" si="5"/>
        <v/>
      </c>
      <c r="D77" s="2" t="str">
        <f t="shared" ca="1" si="7"/>
        <v/>
      </c>
      <c r="E77" s="2" t="str">
        <f ca="1">IF(D77="","",MIN($E$3:E76)-D77)</f>
        <v/>
      </c>
      <c r="F77" s="30" t="str">
        <f t="shared" ca="1" si="9"/>
        <v/>
      </c>
    </row>
    <row r="78" spans="1:6" ht="21" customHeight="1">
      <c r="A78" s="4" t="str">
        <f t="shared" ca="1" si="8"/>
        <v/>
      </c>
      <c r="B78" s="30" t="str">
        <f t="shared" ca="1" si="6"/>
        <v/>
      </c>
      <c r="C78" s="31" t="str">
        <f t="shared" ca="1" si="5"/>
        <v/>
      </c>
      <c r="D78" s="2" t="str">
        <f t="shared" ca="1" si="7"/>
        <v/>
      </c>
      <c r="E78" s="2" t="str">
        <f ca="1">IF(D78="","",MIN($E$3:E77)-D78)</f>
        <v/>
      </c>
      <c r="F78" s="30" t="str">
        <f t="shared" ca="1" si="9"/>
        <v/>
      </c>
    </row>
    <row r="79" spans="1:6" ht="21" customHeight="1">
      <c r="A79" s="4" t="str">
        <f t="shared" ca="1" si="8"/>
        <v/>
      </c>
      <c r="B79" s="30" t="str">
        <f t="shared" ca="1" si="6"/>
        <v/>
      </c>
      <c r="C79" s="31" t="str">
        <f t="shared" ca="1" si="5"/>
        <v/>
      </c>
      <c r="D79" s="2" t="str">
        <f t="shared" ca="1" si="7"/>
        <v/>
      </c>
      <c r="E79" s="2" t="str">
        <f ca="1">IF(D79="","",MIN($E$3:E78)-D79)</f>
        <v/>
      </c>
      <c r="F79" s="30" t="str">
        <f t="shared" ca="1" si="9"/>
        <v/>
      </c>
    </row>
    <row r="80" spans="1:6" ht="21" customHeight="1">
      <c r="A80" s="4" t="str">
        <f t="shared" ca="1" si="8"/>
        <v/>
      </c>
      <c r="B80" s="30" t="str">
        <f t="shared" ca="1" si="6"/>
        <v/>
      </c>
      <c r="C80" s="31" t="str">
        <f t="shared" ca="1" si="5"/>
        <v/>
      </c>
      <c r="D80" s="2" t="str">
        <f t="shared" ca="1" si="7"/>
        <v/>
      </c>
      <c r="E80" s="2" t="str">
        <f ca="1">IF(D80="","",MIN($E$3:E79)-D80)</f>
        <v/>
      </c>
      <c r="F80" s="30" t="str">
        <f t="shared" ca="1" si="9"/>
        <v/>
      </c>
    </row>
    <row r="81" spans="1:6" ht="21" customHeight="1">
      <c r="A81" s="4" t="str">
        <f t="shared" ca="1" si="8"/>
        <v/>
      </c>
      <c r="B81" s="30" t="str">
        <f t="shared" ca="1" si="6"/>
        <v/>
      </c>
      <c r="C81" s="31" t="str">
        <f t="shared" ca="1" si="5"/>
        <v/>
      </c>
      <c r="D81" s="2" t="str">
        <f t="shared" ca="1" si="7"/>
        <v/>
      </c>
      <c r="E81" s="2" t="str">
        <f ca="1">IF(D81="","",MIN($E$3:E80)-D81)</f>
        <v/>
      </c>
      <c r="F81" s="30" t="str">
        <f t="shared" ca="1" si="9"/>
        <v/>
      </c>
    </row>
    <row r="82" spans="1:6" ht="21" customHeight="1">
      <c r="A82" s="4" t="str">
        <f t="shared" ca="1" si="8"/>
        <v/>
      </c>
      <c r="B82" s="30" t="str">
        <f t="shared" ca="1" si="6"/>
        <v/>
      </c>
      <c r="C82" s="31" t="str">
        <f t="shared" ca="1" si="5"/>
        <v/>
      </c>
      <c r="D82" s="2" t="str">
        <f t="shared" ca="1" si="7"/>
        <v/>
      </c>
      <c r="E82" s="2" t="str">
        <f ca="1">IF(D82="","",MIN($E$3:E81)-D82)</f>
        <v/>
      </c>
      <c r="F82" s="30" t="str">
        <f t="shared" ca="1" si="9"/>
        <v/>
      </c>
    </row>
    <row r="83" spans="1:6" ht="21" customHeight="1">
      <c r="A83" s="4" t="str">
        <f t="shared" ca="1" si="8"/>
        <v/>
      </c>
      <c r="B83" s="30" t="str">
        <f t="shared" ca="1" si="6"/>
        <v/>
      </c>
      <c r="C83" s="31" t="str">
        <f t="shared" ca="1" si="5"/>
        <v/>
      </c>
      <c r="D83" s="2" t="str">
        <f t="shared" ca="1" si="7"/>
        <v/>
      </c>
      <c r="E83" s="2" t="str">
        <f ca="1">IF(D83="","",MIN($E$3:E82)-D83)</f>
        <v/>
      </c>
      <c r="F83" s="30" t="str">
        <f t="shared" ca="1" si="9"/>
        <v/>
      </c>
    </row>
    <row r="84" spans="1:6" ht="21" customHeight="1">
      <c r="A84" s="4" t="str">
        <f t="shared" ca="1" si="8"/>
        <v/>
      </c>
      <c r="B84" s="30" t="str">
        <f t="shared" ca="1" si="6"/>
        <v/>
      </c>
      <c r="C84" s="31" t="str">
        <f t="shared" ca="1" si="5"/>
        <v/>
      </c>
      <c r="D84" s="2" t="str">
        <f t="shared" ca="1" si="7"/>
        <v/>
      </c>
      <c r="E84" s="2" t="str">
        <f ca="1">IF(D84="","",MIN($E$3:E83)-D84)</f>
        <v/>
      </c>
      <c r="F84" s="30" t="str">
        <f t="shared" ca="1" si="9"/>
        <v/>
      </c>
    </row>
    <row r="85" spans="1:6" ht="21" customHeight="1">
      <c r="A85" s="4" t="str">
        <f t="shared" ca="1" si="8"/>
        <v/>
      </c>
      <c r="B85" s="30" t="str">
        <f t="shared" ca="1" si="6"/>
        <v/>
      </c>
      <c r="C85" s="31" t="str">
        <f t="shared" ca="1" si="5"/>
        <v/>
      </c>
      <c r="D85" s="2" t="str">
        <f t="shared" ca="1" si="7"/>
        <v/>
      </c>
      <c r="E85" s="2" t="str">
        <f ca="1">IF(D85="","",MIN($E$3:E84)-D85)</f>
        <v/>
      </c>
      <c r="F85" s="30" t="str">
        <f t="shared" ca="1" si="9"/>
        <v/>
      </c>
    </row>
    <row r="86" spans="1:6" ht="21" customHeight="1">
      <c r="A86" s="4" t="str">
        <f t="shared" ca="1" si="8"/>
        <v/>
      </c>
      <c r="B86" s="30" t="str">
        <f t="shared" ca="1" si="6"/>
        <v/>
      </c>
      <c r="C86" s="31" t="str">
        <f t="shared" ca="1" si="5"/>
        <v/>
      </c>
      <c r="D86" s="2" t="str">
        <f t="shared" ca="1" si="7"/>
        <v/>
      </c>
      <c r="E86" s="2" t="str">
        <f ca="1">IF(D86="","",MIN($E$3:E85)-D86)</f>
        <v/>
      </c>
      <c r="F86" s="30" t="str">
        <f t="shared" ca="1" si="9"/>
        <v/>
      </c>
    </row>
    <row r="87" spans="1:6" ht="21" customHeight="1">
      <c r="A87" s="4" t="str">
        <f t="shared" ca="1" si="8"/>
        <v/>
      </c>
      <c r="B87" s="30" t="str">
        <f t="shared" ca="1" si="6"/>
        <v/>
      </c>
      <c r="C87" s="31" t="str">
        <f t="shared" ca="1" si="5"/>
        <v/>
      </c>
      <c r="D87" s="2" t="str">
        <f t="shared" ca="1" si="7"/>
        <v/>
      </c>
      <c r="E87" s="2" t="str">
        <f ca="1">IF(D87="","",MIN($E$3:E86)-D87)</f>
        <v/>
      </c>
      <c r="F87" s="30" t="str">
        <f t="shared" ca="1" si="9"/>
        <v/>
      </c>
    </row>
    <row r="88" spans="1:6" ht="21" customHeight="1">
      <c r="A88" s="4" t="str">
        <f t="shared" ca="1" si="8"/>
        <v/>
      </c>
      <c r="B88" s="30" t="str">
        <f t="shared" ca="1" si="6"/>
        <v/>
      </c>
      <c r="C88" s="31" t="str">
        <f t="shared" ca="1" si="5"/>
        <v/>
      </c>
      <c r="D88" s="2" t="str">
        <f t="shared" ca="1" si="7"/>
        <v/>
      </c>
      <c r="E88" s="2" t="str">
        <f ca="1">IF(D88="","",MIN($E$3:E87)-D88)</f>
        <v/>
      </c>
      <c r="F88" s="30" t="str">
        <f t="shared" ca="1" si="9"/>
        <v/>
      </c>
    </row>
    <row r="89" spans="1:6" ht="21" customHeight="1">
      <c r="A89" s="4" t="str">
        <f t="shared" ca="1" si="8"/>
        <v/>
      </c>
      <c r="B89" s="30" t="str">
        <f t="shared" ca="1" si="6"/>
        <v/>
      </c>
      <c r="C89" s="31" t="str">
        <f t="shared" ca="1" si="5"/>
        <v/>
      </c>
      <c r="D89" s="2" t="str">
        <f t="shared" ca="1" si="7"/>
        <v/>
      </c>
      <c r="E89" s="2" t="str">
        <f ca="1">IF(D89="","",MIN($E$3:E88)-D89)</f>
        <v/>
      </c>
      <c r="F89" s="30" t="str">
        <f t="shared" ca="1" si="9"/>
        <v/>
      </c>
    </row>
    <row r="90" spans="1:6" ht="21" customHeight="1">
      <c r="A90" s="4" t="str">
        <f t="shared" ca="1" si="8"/>
        <v/>
      </c>
      <c r="B90" s="30" t="str">
        <f t="shared" ca="1" si="6"/>
        <v/>
      </c>
      <c r="C90" s="31" t="str">
        <f t="shared" ca="1" si="5"/>
        <v/>
      </c>
      <c r="D90" s="2" t="str">
        <f t="shared" ca="1" si="7"/>
        <v/>
      </c>
      <c r="E90" s="2" t="str">
        <f ca="1">IF(D90="","",MIN($E$3:E89)-D90)</f>
        <v/>
      </c>
      <c r="F90" s="30" t="str">
        <f t="shared" ca="1" si="9"/>
        <v/>
      </c>
    </row>
    <row r="91" spans="1:6" ht="21" customHeight="1">
      <c r="A91" s="4" t="str">
        <f t="shared" ca="1" si="8"/>
        <v/>
      </c>
      <c r="B91" s="30" t="str">
        <f t="shared" ca="1" si="6"/>
        <v/>
      </c>
      <c r="C91" s="31" t="str">
        <f t="shared" ca="1" si="5"/>
        <v/>
      </c>
      <c r="D91" s="2" t="str">
        <f t="shared" ca="1" si="7"/>
        <v/>
      </c>
      <c r="E91" s="2" t="str">
        <f ca="1">IF(D91="","",MIN($E$3:E90)-D91)</f>
        <v/>
      </c>
      <c r="F91" s="30" t="str">
        <f t="shared" ca="1" si="9"/>
        <v/>
      </c>
    </row>
    <row r="92" spans="1:6" ht="21" customHeight="1">
      <c r="A92" s="4" t="str">
        <f t="shared" ca="1" si="8"/>
        <v/>
      </c>
      <c r="B92" s="30" t="str">
        <f t="shared" ca="1" si="6"/>
        <v/>
      </c>
      <c r="C92" s="31" t="str">
        <f t="shared" ca="1" si="5"/>
        <v/>
      </c>
      <c r="D92" s="2" t="str">
        <f t="shared" ca="1" si="7"/>
        <v/>
      </c>
      <c r="E92" s="2" t="str">
        <f ca="1">IF(D92="","",MIN($E$3:E91)-D92)</f>
        <v/>
      </c>
      <c r="F92" s="30" t="str">
        <f t="shared" ca="1" si="9"/>
        <v/>
      </c>
    </row>
    <row r="93" spans="1:6" ht="21" customHeight="1">
      <c r="A93" s="4" t="str">
        <f t="shared" ca="1" si="8"/>
        <v/>
      </c>
      <c r="B93" s="30" t="str">
        <f t="shared" ca="1" si="6"/>
        <v/>
      </c>
      <c r="C93" s="31" t="str">
        <f t="shared" ca="1" si="5"/>
        <v/>
      </c>
      <c r="D93" s="2" t="str">
        <f t="shared" ca="1" si="7"/>
        <v/>
      </c>
      <c r="E93" s="2" t="str">
        <f ca="1">IF(D93="","",MIN($E$3:E92)-D93)</f>
        <v/>
      </c>
      <c r="F93" s="30" t="str">
        <f t="shared" ca="1" si="9"/>
        <v/>
      </c>
    </row>
    <row r="94" spans="1:6" ht="21" customHeight="1">
      <c r="A94" s="4" t="str">
        <f t="shared" ca="1" si="8"/>
        <v/>
      </c>
      <c r="B94" s="30" t="str">
        <f t="shared" ca="1" si="6"/>
        <v/>
      </c>
      <c r="C94" s="31" t="str">
        <f t="shared" ca="1" si="5"/>
        <v/>
      </c>
      <c r="D94" s="2" t="str">
        <f t="shared" ca="1" si="7"/>
        <v/>
      </c>
      <c r="E94" s="2" t="str">
        <f ca="1">IF(D94="","",MIN($E$3:E93)-D94)</f>
        <v/>
      </c>
      <c r="F94" s="30" t="str">
        <f t="shared" ca="1" si="9"/>
        <v/>
      </c>
    </row>
    <row r="95" spans="1:6" ht="21" customHeight="1">
      <c r="A95" s="4" t="str">
        <f t="shared" ca="1" si="8"/>
        <v/>
      </c>
      <c r="B95" s="30" t="str">
        <f t="shared" ca="1" si="6"/>
        <v/>
      </c>
      <c r="C95" s="31" t="str">
        <f t="shared" ca="1" si="5"/>
        <v/>
      </c>
      <c r="D95" s="2" t="str">
        <f t="shared" ca="1" si="7"/>
        <v/>
      </c>
      <c r="E95" s="2" t="str">
        <f ca="1">IF(D95="","",MIN($E$3:E94)-D95)</f>
        <v/>
      </c>
      <c r="F95" s="30" t="str">
        <f t="shared" ca="1" si="9"/>
        <v/>
      </c>
    </row>
    <row r="96" spans="1:6" ht="21" customHeight="1">
      <c r="A96" s="4" t="str">
        <f t="shared" ca="1" si="8"/>
        <v/>
      </c>
      <c r="B96" s="30" t="str">
        <f t="shared" ca="1" si="6"/>
        <v/>
      </c>
      <c r="C96" s="31" t="str">
        <f t="shared" ca="1" si="5"/>
        <v/>
      </c>
      <c r="D96" s="2" t="str">
        <f t="shared" ca="1" si="7"/>
        <v/>
      </c>
      <c r="E96" s="2" t="str">
        <f ca="1">IF(D96="","",MIN($E$3:E95)-D96)</f>
        <v/>
      </c>
      <c r="F96" s="30" t="str">
        <f t="shared" ca="1" si="9"/>
        <v/>
      </c>
    </row>
    <row r="97" spans="1:6" ht="21" customHeight="1">
      <c r="A97" s="4" t="str">
        <f t="shared" ca="1" si="8"/>
        <v/>
      </c>
      <c r="B97" s="30" t="str">
        <f t="shared" ca="1" si="6"/>
        <v/>
      </c>
      <c r="C97" s="31" t="str">
        <f t="shared" ca="1" si="5"/>
        <v/>
      </c>
      <c r="D97" s="2" t="str">
        <f t="shared" ca="1" si="7"/>
        <v/>
      </c>
      <c r="E97" s="2" t="str">
        <f ca="1">IF(D97="","",MIN($E$3:E96)-D97)</f>
        <v/>
      </c>
      <c r="F97" s="30" t="str">
        <f t="shared" ca="1" si="9"/>
        <v/>
      </c>
    </row>
    <row r="98" spans="1:6" ht="21" customHeight="1">
      <c r="A98" s="4" t="str">
        <f t="shared" ca="1" si="8"/>
        <v/>
      </c>
      <c r="B98" s="30" t="str">
        <f t="shared" ca="1" si="6"/>
        <v/>
      </c>
      <c r="C98" s="31" t="str">
        <f t="shared" ca="1" si="5"/>
        <v/>
      </c>
      <c r="D98" s="2" t="str">
        <f t="shared" ca="1" si="7"/>
        <v/>
      </c>
      <c r="E98" s="2" t="str">
        <f ca="1">IF(D98="","",MIN($E$3:E97)-D98)</f>
        <v/>
      </c>
      <c r="F98" s="30" t="str">
        <f t="shared" ca="1" si="9"/>
        <v/>
      </c>
    </row>
    <row r="99" spans="1:6" ht="21" customHeight="1">
      <c r="A99" s="4" t="str">
        <f t="shared" ca="1" si="8"/>
        <v/>
      </c>
      <c r="B99" s="30" t="str">
        <f t="shared" ca="1" si="6"/>
        <v/>
      </c>
      <c r="C99" s="31" t="str">
        <f t="shared" ca="1" si="5"/>
        <v/>
      </c>
      <c r="D99" s="2" t="str">
        <f t="shared" ca="1" si="7"/>
        <v/>
      </c>
      <c r="E99" s="2" t="str">
        <f ca="1">IF(D99="","",MIN($E$3:E98)-D99)</f>
        <v/>
      </c>
      <c r="F99" s="30" t="str">
        <f t="shared" ca="1" si="9"/>
        <v/>
      </c>
    </row>
    <row r="100" spans="1:6" ht="21" customHeight="1">
      <c r="A100" s="4" t="str">
        <f t="shared" ca="1" si="8"/>
        <v/>
      </c>
      <c r="B100" s="30" t="str">
        <f t="shared" ca="1" si="6"/>
        <v/>
      </c>
      <c r="C100" s="31" t="str">
        <f t="shared" ca="1" si="5"/>
        <v/>
      </c>
      <c r="D100" s="2" t="str">
        <f t="shared" ca="1" si="7"/>
        <v/>
      </c>
      <c r="E100" s="2" t="str">
        <f ca="1">IF(D100="","",MIN($E$3:E99)-D100)</f>
        <v/>
      </c>
      <c r="F100" s="30" t="str">
        <f t="shared" ca="1" si="9"/>
        <v/>
      </c>
    </row>
    <row r="101" spans="1:6" ht="21" customHeight="1">
      <c r="A101" s="4" t="str">
        <f t="shared" ca="1" si="8"/>
        <v/>
      </c>
      <c r="B101" s="30" t="str">
        <f t="shared" ca="1" si="6"/>
        <v/>
      </c>
      <c r="C101" s="31" t="str">
        <f t="shared" ca="1" si="5"/>
        <v/>
      </c>
      <c r="D101" s="2" t="str">
        <f t="shared" ca="1" si="7"/>
        <v/>
      </c>
      <c r="E101" s="2" t="str">
        <f ca="1">IF(D101="","",MIN($E$3:E100)-D101)</f>
        <v/>
      </c>
      <c r="F101" s="30" t="str">
        <f t="shared" ca="1" si="9"/>
        <v/>
      </c>
    </row>
    <row r="102" spans="1:6" ht="21" customHeight="1">
      <c r="A102" s="4" t="str">
        <f t="shared" ca="1" si="8"/>
        <v/>
      </c>
      <c r="B102" s="30" t="str">
        <f t="shared" ca="1" si="6"/>
        <v/>
      </c>
      <c r="C102" s="31" t="str">
        <f t="shared" ca="1" si="5"/>
        <v/>
      </c>
      <c r="D102" s="2" t="str">
        <f t="shared" ca="1" si="7"/>
        <v/>
      </c>
      <c r="E102" s="2" t="str">
        <f ca="1">IF(D102="","",MIN($E$3:E101)-D102)</f>
        <v/>
      </c>
      <c r="F102" s="30" t="str">
        <f t="shared" ca="1" si="9"/>
        <v/>
      </c>
    </row>
    <row r="103" spans="1:6" ht="21" customHeight="1">
      <c r="A103" s="4" t="str">
        <f t="shared" ca="1" si="8"/>
        <v/>
      </c>
      <c r="B103" s="30" t="str">
        <f t="shared" ca="1" si="6"/>
        <v/>
      </c>
      <c r="C103" s="31" t="str">
        <f t="shared" ca="1" si="5"/>
        <v/>
      </c>
      <c r="D103" s="2" t="str">
        <f t="shared" ca="1" si="7"/>
        <v/>
      </c>
      <c r="E103" s="2" t="str">
        <f ca="1">IF(D103="","",MIN($E$3:E102)-D103)</f>
        <v/>
      </c>
      <c r="F103" s="30" t="str">
        <f t="shared" ca="1" si="9"/>
        <v/>
      </c>
    </row>
    <row r="104" spans="1:6" ht="21" customHeight="1">
      <c r="A104" s="4" t="str">
        <f t="shared" ca="1" si="8"/>
        <v/>
      </c>
      <c r="B104" s="30" t="str">
        <f t="shared" ca="1" si="6"/>
        <v/>
      </c>
      <c r="C104" s="31" t="str">
        <f t="shared" ca="1" si="5"/>
        <v/>
      </c>
      <c r="D104" s="2" t="str">
        <f t="shared" ca="1" si="7"/>
        <v/>
      </c>
      <c r="E104" s="2" t="str">
        <f ca="1">IF(D104="","",MIN($E$3:E103)-D104)</f>
        <v/>
      </c>
      <c r="F104" s="30" t="str">
        <f t="shared" ca="1" si="9"/>
        <v/>
      </c>
    </row>
    <row r="105" spans="1:6" ht="21" customHeight="1">
      <c r="A105" s="4" t="str">
        <f t="shared" ca="1" si="8"/>
        <v/>
      </c>
      <c r="B105" s="30" t="str">
        <f t="shared" ca="1" si="6"/>
        <v/>
      </c>
      <c r="C105" s="31" t="str">
        <f t="shared" ca="1" si="5"/>
        <v/>
      </c>
      <c r="D105" s="2" t="str">
        <f t="shared" ca="1" si="7"/>
        <v/>
      </c>
      <c r="E105" s="2" t="str">
        <f ca="1">IF(D105="","",MIN($E$3:E104)-D105)</f>
        <v/>
      </c>
      <c r="F105" s="30" t="str">
        <f t="shared" ca="1" si="9"/>
        <v/>
      </c>
    </row>
    <row r="106" spans="1:6" ht="21" customHeight="1">
      <c r="A106" s="4" t="str">
        <f t="shared" ca="1" si="8"/>
        <v/>
      </c>
      <c r="B106" s="30" t="str">
        <f t="shared" ca="1" si="6"/>
        <v/>
      </c>
      <c r="C106" s="31" t="str">
        <f t="shared" ca="1" si="5"/>
        <v/>
      </c>
      <c r="D106" s="2" t="str">
        <f t="shared" ca="1" si="7"/>
        <v/>
      </c>
      <c r="E106" s="2" t="str">
        <f ca="1">IF(D106="","",MIN($E$3:E105)-D106)</f>
        <v/>
      </c>
      <c r="F106" s="30" t="str">
        <f t="shared" ca="1" si="9"/>
        <v/>
      </c>
    </row>
    <row r="107" spans="1:6" ht="21" customHeight="1">
      <c r="A107" s="4" t="str">
        <f t="shared" ca="1" si="8"/>
        <v/>
      </c>
      <c r="B107" s="30" t="str">
        <f t="shared" ca="1" si="6"/>
        <v/>
      </c>
      <c r="C107" s="31" t="str">
        <f t="shared" ca="1" si="5"/>
        <v/>
      </c>
      <c r="D107" s="2" t="str">
        <f t="shared" ca="1" si="7"/>
        <v/>
      </c>
      <c r="E107" s="2" t="str">
        <f ca="1">IF(D107="","",MIN($E$3:E106)-D107)</f>
        <v/>
      </c>
      <c r="F107" s="30" t="str">
        <f t="shared" ca="1" si="9"/>
        <v/>
      </c>
    </row>
    <row r="108" spans="1:6" ht="21" customHeight="1">
      <c r="A108" s="4" t="str">
        <f t="shared" ca="1" si="8"/>
        <v/>
      </c>
      <c r="B108" s="30" t="str">
        <f t="shared" ca="1" si="6"/>
        <v/>
      </c>
      <c r="C108" s="31" t="str">
        <f t="shared" ca="1" si="5"/>
        <v/>
      </c>
      <c r="D108" s="2" t="str">
        <f t="shared" ca="1" si="7"/>
        <v/>
      </c>
      <c r="E108" s="2" t="str">
        <f ca="1">IF(D108="","",MIN($E$3:E107)-D108)</f>
        <v/>
      </c>
      <c r="F108" s="30" t="str">
        <f t="shared" ca="1" si="9"/>
        <v/>
      </c>
    </row>
    <row r="109" spans="1:6" ht="21" customHeight="1">
      <c r="A109" s="4" t="str">
        <f t="shared" ca="1" si="8"/>
        <v/>
      </c>
      <c r="B109" s="30" t="str">
        <f t="shared" ca="1" si="6"/>
        <v/>
      </c>
      <c r="C109" s="31" t="str">
        <f t="shared" ca="1" si="5"/>
        <v/>
      </c>
      <c r="D109" s="2" t="str">
        <f t="shared" ca="1" si="7"/>
        <v/>
      </c>
      <c r="E109" s="2" t="str">
        <f ca="1">IF(D109="","",MIN($E$3:E108)-D109)</f>
        <v/>
      </c>
      <c r="F109" s="30" t="str">
        <f t="shared" ca="1" si="9"/>
        <v/>
      </c>
    </row>
    <row r="110" spans="1:6" ht="21" customHeight="1">
      <c r="A110" s="4" t="str">
        <f t="shared" ca="1" si="8"/>
        <v/>
      </c>
      <c r="B110" s="30" t="str">
        <f t="shared" ca="1" si="6"/>
        <v/>
      </c>
      <c r="C110" s="31" t="str">
        <f t="shared" ca="1" si="5"/>
        <v/>
      </c>
      <c r="D110" s="2" t="str">
        <f t="shared" ca="1" si="7"/>
        <v/>
      </c>
      <c r="E110" s="2" t="str">
        <f ca="1">IF(D110="","",MIN($E$3:E109)-D110)</f>
        <v/>
      </c>
      <c r="F110" s="30" t="str">
        <f t="shared" ca="1" si="9"/>
        <v/>
      </c>
    </row>
    <row r="111" spans="1:6" ht="21" customHeight="1">
      <c r="A111" s="4" t="str">
        <f t="shared" ca="1" si="8"/>
        <v/>
      </c>
      <c r="B111" s="30" t="str">
        <f t="shared" ca="1" si="6"/>
        <v/>
      </c>
      <c r="C111" s="31" t="str">
        <f t="shared" ca="1" si="5"/>
        <v/>
      </c>
      <c r="D111" s="2" t="str">
        <f t="shared" ca="1" si="7"/>
        <v/>
      </c>
      <c r="E111" s="2" t="str">
        <f ca="1">IF(D111="","",MIN($E$3:E110)-D111)</f>
        <v/>
      </c>
      <c r="F111" s="30" t="str">
        <f t="shared" ca="1" si="9"/>
        <v/>
      </c>
    </row>
    <row r="112" spans="1:6" ht="21" customHeight="1">
      <c r="A112" s="4" t="str">
        <f t="shared" ca="1" si="8"/>
        <v/>
      </c>
      <c r="B112" s="30" t="str">
        <f t="shared" ca="1" si="6"/>
        <v/>
      </c>
      <c r="C112" s="31" t="str">
        <f t="shared" ca="1" si="5"/>
        <v/>
      </c>
      <c r="D112" s="2" t="str">
        <f t="shared" ca="1" si="7"/>
        <v/>
      </c>
      <c r="E112" s="2" t="str">
        <f ca="1">IF(D112="","",MIN($E$3:E111)-D112)</f>
        <v/>
      </c>
      <c r="F112" s="30" t="str">
        <f t="shared" ca="1" si="9"/>
        <v/>
      </c>
    </row>
    <row r="113" spans="1:6" ht="21" customHeight="1">
      <c r="A113" s="4" t="str">
        <f t="shared" ca="1" si="8"/>
        <v/>
      </c>
      <c r="B113" s="30" t="str">
        <f t="shared" ca="1" si="6"/>
        <v/>
      </c>
      <c r="C113" s="31" t="str">
        <f t="shared" ca="1" si="5"/>
        <v/>
      </c>
      <c r="D113" s="2" t="str">
        <f t="shared" ca="1" si="7"/>
        <v/>
      </c>
      <c r="E113" s="2" t="str">
        <f ca="1">IF(D113="","",MIN($E$3:E112)-D113)</f>
        <v/>
      </c>
      <c r="F113" s="30" t="str">
        <f t="shared" ca="1" si="9"/>
        <v/>
      </c>
    </row>
    <row r="114" spans="1:6" ht="21" customHeight="1">
      <c r="A114" s="4" t="str">
        <f t="shared" ca="1" si="8"/>
        <v/>
      </c>
      <c r="B114" s="30" t="str">
        <f t="shared" ca="1" si="6"/>
        <v/>
      </c>
      <c r="C114" s="31" t="str">
        <f t="shared" ca="1" si="5"/>
        <v/>
      </c>
      <c r="D114" s="2" t="str">
        <f t="shared" ca="1" si="7"/>
        <v/>
      </c>
      <c r="E114" s="2" t="str">
        <f ca="1">IF(D114="","",MIN($E$3:E113)-D114)</f>
        <v/>
      </c>
      <c r="F114" s="30" t="str">
        <f t="shared" ca="1" si="9"/>
        <v/>
      </c>
    </row>
    <row r="115" spans="1:6" ht="21" customHeight="1">
      <c r="A115" s="4" t="str">
        <f t="shared" ca="1" si="8"/>
        <v/>
      </c>
      <c r="B115" s="30" t="str">
        <f t="shared" ca="1" si="6"/>
        <v/>
      </c>
      <c r="C115" s="31" t="str">
        <f t="shared" ca="1" si="5"/>
        <v/>
      </c>
      <c r="D115" s="2" t="str">
        <f t="shared" ca="1" si="7"/>
        <v/>
      </c>
      <c r="E115" s="2" t="str">
        <f ca="1">IF(D115="","",MIN($E$3:E114)-D115)</f>
        <v/>
      </c>
      <c r="F115" s="30" t="str">
        <f t="shared" ca="1" si="9"/>
        <v/>
      </c>
    </row>
    <row r="116" spans="1:6" ht="21" customHeight="1">
      <c r="A116" s="4" t="str">
        <f t="shared" ca="1" si="8"/>
        <v/>
      </c>
      <c r="B116" s="30" t="str">
        <f t="shared" ca="1" si="6"/>
        <v/>
      </c>
      <c r="C116" s="31" t="str">
        <f t="shared" ca="1" si="5"/>
        <v/>
      </c>
      <c r="D116" s="2" t="str">
        <f t="shared" ca="1" si="7"/>
        <v/>
      </c>
      <c r="E116" s="2" t="str">
        <f ca="1">IF(D116="","",MIN($E$3:E115)-D116)</f>
        <v/>
      </c>
      <c r="F116" s="30" t="str">
        <f t="shared" ca="1" si="9"/>
        <v/>
      </c>
    </row>
    <row r="117" spans="1:6" ht="21" customHeight="1">
      <c r="A117" s="4" t="str">
        <f t="shared" ca="1" si="8"/>
        <v/>
      </c>
      <c r="B117" s="30" t="str">
        <f t="shared" ca="1" si="6"/>
        <v/>
      </c>
      <c r="C117" s="31" t="str">
        <f t="shared" ca="1" si="5"/>
        <v/>
      </c>
      <c r="D117" s="2" t="str">
        <f t="shared" ca="1" si="7"/>
        <v/>
      </c>
      <c r="E117" s="2" t="str">
        <f ca="1">IF(D117="","",MIN($E$3:E116)-D117)</f>
        <v/>
      </c>
      <c r="F117" s="30" t="str">
        <f t="shared" ca="1" si="9"/>
        <v/>
      </c>
    </row>
    <row r="118" spans="1:6" ht="21" customHeight="1">
      <c r="A118" s="4" t="str">
        <f t="shared" ca="1" si="8"/>
        <v/>
      </c>
      <c r="B118" s="30" t="str">
        <f t="shared" ca="1" si="6"/>
        <v/>
      </c>
      <c r="C118" s="31" t="str">
        <f t="shared" ca="1" si="5"/>
        <v/>
      </c>
      <c r="D118" s="2" t="str">
        <f t="shared" ca="1" si="7"/>
        <v/>
      </c>
      <c r="E118" s="2" t="str">
        <f ca="1">IF(D118="","",MIN($E$3:E117)-D118)</f>
        <v/>
      </c>
      <c r="F118" s="30" t="str">
        <f t="shared" ca="1" si="9"/>
        <v/>
      </c>
    </row>
    <row r="119" spans="1:6" ht="21" customHeight="1">
      <c r="A119" s="4" t="str">
        <f t="shared" ca="1" si="8"/>
        <v/>
      </c>
      <c r="B119" s="30" t="str">
        <f t="shared" ca="1" si="6"/>
        <v/>
      </c>
      <c r="C119" s="31" t="str">
        <f t="shared" ca="1" si="5"/>
        <v/>
      </c>
      <c r="D119" s="2" t="str">
        <f t="shared" ca="1" si="7"/>
        <v/>
      </c>
      <c r="E119" s="2" t="str">
        <f ca="1">IF(D119="","",MIN($E$3:E118)-D119)</f>
        <v/>
      </c>
      <c r="F119" s="30" t="str">
        <f t="shared" ca="1" si="9"/>
        <v/>
      </c>
    </row>
    <row r="120" spans="1:6" ht="21" customHeight="1">
      <c r="A120" s="4" t="str">
        <f t="shared" ca="1" si="8"/>
        <v/>
      </c>
      <c r="B120" s="30" t="str">
        <f t="shared" ca="1" si="6"/>
        <v/>
      </c>
      <c r="C120" s="31" t="str">
        <f t="shared" ca="1" si="5"/>
        <v/>
      </c>
      <c r="D120" s="2" t="str">
        <f t="shared" ca="1" si="7"/>
        <v/>
      </c>
      <c r="E120" s="2" t="str">
        <f ca="1">IF(D120="","",MIN($E$3:E119)-D120)</f>
        <v/>
      </c>
      <c r="F120" s="30" t="str">
        <f t="shared" ca="1" si="9"/>
        <v/>
      </c>
    </row>
    <row r="121" spans="1:6" ht="21" customHeight="1">
      <c r="A121" s="4" t="str">
        <f t="shared" ca="1" si="8"/>
        <v/>
      </c>
      <c r="B121" s="30" t="str">
        <f t="shared" ca="1" si="6"/>
        <v/>
      </c>
      <c r="C121" s="31" t="str">
        <f t="shared" ca="1" si="5"/>
        <v/>
      </c>
      <c r="D121" s="2" t="str">
        <f t="shared" ca="1" si="7"/>
        <v/>
      </c>
      <c r="E121" s="2" t="str">
        <f ca="1">IF(D121="","",MIN($E$3:E120)-D121)</f>
        <v/>
      </c>
      <c r="F121" s="30" t="str">
        <f t="shared" ca="1" si="9"/>
        <v/>
      </c>
    </row>
    <row r="122" spans="1:6" ht="21" customHeight="1">
      <c r="A122" s="4" t="str">
        <f t="shared" ca="1" si="8"/>
        <v/>
      </c>
      <c r="B122" s="30" t="str">
        <f t="shared" ca="1" si="6"/>
        <v/>
      </c>
      <c r="C122" s="31" t="str">
        <f t="shared" ca="1" si="5"/>
        <v/>
      </c>
      <c r="D122" s="2" t="str">
        <f t="shared" ca="1" si="7"/>
        <v/>
      </c>
      <c r="E122" s="2" t="str">
        <f ca="1">IF(D122="","",MIN($E$3:E121)-D122)</f>
        <v/>
      </c>
      <c r="F122" s="30" t="str">
        <f t="shared" ca="1" si="9"/>
        <v/>
      </c>
    </row>
    <row r="123" spans="1:6" ht="21" customHeight="1">
      <c r="A123" s="4" t="str">
        <f t="shared" ca="1" si="8"/>
        <v/>
      </c>
      <c r="B123" s="30" t="str">
        <f t="shared" ca="1" si="6"/>
        <v/>
      </c>
      <c r="C123" s="31" t="str">
        <f t="shared" ca="1" si="5"/>
        <v/>
      </c>
      <c r="D123" s="2" t="str">
        <f t="shared" ca="1" si="7"/>
        <v/>
      </c>
      <c r="E123" s="2" t="str">
        <f ca="1">IF(D123="","",MIN($E$3:E122)-D123)</f>
        <v/>
      </c>
      <c r="F123" s="30" t="str">
        <f t="shared" ca="1" si="9"/>
        <v/>
      </c>
    </row>
    <row r="124" spans="1:6" ht="21" customHeight="1">
      <c r="A124" s="4" t="str">
        <f t="shared" ca="1" si="8"/>
        <v/>
      </c>
      <c r="B124" s="30" t="str">
        <f t="shared" ca="1" si="6"/>
        <v/>
      </c>
      <c r="C124" s="31" t="str">
        <f t="shared" ca="1" si="5"/>
        <v/>
      </c>
      <c r="D124" s="2" t="str">
        <f t="shared" ca="1" si="7"/>
        <v/>
      </c>
      <c r="E124" s="2" t="str">
        <f ca="1">IF(D124="","",MIN($E$3:E123)-D124)</f>
        <v/>
      </c>
      <c r="F124" s="30" t="str">
        <f t="shared" ca="1" si="9"/>
        <v/>
      </c>
    </row>
    <row r="125" spans="1:6" ht="21" customHeight="1">
      <c r="A125" s="4" t="str">
        <f t="shared" ca="1" si="8"/>
        <v/>
      </c>
      <c r="B125" s="30" t="str">
        <f t="shared" ca="1" si="6"/>
        <v/>
      </c>
      <c r="C125" s="31" t="str">
        <f t="shared" ca="1" si="5"/>
        <v/>
      </c>
      <c r="D125" s="2" t="str">
        <f t="shared" ca="1" si="7"/>
        <v/>
      </c>
      <c r="E125" s="2" t="str">
        <f ca="1">IF(D125="","",MIN($E$3:E124)-D125)</f>
        <v/>
      </c>
      <c r="F125" s="30" t="str">
        <f t="shared" ca="1" si="9"/>
        <v/>
      </c>
    </row>
    <row r="126" spans="1:6" ht="21" customHeight="1">
      <c r="A126" s="4" t="str">
        <f t="shared" ca="1" si="8"/>
        <v/>
      </c>
      <c r="B126" s="30" t="str">
        <f t="shared" ca="1" si="6"/>
        <v/>
      </c>
      <c r="C126" s="31" t="str">
        <f t="shared" ca="1" si="5"/>
        <v/>
      </c>
      <c r="D126" s="2" t="str">
        <f t="shared" ca="1" si="7"/>
        <v/>
      </c>
      <c r="E126" s="2" t="str">
        <f ca="1">IF(D126="","",MIN($E$3:E125)-D126)</f>
        <v/>
      </c>
      <c r="F126" s="30" t="str">
        <f t="shared" ca="1" si="9"/>
        <v/>
      </c>
    </row>
    <row r="127" spans="1:6" ht="21" customHeight="1">
      <c r="A127" s="4" t="str">
        <f t="shared" ca="1" si="8"/>
        <v/>
      </c>
      <c r="B127" s="30" t="str">
        <f t="shared" ca="1" si="6"/>
        <v/>
      </c>
      <c r="C127" s="31" t="str">
        <f t="shared" ca="1" si="5"/>
        <v/>
      </c>
      <c r="D127" s="2" t="str">
        <f t="shared" ca="1" si="7"/>
        <v/>
      </c>
      <c r="E127" s="2" t="str">
        <f ca="1">IF(D127="","",MIN($E$3:E126)-D127)</f>
        <v/>
      </c>
      <c r="F127" s="30" t="str">
        <f t="shared" ca="1" si="9"/>
        <v/>
      </c>
    </row>
    <row r="128" spans="1:6" ht="21" customHeight="1">
      <c r="A128" s="4" t="str">
        <f t="shared" ca="1" si="8"/>
        <v/>
      </c>
      <c r="B128" s="30" t="str">
        <f t="shared" ca="1" si="6"/>
        <v/>
      </c>
      <c r="C128" s="31" t="str">
        <f t="shared" ca="1" si="5"/>
        <v/>
      </c>
      <c r="D128" s="2" t="str">
        <f t="shared" ca="1" si="7"/>
        <v/>
      </c>
      <c r="E128" s="2" t="str">
        <f ca="1">IF(D128="","",MIN($E$3:E127)-D128)</f>
        <v/>
      </c>
      <c r="F128" s="30" t="str">
        <f t="shared" ca="1" si="9"/>
        <v/>
      </c>
    </row>
    <row r="129" spans="1:6" ht="21" customHeight="1">
      <c r="A129" s="4" t="str">
        <f t="shared" ca="1" si="8"/>
        <v/>
      </c>
      <c r="B129" s="30" t="str">
        <f t="shared" ca="1" si="6"/>
        <v/>
      </c>
      <c r="C129" s="31" t="str">
        <f t="shared" ca="1" si="5"/>
        <v/>
      </c>
      <c r="D129" s="2" t="str">
        <f t="shared" ca="1" si="7"/>
        <v/>
      </c>
      <c r="E129" s="2" t="str">
        <f ca="1">IF(D129="","",MIN($E$3:E128)-D129)</f>
        <v/>
      </c>
      <c r="F129" s="30" t="str">
        <f t="shared" ca="1" si="9"/>
        <v/>
      </c>
    </row>
    <row r="130" spans="1:6" ht="21" customHeight="1">
      <c r="A130" s="4" t="str">
        <f t="shared" ca="1" si="8"/>
        <v/>
      </c>
      <c r="B130" s="30" t="str">
        <f t="shared" ca="1" si="6"/>
        <v/>
      </c>
      <c r="C130" s="31" t="str">
        <f t="shared" ca="1" si="5"/>
        <v/>
      </c>
      <c r="D130" s="2" t="str">
        <f t="shared" ca="1" si="7"/>
        <v/>
      </c>
      <c r="E130" s="2" t="str">
        <f ca="1">IF(D130="","",MIN($E$3:E129)-D130)</f>
        <v/>
      </c>
      <c r="F130" s="30" t="str">
        <f t="shared" ca="1" si="9"/>
        <v/>
      </c>
    </row>
    <row r="131" spans="1:6" ht="21" customHeight="1">
      <c r="A131" s="4" t="str">
        <f t="shared" ca="1" si="8"/>
        <v/>
      </c>
      <c r="B131" s="30" t="str">
        <f t="shared" ca="1" si="6"/>
        <v/>
      </c>
      <c r="C131" s="31" t="str">
        <f t="shared" ca="1" si="5"/>
        <v/>
      </c>
      <c r="D131" s="2" t="str">
        <f t="shared" ca="1" si="7"/>
        <v/>
      </c>
      <c r="E131" s="2" t="str">
        <f ca="1">IF(D131="","",MIN($E$3:E130)-D131)</f>
        <v/>
      </c>
      <c r="F131" s="30" t="str">
        <f t="shared" ca="1" si="9"/>
        <v/>
      </c>
    </row>
    <row r="132" spans="1:6" ht="21" customHeight="1">
      <c r="A132" s="4" t="str">
        <f t="shared" ca="1" si="8"/>
        <v/>
      </c>
      <c r="B132" s="30" t="str">
        <f t="shared" ca="1" si="6"/>
        <v/>
      </c>
      <c r="C132" s="31" t="str">
        <f t="shared" ref="C132:C195" ca="1" si="10">IF(A132="","",IF(COUNTIF(Feries,A132)=1,"F",VLOOKUP(WEEKDAY(A132,2),TbJ,3,0)))</f>
        <v/>
      </c>
      <c r="D132" s="2" t="str">
        <f t="shared" ca="1" si="7"/>
        <v/>
      </c>
      <c r="E132" s="2" t="str">
        <f ca="1">IF(D132="","",MIN($E$3:E131)-D132)</f>
        <v/>
      </c>
      <c r="F132" s="30" t="str">
        <f t="shared" ca="1" si="9"/>
        <v/>
      </c>
    </row>
    <row r="133" spans="1:6" ht="21" customHeight="1">
      <c r="A133" s="4" t="str">
        <f t="shared" ca="1" si="8"/>
        <v/>
      </c>
      <c r="B133" s="30" t="str">
        <f t="shared" ref="B133:B196" ca="1" si="11">IF(A133="","",IF(C133="T",VLOOKUP(WEEKDAY(A133,2),TbJ,5,0),""))</f>
        <v/>
      </c>
      <c r="C133" s="31" t="str">
        <f t="shared" ca="1" si="10"/>
        <v/>
      </c>
      <c r="D133" s="2" t="str">
        <f t="shared" ref="D133:D196" ca="1" si="12">IF(B133="","",VLOOKUP(WEEKDAY(A133,2),TbJ,7,0))</f>
        <v/>
      </c>
      <c r="E133" s="2" t="str">
        <f ca="1">IF(D133="","",MIN($E$3:E132)-D133)</f>
        <v/>
      </c>
      <c r="F133" s="30" t="str">
        <f t="shared" ca="1" si="9"/>
        <v/>
      </c>
    </row>
    <row r="134" spans="1:6" ht="21" customHeight="1">
      <c r="A134" s="4" t="str">
        <f t="shared" ref="A134:A197" ca="1" si="13">IF(A133="","",IF(F133="",A133+1,""))</f>
        <v/>
      </c>
      <c r="B134" s="30" t="str">
        <f t="shared" ca="1" si="11"/>
        <v/>
      </c>
      <c r="C134" s="31" t="str">
        <f t="shared" ca="1" si="10"/>
        <v/>
      </c>
      <c r="D134" s="2" t="str">
        <f t="shared" ca="1" si="12"/>
        <v/>
      </c>
      <c r="E134" s="2" t="str">
        <f ca="1">IF(D134="","",MIN($E$3:E133)-D134)</f>
        <v/>
      </c>
      <c r="F134" s="30" t="str">
        <f t="shared" ref="F134:F197" ca="1" si="14">IF(E134="","",IF(E134&lt;0,B134+E134,""))</f>
        <v/>
      </c>
    </row>
    <row r="135" spans="1:6" ht="21" customHeight="1">
      <c r="A135" s="4" t="str">
        <f t="shared" ca="1" si="13"/>
        <v/>
      </c>
      <c r="B135" s="30" t="str">
        <f t="shared" ca="1" si="11"/>
        <v/>
      </c>
      <c r="C135" s="31" t="str">
        <f t="shared" ca="1" si="10"/>
        <v/>
      </c>
      <c r="D135" s="2" t="str">
        <f t="shared" ca="1" si="12"/>
        <v/>
      </c>
      <c r="E135" s="2" t="str">
        <f ca="1">IF(D135="","",MIN($E$3:E134)-D135)</f>
        <v/>
      </c>
      <c r="F135" s="30" t="str">
        <f t="shared" ca="1" si="14"/>
        <v/>
      </c>
    </row>
    <row r="136" spans="1:6" ht="21" customHeight="1">
      <c r="A136" s="4" t="str">
        <f t="shared" ca="1" si="13"/>
        <v/>
      </c>
      <c r="B136" s="30" t="str">
        <f t="shared" ca="1" si="11"/>
        <v/>
      </c>
      <c r="C136" s="31" t="str">
        <f t="shared" ca="1" si="10"/>
        <v/>
      </c>
      <c r="D136" s="2" t="str">
        <f t="shared" ca="1" si="12"/>
        <v/>
      </c>
      <c r="E136" s="2" t="str">
        <f ca="1">IF(D136="","",MIN($E$3:E135)-D136)</f>
        <v/>
      </c>
      <c r="F136" s="30" t="str">
        <f t="shared" ca="1" si="14"/>
        <v/>
      </c>
    </row>
    <row r="137" spans="1:6" ht="21" customHeight="1">
      <c r="A137" s="4" t="str">
        <f t="shared" ca="1" si="13"/>
        <v/>
      </c>
      <c r="B137" s="30" t="str">
        <f t="shared" ca="1" si="11"/>
        <v/>
      </c>
      <c r="C137" s="31" t="str">
        <f t="shared" ca="1" si="10"/>
        <v/>
      </c>
      <c r="D137" s="2" t="str">
        <f t="shared" ca="1" si="12"/>
        <v/>
      </c>
      <c r="E137" s="2" t="str">
        <f ca="1">IF(D137="","",MIN($E$3:E136)-D137)</f>
        <v/>
      </c>
      <c r="F137" s="30" t="str">
        <f t="shared" ca="1" si="14"/>
        <v/>
      </c>
    </row>
    <row r="138" spans="1:6" ht="21" customHeight="1">
      <c r="A138" s="4" t="str">
        <f t="shared" ca="1" si="13"/>
        <v/>
      </c>
      <c r="B138" s="30" t="str">
        <f t="shared" ca="1" si="11"/>
        <v/>
      </c>
      <c r="C138" s="31" t="str">
        <f t="shared" ca="1" si="10"/>
        <v/>
      </c>
      <c r="D138" s="2" t="str">
        <f t="shared" ca="1" si="12"/>
        <v/>
      </c>
      <c r="E138" s="2" t="str">
        <f ca="1">IF(D138="","",MIN($E$3:E137)-D138)</f>
        <v/>
      </c>
      <c r="F138" s="30" t="str">
        <f t="shared" ca="1" si="14"/>
        <v/>
      </c>
    </row>
    <row r="139" spans="1:6" ht="21" customHeight="1">
      <c r="A139" s="4" t="str">
        <f t="shared" ca="1" si="13"/>
        <v/>
      </c>
      <c r="B139" s="30" t="str">
        <f t="shared" ca="1" si="11"/>
        <v/>
      </c>
      <c r="C139" s="31" t="str">
        <f t="shared" ca="1" si="10"/>
        <v/>
      </c>
      <c r="D139" s="2" t="str">
        <f t="shared" ca="1" si="12"/>
        <v/>
      </c>
      <c r="E139" s="2" t="str">
        <f ca="1">IF(D139="","",MIN($E$3:E138)-D139)</f>
        <v/>
      </c>
      <c r="F139" s="30" t="str">
        <f t="shared" ca="1" si="14"/>
        <v/>
      </c>
    </row>
    <row r="140" spans="1:6" ht="21" customHeight="1">
      <c r="A140" s="4" t="str">
        <f t="shared" ca="1" si="13"/>
        <v/>
      </c>
      <c r="B140" s="30" t="str">
        <f t="shared" ca="1" si="11"/>
        <v/>
      </c>
      <c r="C140" s="31" t="str">
        <f t="shared" ca="1" si="10"/>
        <v/>
      </c>
      <c r="D140" s="2" t="str">
        <f t="shared" ca="1" si="12"/>
        <v/>
      </c>
      <c r="E140" s="2" t="str">
        <f ca="1">IF(D140="","",MIN($E$3:E139)-D140)</f>
        <v/>
      </c>
      <c r="F140" s="30" t="str">
        <f t="shared" ca="1" si="14"/>
        <v/>
      </c>
    </row>
    <row r="141" spans="1:6" ht="21" customHeight="1">
      <c r="A141" s="4" t="str">
        <f t="shared" ca="1" si="13"/>
        <v/>
      </c>
      <c r="B141" s="30" t="str">
        <f t="shared" ca="1" si="11"/>
        <v/>
      </c>
      <c r="C141" s="31" t="str">
        <f t="shared" ca="1" si="10"/>
        <v/>
      </c>
      <c r="D141" s="2" t="str">
        <f t="shared" ca="1" si="12"/>
        <v/>
      </c>
      <c r="E141" s="2" t="str">
        <f ca="1">IF(D141="","",MIN($E$3:E140)-D141)</f>
        <v/>
      </c>
      <c r="F141" s="30" t="str">
        <f t="shared" ca="1" si="14"/>
        <v/>
      </c>
    </row>
    <row r="142" spans="1:6" ht="21" customHeight="1">
      <c r="A142" s="4" t="str">
        <f t="shared" ca="1" si="13"/>
        <v/>
      </c>
      <c r="B142" s="30" t="str">
        <f t="shared" ca="1" si="11"/>
        <v/>
      </c>
      <c r="C142" s="31" t="str">
        <f t="shared" ca="1" si="10"/>
        <v/>
      </c>
      <c r="D142" s="2" t="str">
        <f t="shared" ca="1" si="12"/>
        <v/>
      </c>
      <c r="E142" s="2" t="str">
        <f ca="1">IF(D142="","",MIN($E$3:E141)-D142)</f>
        <v/>
      </c>
      <c r="F142" s="30" t="str">
        <f t="shared" ca="1" si="14"/>
        <v/>
      </c>
    </row>
    <row r="143" spans="1:6" ht="21" customHeight="1">
      <c r="A143" s="4" t="str">
        <f t="shared" ca="1" si="13"/>
        <v/>
      </c>
      <c r="B143" s="30" t="str">
        <f t="shared" ca="1" si="11"/>
        <v/>
      </c>
      <c r="C143" s="31" t="str">
        <f t="shared" ca="1" si="10"/>
        <v/>
      </c>
      <c r="D143" s="2" t="str">
        <f t="shared" ca="1" si="12"/>
        <v/>
      </c>
      <c r="E143" s="2" t="str">
        <f ca="1">IF(D143="","",MIN($E$3:E142)-D143)</f>
        <v/>
      </c>
      <c r="F143" s="30" t="str">
        <f t="shared" ca="1" si="14"/>
        <v/>
      </c>
    </row>
    <row r="144" spans="1:6" ht="21" customHeight="1">
      <c r="A144" s="4" t="str">
        <f t="shared" ca="1" si="13"/>
        <v/>
      </c>
      <c r="B144" s="30" t="str">
        <f t="shared" ca="1" si="11"/>
        <v/>
      </c>
      <c r="C144" s="31" t="str">
        <f t="shared" ca="1" si="10"/>
        <v/>
      </c>
      <c r="D144" s="2" t="str">
        <f t="shared" ca="1" si="12"/>
        <v/>
      </c>
      <c r="E144" s="2" t="str">
        <f ca="1">IF(D144="","",MIN($E$3:E143)-D144)</f>
        <v/>
      </c>
      <c r="F144" s="30" t="str">
        <f t="shared" ca="1" si="14"/>
        <v/>
      </c>
    </row>
    <row r="145" spans="1:6" ht="21" customHeight="1">
      <c r="A145" s="4" t="str">
        <f t="shared" ca="1" si="13"/>
        <v/>
      </c>
      <c r="B145" s="30" t="str">
        <f t="shared" ca="1" si="11"/>
        <v/>
      </c>
      <c r="C145" s="31" t="str">
        <f t="shared" ca="1" si="10"/>
        <v/>
      </c>
      <c r="D145" s="2" t="str">
        <f t="shared" ca="1" si="12"/>
        <v/>
      </c>
      <c r="E145" s="2" t="str">
        <f ca="1">IF(D145="","",MIN($E$3:E144)-D145)</f>
        <v/>
      </c>
      <c r="F145" s="30" t="str">
        <f t="shared" ca="1" si="14"/>
        <v/>
      </c>
    </row>
    <row r="146" spans="1:6" ht="21" customHeight="1">
      <c r="A146" s="4" t="str">
        <f t="shared" ca="1" si="13"/>
        <v/>
      </c>
      <c r="B146" s="30" t="str">
        <f t="shared" ca="1" si="11"/>
        <v/>
      </c>
      <c r="C146" s="31" t="str">
        <f t="shared" ca="1" si="10"/>
        <v/>
      </c>
      <c r="D146" s="2" t="str">
        <f t="shared" ca="1" si="12"/>
        <v/>
      </c>
      <c r="E146" s="2" t="str">
        <f ca="1">IF(D146="","",MIN($E$3:E145)-D146)</f>
        <v/>
      </c>
      <c r="F146" s="30" t="str">
        <f t="shared" ca="1" si="14"/>
        <v/>
      </c>
    </row>
    <row r="147" spans="1:6" ht="21" customHeight="1">
      <c r="A147" s="4" t="str">
        <f t="shared" ca="1" si="13"/>
        <v/>
      </c>
      <c r="B147" s="30" t="str">
        <f t="shared" ca="1" si="11"/>
        <v/>
      </c>
      <c r="C147" s="31" t="str">
        <f t="shared" ca="1" si="10"/>
        <v/>
      </c>
      <c r="D147" s="2" t="str">
        <f t="shared" ca="1" si="12"/>
        <v/>
      </c>
      <c r="E147" s="2" t="str">
        <f ca="1">IF(D147="","",MIN($E$3:E146)-D147)</f>
        <v/>
      </c>
      <c r="F147" s="30" t="str">
        <f t="shared" ca="1" si="14"/>
        <v/>
      </c>
    </row>
    <row r="148" spans="1:6" ht="21" customHeight="1">
      <c r="A148" s="4" t="str">
        <f t="shared" ca="1" si="13"/>
        <v/>
      </c>
      <c r="B148" s="30" t="str">
        <f t="shared" ca="1" si="11"/>
        <v/>
      </c>
      <c r="C148" s="31" t="str">
        <f t="shared" ca="1" si="10"/>
        <v/>
      </c>
      <c r="D148" s="2" t="str">
        <f t="shared" ca="1" si="12"/>
        <v/>
      </c>
      <c r="E148" s="2" t="str">
        <f ca="1">IF(D148="","",MIN($E$3:E147)-D148)</f>
        <v/>
      </c>
      <c r="F148" s="30" t="str">
        <f t="shared" ca="1" si="14"/>
        <v/>
      </c>
    </row>
    <row r="149" spans="1:6" ht="21" customHeight="1">
      <c r="A149" s="4" t="str">
        <f t="shared" ca="1" si="13"/>
        <v/>
      </c>
      <c r="B149" s="30" t="str">
        <f t="shared" ca="1" si="11"/>
        <v/>
      </c>
      <c r="C149" s="31" t="str">
        <f t="shared" ca="1" si="10"/>
        <v/>
      </c>
      <c r="D149" s="2" t="str">
        <f t="shared" ca="1" si="12"/>
        <v/>
      </c>
      <c r="E149" s="2" t="str">
        <f ca="1">IF(D149="","",MIN($E$3:E148)-D149)</f>
        <v/>
      </c>
      <c r="F149" s="30" t="str">
        <f t="shared" ca="1" si="14"/>
        <v/>
      </c>
    </row>
    <row r="150" spans="1:6" ht="21" customHeight="1">
      <c r="A150" s="4" t="str">
        <f t="shared" ca="1" si="13"/>
        <v/>
      </c>
      <c r="B150" s="30" t="str">
        <f t="shared" ca="1" si="11"/>
        <v/>
      </c>
      <c r="C150" s="31" t="str">
        <f t="shared" ca="1" si="10"/>
        <v/>
      </c>
      <c r="D150" s="2" t="str">
        <f t="shared" ca="1" si="12"/>
        <v/>
      </c>
      <c r="E150" s="2" t="str">
        <f ca="1">IF(D150="","",MIN($E$3:E149)-D150)</f>
        <v/>
      </c>
      <c r="F150" s="30" t="str">
        <f t="shared" ca="1" si="14"/>
        <v/>
      </c>
    </row>
    <row r="151" spans="1:6" ht="21" customHeight="1">
      <c r="A151" s="4" t="str">
        <f t="shared" ca="1" si="13"/>
        <v/>
      </c>
      <c r="B151" s="30" t="str">
        <f t="shared" ca="1" si="11"/>
        <v/>
      </c>
      <c r="C151" s="31" t="str">
        <f t="shared" ca="1" si="10"/>
        <v/>
      </c>
      <c r="D151" s="2" t="str">
        <f t="shared" ca="1" si="12"/>
        <v/>
      </c>
      <c r="E151" s="2" t="str">
        <f ca="1">IF(D151="","",MIN($E$3:E150)-D151)</f>
        <v/>
      </c>
      <c r="F151" s="30" t="str">
        <f t="shared" ca="1" si="14"/>
        <v/>
      </c>
    </row>
    <row r="152" spans="1:6" ht="21" customHeight="1">
      <c r="A152" s="4" t="str">
        <f t="shared" ca="1" si="13"/>
        <v/>
      </c>
      <c r="B152" s="30" t="str">
        <f t="shared" ca="1" si="11"/>
        <v/>
      </c>
      <c r="C152" s="31" t="str">
        <f t="shared" ca="1" si="10"/>
        <v/>
      </c>
      <c r="D152" s="2" t="str">
        <f t="shared" ca="1" si="12"/>
        <v/>
      </c>
      <c r="E152" s="2" t="str">
        <f ca="1">IF(D152="","",MIN($E$3:E151)-D152)</f>
        <v/>
      </c>
      <c r="F152" s="30" t="str">
        <f t="shared" ca="1" si="14"/>
        <v/>
      </c>
    </row>
    <row r="153" spans="1:6" ht="21" customHeight="1">
      <c r="A153" s="4" t="str">
        <f t="shared" ca="1" si="13"/>
        <v/>
      </c>
      <c r="B153" s="30" t="str">
        <f t="shared" ca="1" si="11"/>
        <v/>
      </c>
      <c r="C153" s="31" t="str">
        <f t="shared" ca="1" si="10"/>
        <v/>
      </c>
      <c r="D153" s="2" t="str">
        <f t="shared" ca="1" si="12"/>
        <v/>
      </c>
      <c r="E153" s="2" t="str">
        <f ca="1">IF(D153="","",MIN($E$3:E152)-D153)</f>
        <v/>
      </c>
      <c r="F153" s="30" t="str">
        <f t="shared" ca="1" si="14"/>
        <v/>
      </c>
    </row>
    <row r="154" spans="1:6" ht="21" customHeight="1">
      <c r="A154" s="4" t="str">
        <f t="shared" ca="1" si="13"/>
        <v/>
      </c>
      <c r="B154" s="30" t="str">
        <f t="shared" ca="1" si="11"/>
        <v/>
      </c>
      <c r="C154" s="31" t="str">
        <f t="shared" ca="1" si="10"/>
        <v/>
      </c>
      <c r="D154" s="2" t="str">
        <f t="shared" ca="1" si="12"/>
        <v/>
      </c>
      <c r="E154" s="2" t="str">
        <f ca="1">IF(D154="","",MIN($E$3:E153)-D154)</f>
        <v/>
      </c>
      <c r="F154" s="30" t="str">
        <f t="shared" ca="1" si="14"/>
        <v/>
      </c>
    </row>
    <row r="155" spans="1:6" ht="21" customHeight="1">
      <c r="A155" s="4" t="str">
        <f t="shared" ca="1" si="13"/>
        <v/>
      </c>
      <c r="B155" s="30" t="str">
        <f t="shared" ca="1" si="11"/>
        <v/>
      </c>
      <c r="C155" s="31" t="str">
        <f t="shared" ca="1" si="10"/>
        <v/>
      </c>
      <c r="D155" s="2" t="str">
        <f t="shared" ca="1" si="12"/>
        <v/>
      </c>
      <c r="E155" s="2" t="str">
        <f ca="1">IF(D155="","",MIN($E$3:E154)-D155)</f>
        <v/>
      </c>
      <c r="F155" s="30" t="str">
        <f t="shared" ca="1" si="14"/>
        <v/>
      </c>
    </row>
    <row r="156" spans="1:6" ht="21" customHeight="1">
      <c r="A156" s="4" t="str">
        <f t="shared" ca="1" si="13"/>
        <v/>
      </c>
      <c r="B156" s="30" t="str">
        <f t="shared" ca="1" si="11"/>
        <v/>
      </c>
      <c r="C156" s="31" t="str">
        <f t="shared" ca="1" si="10"/>
        <v/>
      </c>
      <c r="D156" s="2" t="str">
        <f t="shared" ca="1" si="12"/>
        <v/>
      </c>
      <c r="E156" s="2" t="str">
        <f ca="1">IF(D156="","",MIN($E$3:E155)-D156)</f>
        <v/>
      </c>
      <c r="F156" s="30" t="str">
        <f t="shared" ca="1" si="14"/>
        <v/>
      </c>
    </row>
    <row r="157" spans="1:6" ht="21" customHeight="1">
      <c r="A157" s="4" t="str">
        <f t="shared" ca="1" si="13"/>
        <v/>
      </c>
      <c r="B157" s="30" t="str">
        <f t="shared" ca="1" si="11"/>
        <v/>
      </c>
      <c r="C157" s="31" t="str">
        <f t="shared" ca="1" si="10"/>
        <v/>
      </c>
      <c r="D157" s="2" t="str">
        <f t="shared" ca="1" si="12"/>
        <v/>
      </c>
      <c r="E157" s="2" t="str">
        <f ca="1">IF(D157="","",MIN($E$3:E156)-D157)</f>
        <v/>
      </c>
      <c r="F157" s="30" t="str">
        <f t="shared" ca="1" si="14"/>
        <v/>
      </c>
    </row>
    <row r="158" spans="1:6" ht="21" customHeight="1">
      <c r="A158" s="4" t="str">
        <f t="shared" ca="1" si="13"/>
        <v/>
      </c>
      <c r="B158" s="30" t="str">
        <f t="shared" ca="1" si="11"/>
        <v/>
      </c>
      <c r="C158" s="31" t="str">
        <f t="shared" ca="1" si="10"/>
        <v/>
      </c>
      <c r="D158" s="2" t="str">
        <f t="shared" ca="1" si="12"/>
        <v/>
      </c>
      <c r="E158" s="2" t="str">
        <f ca="1">IF(D158="","",MIN($E$3:E157)-D158)</f>
        <v/>
      </c>
      <c r="F158" s="30" t="str">
        <f t="shared" ca="1" si="14"/>
        <v/>
      </c>
    </row>
    <row r="159" spans="1:6" ht="21" customHeight="1">
      <c r="A159" s="4" t="str">
        <f t="shared" ca="1" si="13"/>
        <v/>
      </c>
      <c r="B159" s="30" t="str">
        <f t="shared" ca="1" si="11"/>
        <v/>
      </c>
      <c r="C159" s="31" t="str">
        <f t="shared" ca="1" si="10"/>
        <v/>
      </c>
      <c r="D159" s="2" t="str">
        <f t="shared" ca="1" si="12"/>
        <v/>
      </c>
      <c r="E159" s="2" t="str">
        <f ca="1">IF(D159="","",MIN($E$3:E158)-D159)</f>
        <v/>
      </c>
      <c r="F159" s="30" t="str">
        <f t="shared" ca="1" si="14"/>
        <v/>
      </c>
    </row>
    <row r="160" spans="1:6" ht="21" customHeight="1">
      <c r="A160" s="4" t="str">
        <f t="shared" ca="1" si="13"/>
        <v/>
      </c>
      <c r="B160" s="30" t="str">
        <f t="shared" ca="1" si="11"/>
        <v/>
      </c>
      <c r="C160" s="31" t="str">
        <f t="shared" ca="1" si="10"/>
        <v/>
      </c>
      <c r="D160" s="2" t="str">
        <f t="shared" ca="1" si="12"/>
        <v/>
      </c>
      <c r="E160" s="2" t="str">
        <f ca="1">IF(D160="","",MIN($E$3:E159)-D160)</f>
        <v/>
      </c>
      <c r="F160" s="30" t="str">
        <f t="shared" ca="1" si="14"/>
        <v/>
      </c>
    </row>
    <row r="161" spans="1:6" ht="21" customHeight="1">
      <c r="A161" s="4" t="str">
        <f t="shared" ca="1" si="13"/>
        <v/>
      </c>
      <c r="B161" s="30" t="str">
        <f t="shared" ca="1" si="11"/>
        <v/>
      </c>
      <c r="C161" s="31" t="str">
        <f t="shared" ca="1" si="10"/>
        <v/>
      </c>
      <c r="D161" s="2" t="str">
        <f t="shared" ca="1" si="12"/>
        <v/>
      </c>
      <c r="E161" s="2" t="str">
        <f ca="1">IF(D161="","",MIN($E$3:E160)-D161)</f>
        <v/>
      </c>
      <c r="F161" s="30" t="str">
        <f t="shared" ca="1" si="14"/>
        <v/>
      </c>
    </row>
    <row r="162" spans="1:6" ht="21" customHeight="1">
      <c r="A162" s="4" t="str">
        <f t="shared" ca="1" si="13"/>
        <v/>
      </c>
      <c r="B162" s="30" t="str">
        <f t="shared" ca="1" si="11"/>
        <v/>
      </c>
      <c r="C162" s="31" t="str">
        <f t="shared" ca="1" si="10"/>
        <v/>
      </c>
      <c r="D162" s="2" t="str">
        <f t="shared" ca="1" si="12"/>
        <v/>
      </c>
      <c r="E162" s="2" t="str">
        <f ca="1">IF(D162="","",MIN($E$3:E161)-D162)</f>
        <v/>
      </c>
      <c r="F162" s="30" t="str">
        <f t="shared" ca="1" si="14"/>
        <v/>
      </c>
    </row>
    <row r="163" spans="1:6" ht="21" customHeight="1">
      <c r="A163" s="4" t="str">
        <f t="shared" ca="1" si="13"/>
        <v/>
      </c>
      <c r="B163" s="30" t="str">
        <f t="shared" ca="1" si="11"/>
        <v/>
      </c>
      <c r="C163" s="31" t="str">
        <f t="shared" ca="1" si="10"/>
        <v/>
      </c>
      <c r="D163" s="2" t="str">
        <f t="shared" ca="1" si="12"/>
        <v/>
      </c>
      <c r="E163" s="2" t="str">
        <f ca="1">IF(D163="","",MIN($E$3:E162)-D163)</f>
        <v/>
      </c>
      <c r="F163" s="30" t="str">
        <f t="shared" ca="1" si="14"/>
        <v/>
      </c>
    </row>
    <row r="164" spans="1:6" ht="21" customHeight="1">
      <c r="A164" s="4" t="str">
        <f t="shared" ca="1" si="13"/>
        <v/>
      </c>
      <c r="B164" s="30" t="str">
        <f t="shared" ca="1" si="11"/>
        <v/>
      </c>
      <c r="C164" s="31" t="str">
        <f t="shared" ca="1" si="10"/>
        <v/>
      </c>
      <c r="D164" s="2" t="str">
        <f t="shared" ca="1" si="12"/>
        <v/>
      </c>
      <c r="E164" s="2" t="str">
        <f ca="1">IF(D164="","",MIN($E$3:E163)-D164)</f>
        <v/>
      </c>
      <c r="F164" s="30" t="str">
        <f t="shared" ca="1" si="14"/>
        <v/>
      </c>
    </row>
    <row r="165" spans="1:6" ht="21" customHeight="1">
      <c r="A165" s="4" t="str">
        <f t="shared" ca="1" si="13"/>
        <v/>
      </c>
      <c r="B165" s="30" t="str">
        <f t="shared" ca="1" si="11"/>
        <v/>
      </c>
      <c r="C165" s="31" t="str">
        <f t="shared" ca="1" si="10"/>
        <v/>
      </c>
      <c r="D165" s="2" t="str">
        <f t="shared" ca="1" si="12"/>
        <v/>
      </c>
      <c r="E165" s="2" t="str">
        <f ca="1">IF(D165="","",MIN($E$3:E164)-D165)</f>
        <v/>
      </c>
      <c r="F165" s="30" t="str">
        <f t="shared" ca="1" si="14"/>
        <v/>
      </c>
    </row>
    <row r="166" spans="1:6" ht="21" customHeight="1">
      <c r="A166" s="4" t="str">
        <f t="shared" ca="1" si="13"/>
        <v/>
      </c>
      <c r="B166" s="30" t="str">
        <f t="shared" ca="1" si="11"/>
        <v/>
      </c>
      <c r="C166" s="31" t="str">
        <f t="shared" ca="1" si="10"/>
        <v/>
      </c>
      <c r="D166" s="2" t="str">
        <f t="shared" ca="1" si="12"/>
        <v/>
      </c>
      <c r="E166" s="2" t="str">
        <f ca="1">IF(D166="","",MIN($E$3:E165)-D166)</f>
        <v/>
      </c>
      <c r="F166" s="30" t="str">
        <f t="shared" ca="1" si="14"/>
        <v/>
      </c>
    </row>
    <row r="167" spans="1:6" ht="21" customHeight="1">
      <c r="A167" s="4" t="str">
        <f t="shared" ca="1" si="13"/>
        <v/>
      </c>
      <c r="B167" s="30" t="str">
        <f t="shared" ca="1" si="11"/>
        <v/>
      </c>
      <c r="C167" s="31" t="str">
        <f t="shared" ca="1" si="10"/>
        <v/>
      </c>
      <c r="D167" s="2" t="str">
        <f t="shared" ca="1" si="12"/>
        <v/>
      </c>
      <c r="E167" s="2" t="str">
        <f ca="1">IF(D167="","",MIN($E$3:E166)-D167)</f>
        <v/>
      </c>
      <c r="F167" s="30" t="str">
        <f t="shared" ca="1" si="14"/>
        <v/>
      </c>
    </row>
    <row r="168" spans="1:6" ht="21" customHeight="1">
      <c r="A168" s="4" t="str">
        <f t="shared" ca="1" si="13"/>
        <v/>
      </c>
      <c r="B168" s="30" t="str">
        <f t="shared" ca="1" si="11"/>
        <v/>
      </c>
      <c r="C168" s="31" t="str">
        <f t="shared" ca="1" si="10"/>
        <v/>
      </c>
      <c r="D168" s="2" t="str">
        <f t="shared" ca="1" si="12"/>
        <v/>
      </c>
      <c r="E168" s="2" t="str">
        <f ca="1">IF(D168="","",MIN($E$3:E167)-D168)</f>
        <v/>
      </c>
      <c r="F168" s="30" t="str">
        <f t="shared" ca="1" si="14"/>
        <v/>
      </c>
    </row>
    <row r="169" spans="1:6" ht="21" customHeight="1">
      <c r="A169" s="4" t="str">
        <f t="shared" ca="1" si="13"/>
        <v/>
      </c>
      <c r="B169" s="30" t="str">
        <f t="shared" ca="1" si="11"/>
        <v/>
      </c>
      <c r="C169" s="31" t="str">
        <f t="shared" ca="1" si="10"/>
        <v/>
      </c>
      <c r="D169" s="2" t="str">
        <f t="shared" ca="1" si="12"/>
        <v/>
      </c>
      <c r="E169" s="2" t="str">
        <f ca="1">IF(D169="","",MIN($E$3:E168)-D169)</f>
        <v/>
      </c>
      <c r="F169" s="30" t="str">
        <f t="shared" ca="1" si="14"/>
        <v/>
      </c>
    </row>
    <row r="170" spans="1:6" ht="21" customHeight="1">
      <c r="A170" s="4" t="str">
        <f t="shared" ca="1" si="13"/>
        <v/>
      </c>
      <c r="B170" s="30" t="str">
        <f t="shared" ca="1" si="11"/>
        <v/>
      </c>
      <c r="C170" s="31" t="str">
        <f t="shared" ca="1" si="10"/>
        <v/>
      </c>
      <c r="D170" s="2" t="str">
        <f t="shared" ca="1" si="12"/>
        <v/>
      </c>
      <c r="E170" s="2" t="str">
        <f ca="1">IF(D170="","",MIN($E$3:E169)-D170)</f>
        <v/>
      </c>
      <c r="F170" s="30" t="str">
        <f t="shared" ca="1" si="14"/>
        <v/>
      </c>
    </row>
    <row r="171" spans="1:6" ht="21" customHeight="1">
      <c r="A171" s="4" t="str">
        <f t="shared" ca="1" si="13"/>
        <v/>
      </c>
      <c r="B171" s="30" t="str">
        <f t="shared" ca="1" si="11"/>
        <v/>
      </c>
      <c r="C171" s="31" t="str">
        <f t="shared" ca="1" si="10"/>
        <v/>
      </c>
      <c r="D171" s="2" t="str">
        <f t="shared" ca="1" si="12"/>
        <v/>
      </c>
      <c r="E171" s="2" t="str">
        <f ca="1">IF(D171="","",MIN($E$3:E170)-D171)</f>
        <v/>
      </c>
      <c r="F171" s="30" t="str">
        <f t="shared" ca="1" si="14"/>
        <v/>
      </c>
    </row>
    <row r="172" spans="1:6" ht="21" customHeight="1">
      <c r="A172" s="4" t="str">
        <f t="shared" ca="1" si="13"/>
        <v/>
      </c>
      <c r="B172" s="30" t="str">
        <f t="shared" ca="1" si="11"/>
        <v/>
      </c>
      <c r="C172" s="31" t="str">
        <f t="shared" ca="1" si="10"/>
        <v/>
      </c>
      <c r="D172" s="2" t="str">
        <f t="shared" ca="1" si="12"/>
        <v/>
      </c>
      <c r="E172" s="2" t="str">
        <f ca="1">IF(D172="","",MIN($E$3:E171)-D172)</f>
        <v/>
      </c>
      <c r="F172" s="30" t="str">
        <f t="shared" ca="1" si="14"/>
        <v/>
      </c>
    </row>
    <row r="173" spans="1:6" ht="21" customHeight="1">
      <c r="A173" s="4" t="str">
        <f t="shared" ca="1" si="13"/>
        <v/>
      </c>
      <c r="B173" s="30" t="str">
        <f t="shared" ca="1" si="11"/>
        <v/>
      </c>
      <c r="C173" s="31" t="str">
        <f t="shared" ca="1" si="10"/>
        <v/>
      </c>
      <c r="D173" s="2" t="str">
        <f t="shared" ca="1" si="12"/>
        <v/>
      </c>
      <c r="E173" s="2" t="str">
        <f ca="1">IF(D173="","",MIN($E$3:E172)-D173)</f>
        <v/>
      </c>
      <c r="F173" s="30" t="str">
        <f t="shared" ca="1" si="14"/>
        <v/>
      </c>
    </row>
    <row r="174" spans="1:6" ht="21" customHeight="1">
      <c r="A174" s="4" t="str">
        <f t="shared" ca="1" si="13"/>
        <v/>
      </c>
      <c r="B174" s="30" t="str">
        <f t="shared" ca="1" si="11"/>
        <v/>
      </c>
      <c r="C174" s="31" t="str">
        <f t="shared" ca="1" si="10"/>
        <v/>
      </c>
      <c r="D174" s="2" t="str">
        <f t="shared" ca="1" si="12"/>
        <v/>
      </c>
      <c r="E174" s="2" t="str">
        <f ca="1">IF(D174="","",MIN($E$3:E173)-D174)</f>
        <v/>
      </c>
      <c r="F174" s="30" t="str">
        <f t="shared" ca="1" si="14"/>
        <v/>
      </c>
    </row>
    <row r="175" spans="1:6" ht="21" customHeight="1">
      <c r="A175" s="4" t="str">
        <f t="shared" ca="1" si="13"/>
        <v/>
      </c>
      <c r="B175" s="30" t="str">
        <f t="shared" ca="1" si="11"/>
        <v/>
      </c>
      <c r="C175" s="31" t="str">
        <f t="shared" ca="1" si="10"/>
        <v/>
      </c>
      <c r="D175" s="2" t="str">
        <f t="shared" ca="1" si="12"/>
        <v/>
      </c>
      <c r="E175" s="2" t="str">
        <f ca="1">IF(D175="","",MIN($E$3:E174)-D175)</f>
        <v/>
      </c>
      <c r="F175" s="30" t="str">
        <f t="shared" ca="1" si="14"/>
        <v/>
      </c>
    </row>
    <row r="176" spans="1:6" ht="21" customHeight="1">
      <c r="A176" s="4" t="str">
        <f t="shared" ca="1" si="13"/>
        <v/>
      </c>
      <c r="B176" s="30" t="str">
        <f t="shared" ca="1" si="11"/>
        <v/>
      </c>
      <c r="C176" s="31" t="str">
        <f t="shared" ca="1" si="10"/>
        <v/>
      </c>
      <c r="D176" s="2" t="str">
        <f t="shared" ca="1" si="12"/>
        <v/>
      </c>
      <c r="E176" s="2" t="str">
        <f ca="1">IF(D176="","",MIN($E$3:E175)-D176)</f>
        <v/>
      </c>
      <c r="F176" s="30" t="str">
        <f t="shared" ca="1" si="14"/>
        <v/>
      </c>
    </row>
    <row r="177" spans="1:6" ht="21" customHeight="1">
      <c r="A177" s="4" t="str">
        <f t="shared" ca="1" si="13"/>
        <v/>
      </c>
      <c r="B177" s="30" t="str">
        <f t="shared" ca="1" si="11"/>
        <v/>
      </c>
      <c r="C177" s="31" t="str">
        <f t="shared" ca="1" si="10"/>
        <v/>
      </c>
      <c r="D177" s="2" t="str">
        <f t="shared" ca="1" si="12"/>
        <v/>
      </c>
      <c r="E177" s="2" t="str">
        <f ca="1">IF(D177="","",MIN($E$3:E176)-D177)</f>
        <v/>
      </c>
      <c r="F177" s="30" t="str">
        <f t="shared" ca="1" si="14"/>
        <v/>
      </c>
    </row>
    <row r="178" spans="1:6" ht="21" customHeight="1">
      <c r="A178" s="4" t="str">
        <f t="shared" ca="1" si="13"/>
        <v/>
      </c>
      <c r="B178" s="30" t="str">
        <f t="shared" ca="1" si="11"/>
        <v/>
      </c>
      <c r="C178" s="31" t="str">
        <f t="shared" ca="1" si="10"/>
        <v/>
      </c>
      <c r="D178" s="2" t="str">
        <f t="shared" ca="1" si="12"/>
        <v/>
      </c>
      <c r="E178" s="2" t="str">
        <f ca="1">IF(D178="","",MIN($E$3:E177)-D178)</f>
        <v/>
      </c>
      <c r="F178" s="30" t="str">
        <f t="shared" ca="1" si="14"/>
        <v/>
      </c>
    </row>
    <row r="179" spans="1:6" ht="21" customHeight="1">
      <c r="A179" s="4" t="str">
        <f t="shared" ca="1" si="13"/>
        <v/>
      </c>
      <c r="B179" s="30" t="str">
        <f t="shared" ca="1" si="11"/>
        <v/>
      </c>
      <c r="C179" s="31" t="str">
        <f t="shared" ca="1" si="10"/>
        <v/>
      </c>
      <c r="D179" s="2" t="str">
        <f t="shared" ca="1" si="12"/>
        <v/>
      </c>
      <c r="E179" s="2" t="str">
        <f ca="1">IF(D179="","",MIN($E$3:E178)-D179)</f>
        <v/>
      </c>
      <c r="F179" s="30" t="str">
        <f t="shared" ca="1" si="14"/>
        <v/>
      </c>
    </row>
    <row r="180" spans="1:6" ht="21" customHeight="1">
      <c r="A180" s="4" t="str">
        <f t="shared" ca="1" si="13"/>
        <v/>
      </c>
      <c r="B180" s="30" t="str">
        <f t="shared" ca="1" si="11"/>
        <v/>
      </c>
      <c r="C180" s="31" t="str">
        <f t="shared" ca="1" si="10"/>
        <v/>
      </c>
      <c r="D180" s="2" t="str">
        <f t="shared" ca="1" si="12"/>
        <v/>
      </c>
      <c r="E180" s="2" t="str">
        <f ca="1">IF(D180="","",MIN($E$3:E179)-D180)</f>
        <v/>
      </c>
      <c r="F180" s="30" t="str">
        <f t="shared" ca="1" si="14"/>
        <v/>
      </c>
    </row>
    <row r="181" spans="1:6" ht="21" customHeight="1">
      <c r="A181" s="4" t="str">
        <f t="shared" ca="1" si="13"/>
        <v/>
      </c>
      <c r="B181" s="30" t="str">
        <f t="shared" ca="1" si="11"/>
        <v/>
      </c>
      <c r="C181" s="31" t="str">
        <f t="shared" ca="1" si="10"/>
        <v/>
      </c>
      <c r="D181" s="2" t="str">
        <f t="shared" ca="1" si="12"/>
        <v/>
      </c>
      <c r="E181" s="2" t="str">
        <f ca="1">IF(D181="","",MIN($E$3:E180)-D181)</f>
        <v/>
      </c>
      <c r="F181" s="30" t="str">
        <f t="shared" ca="1" si="14"/>
        <v/>
      </c>
    </row>
    <row r="182" spans="1:6" ht="21" customHeight="1">
      <c r="A182" s="4" t="str">
        <f t="shared" ca="1" si="13"/>
        <v/>
      </c>
      <c r="B182" s="30" t="str">
        <f t="shared" ca="1" si="11"/>
        <v/>
      </c>
      <c r="C182" s="31" t="str">
        <f t="shared" ca="1" si="10"/>
        <v/>
      </c>
      <c r="D182" s="2" t="str">
        <f t="shared" ca="1" si="12"/>
        <v/>
      </c>
      <c r="E182" s="2" t="str">
        <f ca="1">IF(D182="","",MIN($E$3:E181)-D182)</f>
        <v/>
      </c>
      <c r="F182" s="30" t="str">
        <f t="shared" ca="1" si="14"/>
        <v/>
      </c>
    </row>
    <row r="183" spans="1:6" ht="21" customHeight="1">
      <c r="A183" s="4" t="str">
        <f t="shared" ca="1" si="13"/>
        <v/>
      </c>
      <c r="B183" s="30" t="str">
        <f t="shared" ca="1" si="11"/>
        <v/>
      </c>
      <c r="C183" s="31" t="str">
        <f t="shared" ca="1" si="10"/>
        <v/>
      </c>
      <c r="D183" s="2" t="str">
        <f t="shared" ca="1" si="12"/>
        <v/>
      </c>
      <c r="E183" s="2" t="str">
        <f ca="1">IF(D183="","",MIN($E$3:E182)-D183)</f>
        <v/>
      </c>
      <c r="F183" s="30" t="str">
        <f t="shared" ca="1" si="14"/>
        <v/>
      </c>
    </row>
    <row r="184" spans="1:6" ht="21" customHeight="1">
      <c r="A184" s="4" t="str">
        <f t="shared" ca="1" si="13"/>
        <v/>
      </c>
      <c r="B184" s="30" t="str">
        <f t="shared" ca="1" si="11"/>
        <v/>
      </c>
      <c r="C184" s="31" t="str">
        <f t="shared" ca="1" si="10"/>
        <v/>
      </c>
      <c r="D184" s="2" t="str">
        <f t="shared" ca="1" si="12"/>
        <v/>
      </c>
      <c r="E184" s="2" t="str">
        <f ca="1">IF(D184="","",MIN($E$3:E183)-D184)</f>
        <v/>
      </c>
      <c r="F184" s="30" t="str">
        <f t="shared" ca="1" si="14"/>
        <v/>
      </c>
    </row>
    <row r="185" spans="1:6" ht="21" customHeight="1">
      <c r="A185" s="4" t="str">
        <f t="shared" ca="1" si="13"/>
        <v/>
      </c>
      <c r="B185" s="30" t="str">
        <f t="shared" ca="1" si="11"/>
        <v/>
      </c>
      <c r="C185" s="31" t="str">
        <f t="shared" ca="1" si="10"/>
        <v/>
      </c>
      <c r="D185" s="2" t="str">
        <f t="shared" ca="1" si="12"/>
        <v/>
      </c>
      <c r="E185" s="2" t="str">
        <f ca="1">IF(D185="","",MIN($E$3:E184)-D185)</f>
        <v/>
      </c>
      <c r="F185" s="30" t="str">
        <f t="shared" ca="1" si="14"/>
        <v/>
      </c>
    </row>
    <row r="186" spans="1:6" ht="21" customHeight="1">
      <c r="A186" s="4" t="str">
        <f t="shared" ca="1" si="13"/>
        <v/>
      </c>
      <c r="B186" s="30" t="str">
        <f t="shared" ca="1" si="11"/>
        <v/>
      </c>
      <c r="C186" s="31" t="str">
        <f t="shared" ca="1" si="10"/>
        <v/>
      </c>
      <c r="D186" s="2" t="str">
        <f t="shared" ca="1" si="12"/>
        <v/>
      </c>
      <c r="E186" s="2" t="str">
        <f ca="1">IF(D186="","",MIN($E$3:E185)-D186)</f>
        <v/>
      </c>
      <c r="F186" s="30" t="str">
        <f t="shared" ca="1" si="14"/>
        <v/>
      </c>
    </row>
    <row r="187" spans="1:6" ht="21" customHeight="1">
      <c r="A187" s="4" t="str">
        <f t="shared" ca="1" si="13"/>
        <v/>
      </c>
      <c r="B187" s="30" t="str">
        <f t="shared" ca="1" si="11"/>
        <v/>
      </c>
      <c r="C187" s="31" t="str">
        <f t="shared" ca="1" si="10"/>
        <v/>
      </c>
      <c r="D187" s="2" t="str">
        <f t="shared" ca="1" si="12"/>
        <v/>
      </c>
      <c r="E187" s="2" t="str">
        <f ca="1">IF(D187="","",MIN($E$3:E186)-D187)</f>
        <v/>
      </c>
      <c r="F187" s="30" t="str">
        <f t="shared" ca="1" si="14"/>
        <v/>
      </c>
    </row>
    <row r="188" spans="1:6" ht="21" customHeight="1">
      <c r="A188" s="4" t="str">
        <f t="shared" ca="1" si="13"/>
        <v/>
      </c>
      <c r="B188" s="30" t="str">
        <f t="shared" ca="1" si="11"/>
        <v/>
      </c>
      <c r="C188" s="31" t="str">
        <f t="shared" ca="1" si="10"/>
        <v/>
      </c>
      <c r="D188" s="2" t="str">
        <f t="shared" ca="1" si="12"/>
        <v/>
      </c>
      <c r="E188" s="2" t="str">
        <f ca="1">IF(D188="","",MIN($E$3:E187)-D188)</f>
        <v/>
      </c>
      <c r="F188" s="30" t="str">
        <f t="shared" ca="1" si="14"/>
        <v/>
      </c>
    </row>
    <row r="189" spans="1:6" ht="21" customHeight="1">
      <c r="A189" s="4" t="str">
        <f t="shared" ca="1" si="13"/>
        <v/>
      </c>
      <c r="B189" s="30" t="str">
        <f t="shared" ca="1" si="11"/>
        <v/>
      </c>
      <c r="C189" s="31" t="str">
        <f t="shared" ca="1" si="10"/>
        <v/>
      </c>
      <c r="D189" s="2" t="str">
        <f t="shared" ca="1" si="12"/>
        <v/>
      </c>
      <c r="E189" s="2" t="str">
        <f ca="1">IF(D189="","",MIN($E$3:E188)-D189)</f>
        <v/>
      </c>
      <c r="F189" s="30" t="str">
        <f t="shared" ca="1" si="14"/>
        <v/>
      </c>
    </row>
    <row r="190" spans="1:6" ht="21" customHeight="1">
      <c r="A190" s="4" t="str">
        <f t="shared" ca="1" si="13"/>
        <v/>
      </c>
      <c r="B190" s="30" t="str">
        <f t="shared" ca="1" si="11"/>
        <v/>
      </c>
      <c r="C190" s="31" t="str">
        <f t="shared" ca="1" si="10"/>
        <v/>
      </c>
      <c r="D190" s="2" t="str">
        <f t="shared" ca="1" si="12"/>
        <v/>
      </c>
      <c r="E190" s="2" t="str">
        <f ca="1">IF(D190="","",MIN($E$3:E189)-D190)</f>
        <v/>
      </c>
      <c r="F190" s="30" t="str">
        <f t="shared" ca="1" si="14"/>
        <v/>
      </c>
    </row>
    <row r="191" spans="1:6" ht="21" customHeight="1">
      <c r="A191" s="4" t="str">
        <f t="shared" ca="1" si="13"/>
        <v/>
      </c>
      <c r="B191" s="30" t="str">
        <f t="shared" ca="1" si="11"/>
        <v/>
      </c>
      <c r="C191" s="31" t="str">
        <f t="shared" ca="1" si="10"/>
        <v/>
      </c>
      <c r="D191" s="2" t="str">
        <f t="shared" ca="1" si="12"/>
        <v/>
      </c>
      <c r="E191" s="2" t="str">
        <f ca="1">IF(D191="","",MIN($E$3:E190)-D191)</f>
        <v/>
      </c>
      <c r="F191" s="30" t="str">
        <f t="shared" ca="1" si="14"/>
        <v/>
      </c>
    </row>
    <row r="192" spans="1:6" ht="21" customHeight="1">
      <c r="A192" s="4" t="str">
        <f t="shared" ca="1" si="13"/>
        <v/>
      </c>
      <c r="B192" s="30" t="str">
        <f t="shared" ca="1" si="11"/>
        <v/>
      </c>
      <c r="C192" s="31" t="str">
        <f t="shared" ca="1" si="10"/>
        <v/>
      </c>
      <c r="D192" s="2" t="str">
        <f t="shared" ca="1" si="12"/>
        <v/>
      </c>
      <c r="E192" s="2" t="str">
        <f ca="1">IF(D192="","",MIN($E$3:E191)-D192)</f>
        <v/>
      </c>
      <c r="F192" s="30" t="str">
        <f t="shared" ca="1" si="14"/>
        <v/>
      </c>
    </row>
    <row r="193" spans="1:6" ht="21" customHeight="1">
      <c r="A193" s="4" t="str">
        <f t="shared" ca="1" si="13"/>
        <v/>
      </c>
      <c r="B193" s="30" t="str">
        <f t="shared" ca="1" si="11"/>
        <v/>
      </c>
      <c r="C193" s="31" t="str">
        <f t="shared" ca="1" si="10"/>
        <v/>
      </c>
      <c r="D193" s="2" t="str">
        <f t="shared" ca="1" si="12"/>
        <v/>
      </c>
      <c r="E193" s="2" t="str">
        <f ca="1">IF(D193="","",MIN($E$3:E192)-D193)</f>
        <v/>
      </c>
      <c r="F193" s="30" t="str">
        <f t="shared" ca="1" si="14"/>
        <v/>
      </c>
    </row>
    <row r="194" spans="1:6" ht="21" customHeight="1">
      <c r="A194" s="4" t="str">
        <f t="shared" ca="1" si="13"/>
        <v/>
      </c>
      <c r="B194" s="30" t="str">
        <f t="shared" ca="1" si="11"/>
        <v/>
      </c>
      <c r="C194" s="31" t="str">
        <f t="shared" ca="1" si="10"/>
        <v/>
      </c>
      <c r="D194" s="2" t="str">
        <f t="shared" ca="1" si="12"/>
        <v/>
      </c>
      <c r="E194" s="2" t="str">
        <f ca="1">IF(D194="","",MIN($E$3:E193)-D194)</f>
        <v/>
      </c>
      <c r="F194" s="30" t="str">
        <f t="shared" ca="1" si="14"/>
        <v/>
      </c>
    </row>
    <row r="195" spans="1:6" ht="21" customHeight="1">
      <c r="A195" s="4" t="str">
        <f t="shared" ca="1" si="13"/>
        <v/>
      </c>
      <c r="B195" s="30" t="str">
        <f t="shared" ca="1" si="11"/>
        <v/>
      </c>
      <c r="C195" s="31" t="str">
        <f t="shared" ca="1" si="10"/>
        <v/>
      </c>
      <c r="D195" s="2" t="str">
        <f t="shared" ca="1" si="12"/>
        <v/>
      </c>
      <c r="E195" s="2" t="str">
        <f ca="1">IF(D195="","",MIN($E$3:E194)-D195)</f>
        <v/>
      </c>
      <c r="F195" s="30" t="str">
        <f t="shared" ca="1" si="14"/>
        <v/>
      </c>
    </row>
    <row r="196" spans="1:6" ht="21" customHeight="1">
      <c r="A196" s="4" t="str">
        <f t="shared" ca="1" si="13"/>
        <v/>
      </c>
      <c r="B196" s="30" t="str">
        <f t="shared" ca="1" si="11"/>
        <v/>
      </c>
      <c r="C196" s="31" t="str">
        <f t="shared" ref="C196:C259" ca="1" si="15">IF(A196="","",IF(COUNTIF(Feries,A196)=1,"F",VLOOKUP(WEEKDAY(A196,2),TbJ,3,0)))</f>
        <v/>
      </c>
      <c r="D196" s="2" t="str">
        <f t="shared" ca="1" si="12"/>
        <v/>
      </c>
      <c r="E196" s="2" t="str">
        <f ca="1">IF(D196="","",MIN($E$3:E195)-D196)</f>
        <v/>
      </c>
      <c r="F196" s="30" t="str">
        <f t="shared" ca="1" si="14"/>
        <v/>
      </c>
    </row>
    <row r="197" spans="1:6" ht="21" customHeight="1">
      <c r="A197" s="4" t="str">
        <f t="shared" ca="1" si="13"/>
        <v/>
      </c>
      <c r="B197" s="30" t="str">
        <f t="shared" ref="B197:B260" ca="1" si="16">IF(A197="","",IF(C197="T",VLOOKUP(WEEKDAY(A197,2),TbJ,5,0),""))</f>
        <v/>
      </c>
      <c r="C197" s="31" t="str">
        <f t="shared" ca="1" si="15"/>
        <v/>
      </c>
      <c r="D197" s="2" t="str">
        <f t="shared" ref="D197:D260" ca="1" si="17">IF(B197="","",VLOOKUP(WEEKDAY(A197,2),TbJ,7,0))</f>
        <v/>
      </c>
      <c r="E197" s="2" t="str">
        <f ca="1">IF(D197="","",MIN($E$3:E196)-D197)</f>
        <v/>
      </c>
      <c r="F197" s="30" t="str">
        <f t="shared" ca="1" si="14"/>
        <v/>
      </c>
    </row>
    <row r="198" spans="1:6" ht="21" customHeight="1">
      <c r="A198" s="4" t="str">
        <f t="shared" ref="A198:A261" ca="1" si="18">IF(A197="","",IF(F197="",A197+1,""))</f>
        <v/>
      </c>
      <c r="B198" s="30" t="str">
        <f t="shared" ca="1" si="16"/>
        <v/>
      </c>
      <c r="C198" s="31" t="str">
        <f t="shared" ca="1" si="15"/>
        <v/>
      </c>
      <c r="D198" s="2" t="str">
        <f t="shared" ca="1" si="17"/>
        <v/>
      </c>
      <c r="E198" s="2" t="str">
        <f ca="1">IF(D198="","",MIN($E$3:E197)-D198)</f>
        <v/>
      </c>
      <c r="F198" s="30" t="str">
        <f t="shared" ref="F198:F261" ca="1" si="19">IF(E198="","",IF(E198&lt;0,B198+E198,""))</f>
        <v/>
      </c>
    </row>
    <row r="199" spans="1:6" ht="21" customHeight="1">
      <c r="A199" s="4" t="str">
        <f t="shared" ca="1" si="18"/>
        <v/>
      </c>
      <c r="B199" s="30" t="str">
        <f t="shared" ca="1" si="16"/>
        <v/>
      </c>
      <c r="C199" s="31" t="str">
        <f t="shared" ca="1" si="15"/>
        <v/>
      </c>
      <c r="D199" s="2" t="str">
        <f t="shared" ca="1" si="17"/>
        <v/>
      </c>
      <c r="E199" s="2" t="str">
        <f ca="1">IF(D199="","",MIN($E$3:E198)-D199)</f>
        <v/>
      </c>
      <c r="F199" s="30" t="str">
        <f t="shared" ca="1" si="19"/>
        <v/>
      </c>
    </row>
    <row r="200" spans="1:6" ht="21" customHeight="1">
      <c r="A200" s="4" t="str">
        <f t="shared" ca="1" si="18"/>
        <v/>
      </c>
      <c r="B200" s="30" t="str">
        <f t="shared" ca="1" si="16"/>
        <v/>
      </c>
      <c r="C200" s="31" t="str">
        <f t="shared" ca="1" si="15"/>
        <v/>
      </c>
      <c r="D200" s="2" t="str">
        <f t="shared" ca="1" si="17"/>
        <v/>
      </c>
      <c r="E200" s="2" t="str">
        <f ca="1">IF(D200="","",MIN($E$3:E199)-D200)</f>
        <v/>
      </c>
      <c r="F200" s="30" t="str">
        <f t="shared" ca="1" si="19"/>
        <v/>
      </c>
    </row>
    <row r="201" spans="1:6" ht="21" customHeight="1">
      <c r="A201" s="4" t="str">
        <f t="shared" ca="1" si="18"/>
        <v/>
      </c>
      <c r="B201" s="30" t="str">
        <f t="shared" ca="1" si="16"/>
        <v/>
      </c>
      <c r="C201" s="31" t="str">
        <f t="shared" ca="1" si="15"/>
        <v/>
      </c>
      <c r="D201" s="2" t="str">
        <f t="shared" ca="1" si="17"/>
        <v/>
      </c>
      <c r="E201" s="2" t="str">
        <f ca="1">IF(D201="","",MIN($E$3:E200)-D201)</f>
        <v/>
      </c>
      <c r="F201" s="30" t="str">
        <f t="shared" ca="1" si="19"/>
        <v/>
      </c>
    </row>
    <row r="202" spans="1:6" ht="21" customHeight="1">
      <c r="A202" s="4" t="str">
        <f t="shared" ca="1" si="18"/>
        <v/>
      </c>
      <c r="B202" s="30" t="str">
        <f t="shared" ca="1" si="16"/>
        <v/>
      </c>
      <c r="C202" s="31" t="str">
        <f t="shared" ca="1" si="15"/>
        <v/>
      </c>
      <c r="D202" s="2" t="str">
        <f t="shared" ca="1" si="17"/>
        <v/>
      </c>
      <c r="E202" s="2" t="str">
        <f ca="1">IF(D202="","",MIN($E$3:E201)-D202)</f>
        <v/>
      </c>
      <c r="F202" s="30" t="str">
        <f t="shared" ca="1" si="19"/>
        <v/>
      </c>
    </row>
    <row r="203" spans="1:6" ht="21" customHeight="1">
      <c r="A203" s="4" t="str">
        <f t="shared" ca="1" si="18"/>
        <v/>
      </c>
      <c r="B203" s="30" t="str">
        <f t="shared" ca="1" si="16"/>
        <v/>
      </c>
      <c r="C203" s="31" t="str">
        <f t="shared" ca="1" si="15"/>
        <v/>
      </c>
      <c r="D203" s="2" t="str">
        <f t="shared" ca="1" si="17"/>
        <v/>
      </c>
      <c r="E203" s="2" t="str">
        <f ca="1">IF(D203="","",MIN($E$3:E202)-D203)</f>
        <v/>
      </c>
      <c r="F203" s="30" t="str">
        <f t="shared" ca="1" si="19"/>
        <v/>
      </c>
    </row>
    <row r="204" spans="1:6" ht="21" customHeight="1">
      <c r="A204" s="4" t="str">
        <f t="shared" ca="1" si="18"/>
        <v/>
      </c>
      <c r="B204" s="30" t="str">
        <f t="shared" ca="1" si="16"/>
        <v/>
      </c>
      <c r="C204" s="31" t="str">
        <f t="shared" ca="1" si="15"/>
        <v/>
      </c>
      <c r="D204" s="2" t="str">
        <f t="shared" ca="1" si="17"/>
        <v/>
      </c>
      <c r="E204" s="2" t="str">
        <f ca="1">IF(D204="","",MIN($E$3:E203)-D204)</f>
        <v/>
      </c>
      <c r="F204" s="30" t="str">
        <f t="shared" ca="1" si="19"/>
        <v/>
      </c>
    </row>
    <row r="205" spans="1:6" ht="21" customHeight="1">
      <c r="A205" s="4" t="str">
        <f t="shared" ca="1" si="18"/>
        <v/>
      </c>
      <c r="B205" s="30" t="str">
        <f t="shared" ca="1" si="16"/>
        <v/>
      </c>
      <c r="C205" s="31" t="str">
        <f t="shared" ca="1" si="15"/>
        <v/>
      </c>
      <c r="D205" s="2" t="str">
        <f t="shared" ca="1" si="17"/>
        <v/>
      </c>
      <c r="E205" s="2" t="str">
        <f ca="1">IF(D205="","",MIN($E$3:E204)-D205)</f>
        <v/>
      </c>
      <c r="F205" s="30" t="str">
        <f t="shared" ca="1" si="19"/>
        <v/>
      </c>
    </row>
    <row r="206" spans="1:6" ht="21" customHeight="1">
      <c r="A206" s="4" t="str">
        <f t="shared" ca="1" si="18"/>
        <v/>
      </c>
      <c r="B206" s="30" t="str">
        <f t="shared" ca="1" si="16"/>
        <v/>
      </c>
      <c r="C206" s="31" t="str">
        <f t="shared" ca="1" si="15"/>
        <v/>
      </c>
      <c r="D206" s="2" t="str">
        <f t="shared" ca="1" si="17"/>
        <v/>
      </c>
      <c r="E206" s="2" t="str">
        <f ca="1">IF(D206="","",MIN($E$3:E205)-D206)</f>
        <v/>
      </c>
      <c r="F206" s="30" t="str">
        <f t="shared" ca="1" si="19"/>
        <v/>
      </c>
    </row>
    <row r="207" spans="1:6" ht="21" customHeight="1">
      <c r="A207" s="4" t="str">
        <f t="shared" ca="1" si="18"/>
        <v/>
      </c>
      <c r="B207" s="30" t="str">
        <f t="shared" ca="1" si="16"/>
        <v/>
      </c>
      <c r="C207" s="31" t="str">
        <f t="shared" ca="1" si="15"/>
        <v/>
      </c>
      <c r="D207" s="2" t="str">
        <f t="shared" ca="1" si="17"/>
        <v/>
      </c>
      <c r="E207" s="2" t="str">
        <f ca="1">IF(D207="","",MIN($E$3:E206)-D207)</f>
        <v/>
      </c>
      <c r="F207" s="30" t="str">
        <f t="shared" ca="1" si="19"/>
        <v/>
      </c>
    </row>
    <row r="208" spans="1:6" ht="21" customHeight="1">
      <c r="A208" s="4" t="str">
        <f t="shared" ca="1" si="18"/>
        <v/>
      </c>
      <c r="B208" s="30" t="str">
        <f t="shared" ca="1" si="16"/>
        <v/>
      </c>
      <c r="C208" s="31" t="str">
        <f t="shared" ca="1" si="15"/>
        <v/>
      </c>
      <c r="D208" s="2" t="str">
        <f t="shared" ca="1" si="17"/>
        <v/>
      </c>
      <c r="E208" s="2" t="str">
        <f ca="1">IF(D208="","",MIN($E$3:E207)-D208)</f>
        <v/>
      </c>
      <c r="F208" s="30" t="str">
        <f t="shared" ca="1" si="19"/>
        <v/>
      </c>
    </row>
    <row r="209" spans="1:6" ht="21" customHeight="1">
      <c r="A209" s="4" t="str">
        <f t="shared" ca="1" si="18"/>
        <v/>
      </c>
      <c r="B209" s="30" t="str">
        <f t="shared" ca="1" si="16"/>
        <v/>
      </c>
      <c r="C209" s="31" t="str">
        <f t="shared" ca="1" si="15"/>
        <v/>
      </c>
      <c r="D209" s="2" t="str">
        <f t="shared" ca="1" si="17"/>
        <v/>
      </c>
      <c r="E209" s="2" t="str">
        <f ca="1">IF(D209="","",MIN($E$3:E208)-D209)</f>
        <v/>
      </c>
      <c r="F209" s="30" t="str">
        <f t="shared" ca="1" si="19"/>
        <v/>
      </c>
    </row>
    <row r="210" spans="1:6" ht="21" customHeight="1">
      <c r="A210" s="4" t="str">
        <f t="shared" ca="1" si="18"/>
        <v/>
      </c>
      <c r="B210" s="30" t="str">
        <f t="shared" ca="1" si="16"/>
        <v/>
      </c>
      <c r="C210" s="31" t="str">
        <f t="shared" ca="1" si="15"/>
        <v/>
      </c>
      <c r="D210" s="2" t="str">
        <f t="shared" ca="1" si="17"/>
        <v/>
      </c>
      <c r="E210" s="2" t="str">
        <f ca="1">IF(D210="","",MIN($E$3:E209)-D210)</f>
        <v/>
      </c>
      <c r="F210" s="30" t="str">
        <f t="shared" ca="1" si="19"/>
        <v/>
      </c>
    </row>
    <row r="211" spans="1:6" ht="21" customHeight="1">
      <c r="A211" s="4" t="str">
        <f t="shared" ca="1" si="18"/>
        <v/>
      </c>
      <c r="B211" s="30" t="str">
        <f t="shared" ca="1" si="16"/>
        <v/>
      </c>
      <c r="C211" s="31" t="str">
        <f t="shared" ca="1" si="15"/>
        <v/>
      </c>
      <c r="D211" s="2" t="str">
        <f t="shared" ca="1" si="17"/>
        <v/>
      </c>
      <c r="E211" s="2" t="str">
        <f ca="1">IF(D211="","",MIN($E$3:E210)-D211)</f>
        <v/>
      </c>
      <c r="F211" s="30" t="str">
        <f t="shared" ca="1" si="19"/>
        <v/>
      </c>
    </row>
    <row r="212" spans="1:6" ht="21" customHeight="1">
      <c r="A212" s="4" t="str">
        <f t="shared" ca="1" si="18"/>
        <v/>
      </c>
      <c r="B212" s="30" t="str">
        <f t="shared" ca="1" si="16"/>
        <v/>
      </c>
      <c r="C212" s="31" t="str">
        <f t="shared" ca="1" si="15"/>
        <v/>
      </c>
      <c r="D212" s="2" t="str">
        <f t="shared" ca="1" si="17"/>
        <v/>
      </c>
      <c r="E212" s="2" t="str">
        <f ca="1">IF(D212="","",MIN($E$3:E211)-D212)</f>
        <v/>
      </c>
      <c r="F212" s="30" t="str">
        <f t="shared" ca="1" si="19"/>
        <v/>
      </c>
    </row>
    <row r="213" spans="1:6" ht="21" customHeight="1">
      <c r="A213" s="4" t="str">
        <f t="shared" ca="1" si="18"/>
        <v/>
      </c>
      <c r="B213" s="30" t="str">
        <f t="shared" ca="1" si="16"/>
        <v/>
      </c>
      <c r="C213" s="31" t="str">
        <f t="shared" ca="1" si="15"/>
        <v/>
      </c>
      <c r="D213" s="2" t="str">
        <f t="shared" ca="1" si="17"/>
        <v/>
      </c>
      <c r="E213" s="2" t="str">
        <f ca="1">IF(D213="","",MIN($E$3:E212)-D213)</f>
        <v/>
      </c>
      <c r="F213" s="30" t="str">
        <f t="shared" ca="1" si="19"/>
        <v/>
      </c>
    </row>
    <row r="214" spans="1:6" ht="21" customHeight="1">
      <c r="A214" s="4" t="str">
        <f t="shared" ca="1" si="18"/>
        <v/>
      </c>
      <c r="B214" s="30" t="str">
        <f t="shared" ca="1" si="16"/>
        <v/>
      </c>
      <c r="C214" s="31" t="str">
        <f t="shared" ca="1" si="15"/>
        <v/>
      </c>
      <c r="D214" s="2" t="str">
        <f t="shared" ca="1" si="17"/>
        <v/>
      </c>
      <c r="E214" s="2" t="str">
        <f ca="1">IF(D214="","",MIN($E$3:E213)-D214)</f>
        <v/>
      </c>
      <c r="F214" s="30" t="str">
        <f t="shared" ca="1" si="19"/>
        <v/>
      </c>
    </row>
    <row r="215" spans="1:6" ht="21" customHeight="1">
      <c r="A215" s="4" t="str">
        <f t="shared" ca="1" si="18"/>
        <v/>
      </c>
      <c r="B215" s="30" t="str">
        <f t="shared" ca="1" si="16"/>
        <v/>
      </c>
      <c r="C215" s="31" t="str">
        <f t="shared" ca="1" si="15"/>
        <v/>
      </c>
      <c r="D215" s="2" t="str">
        <f t="shared" ca="1" si="17"/>
        <v/>
      </c>
      <c r="E215" s="2" t="str">
        <f ca="1">IF(D215="","",MIN($E$3:E214)-D215)</f>
        <v/>
      </c>
      <c r="F215" s="30" t="str">
        <f t="shared" ca="1" si="19"/>
        <v/>
      </c>
    </row>
    <row r="216" spans="1:6" ht="21" customHeight="1">
      <c r="A216" s="4" t="str">
        <f t="shared" ca="1" si="18"/>
        <v/>
      </c>
      <c r="B216" s="30" t="str">
        <f t="shared" ca="1" si="16"/>
        <v/>
      </c>
      <c r="C216" s="31" t="str">
        <f t="shared" ca="1" si="15"/>
        <v/>
      </c>
      <c r="D216" s="2" t="str">
        <f t="shared" ca="1" si="17"/>
        <v/>
      </c>
      <c r="E216" s="2" t="str">
        <f ca="1">IF(D216="","",MIN($E$3:E215)-D216)</f>
        <v/>
      </c>
      <c r="F216" s="30" t="str">
        <f t="shared" ca="1" si="19"/>
        <v/>
      </c>
    </row>
    <row r="217" spans="1:6" ht="21" customHeight="1">
      <c r="A217" s="4" t="str">
        <f t="shared" ca="1" si="18"/>
        <v/>
      </c>
      <c r="B217" s="30" t="str">
        <f t="shared" ca="1" si="16"/>
        <v/>
      </c>
      <c r="C217" s="31" t="str">
        <f t="shared" ca="1" si="15"/>
        <v/>
      </c>
      <c r="D217" s="2" t="str">
        <f t="shared" ca="1" si="17"/>
        <v/>
      </c>
      <c r="E217" s="2" t="str">
        <f ca="1">IF(D217="","",MIN($E$3:E216)-D217)</f>
        <v/>
      </c>
      <c r="F217" s="30" t="str">
        <f t="shared" ca="1" si="19"/>
        <v/>
      </c>
    </row>
    <row r="218" spans="1:6" ht="21" customHeight="1">
      <c r="A218" s="4" t="str">
        <f t="shared" ca="1" si="18"/>
        <v/>
      </c>
      <c r="B218" s="30" t="str">
        <f t="shared" ca="1" si="16"/>
        <v/>
      </c>
      <c r="C218" s="31" t="str">
        <f t="shared" ca="1" si="15"/>
        <v/>
      </c>
      <c r="D218" s="2" t="str">
        <f t="shared" ca="1" si="17"/>
        <v/>
      </c>
      <c r="E218" s="2" t="str">
        <f ca="1">IF(D218="","",MIN($E$3:E217)-D218)</f>
        <v/>
      </c>
      <c r="F218" s="30" t="str">
        <f t="shared" ca="1" si="19"/>
        <v/>
      </c>
    </row>
    <row r="219" spans="1:6" ht="21" customHeight="1">
      <c r="A219" s="4" t="str">
        <f t="shared" ca="1" si="18"/>
        <v/>
      </c>
      <c r="B219" s="30" t="str">
        <f t="shared" ca="1" si="16"/>
        <v/>
      </c>
      <c r="C219" s="31" t="str">
        <f t="shared" ca="1" si="15"/>
        <v/>
      </c>
      <c r="D219" s="2" t="str">
        <f t="shared" ca="1" si="17"/>
        <v/>
      </c>
      <c r="E219" s="2" t="str">
        <f ca="1">IF(D219="","",MIN($E$3:E218)-D219)</f>
        <v/>
      </c>
      <c r="F219" s="30" t="str">
        <f t="shared" ca="1" si="19"/>
        <v/>
      </c>
    </row>
    <row r="220" spans="1:6" ht="21" customHeight="1">
      <c r="A220" s="4" t="str">
        <f t="shared" ca="1" si="18"/>
        <v/>
      </c>
      <c r="B220" s="30" t="str">
        <f t="shared" ca="1" si="16"/>
        <v/>
      </c>
      <c r="C220" s="31" t="str">
        <f t="shared" ca="1" si="15"/>
        <v/>
      </c>
      <c r="D220" s="2" t="str">
        <f t="shared" ca="1" si="17"/>
        <v/>
      </c>
      <c r="E220" s="2" t="str">
        <f ca="1">IF(D220="","",MIN($E$3:E219)-D220)</f>
        <v/>
      </c>
      <c r="F220" s="30" t="str">
        <f t="shared" ca="1" si="19"/>
        <v/>
      </c>
    </row>
    <row r="221" spans="1:6" ht="21" customHeight="1">
      <c r="A221" s="4" t="str">
        <f t="shared" ca="1" si="18"/>
        <v/>
      </c>
      <c r="B221" s="30" t="str">
        <f t="shared" ca="1" si="16"/>
        <v/>
      </c>
      <c r="C221" s="31" t="str">
        <f t="shared" ca="1" si="15"/>
        <v/>
      </c>
      <c r="D221" s="2" t="str">
        <f t="shared" ca="1" si="17"/>
        <v/>
      </c>
      <c r="E221" s="2" t="str">
        <f ca="1">IF(D221="","",MIN($E$3:E220)-D221)</f>
        <v/>
      </c>
      <c r="F221" s="30" t="str">
        <f t="shared" ca="1" si="19"/>
        <v/>
      </c>
    </row>
    <row r="222" spans="1:6" ht="21" customHeight="1">
      <c r="A222" s="4" t="str">
        <f t="shared" ca="1" si="18"/>
        <v/>
      </c>
      <c r="B222" s="30" t="str">
        <f t="shared" ca="1" si="16"/>
        <v/>
      </c>
      <c r="C222" s="31" t="str">
        <f t="shared" ca="1" si="15"/>
        <v/>
      </c>
      <c r="D222" s="2" t="str">
        <f t="shared" ca="1" si="17"/>
        <v/>
      </c>
      <c r="E222" s="2" t="str">
        <f ca="1">IF(D222="","",MIN($E$3:E221)-D222)</f>
        <v/>
      </c>
      <c r="F222" s="30" t="str">
        <f t="shared" ca="1" si="19"/>
        <v/>
      </c>
    </row>
    <row r="223" spans="1:6" ht="21" customHeight="1">
      <c r="A223" s="4" t="str">
        <f t="shared" ca="1" si="18"/>
        <v/>
      </c>
      <c r="B223" s="30" t="str">
        <f t="shared" ca="1" si="16"/>
        <v/>
      </c>
      <c r="C223" s="31" t="str">
        <f t="shared" ca="1" si="15"/>
        <v/>
      </c>
      <c r="D223" s="2" t="str">
        <f t="shared" ca="1" si="17"/>
        <v/>
      </c>
      <c r="E223" s="2" t="str">
        <f ca="1">IF(D223="","",MIN($E$3:E222)-D223)</f>
        <v/>
      </c>
      <c r="F223" s="30" t="str">
        <f t="shared" ca="1" si="19"/>
        <v/>
      </c>
    </row>
    <row r="224" spans="1:6" ht="21" customHeight="1">
      <c r="A224" s="4" t="str">
        <f t="shared" ca="1" si="18"/>
        <v/>
      </c>
      <c r="B224" s="30" t="str">
        <f t="shared" ca="1" si="16"/>
        <v/>
      </c>
      <c r="C224" s="31" t="str">
        <f t="shared" ca="1" si="15"/>
        <v/>
      </c>
      <c r="D224" s="2" t="str">
        <f t="shared" ca="1" si="17"/>
        <v/>
      </c>
      <c r="E224" s="2" t="str">
        <f ca="1">IF(D224="","",MIN($E$3:E223)-D224)</f>
        <v/>
      </c>
      <c r="F224" s="30" t="str">
        <f t="shared" ca="1" si="19"/>
        <v/>
      </c>
    </row>
    <row r="225" spans="1:6" ht="21" customHeight="1">
      <c r="A225" s="4" t="str">
        <f t="shared" ca="1" si="18"/>
        <v/>
      </c>
      <c r="B225" s="30" t="str">
        <f t="shared" ca="1" si="16"/>
        <v/>
      </c>
      <c r="C225" s="31" t="str">
        <f t="shared" ca="1" si="15"/>
        <v/>
      </c>
      <c r="D225" s="2" t="str">
        <f t="shared" ca="1" si="17"/>
        <v/>
      </c>
      <c r="E225" s="2" t="str">
        <f ca="1">IF(D225="","",MIN($E$3:E224)-D225)</f>
        <v/>
      </c>
      <c r="F225" s="30" t="str">
        <f t="shared" ca="1" si="19"/>
        <v/>
      </c>
    </row>
    <row r="226" spans="1:6" ht="21" customHeight="1">
      <c r="A226" s="4" t="str">
        <f t="shared" ca="1" si="18"/>
        <v/>
      </c>
      <c r="B226" s="30" t="str">
        <f t="shared" ca="1" si="16"/>
        <v/>
      </c>
      <c r="C226" s="31" t="str">
        <f t="shared" ca="1" si="15"/>
        <v/>
      </c>
      <c r="D226" s="2" t="str">
        <f t="shared" ca="1" si="17"/>
        <v/>
      </c>
      <c r="E226" s="2" t="str">
        <f ca="1">IF(D226="","",MIN($E$3:E225)-D226)</f>
        <v/>
      </c>
      <c r="F226" s="30" t="str">
        <f t="shared" ca="1" si="19"/>
        <v/>
      </c>
    </row>
    <row r="227" spans="1:6" ht="21" customHeight="1">
      <c r="A227" s="4" t="str">
        <f t="shared" ca="1" si="18"/>
        <v/>
      </c>
      <c r="B227" s="30" t="str">
        <f t="shared" ca="1" si="16"/>
        <v/>
      </c>
      <c r="C227" s="31" t="str">
        <f t="shared" ca="1" si="15"/>
        <v/>
      </c>
      <c r="D227" s="2" t="str">
        <f t="shared" ca="1" si="17"/>
        <v/>
      </c>
      <c r="E227" s="2" t="str">
        <f ca="1">IF(D227="","",MIN($E$3:E226)-D227)</f>
        <v/>
      </c>
      <c r="F227" s="30" t="str">
        <f t="shared" ca="1" si="19"/>
        <v/>
      </c>
    </row>
    <row r="228" spans="1:6" ht="21" customHeight="1">
      <c r="A228" s="4" t="str">
        <f t="shared" ca="1" si="18"/>
        <v/>
      </c>
      <c r="B228" s="30" t="str">
        <f t="shared" ca="1" si="16"/>
        <v/>
      </c>
      <c r="C228" s="31" t="str">
        <f t="shared" ca="1" si="15"/>
        <v/>
      </c>
      <c r="D228" s="2" t="str">
        <f t="shared" ca="1" si="17"/>
        <v/>
      </c>
      <c r="E228" s="2" t="str">
        <f ca="1">IF(D228="","",MIN($E$3:E227)-D228)</f>
        <v/>
      </c>
      <c r="F228" s="30" t="str">
        <f t="shared" ca="1" si="19"/>
        <v/>
      </c>
    </row>
    <row r="229" spans="1:6" ht="21" customHeight="1">
      <c r="A229" s="4" t="str">
        <f t="shared" ca="1" si="18"/>
        <v/>
      </c>
      <c r="B229" s="30" t="str">
        <f t="shared" ca="1" si="16"/>
        <v/>
      </c>
      <c r="C229" s="31" t="str">
        <f t="shared" ca="1" si="15"/>
        <v/>
      </c>
      <c r="D229" s="2" t="str">
        <f t="shared" ca="1" si="17"/>
        <v/>
      </c>
      <c r="E229" s="2" t="str">
        <f ca="1">IF(D229="","",MIN($E$3:E228)-D229)</f>
        <v/>
      </c>
      <c r="F229" s="30" t="str">
        <f t="shared" ca="1" si="19"/>
        <v/>
      </c>
    </row>
    <row r="230" spans="1:6" ht="21" customHeight="1">
      <c r="A230" s="4" t="str">
        <f t="shared" ca="1" si="18"/>
        <v/>
      </c>
      <c r="B230" s="30" t="str">
        <f t="shared" ca="1" si="16"/>
        <v/>
      </c>
      <c r="C230" s="31" t="str">
        <f t="shared" ca="1" si="15"/>
        <v/>
      </c>
      <c r="D230" s="2" t="str">
        <f t="shared" ca="1" si="17"/>
        <v/>
      </c>
      <c r="E230" s="2" t="str">
        <f ca="1">IF(D230="","",MIN($E$3:E229)-D230)</f>
        <v/>
      </c>
      <c r="F230" s="30" t="str">
        <f t="shared" ca="1" si="19"/>
        <v/>
      </c>
    </row>
    <row r="231" spans="1:6" ht="21" customHeight="1">
      <c r="A231" s="4" t="str">
        <f t="shared" ca="1" si="18"/>
        <v/>
      </c>
      <c r="B231" s="30" t="str">
        <f t="shared" ca="1" si="16"/>
        <v/>
      </c>
      <c r="C231" s="31" t="str">
        <f t="shared" ca="1" si="15"/>
        <v/>
      </c>
      <c r="D231" s="2" t="str">
        <f t="shared" ca="1" si="17"/>
        <v/>
      </c>
      <c r="E231" s="2" t="str">
        <f ca="1">IF(D231="","",MIN($E$3:E230)-D231)</f>
        <v/>
      </c>
      <c r="F231" s="30" t="str">
        <f t="shared" ca="1" si="19"/>
        <v/>
      </c>
    </row>
    <row r="232" spans="1:6" ht="21" customHeight="1">
      <c r="A232" s="4" t="str">
        <f t="shared" ca="1" si="18"/>
        <v/>
      </c>
      <c r="B232" s="30" t="str">
        <f t="shared" ca="1" si="16"/>
        <v/>
      </c>
      <c r="C232" s="31" t="str">
        <f t="shared" ca="1" si="15"/>
        <v/>
      </c>
      <c r="D232" s="2" t="str">
        <f t="shared" ca="1" si="17"/>
        <v/>
      </c>
      <c r="E232" s="2" t="str">
        <f ca="1">IF(D232="","",MIN($E$3:E231)-D232)</f>
        <v/>
      </c>
      <c r="F232" s="30" t="str">
        <f t="shared" ca="1" si="19"/>
        <v/>
      </c>
    </row>
    <row r="233" spans="1:6" ht="21" customHeight="1">
      <c r="A233" s="4" t="str">
        <f t="shared" ca="1" si="18"/>
        <v/>
      </c>
      <c r="B233" s="30" t="str">
        <f t="shared" ca="1" si="16"/>
        <v/>
      </c>
      <c r="C233" s="31" t="str">
        <f t="shared" ca="1" si="15"/>
        <v/>
      </c>
      <c r="D233" s="2" t="str">
        <f t="shared" ca="1" si="17"/>
        <v/>
      </c>
      <c r="E233" s="2" t="str">
        <f ca="1">IF(D233="","",MIN($E$3:E232)-D233)</f>
        <v/>
      </c>
      <c r="F233" s="30" t="str">
        <f t="shared" ca="1" si="19"/>
        <v/>
      </c>
    </row>
    <row r="234" spans="1:6" ht="21" customHeight="1">
      <c r="A234" s="4" t="str">
        <f t="shared" ca="1" si="18"/>
        <v/>
      </c>
      <c r="B234" s="30" t="str">
        <f t="shared" ca="1" si="16"/>
        <v/>
      </c>
      <c r="C234" s="31" t="str">
        <f t="shared" ca="1" si="15"/>
        <v/>
      </c>
      <c r="D234" s="2" t="str">
        <f t="shared" ca="1" si="17"/>
        <v/>
      </c>
      <c r="E234" s="2" t="str">
        <f ca="1">IF(D234="","",MIN($E$3:E233)-D234)</f>
        <v/>
      </c>
      <c r="F234" s="30" t="str">
        <f t="shared" ca="1" si="19"/>
        <v/>
      </c>
    </row>
    <row r="235" spans="1:6" ht="21" customHeight="1">
      <c r="A235" s="4" t="str">
        <f t="shared" ca="1" si="18"/>
        <v/>
      </c>
      <c r="B235" s="30" t="str">
        <f t="shared" ca="1" si="16"/>
        <v/>
      </c>
      <c r="C235" s="31" t="str">
        <f t="shared" ca="1" si="15"/>
        <v/>
      </c>
      <c r="D235" s="2" t="str">
        <f t="shared" ca="1" si="17"/>
        <v/>
      </c>
      <c r="E235" s="2" t="str">
        <f ca="1">IF(D235="","",MIN($E$3:E234)-D235)</f>
        <v/>
      </c>
      <c r="F235" s="30" t="str">
        <f t="shared" ca="1" si="19"/>
        <v/>
      </c>
    </row>
    <row r="236" spans="1:6" ht="21" customHeight="1">
      <c r="A236" s="4" t="str">
        <f t="shared" ca="1" si="18"/>
        <v/>
      </c>
      <c r="B236" s="30" t="str">
        <f t="shared" ca="1" si="16"/>
        <v/>
      </c>
      <c r="C236" s="31" t="str">
        <f t="shared" ca="1" si="15"/>
        <v/>
      </c>
      <c r="D236" s="2" t="str">
        <f t="shared" ca="1" si="17"/>
        <v/>
      </c>
      <c r="E236" s="2" t="str">
        <f ca="1">IF(D236="","",MIN($E$3:E235)-D236)</f>
        <v/>
      </c>
      <c r="F236" s="30" t="str">
        <f t="shared" ca="1" si="19"/>
        <v/>
      </c>
    </row>
    <row r="237" spans="1:6" ht="21" customHeight="1">
      <c r="A237" s="4" t="str">
        <f t="shared" ca="1" si="18"/>
        <v/>
      </c>
      <c r="B237" s="30" t="str">
        <f t="shared" ca="1" si="16"/>
        <v/>
      </c>
      <c r="C237" s="31" t="str">
        <f t="shared" ca="1" si="15"/>
        <v/>
      </c>
      <c r="D237" s="2" t="str">
        <f t="shared" ca="1" si="17"/>
        <v/>
      </c>
      <c r="E237" s="2" t="str">
        <f ca="1">IF(D237="","",MIN($E$3:E236)-D237)</f>
        <v/>
      </c>
      <c r="F237" s="30" t="str">
        <f t="shared" ca="1" si="19"/>
        <v/>
      </c>
    </row>
    <row r="238" spans="1:6" ht="21" customHeight="1">
      <c r="A238" s="4" t="str">
        <f t="shared" ca="1" si="18"/>
        <v/>
      </c>
      <c r="B238" s="30" t="str">
        <f t="shared" ca="1" si="16"/>
        <v/>
      </c>
      <c r="C238" s="31" t="str">
        <f t="shared" ca="1" si="15"/>
        <v/>
      </c>
      <c r="D238" s="2" t="str">
        <f t="shared" ca="1" si="17"/>
        <v/>
      </c>
      <c r="E238" s="2" t="str">
        <f ca="1">IF(D238="","",MIN($E$3:E237)-D238)</f>
        <v/>
      </c>
      <c r="F238" s="30" t="str">
        <f t="shared" ca="1" si="19"/>
        <v/>
      </c>
    </row>
    <row r="239" spans="1:6" ht="21" customHeight="1">
      <c r="A239" s="4" t="str">
        <f t="shared" ca="1" si="18"/>
        <v/>
      </c>
      <c r="B239" s="30" t="str">
        <f t="shared" ca="1" si="16"/>
        <v/>
      </c>
      <c r="C239" s="31" t="str">
        <f t="shared" ca="1" si="15"/>
        <v/>
      </c>
      <c r="D239" s="2" t="str">
        <f t="shared" ca="1" si="17"/>
        <v/>
      </c>
      <c r="E239" s="2" t="str">
        <f ca="1">IF(D239="","",MIN($E$3:E238)-D239)</f>
        <v/>
      </c>
      <c r="F239" s="30" t="str">
        <f t="shared" ca="1" si="19"/>
        <v/>
      </c>
    </row>
    <row r="240" spans="1:6" ht="21" customHeight="1">
      <c r="A240" s="4" t="str">
        <f t="shared" ca="1" si="18"/>
        <v/>
      </c>
      <c r="B240" s="30" t="str">
        <f t="shared" ca="1" si="16"/>
        <v/>
      </c>
      <c r="C240" s="31" t="str">
        <f t="shared" ca="1" si="15"/>
        <v/>
      </c>
      <c r="D240" s="2" t="str">
        <f t="shared" ca="1" si="17"/>
        <v/>
      </c>
      <c r="E240" s="2" t="str">
        <f ca="1">IF(D240="","",MIN($E$3:E239)-D240)</f>
        <v/>
      </c>
      <c r="F240" s="30" t="str">
        <f t="shared" ca="1" si="19"/>
        <v/>
      </c>
    </row>
    <row r="241" spans="1:6" ht="21" customHeight="1">
      <c r="A241" s="4" t="str">
        <f t="shared" ca="1" si="18"/>
        <v/>
      </c>
      <c r="B241" s="30" t="str">
        <f t="shared" ca="1" si="16"/>
        <v/>
      </c>
      <c r="C241" s="31" t="str">
        <f t="shared" ca="1" si="15"/>
        <v/>
      </c>
      <c r="D241" s="2" t="str">
        <f t="shared" ca="1" si="17"/>
        <v/>
      </c>
      <c r="E241" s="2" t="str">
        <f ca="1">IF(D241="","",MIN($E$3:E240)-D241)</f>
        <v/>
      </c>
      <c r="F241" s="30" t="str">
        <f t="shared" ca="1" si="19"/>
        <v/>
      </c>
    </row>
    <row r="242" spans="1:6" ht="21" customHeight="1">
      <c r="A242" s="4" t="str">
        <f t="shared" ca="1" si="18"/>
        <v/>
      </c>
      <c r="B242" s="30" t="str">
        <f t="shared" ca="1" si="16"/>
        <v/>
      </c>
      <c r="C242" s="31" t="str">
        <f t="shared" ca="1" si="15"/>
        <v/>
      </c>
      <c r="D242" s="2" t="str">
        <f t="shared" ca="1" si="17"/>
        <v/>
      </c>
      <c r="E242" s="2" t="str">
        <f ca="1">IF(D242="","",MIN($E$3:E241)-D242)</f>
        <v/>
      </c>
      <c r="F242" s="30" t="str">
        <f t="shared" ca="1" si="19"/>
        <v/>
      </c>
    </row>
    <row r="243" spans="1:6" ht="21" customHeight="1">
      <c r="A243" s="4" t="str">
        <f t="shared" ca="1" si="18"/>
        <v/>
      </c>
      <c r="B243" s="30" t="str">
        <f t="shared" ca="1" si="16"/>
        <v/>
      </c>
      <c r="C243" s="31" t="str">
        <f t="shared" ca="1" si="15"/>
        <v/>
      </c>
      <c r="D243" s="2" t="str">
        <f t="shared" ca="1" si="17"/>
        <v/>
      </c>
      <c r="E243" s="2" t="str">
        <f ca="1">IF(D243="","",MIN($E$3:E242)-D243)</f>
        <v/>
      </c>
      <c r="F243" s="30" t="str">
        <f t="shared" ca="1" si="19"/>
        <v/>
      </c>
    </row>
    <row r="244" spans="1:6" ht="21" customHeight="1">
      <c r="A244" s="4" t="str">
        <f t="shared" ca="1" si="18"/>
        <v/>
      </c>
      <c r="B244" s="30" t="str">
        <f t="shared" ca="1" si="16"/>
        <v/>
      </c>
      <c r="C244" s="31" t="str">
        <f t="shared" ca="1" si="15"/>
        <v/>
      </c>
      <c r="D244" s="2" t="str">
        <f t="shared" ca="1" si="17"/>
        <v/>
      </c>
      <c r="E244" s="2" t="str">
        <f ca="1">IF(D244="","",MIN($E$3:E243)-D244)</f>
        <v/>
      </c>
      <c r="F244" s="30" t="str">
        <f t="shared" ca="1" si="19"/>
        <v/>
      </c>
    </row>
    <row r="245" spans="1:6" ht="21" customHeight="1">
      <c r="A245" s="4" t="str">
        <f t="shared" ca="1" si="18"/>
        <v/>
      </c>
      <c r="B245" s="30" t="str">
        <f t="shared" ca="1" si="16"/>
        <v/>
      </c>
      <c r="C245" s="31" t="str">
        <f t="shared" ca="1" si="15"/>
        <v/>
      </c>
      <c r="D245" s="2" t="str">
        <f t="shared" ca="1" si="17"/>
        <v/>
      </c>
      <c r="E245" s="2" t="str">
        <f ca="1">IF(D245="","",MIN($E$3:E244)-D245)</f>
        <v/>
      </c>
      <c r="F245" s="30" t="str">
        <f t="shared" ca="1" si="19"/>
        <v/>
      </c>
    </row>
    <row r="246" spans="1:6" ht="21" customHeight="1">
      <c r="A246" s="4" t="str">
        <f t="shared" ca="1" si="18"/>
        <v/>
      </c>
      <c r="B246" s="30" t="str">
        <f t="shared" ca="1" si="16"/>
        <v/>
      </c>
      <c r="C246" s="31" t="str">
        <f t="shared" ca="1" si="15"/>
        <v/>
      </c>
      <c r="D246" s="2" t="str">
        <f t="shared" ca="1" si="17"/>
        <v/>
      </c>
      <c r="E246" s="2" t="str">
        <f ca="1">IF(D246="","",MIN($E$3:E245)-D246)</f>
        <v/>
      </c>
      <c r="F246" s="30" t="str">
        <f t="shared" ca="1" si="19"/>
        <v/>
      </c>
    </row>
    <row r="247" spans="1:6" ht="21" customHeight="1">
      <c r="A247" s="4" t="str">
        <f t="shared" ca="1" si="18"/>
        <v/>
      </c>
      <c r="B247" s="30" t="str">
        <f t="shared" ca="1" si="16"/>
        <v/>
      </c>
      <c r="C247" s="31" t="str">
        <f t="shared" ca="1" si="15"/>
        <v/>
      </c>
      <c r="D247" s="2" t="str">
        <f t="shared" ca="1" si="17"/>
        <v/>
      </c>
      <c r="E247" s="2" t="str">
        <f ca="1">IF(D247="","",MIN($E$3:E246)-D247)</f>
        <v/>
      </c>
      <c r="F247" s="30" t="str">
        <f t="shared" ca="1" si="19"/>
        <v/>
      </c>
    </row>
    <row r="248" spans="1:6" ht="21" customHeight="1">
      <c r="A248" s="4" t="str">
        <f t="shared" ca="1" si="18"/>
        <v/>
      </c>
      <c r="B248" s="30" t="str">
        <f t="shared" ca="1" si="16"/>
        <v/>
      </c>
      <c r="C248" s="31" t="str">
        <f t="shared" ca="1" si="15"/>
        <v/>
      </c>
      <c r="D248" s="2" t="str">
        <f t="shared" ca="1" si="17"/>
        <v/>
      </c>
      <c r="E248" s="2" t="str">
        <f ca="1">IF(D248="","",MIN($E$3:E247)-D248)</f>
        <v/>
      </c>
      <c r="F248" s="30" t="str">
        <f t="shared" ca="1" si="19"/>
        <v/>
      </c>
    </row>
    <row r="249" spans="1:6" ht="21" customHeight="1">
      <c r="A249" s="4" t="str">
        <f t="shared" ca="1" si="18"/>
        <v/>
      </c>
      <c r="B249" s="30" t="str">
        <f t="shared" ca="1" si="16"/>
        <v/>
      </c>
      <c r="C249" s="31" t="str">
        <f t="shared" ca="1" si="15"/>
        <v/>
      </c>
      <c r="D249" s="2" t="str">
        <f t="shared" ca="1" si="17"/>
        <v/>
      </c>
      <c r="E249" s="2" t="str">
        <f ca="1">IF(D249="","",MIN($E$3:E248)-D249)</f>
        <v/>
      </c>
      <c r="F249" s="30" t="str">
        <f t="shared" ca="1" si="19"/>
        <v/>
      </c>
    </row>
    <row r="250" spans="1:6" ht="21" customHeight="1">
      <c r="A250" s="4" t="str">
        <f t="shared" ca="1" si="18"/>
        <v/>
      </c>
      <c r="B250" s="30" t="str">
        <f t="shared" ca="1" si="16"/>
        <v/>
      </c>
      <c r="C250" s="31" t="str">
        <f t="shared" ca="1" si="15"/>
        <v/>
      </c>
      <c r="D250" s="2" t="str">
        <f t="shared" ca="1" si="17"/>
        <v/>
      </c>
      <c r="E250" s="2" t="str">
        <f ca="1">IF(D250="","",MIN($E$3:E249)-D250)</f>
        <v/>
      </c>
      <c r="F250" s="30" t="str">
        <f t="shared" ca="1" si="19"/>
        <v/>
      </c>
    </row>
    <row r="251" spans="1:6" ht="21" customHeight="1">
      <c r="A251" s="4" t="str">
        <f t="shared" ca="1" si="18"/>
        <v/>
      </c>
      <c r="B251" s="30" t="str">
        <f t="shared" ca="1" si="16"/>
        <v/>
      </c>
      <c r="C251" s="31" t="str">
        <f t="shared" ca="1" si="15"/>
        <v/>
      </c>
      <c r="D251" s="2" t="str">
        <f t="shared" ca="1" si="17"/>
        <v/>
      </c>
      <c r="E251" s="2" t="str">
        <f ca="1">IF(D251="","",MIN($E$3:E250)-D251)</f>
        <v/>
      </c>
      <c r="F251" s="30" t="str">
        <f t="shared" ca="1" si="19"/>
        <v/>
      </c>
    </row>
    <row r="252" spans="1:6" ht="21" customHeight="1">
      <c r="A252" s="4" t="str">
        <f t="shared" ca="1" si="18"/>
        <v/>
      </c>
      <c r="B252" s="30" t="str">
        <f t="shared" ca="1" si="16"/>
        <v/>
      </c>
      <c r="C252" s="31" t="str">
        <f t="shared" ca="1" si="15"/>
        <v/>
      </c>
      <c r="D252" s="2" t="str">
        <f t="shared" ca="1" si="17"/>
        <v/>
      </c>
      <c r="E252" s="2" t="str">
        <f ca="1">IF(D252="","",MIN($E$3:E251)-D252)</f>
        <v/>
      </c>
      <c r="F252" s="30" t="str">
        <f t="shared" ca="1" si="19"/>
        <v/>
      </c>
    </row>
    <row r="253" spans="1:6" ht="21" customHeight="1">
      <c r="A253" s="4" t="str">
        <f t="shared" ca="1" si="18"/>
        <v/>
      </c>
      <c r="B253" s="30" t="str">
        <f t="shared" ca="1" si="16"/>
        <v/>
      </c>
      <c r="C253" s="31" t="str">
        <f t="shared" ca="1" si="15"/>
        <v/>
      </c>
      <c r="D253" s="2" t="str">
        <f t="shared" ca="1" si="17"/>
        <v/>
      </c>
      <c r="E253" s="2" t="str">
        <f ca="1">IF(D253="","",MIN($E$3:E252)-D253)</f>
        <v/>
      </c>
      <c r="F253" s="30" t="str">
        <f t="shared" ca="1" si="19"/>
        <v/>
      </c>
    </row>
    <row r="254" spans="1:6" ht="21" customHeight="1">
      <c r="A254" s="4" t="str">
        <f t="shared" ca="1" si="18"/>
        <v/>
      </c>
      <c r="B254" s="30" t="str">
        <f t="shared" ca="1" si="16"/>
        <v/>
      </c>
      <c r="C254" s="31" t="str">
        <f t="shared" ca="1" si="15"/>
        <v/>
      </c>
      <c r="D254" s="2" t="str">
        <f t="shared" ca="1" si="17"/>
        <v/>
      </c>
      <c r="E254" s="2" t="str">
        <f ca="1">IF(D254="","",MIN($E$3:E253)-D254)</f>
        <v/>
      </c>
      <c r="F254" s="30" t="str">
        <f t="shared" ca="1" si="19"/>
        <v/>
      </c>
    </row>
    <row r="255" spans="1:6" ht="21" customHeight="1">
      <c r="A255" s="4" t="str">
        <f t="shared" ca="1" si="18"/>
        <v/>
      </c>
      <c r="B255" s="30" t="str">
        <f t="shared" ca="1" si="16"/>
        <v/>
      </c>
      <c r="C255" s="31" t="str">
        <f t="shared" ca="1" si="15"/>
        <v/>
      </c>
      <c r="D255" s="2" t="str">
        <f t="shared" ca="1" si="17"/>
        <v/>
      </c>
      <c r="E255" s="2" t="str">
        <f ca="1">IF(D255="","",MIN($E$3:E254)-D255)</f>
        <v/>
      </c>
      <c r="F255" s="30" t="str">
        <f t="shared" ca="1" si="19"/>
        <v/>
      </c>
    </row>
    <row r="256" spans="1:6" ht="21" customHeight="1">
      <c r="A256" s="4" t="str">
        <f t="shared" ca="1" si="18"/>
        <v/>
      </c>
      <c r="B256" s="30" t="str">
        <f t="shared" ca="1" si="16"/>
        <v/>
      </c>
      <c r="C256" s="31" t="str">
        <f t="shared" ca="1" si="15"/>
        <v/>
      </c>
      <c r="D256" s="2" t="str">
        <f t="shared" ca="1" si="17"/>
        <v/>
      </c>
      <c r="E256" s="2" t="str">
        <f ca="1">IF(D256="","",MIN($E$3:E255)-D256)</f>
        <v/>
      </c>
      <c r="F256" s="30" t="str">
        <f t="shared" ca="1" si="19"/>
        <v/>
      </c>
    </row>
    <row r="257" spans="1:6" ht="21" customHeight="1">
      <c r="A257" s="4" t="str">
        <f t="shared" ca="1" si="18"/>
        <v/>
      </c>
      <c r="B257" s="30" t="str">
        <f t="shared" ca="1" si="16"/>
        <v/>
      </c>
      <c r="C257" s="31" t="str">
        <f t="shared" ca="1" si="15"/>
        <v/>
      </c>
      <c r="D257" s="2" t="str">
        <f t="shared" ca="1" si="17"/>
        <v/>
      </c>
      <c r="E257" s="2" t="str">
        <f ca="1">IF(D257="","",MIN($E$3:E256)-D257)</f>
        <v/>
      </c>
      <c r="F257" s="30" t="str">
        <f t="shared" ca="1" si="19"/>
        <v/>
      </c>
    </row>
    <row r="258" spans="1:6" ht="21" customHeight="1">
      <c r="A258" s="4" t="str">
        <f t="shared" ca="1" si="18"/>
        <v/>
      </c>
      <c r="B258" s="30" t="str">
        <f t="shared" ca="1" si="16"/>
        <v/>
      </c>
      <c r="C258" s="31" t="str">
        <f t="shared" ca="1" si="15"/>
        <v/>
      </c>
      <c r="D258" s="2" t="str">
        <f t="shared" ca="1" si="17"/>
        <v/>
      </c>
      <c r="E258" s="2" t="str">
        <f ca="1">IF(D258="","",MIN($E$3:E257)-D258)</f>
        <v/>
      </c>
      <c r="F258" s="30" t="str">
        <f t="shared" ca="1" si="19"/>
        <v/>
      </c>
    </row>
    <row r="259" spans="1:6" ht="21" customHeight="1">
      <c r="A259" s="4" t="str">
        <f t="shared" ca="1" si="18"/>
        <v/>
      </c>
      <c r="B259" s="30" t="str">
        <f t="shared" ca="1" si="16"/>
        <v/>
      </c>
      <c r="C259" s="31" t="str">
        <f t="shared" ca="1" si="15"/>
        <v/>
      </c>
      <c r="D259" s="2" t="str">
        <f t="shared" ca="1" si="17"/>
        <v/>
      </c>
      <c r="E259" s="2" t="str">
        <f ca="1">IF(D259="","",MIN($E$3:E258)-D259)</f>
        <v/>
      </c>
      <c r="F259" s="30" t="str">
        <f t="shared" ca="1" si="19"/>
        <v/>
      </c>
    </row>
    <row r="260" spans="1:6" ht="21" customHeight="1">
      <c r="A260" s="4" t="str">
        <f t="shared" ca="1" si="18"/>
        <v/>
      </c>
      <c r="B260" s="30" t="str">
        <f t="shared" ca="1" si="16"/>
        <v/>
      </c>
      <c r="C260" s="31" t="str">
        <f t="shared" ref="C260:C323" ca="1" si="20">IF(A260="","",IF(COUNTIF(Feries,A260)=1,"F",VLOOKUP(WEEKDAY(A260,2),TbJ,3,0)))</f>
        <v/>
      </c>
      <c r="D260" s="2" t="str">
        <f t="shared" ca="1" si="17"/>
        <v/>
      </c>
      <c r="E260" s="2" t="str">
        <f ca="1">IF(D260="","",MIN($E$3:E259)-D260)</f>
        <v/>
      </c>
      <c r="F260" s="30" t="str">
        <f t="shared" ca="1" si="19"/>
        <v/>
      </c>
    </row>
    <row r="261" spans="1:6" ht="21" customHeight="1">
      <c r="A261" s="4" t="str">
        <f t="shared" ca="1" si="18"/>
        <v/>
      </c>
      <c r="B261" s="30" t="str">
        <f t="shared" ref="B261:B324" ca="1" si="21">IF(A261="","",IF(C261="T",VLOOKUP(WEEKDAY(A261,2),TbJ,5,0),""))</f>
        <v/>
      </c>
      <c r="C261" s="31" t="str">
        <f t="shared" ca="1" si="20"/>
        <v/>
      </c>
      <c r="D261" s="2" t="str">
        <f t="shared" ref="D261:D324" ca="1" si="22">IF(B261="","",VLOOKUP(WEEKDAY(A261,2),TbJ,7,0))</f>
        <v/>
      </c>
      <c r="E261" s="2" t="str">
        <f ca="1">IF(D261="","",MIN($E$3:E260)-D261)</f>
        <v/>
      </c>
      <c r="F261" s="30" t="str">
        <f t="shared" ca="1" si="19"/>
        <v/>
      </c>
    </row>
    <row r="262" spans="1:6" ht="21" customHeight="1">
      <c r="A262" s="4" t="str">
        <f t="shared" ref="A262:A325" ca="1" si="23">IF(A261="","",IF(F261="",A261+1,""))</f>
        <v/>
      </c>
      <c r="B262" s="30" t="str">
        <f t="shared" ca="1" si="21"/>
        <v/>
      </c>
      <c r="C262" s="31" t="str">
        <f t="shared" ca="1" si="20"/>
        <v/>
      </c>
      <c r="D262" s="2" t="str">
        <f t="shared" ca="1" si="22"/>
        <v/>
      </c>
      <c r="E262" s="2" t="str">
        <f ca="1">IF(D262="","",MIN($E$3:E261)-D262)</f>
        <v/>
      </c>
      <c r="F262" s="30" t="str">
        <f t="shared" ref="F262:F325" ca="1" si="24">IF(E262="","",IF(E262&lt;0,B262+E262,""))</f>
        <v/>
      </c>
    </row>
    <row r="263" spans="1:6" ht="21" customHeight="1">
      <c r="A263" s="4" t="str">
        <f t="shared" ca="1" si="23"/>
        <v/>
      </c>
      <c r="B263" s="30" t="str">
        <f t="shared" ca="1" si="21"/>
        <v/>
      </c>
      <c r="C263" s="31" t="str">
        <f t="shared" ca="1" si="20"/>
        <v/>
      </c>
      <c r="D263" s="2" t="str">
        <f t="shared" ca="1" si="22"/>
        <v/>
      </c>
      <c r="E263" s="2" t="str">
        <f ca="1">IF(D263="","",MIN($E$3:E262)-D263)</f>
        <v/>
      </c>
      <c r="F263" s="30" t="str">
        <f t="shared" ca="1" si="24"/>
        <v/>
      </c>
    </row>
    <row r="264" spans="1:6" ht="21" customHeight="1">
      <c r="A264" s="4" t="str">
        <f t="shared" ca="1" si="23"/>
        <v/>
      </c>
      <c r="B264" s="30" t="str">
        <f t="shared" ca="1" si="21"/>
        <v/>
      </c>
      <c r="C264" s="31" t="str">
        <f t="shared" ca="1" si="20"/>
        <v/>
      </c>
      <c r="D264" s="2" t="str">
        <f t="shared" ca="1" si="22"/>
        <v/>
      </c>
      <c r="E264" s="2" t="str">
        <f ca="1">IF(D264="","",MIN($E$3:E263)-D264)</f>
        <v/>
      </c>
      <c r="F264" s="30" t="str">
        <f t="shared" ca="1" si="24"/>
        <v/>
      </c>
    </row>
    <row r="265" spans="1:6" ht="21" customHeight="1">
      <c r="A265" s="4" t="str">
        <f t="shared" ca="1" si="23"/>
        <v/>
      </c>
      <c r="B265" s="30" t="str">
        <f t="shared" ca="1" si="21"/>
        <v/>
      </c>
      <c r="C265" s="31" t="str">
        <f t="shared" ca="1" si="20"/>
        <v/>
      </c>
      <c r="D265" s="2" t="str">
        <f t="shared" ca="1" si="22"/>
        <v/>
      </c>
      <c r="E265" s="2" t="str">
        <f ca="1">IF(D265="","",MIN($E$3:E264)-D265)</f>
        <v/>
      </c>
      <c r="F265" s="30" t="str">
        <f t="shared" ca="1" si="24"/>
        <v/>
      </c>
    </row>
    <row r="266" spans="1:6" ht="21" customHeight="1">
      <c r="A266" s="4" t="str">
        <f t="shared" ca="1" si="23"/>
        <v/>
      </c>
      <c r="B266" s="30" t="str">
        <f t="shared" ca="1" si="21"/>
        <v/>
      </c>
      <c r="C266" s="31" t="str">
        <f t="shared" ca="1" si="20"/>
        <v/>
      </c>
      <c r="D266" s="2" t="str">
        <f t="shared" ca="1" si="22"/>
        <v/>
      </c>
      <c r="E266" s="2" t="str">
        <f ca="1">IF(D266="","",MIN($E$3:E265)-D266)</f>
        <v/>
      </c>
      <c r="F266" s="30" t="str">
        <f t="shared" ca="1" si="24"/>
        <v/>
      </c>
    </row>
    <row r="267" spans="1:6" ht="21" customHeight="1">
      <c r="A267" s="4" t="str">
        <f t="shared" ca="1" si="23"/>
        <v/>
      </c>
      <c r="B267" s="30" t="str">
        <f t="shared" ca="1" si="21"/>
        <v/>
      </c>
      <c r="C267" s="31" t="str">
        <f t="shared" ca="1" si="20"/>
        <v/>
      </c>
      <c r="D267" s="2" t="str">
        <f t="shared" ca="1" si="22"/>
        <v/>
      </c>
      <c r="E267" s="2" t="str">
        <f ca="1">IF(D267="","",MIN($E$3:E266)-D267)</f>
        <v/>
      </c>
      <c r="F267" s="30" t="str">
        <f t="shared" ca="1" si="24"/>
        <v/>
      </c>
    </row>
    <row r="268" spans="1:6" ht="21" customHeight="1">
      <c r="A268" s="4" t="str">
        <f t="shared" ca="1" si="23"/>
        <v/>
      </c>
      <c r="B268" s="30" t="str">
        <f t="shared" ca="1" si="21"/>
        <v/>
      </c>
      <c r="C268" s="31" t="str">
        <f t="shared" ca="1" si="20"/>
        <v/>
      </c>
      <c r="D268" s="2" t="str">
        <f t="shared" ca="1" si="22"/>
        <v/>
      </c>
      <c r="E268" s="2" t="str">
        <f ca="1">IF(D268="","",MIN($E$3:E267)-D268)</f>
        <v/>
      </c>
      <c r="F268" s="30" t="str">
        <f t="shared" ca="1" si="24"/>
        <v/>
      </c>
    </row>
    <row r="269" spans="1:6" ht="21" customHeight="1">
      <c r="A269" s="4" t="str">
        <f t="shared" ca="1" si="23"/>
        <v/>
      </c>
      <c r="B269" s="30" t="str">
        <f t="shared" ca="1" si="21"/>
        <v/>
      </c>
      <c r="C269" s="31" t="str">
        <f t="shared" ca="1" si="20"/>
        <v/>
      </c>
      <c r="D269" s="2" t="str">
        <f t="shared" ca="1" si="22"/>
        <v/>
      </c>
      <c r="E269" s="2" t="str">
        <f ca="1">IF(D269="","",MIN($E$3:E268)-D269)</f>
        <v/>
      </c>
      <c r="F269" s="30" t="str">
        <f t="shared" ca="1" si="24"/>
        <v/>
      </c>
    </row>
    <row r="270" spans="1:6" ht="21" customHeight="1">
      <c r="A270" s="4" t="str">
        <f t="shared" ca="1" si="23"/>
        <v/>
      </c>
      <c r="B270" s="30" t="str">
        <f t="shared" ca="1" si="21"/>
        <v/>
      </c>
      <c r="C270" s="31" t="str">
        <f t="shared" ca="1" si="20"/>
        <v/>
      </c>
      <c r="D270" s="2" t="str">
        <f t="shared" ca="1" si="22"/>
        <v/>
      </c>
      <c r="E270" s="2" t="str">
        <f ca="1">IF(D270="","",MIN($E$3:E269)-D270)</f>
        <v/>
      </c>
      <c r="F270" s="30" t="str">
        <f t="shared" ca="1" si="24"/>
        <v/>
      </c>
    </row>
    <row r="271" spans="1:6" ht="21" customHeight="1">
      <c r="A271" s="4" t="str">
        <f t="shared" ca="1" si="23"/>
        <v/>
      </c>
      <c r="B271" s="30" t="str">
        <f t="shared" ca="1" si="21"/>
        <v/>
      </c>
      <c r="C271" s="31" t="str">
        <f t="shared" ca="1" si="20"/>
        <v/>
      </c>
      <c r="D271" s="2" t="str">
        <f t="shared" ca="1" si="22"/>
        <v/>
      </c>
      <c r="E271" s="2" t="str">
        <f ca="1">IF(D271="","",MIN($E$3:E270)-D271)</f>
        <v/>
      </c>
      <c r="F271" s="30" t="str">
        <f t="shared" ca="1" si="24"/>
        <v/>
      </c>
    </row>
    <row r="272" spans="1:6" ht="21" customHeight="1">
      <c r="A272" s="4" t="str">
        <f t="shared" ca="1" si="23"/>
        <v/>
      </c>
      <c r="B272" s="30" t="str">
        <f t="shared" ca="1" si="21"/>
        <v/>
      </c>
      <c r="C272" s="31" t="str">
        <f t="shared" ca="1" si="20"/>
        <v/>
      </c>
      <c r="D272" s="2" t="str">
        <f t="shared" ca="1" si="22"/>
        <v/>
      </c>
      <c r="E272" s="2" t="str">
        <f ca="1">IF(D272="","",MIN($E$3:E271)-D272)</f>
        <v/>
      </c>
      <c r="F272" s="30" t="str">
        <f t="shared" ca="1" si="24"/>
        <v/>
      </c>
    </row>
    <row r="273" spans="1:6" ht="21" customHeight="1">
      <c r="A273" s="4" t="str">
        <f t="shared" ca="1" si="23"/>
        <v/>
      </c>
      <c r="B273" s="30" t="str">
        <f t="shared" ca="1" si="21"/>
        <v/>
      </c>
      <c r="C273" s="31" t="str">
        <f t="shared" ca="1" si="20"/>
        <v/>
      </c>
      <c r="D273" s="2" t="str">
        <f t="shared" ca="1" si="22"/>
        <v/>
      </c>
      <c r="E273" s="2" t="str">
        <f ca="1">IF(D273="","",MIN($E$3:E272)-D273)</f>
        <v/>
      </c>
      <c r="F273" s="30" t="str">
        <f t="shared" ca="1" si="24"/>
        <v/>
      </c>
    </row>
    <row r="274" spans="1:6" ht="21" customHeight="1">
      <c r="A274" s="4" t="str">
        <f t="shared" ca="1" si="23"/>
        <v/>
      </c>
      <c r="B274" s="30" t="str">
        <f t="shared" ca="1" si="21"/>
        <v/>
      </c>
      <c r="C274" s="31" t="str">
        <f t="shared" ca="1" si="20"/>
        <v/>
      </c>
      <c r="D274" s="2" t="str">
        <f t="shared" ca="1" si="22"/>
        <v/>
      </c>
      <c r="E274" s="2" t="str">
        <f ca="1">IF(D274="","",MIN($E$3:E273)-D274)</f>
        <v/>
      </c>
      <c r="F274" s="30" t="str">
        <f t="shared" ca="1" si="24"/>
        <v/>
      </c>
    </row>
    <row r="275" spans="1:6" ht="21" customHeight="1">
      <c r="A275" s="4" t="str">
        <f t="shared" ca="1" si="23"/>
        <v/>
      </c>
      <c r="B275" s="30" t="str">
        <f t="shared" ca="1" si="21"/>
        <v/>
      </c>
      <c r="C275" s="31" t="str">
        <f t="shared" ca="1" si="20"/>
        <v/>
      </c>
      <c r="D275" s="2" t="str">
        <f t="shared" ca="1" si="22"/>
        <v/>
      </c>
      <c r="E275" s="2" t="str">
        <f ca="1">IF(D275="","",MIN($E$3:E274)-D275)</f>
        <v/>
      </c>
      <c r="F275" s="30" t="str">
        <f t="shared" ca="1" si="24"/>
        <v/>
      </c>
    </row>
    <row r="276" spans="1:6" ht="21" customHeight="1">
      <c r="A276" s="4" t="str">
        <f t="shared" ca="1" si="23"/>
        <v/>
      </c>
      <c r="B276" s="30" t="str">
        <f t="shared" ca="1" si="21"/>
        <v/>
      </c>
      <c r="C276" s="31" t="str">
        <f t="shared" ca="1" si="20"/>
        <v/>
      </c>
      <c r="D276" s="2" t="str">
        <f t="shared" ca="1" si="22"/>
        <v/>
      </c>
      <c r="E276" s="2" t="str">
        <f ca="1">IF(D276="","",MIN($E$3:E275)-D276)</f>
        <v/>
      </c>
      <c r="F276" s="30" t="str">
        <f t="shared" ca="1" si="24"/>
        <v/>
      </c>
    </row>
    <row r="277" spans="1:6" ht="21" customHeight="1">
      <c r="A277" s="4" t="str">
        <f t="shared" ca="1" si="23"/>
        <v/>
      </c>
      <c r="B277" s="30" t="str">
        <f t="shared" ca="1" si="21"/>
        <v/>
      </c>
      <c r="C277" s="31" t="str">
        <f t="shared" ca="1" si="20"/>
        <v/>
      </c>
      <c r="D277" s="2" t="str">
        <f t="shared" ca="1" si="22"/>
        <v/>
      </c>
      <c r="E277" s="2" t="str">
        <f ca="1">IF(D277="","",MIN($E$3:E276)-D277)</f>
        <v/>
      </c>
      <c r="F277" s="30" t="str">
        <f t="shared" ca="1" si="24"/>
        <v/>
      </c>
    </row>
    <row r="278" spans="1:6" ht="21" customHeight="1">
      <c r="A278" s="4" t="str">
        <f t="shared" ca="1" si="23"/>
        <v/>
      </c>
      <c r="B278" s="30" t="str">
        <f t="shared" ca="1" si="21"/>
        <v/>
      </c>
      <c r="C278" s="31" t="str">
        <f t="shared" ca="1" si="20"/>
        <v/>
      </c>
      <c r="D278" s="2" t="str">
        <f t="shared" ca="1" si="22"/>
        <v/>
      </c>
      <c r="E278" s="2" t="str">
        <f ca="1">IF(D278="","",MIN($E$3:E277)-D278)</f>
        <v/>
      </c>
      <c r="F278" s="30" t="str">
        <f t="shared" ca="1" si="24"/>
        <v/>
      </c>
    </row>
    <row r="279" spans="1:6" ht="21" customHeight="1">
      <c r="A279" s="4" t="str">
        <f t="shared" ca="1" si="23"/>
        <v/>
      </c>
      <c r="B279" s="30" t="str">
        <f t="shared" ca="1" si="21"/>
        <v/>
      </c>
      <c r="C279" s="31" t="str">
        <f t="shared" ca="1" si="20"/>
        <v/>
      </c>
      <c r="D279" s="2" t="str">
        <f t="shared" ca="1" si="22"/>
        <v/>
      </c>
      <c r="E279" s="2" t="str">
        <f ca="1">IF(D279="","",MIN($E$3:E278)-D279)</f>
        <v/>
      </c>
      <c r="F279" s="30" t="str">
        <f t="shared" ca="1" si="24"/>
        <v/>
      </c>
    </row>
    <row r="280" spans="1:6" ht="21" customHeight="1">
      <c r="A280" s="4" t="str">
        <f t="shared" ca="1" si="23"/>
        <v/>
      </c>
      <c r="B280" s="30" t="str">
        <f t="shared" ca="1" si="21"/>
        <v/>
      </c>
      <c r="C280" s="31" t="str">
        <f t="shared" ca="1" si="20"/>
        <v/>
      </c>
      <c r="D280" s="2" t="str">
        <f t="shared" ca="1" si="22"/>
        <v/>
      </c>
      <c r="E280" s="2" t="str">
        <f ca="1">IF(D280="","",MIN($E$3:E279)-D280)</f>
        <v/>
      </c>
      <c r="F280" s="30" t="str">
        <f t="shared" ca="1" si="24"/>
        <v/>
      </c>
    </row>
    <row r="281" spans="1:6" ht="21" customHeight="1">
      <c r="A281" s="4" t="str">
        <f t="shared" ca="1" si="23"/>
        <v/>
      </c>
      <c r="B281" s="30" t="str">
        <f t="shared" ca="1" si="21"/>
        <v/>
      </c>
      <c r="C281" s="31" t="str">
        <f t="shared" ca="1" si="20"/>
        <v/>
      </c>
      <c r="D281" s="2" t="str">
        <f t="shared" ca="1" si="22"/>
        <v/>
      </c>
      <c r="E281" s="2" t="str">
        <f ca="1">IF(D281="","",MIN($E$3:E280)-D281)</f>
        <v/>
      </c>
      <c r="F281" s="30" t="str">
        <f t="shared" ca="1" si="24"/>
        <v/>
      </c>
    </row>
    <row r="282" spans="1:6" ht="21" customHeight="1">
      <c r="A282" s="4" t="str">
        <f t="shared" ca="1" si="23"/>
        <v/>
      </c>
      <c r="B282" s="30" t="str">
        <f t="shared" ca="1" si="21"/>
        <v/>
      </c>
      <c r="C282" s="31" t="str">
        <f t="shared" ca="1" si="20"/>
        <v/>
      </c>
      <c r="D282" s="2" t="str">
        <f t="shared" ca="1" si="22"/>
        <v/>
      </c>
      <c r="E282" s="2" t="str">
        <f ca="1">IF(D282="","",MIN($E$3:E281)-D282)</f>
        <v/>
      </c>
      <c r="F282" s="30" t="str">
        <f t="shared" ca="1" si="24"/>
        <v/>
      </c>
    </row>
    <row r="283" spans="1:6" ht="21" customHeight="1">
      <c r="A283" s="4" t="str">
        <f t="shared" ca="1" si="23"/>
        <v/>
      </c>
      <c r="B283" s="30" t="str">
        <f t="shared" ca="1" si="21"/>
        <v/>
      </c>
      <c r="C283" s="31" t="str">
        <f t="shared" ca="1" si="20"/>
        <v/>
      </c>
      <c r="D283" s="2" t="str">
        <f t="shared" ca="1" si="22"/>
        <v/>
      </c>
      <c r="E283" s="2" t="str">
        <f ca="1">IF(D283="","",MIN($E$3:E282)-D283)</f>
        <v/>
      </c>
      <c r="F283" s="30" t="str">
        <f t="shared" ca="1" si="24"/>
        <v/>
      </c>
    </row>
    <row r="284" spans="1:6" ht="21" customHeight="1">
      <c r="A284" s="4" t="str">
        <f t="shared" ca="1" si="23"/>
        <v/>
      </c>
      <c r="B284" s="30" t="str">
        <f t="shared" ca="1" si="21"/>
        <v/>
      </c>
      <c r="C284" s="31" t="str">
        <f t="shared" ca="1" si="20"/>
        <v/>
      </c>
      <c r="D284" s="2" t="str">
        <f t="shared" ca="1" si="22"/>
        <v/>
      </c>
      <c r="E284" s="2" t="str">
        <f ca="1">IF(D284="","",MIN($E$3:E283)-D284)</f>
        <v/>
      </c>
      <c r="F284" s="30" t="str">
        <f t="shared" ca="1" si="24"/>
        <v/>
      </c>
    </row>
    <row r="285" spans="1:6" ht="21" customHeight="1">
      <c r="A285" s="4" t="str">
        <f t="shared" ca="1" si="23"/>
        <v/>
      </c>
      <c r="B285" s="30" t="str">
        <f t="shared" ca="1" si="21"/>
        <v/>
      </c>
      <c r="C285" s="31" t="str">
        <f t="shared" ca="1" si="20"/>
        <v/>
      </c>
      <c r="D285" s="2" t="str">
        <f t="shared" ca="1" si="22"/>
        <v/>
      </c>
      <c r="E285" s="2" t="str">
        <f ca="1">IF(D285="","",MIN($E$3:E284)-D285)</f>
        <v/>
      </c>
      <c r="F285" s="30" t="str">
        <f t="shared" ca="1" si="24"/>
        <v/>
      </c>
    </row>
    <row r="286" spans="1:6" ht="21" customHeight="1">
      <c r="A286" s="4" t="str">
        <f t="shared" ca="1" si="23"/>
        <v/>
      </c>
      <c r="B286" s="30" t="str">
        <f t="shared" ca="1" si="21"/>
        <v/>
      </c>
      <c r="C286" s="31" t="str">
        <f t="shared" ca="1" si="20"/>
        <v/>
      </c>
      <c r="D286" s="2" t="str">
        <f t="shared" ca="1" si="22"/>
        <v/>
      </c>
      <c r="E286" s="2" t="str">
        <f ca="1">IF(D286="","",MIN($E$3:E285)-D286)</f>
        <v/>
      </c>
      <c r="F286" s="30" t="str">
        <f t="shared" ca="1" si="24"/>
        <v/>
      </c>
    </row>
    <row r="287" spans="1:6" ht="21" customHeight="1">
      <c r="A287" s="4" t="str">
        <f t="shared" ca="1" si="23"/>
        <v/>
      </c>
      <c r="B287" s="30" t="str">
        <f t="shared" ca="1" si="21"/>
        <v/>
      </c>
      <c r="C287" s="31" t="str">
        <f t="shared" ca="1" si="20"/>
        <v/>
      </c>
      <c r="D287" s="2" t="str">
        <f t="shared" ca="1" si="22"/>
        <v/>
      </c>
      <c r="E287" s="2" t="str">
        <f ca="1">IF(D287="","",MIN($E$3:E286)-D287)</f>
        <v/>
      </c>
      <c r="F287" s="30" t="str">
        <f t="shared" ca="1" si="24"/>
        <v/>
      </c>
    </row>
    <row r="288" spans="1:6" ht="21" customHeight="1">
      <c r="A288" s="4" t="str">
        <f t="shared" ca="1" si="23"/>
        <v/>
      </c>
      <c r="B288" s="30" t="str">
        <f t="shared" ca="1" si="21"/>
        <v/>
      </c>
      <c r="C288" s="31" t="str">
        <f t="shared" ca="1" si="20"/>
        <v/>
      </c>
      <c r="D288" s="2" t="str">
        <f t="shared" ca="1" si="22"/>
        <v/>
      </c>
      <c r="E288" s="2" t="str">
        <f ca="1">IF(D288="","",MIN($E$3:E287)-D288)</f>
        <v/>
      </c>
      <c r="F288" s="30" t="str">
        <f t="shared" ca="1" si="24"/>
        <v/>
      </c>
    </row>
    <row r="289" spans="1:6" ht="21" customHeight="1">
      <c r="A289" s="4" t="str">
        <f t="shared" ca="1" si="23"/>
        <v/>
      </c>
      <c r="B289" s="30" t="str">
        <f t="shared" ca="1" si="21"/>
        <v/>
      </c>
      <c r="C289" s="31" t="str">
        <f t="shared" ca="1" si="20"/>
        <v/>
      </c>
      <c r="D289" s="2" t="str">
        <f t="shared" ca="1" si="22"/>
        <v/>
      </c>
      <c r="E289" s="2" t="str">
        <f ca="1">IF(D289="","",MIN($E$3:E288)-D289)</f>
        <v/>
      </c>
      <c r="F289" s="30" t="str">
        <f t="shared" ca="1" si="24"/>
        <v/>
      </c>
    </row>
    <row r="290" spans="1:6" ht="21" customHeight="1">
      <c r="A290" s="4" t="str">
        <f t="shared" ca="1" si="23"/>
        <v/>
      </c>
      <c r="B290" s="30" t="str">
        <f t="shared" ca="1" si="21"/>
        <v/>
      </c>
      <c r="C290" s="31" t="str">
        <f t="shared" ca="1" si="20"/>
        <v/>
      </c>
      <c r="D290" s="2" t="str">
        <f t="shared" ca="1" si="22"/>
        <v/>
      </c>
      <c r="E290" s="2" t="str">
        <f ca="1">IF(D290="","",MIN($E$3:E289)-D290)</f>
        <v/>
      </c>
      <c r="F290" s="30" t="str">
        <f t="shared" ca="1" si="24"/>
        <v/>
      </c>
    </row>
    <row r="291" spans="1:6" ht="21" customHeight="1">
      <c r="A291" s="4" t="str">
        <f t="shared" ca="1" si="23"/>
        <v/>
      </c>
      <c r="B291" s="30" t="str">
        <f t="shared" ca="1" si="21"/>
        <v/>
      </c>
      <c r="C291" s="31" t="str">
        <f t="shared" ca="1" si="20"/>
        <v/>
      </c>
      <c r="D291" s="2" t="str">
        <f t="shared" ca="1" si="22"/>
        <v/>
      </c>
      <c r="E291" s="2" t="str">
        <f ca="1">IF(D291="","",MIN($E$3:E290)-D291)</f>
        <v/>
      </c>
      <c r="F291" s="30" t="str">
        <f t="shared" ca="1" si="24"/>
        <v/>
      </c>
    </row>
    <row r="292" spans="1:6" ht="21" customHeight="1">
      <c r="A292" s="4" t="str">
        <f t="shared" ca="1" si="23"/>
        <v/>
      </c>
      <c r="B292" s="30" t="str">
        <f t="shared" ca="1" si="21"/>
        <v/>
      </c>
      <c r="C292" s="31" t="str">
        <f t="shared" ca="1" si="20"/>
        <v/>
      </c>
      <c r="D292" s="2" t="str">
        <f t="shared" ca="1" si="22"/>
        <v/>
      </c>
      <c r="E292" s="2" t="str">
        <f ca="1">IF(D292="","",MIN($E$3:E291)-D292)</f>
        <v/>
      </c>
      <c r="F292" s="30" t="str">
        <f t="shared" ca="1" si="24"/>
        <v/>
      </c>
    </row>
    <row r="293" spans="1:6" ht="21" customHeight="1">
      <c r="A293" s="4" t="str">
        <f t="shared" ca="1" si="23"/>
        <v/>
      </c>
      <c r="B293" s="30" t="str">
        <f t="shared" ca="1" si="21"/>
        <v/>
      </c>
      <c r="C293" s="31" t="str">
        <f t="shared" ca="1" si="20"/>
        <v/>
      </c>
      <c r="D293" s="2" t="str">
        <f t="shared" ca="1" si="22"/>
        <v/>
      </c>
      <c r="E293" s="2" t="str">
        <f ca="1">IF(D293="","",MIN($E$3:E292)-D293)</f>
        <v/>
      </c>
      <c r="F293" s="30" t="str">
        <f t="shared" ca="1" si="24"/>
        <v/>
      </c>
    </row>
    <row r="294" spans="1:6" ht="21" customHeight="1">
      <c r="A294" s="4" t="str">
        <f t="shared" ca="1" si="23"/>
        <v/>
      </c>
      <c r="B294" s="30" t="str">
        <f t="shared" ca="1" si="21"/>
        <v/>
      </c>
      <c r="C294" s="31" t="str">
        <f t="shared" ca="1" si="20"/>
        <v/>
      </c>
      <c r="D294" s="2" t="str">
        <f t="shared" ca="1" si="22"/>
        <v/>
      </c>
      <c r="E294" s="2" t="str">
        <f ca="1">IF(D294="","",MIN($E$3:E293)-D294)</f>
        <v/>
      </c>
      <c r="F294" s="30" t="str">
        <f t="shared" ca="1" si="24"/>
        <v/>
      </c>
    </row>
    <row r="295" spans="1:6" ht="21" customHeight="1">
      <c r="A295" s="4" t="str">
        <f t="shared" ca="1" si="23"/>
        <v/>
      </c>
      <c r="B295" s="30" t="str">
        <f t="shared" ca="1" si="21"/>
        <v/>
      </c>
      <c r="C295" s="31" t="str">
        <f t="shared" ca="1" si="20"/>
        <v/>
      </c>
      <c r="D295" s="2" t="str">
        <f t="shared" ca="1" si="22"/>
        <v/>
      </c>
      <c r="E295" s="2" t="str">
        <f ca="1">IF(D295="","",MIN($E$3:E294)-D295)</f>
        <v/>
      </c>
      <c r="F295" s="30" t="str">
        <f t="shared" ca="1" si="24"/>
        <v/>
      </c>
    </row>
    <row r="296" spans="1:6" ht="21" customHeight="1">
      <c r="A296" s="4" t="str">
        <f t="shared" ca="1" si="23"/>
        <v/>
      </c>
      <c r="B296" s="30" t="str">
        <f t="shared" ca="1" si="21"/>
        <v/>
      </c>
      <c r="C296" s="31" t="str">
        <f t="shared" ca="1" si="20"/>
        <v/>
      </c>
      <c r="D296" s="2" t="str">
        <f t="shared" ca="1" si="22"/>
        <v/>
      </c>
      <c r="E296" s="2" t="str">
        <f ca="1">IF(D296="","",MIN($E$3:E295)-D296)</f>
        <v/>
      </c>
      <c r="F296" s="30" t="str">
        <f t="shared" ca="1" si="24"/>
        <v/>
      </c>
    </row>
    <row r="297" spans="1:6" ht="21" customHeight="1">
      <c r="A297" s="4" t="str">
        <f t="shared" ca="1" si="23"/>
        <v/>
      </c>
      <c r="B297" s="30" t="str">
        <f t="shared" ca="1" si="21"/>
        <v/>
      </c>
      <c r="C297" s="31" t="str">
        <f t="shared" ca="1" si="20"/>
        <v/>
      </c>
      <c r="D297" s="2" t="str">
        <f t="shared" ca="1" si="22"/>
        <v/>
      </c>
      <c r="E297" s="2" t="str">
        <f ca="1">IF(D297="","",MIN($E$3:E296)-D297)</f>
        <v/>
      </c>
      <c r="F297" s="30" t="str">
        <f t="shared" ca="1" si="24"/>
        <v/>
      </c>
    </row>
    <row r="298" spans="1:6" ht="21" customHeight="1">
      <c r="A298" s="4" t="str">
        <f t="shared" ca="1" si="23"/>
        <v/>
      </c>
      <c r="B298" s="30" t="str">
        <f t="shared" ca="1" si="21"/>
        <v/>
      </c>
      <c r="C298" s="31" t="str">
        <f t="shared" ca="1" si="20"/>
        <v/>
      </c>
      <c r="D298" s="2" t="str">
        <f t="shared" ca="1" si="22"/>
        <v/>
      </c>
      <c r="E298" s="2" t="str">
        <f ca="1">IF(D298="","",MIN($E$3:E297)-D298)</f>
        <v/>
      </c>
      <c r="F298" s="30" t="str">
        <f t="shared" ca="1" si="24"/>
        <v/>
      </c>
    </row>
    <row r="299" spans="1:6" ht="21" customHeight="1">
      <c r="A299" s="4" t="str">
        <f t="shared" ca="1" si="23"/>
        <v/>
      </c>
      <c r="B299" s="30" t="str">
        <f t="shared" ca="1" si="21"/>
        <v/>
      </c>
      <c r="C299" s="31" t="str">
        <f t="shared" ca="1" si="20"/>
        <v/>
      </c>
      <c r="D299" s="2" t="str">
        <f t="shared" ca="1" si="22"/>
        <v/>
      </c>
      <c r="E299" s="2" t="str">
        <f ca="1">IF(D299="","",MIN($E$3:E298)-D299)</f>
        <v/>
      </c>
      <c r="F299" s="30" t="str">
        <f t="shared" ca="1" si="24"/>
        <v/>
      </c>
    </row>
    <row r="300" spans="1:6" ht="21" customHeight="1">
      <c r="A300" s="4" t="str">
        <f t="shared" ca="1" si="23"/>
        <v/>
      </c>
      <c r="B300" s="30" t="str">
        <f t="shared" ca="1" si="21"/>
        <v/>
      </c>
      <c r="C300" s="31" t="str">
        <f t="shared" ca="1" si="20"/>
        <v/>
      </c>
      <c r="D300" s="2" t="str">
        <f t="shared" ca="1" si="22"/>
        <v/>
      </c>
      <c r="E300" s="2" t="str">
        <f ca="1">IF(D300="","",MIN($E$3:E299)-D300)</f>
        <v/>
      </c>
      <c r="F300" s="30" t="str">
        <f t="shared" ca="1" si="24"/>
        <v/>
      </c>
    </row>
    <row r="301" spans="1:6" ht="21" customHeight="1">
      <c r="A301" s="4" t="str">
        <f t="shared" ca="1" si="23"/>
        <v/>
      </c>
      <c r="B301" s="30" t="str">
        <f t="shared" ca="1" si="21"/>
        <v/>
      </c>
      <c r="C301" s="31" t="str">
        <f t="shared" ca="1" si="20"/>
        <v/>
      </c>
      <c r="D301" s="2" t="str">
        <f t="shared" ca="1" si="22"/>
        <v/>
      </c>
      <c r="E301" s="2" t="str">
        <f ca="1">IF(D301="","",MIN($E$3:E300)-D301)</f>
        <v/>
      </c>
      <c r="F301" s="30" t="str">
        <f t="shared" ca="1" si="24"/>
        <v/>
      </c>
    </row>
    <row r="302" spans="1:6" ht="21" customHeight="1">
      <c r="A302" s="4" t="str">
        <f t="shared" ca="1" si="23"/>
        <v/>
      </c>
      <c r="B302" s="30" t="str">
        <f t="shared" ca="1" si="21"/>
        <v/>
      </c>
      <c r="C302" s="31" t="str">
        <f t="shared" ca="1" si="20"/>
        <v/>
      </c>
      <c r="D302" s="2" t="str">
        <f t="shared" ca="1" si="22"/>
        <v/>
      </c>
      <c r="E302" s="2" t="str">
        <f ca="1">IF(D302="","",MIN($E$3:E301)-D302)</f>
        <v/>
      </c>
      <c r="F302" s="30" t="str">
        <f t="shared" ca="1" si="24"/>
        <v/>
      </c>
    </row>
    <row r="303" spans="1:6" ht="21" customHeight="1">
      <c r="A303" s="4" t="str">
        <f t="shared" ca="1" si="23"/>
        <v/>
      </c>
      <c r="B303" s="30" t="str">
        <f t="shared" ca="1" si="21"/>
        <v/>
      </c>
      <c r="C303" s="31" t="str">
        <f t="shared" ca="1" si="20"/>
        <v/>
      </c>
      <c r="D303" s="2" t="str">
        <f t="shared" ca="1" si="22"/>
        <v/>
      </c>
      <c r="E303" s="2" t="str">
        <f ca="1">IF(D303="","",MIN($E$3:E302)-D303)</f>
        <v/>
      </c>
      <c r="F303" s="30" t="str">
        <f t="shared" ca="1" si="24"/>
        <v/>
      </c>
    </row>
    <row r="304" spans="1:6" ht="21" customHeight="1">
      <c r="A304" s="4" t="str">
        <f t="shared" ca="1" si="23"/>
        <v/>
      </c>
      <c r="B304" s="30" t="str">
        <f t="shared" ca="1" si="21"/>
        <v/>
      </c>
      <c r="C304" s="31" t="str">
        <f t="shared" ca="1" si="20"/>
        <v/>
      </c>
      <c r="D304" s="2" t="str">
        <f t="shared" ca="1" si="22"/>
        <v/>
      </c>
      <c r="E304" s="2" t="str">
        <f ca="1">IF(D304="","",MIN($E$3:E303)-D304)</f>
        <v/>
      </c>
      <c r="F304" s="30" t="str">
        <f t="shared" ca="1" si="24"/>
        <v/>
      </c>
    </row>
    <row r="305" spans="1:6" ht="21" customHeight="1">
      <c r="A305" s="4" t="str">
        <f t="shared" ca="1" si="23"/>
        <v/>
      </c>
      <c r="B305" s="30" t="str">
        <f t="shared" ca="1" si="21"/>
        <v/>
      </c>
      <c r="C305" s="31" t="str">
        <f t="shared" ca="1" si="20"/>
        <v/>
      </c>
      <c r="D305" s="2" t="str">
        <f t="shared" ca="1" si="22"/>
        <v/>
      </c>
      <c r="E305" s="2" t="str">
        <f ca="1">IF(D305="","",MIN($E$3:E304)-D305)</f>
        <v/>
      </c>
      <c r="F305" s="30" t="str">
        <f t="shared" ca="1" si="24"/>
        <v/>
      </c>
    </row>
    <row r="306" spans="1:6" ht="21" customHeight="1">
      <c r="A306" s="4" t="str">
        <f t="shared" ca="1" si="23"/>
        <v/>
      </c>
      <c r="B306" s="30" t="str">
        <f t="shared" ca="1" si="21"/>
        <v/>
      </c>
      <c r="C306" s="31" t="str">
        <f t="shared" ca="1" si="20"/>
        <v/>
      </c>
      <c r="D306" s="2" t="str">
        <f t="shared" ca="1" si="22"/>
        <v/>
      </c>
      <c r="E306" s="2" t="str">
        <f ca="1">IF(D306="","",MIN($E$3:E305)-D306)</f>
        <v/>
      </c>
      <c r="F306" s="30" t="str">
        <f t="shared" ca="1" si="24"/>
        <v/>
      </c>
    </row>
    <row r="307" spans="1:6" ht="21" customHeight="1">
      <c r="A307" s="4" t="str">
        <f t="shared" ca="1" si="23"/>
        <v/>
      </c>
      <c r="B307" s="30" t="str">
        <f t="shared" ca="1" si="21"/>
        <v/>
      </c>
      <c r="C307" s="31" t="str">
        <f t="shared" ca="1" si="20"/>
        <v/>
      </c>
      <c r="D307" s="2" t="str">
        <f t="shared" ca="1" si="22"/>
        <v/>
      </c>
      <c r="E307" s="2" t="str">
        <f ca="1">IF(D307="","",MIN($E$3:E306)-D307)</f>
        <v/>
      </c>
      <c r="F307" s="30" t="str">
        <f t="shared" ca="1" si="24"/>
        <v/>
      </c>
    </row>
    <row r="308" spans="1:6" ht="21" customHeight="1">
      <c r="A308" s="4" t="str">
        <f t="shared" ca="1" si="23"/>
        <v/>
      </c>
      <c r="B308" s="30" t="str">
        <f t="shared" ca="1" si="21"/>
        <v/>
      </c>
      <c r="C308" s="31" t="str">
        <f t="shared" ca="1" si="20"/>
        <v/>
      </c>
      <c r="D308" s="2" t="str">
        <f t="shared" ca="1" si="22"/>
        <v/>
      </c>
      <c r="E308" s="2" t="str">
        <f ca="1">IF(D308="","",MIN($E$3:E307)-D308)</f>
        <v/>
      </c>
      <c r="F308" s="30" t="str">
        <f t="shared" ca="1" si="24"/>
        <v/>
      </c>
    </row>
    <row r="309" spans="1:6" ht="21" customHeight="1">
      <c r="A309" s="4" t="str">
        <f t="shared" ca="1" si="23"/>
        <v/>
      </c>
      <c r="B309" s="30" t="str">
        <f t="shared" ca="1" si="21"/>
        <v/>
      </c>
      <c r="C309" s="31" t="str">
        <f t="shared" ca="1" si="20"/>
        <v/>
      </c>
      <c r="D309" s="2" t="str">
        <f t="shared" ca="1" si="22"/>
        <v/>
      </c>
      <c r="E309" s="2" t="str">
        <f ca="1">IF(D309="","",MIN($E$3:E308)-D309)</f>
        <v/>
      </c>
      <c r="F309" s="30" t="str">
        <f t="shared" ca="1" si="24"/>
        <v/>
      </c>
    </row>
    <row r="310" spans="1:6" ht="21" customHeight="1">
      <c r="A310" s="4" t="str">
        <f t="shared" ca="1" si="23"/>
        <v/>
      </c>
      <c r="B310" s="30" t="str">
        <f t="shared" ca="1" si="21"/>
        <v/>
      </c>
      <c r="C310" s="31" t="str">
        <f t="shared" ca="1" si="20"/>
        <v/>
      </c>
      <c r="D310" s="2" t="str">
        <f t="shared" ca="1" si="22"/>
        <v/>
      </c>
      <c r="E310" s="2" t="str">
        <f ca="1">IF(D310="","",MIN($E$3:E309)-D310)</f>
        <v/>
      </c>
      <c r="F310" s="30" t="str">
        <f t="shared" ca="1" si="24"/>
        <v/>
      </c>
    </row>
    <row r="311" spans="1:6" ht="21" customHeight="1">
      <c r="A311" s="4" t="str">
        <f t="shared" ca="1" si="23"/>
        <v/>
      </c>
      <c r="B311" s="30" t="str">
        <f t="shared" ca="1" si="21"/>
        <v/>
      </c>
      <c r="C311" s="31" t="str">
        <f t="shared" ca="1" si="20"/>
        <v/>
      </c>
      <c r="D311" s="2" t="str">
        <f t="shared" ca="1" si="22"/>
        <v/>
      </c>
      <c r="E311" s="2" t="str">
        <f ca="1">IF(D311="","",MIN($E$3:E310)-D311)</f>
        <v/>
      </c>
      <c r="F311" s="30" t="str">
        <f t="shared" ca="1" si="24"/>
        <v/>
      </c>
    </row>
    <row r="312" spans="1:6" ht="21" customHeight="1">
      <c r="A312" s="4" t="str">
        <f t="shared" ca="1" si="23"/>
        <v/>
      </c>
      <c r="B312" s="30" t="str">
        <f t="shared" ca="1" si="21"/>
        <v/>
      </c>
      <c r="C312" s="31" t="str">
        <f t="shared" ca="1" si="20"/>
        <v/>
      </c>
      <c r="D312" s="2" t="str">
        <f t="shared" ca="1" si="22"/>
        <v/>
      </c>
      <c r="E312" s="2" t="str">
        <f ca="1">IF(D312="","",MIN($E$3:E311)-D312)</f>
        <v/>
      </c>
      <c r="F312" s="30" t="str">
        <f t="shared" ca="1" si="24"/>
        <v/>
      </c>
    </row>
    <row r="313" spans="1:6" ht="21" customHeight="1">
      <c r="A313" s="4" t="str">
        <f t="shared" ca="1" si="23"/>
        <v/>
      </c>
      <c r="B313" s="30" t="str">
        <f t="shared" ca="1" si="21"/>
        <v/>
      </c>
      <c r="C313" s="31" t="str">
        <f t="shared" ca="1" si="20"/>
        <v/>
      </c>
      <c r="D313" s="2" t="str">
        <f t="shared" ca="1" si="22"/>
        <v/>
      </c>
      <c r="E313" s="2" t="str">
        <f ca="1">IF(D313="","",MIN($E$3:E312)-D313)</f>
        <v/>
      </c>
      <c r="F313" s="30" t="str">
        <f t="shared" ca="1" si="24"/>
        <v/>
      </c>
    </row>
    <row r="314" spans="1:6" ht="21" customHeight="1">
      <c r="A314" s="4" t="str">
        <f t="shared" ca="1" si="23"/>
        <v/>
      </c>
      <c r="B314" s="30" t="str">
        <f t="shared" ca="1" si="21"/>
        <v/>
      </c>
      <c r="C314" s="31" t="str">
        <f t="shared" ca="1" si="20"/>
        <v/>
      </c>
      <c r="D314" s="2" t="str">
        <f t="shared" ca="1" si="22"/>
        <v/>
      </c>
      <c r="E314" s="2" t="str">
        <f ca="1">IF(D314="","",MIN($E$3:E313)-D314)</f>
        <v/>
      </c>
      <c r="F314" s="30" t="str">
        <f t="shared" ca="1" si="24"/>
        <v/>
      </c>
    </row>
    <row r="315" spans="1:6" ht="21" customHeight="1">
      <c r="A315" s="4" t="str">
        <f t="shared" ca="1" si="23"/>
        <v/>
      </c>
      <c r="B315" s="30" t="str">
        <f t="shared" ca="1" si="21"/>
        <v/>
      </c>
      <c r="C315" s="31" t="str">
        <f t="shared" ca="1" si="20"/>
        <v/>
      </c>
      <c r="D315" s="2" t="str">
        <f t="shared" ca="1" si="22"/>
        <v/>
      </c>
      <c r="E315" s="2" t="str">
        <f ca="1">IF(D315="","",MIN($E$3:E314)-D315)</f>
        <v/>
      </c>
      <c r="F315" s="30" t="str">
        <f t="shared" ca="1" si="24"/>
        <v/>
      </c>
    </row>
    <row r="316" spans="1:6" ht="21" customHeight="1">
      <c r="A316" s="4" t="str">
        <f t="shared" ca="1" si="23"/>
        <v/>
      </c>
      <c r="B316" s="30" t="str">
        <f t="shared" ca="1" si="21"/>
        <v/>
      </c>
      <c r="C316" s="31" t="str">
        <f t="shared" ca="1" si="20"/>
        <v/>
      </c>
      <c r="D316" s="2" t="str">
        <f t="shared" ca="1" si="22"/>
        <v/>
      </c>
      <c r="E316" s="2" t="str">
        <f ca="1">IF(D316="","",MIN($E$3:E315)-D316)</f>
        <v/>
      </c>
      <c r="F316" s="30" t="str">
        <f t="shared" ca="1" si="24"/>
        <v/>
      </c>
    </row>
    <row r="317" spans="1:6" ht="21" customHeight="1">
      <c r="A317" s="4" t="str">
        <f t="shared" ca="1" si="23"/>
        <v/>
      </c>
      <c r="B317" s="30" t="str">
        <f t="shared" ca="1" si="21"/>
        <v/>
      </c>
      <c r="C317" s="31" t="str">
        <f t="shared" ca="1" si="20"/>
        <v/>
      </c>
      <c r="D317" s="2" t="str">
        <f t="shared" ca="1" si="22"/>
        <v/>
      </c>
      <c r="E317" s="2" t="str">
        <f ca="1">IF(D317="","",MIN($E$3:E316)-D317)</f>
        <v/>
      </c>
      <c r="F317" s="30" t="str">
        <f t="shared" ca="1" si="24"/>
        <v/>
      </c>
    </row>
    <row r="318" spans="1:6" ht="21" customHeight="1">
      <c r="A318" s="4" t="str">
        <f t="shared" ca="1" si="23"/>
        <v/>
      </c>
      <c r="B318" s="30" t="str">
        <f t="shared" ca="1" si="21"/>
        <v/>
      </c>
      <c r="C318" s="31" t="str">
        <f t="shared" ca="1" si="20"/>
        <v/>
      </c>
      <c r="D318" s="2" t="str">
        <f t="shared" ca="1" si="22"/>
        <v/>
      </c>
      <c r="E318" s="2" t="str">
        <f ca="1">IF(D318="","",MIN($E$3:E317)-D318)</f>
        <v/>
      </c>
      <c r="F318" s="30" t="str">
        <f t="shared" ca="1" si="24"/>
        <v/>
      </c>
    </row>
    <row r="319" spans="1:6" ht="21" customHeight="1">
      <c r="A319" s="4" t="str">
        <f t="shared" ca="1" si="23"/>
        <v/>
      </c>
      <c r="B319" s="30" t="str">
        <f t="shared" ca="1" si="21"/>
        <v/>
      </c>
      <c r="C319" s="31" t="str">
        <f t="shared" ca="1" si="20"/>
        <v/>
      </c>
      <c r="D319" s="2" t="str">
        <f t="shared" ca="1" si="22"/>
        <v/>
      </c>
      <c r="E319" s="2" t="str">
        <f ca="1">IF(D319="","",MIN($E$3:E318)-D319)</f>
        <v/>
      </c>
      <c r="F319" s="30" t="str">
        <f t="shared" ca="1" si="24"/>
        <v/>
      </c>
    </row>
    <row r="320" spans="1:6" ht="21" customHeight="1">
      <c r="A320" s="4" t="str">
        <f t="shared" ca="1" si="23"/>
        <v/>
      </c>
      <c r="B320" s="30" t="str">
        <f t="shared" ca="1" si="21"/>
        <v/>
      </c>
      <c r="C320" s="31" t="str">
        <f t="shared" ca="1" si="20"/>
        <v/>
      </c>
      <c r="D320" s="2" t="str">
        <f t="shared" ca="1" si="22"/>
        <v/>
      </c>
      <c r="E320" s="2" t="str">
        <f ca="1">IF(D320="","",MIN($E$3:E319)-D320)</f>
        <v/>
      </c>
      <c r="F320" s="30" t="str">
        <f t="shared" ca="1" si="24"/>
        <v/>
      </c>
    </row>
    <row r="321" spans="1:6" ht="21" customHeight="1">
      <c r="A321" s="4" t="str">
        <f t="shared" ca="1" si="23"/>
        <v/>
      </c>
      <c r="B321" s="30" t="str">
        <f t="shared" ca="1" si="21"/>
        <v/>
      </c>
      <c r="C321" s="31" t="str">
        <f t="shared" ca="1" si="20"/>
        <v/>
      </c>
      <c r="D321" s="2" t="str">
        <f t="shared" ca="1" si="22"/>
        <v/>
      </c>
      <c r="E321" s="2" t="str">
        <f ca="1">IF(D321="","",MIN($E$3:E320)-D321)</f>
        <v/>
      </c>
      <c r="F321" s="30" t="str">
        <f t="shared" ca="1" si="24"/>
        <v/>
      </c>
    </row>
    <row r="322" spans="1:6" ht="21" customHeight="1">
      <c r="A322" s="4" t="str">
        <f t="shared" ca="1" si="23"/>
        <v/>
      </c>
      <c r="B322" s="30" t="str">
        <f t="shared" ca="1" si="21"/>
        <v/>
      </c>
      <c r="C322" s="31" t="str">
        <f t="shared" ca="1" si="20"/>
        <v/>
      </c>
      <c r="D322" s="2" t="str">
        <f t="shared" ca="1" si="22"/>
        <v/>
      </c>
      <c r="E322" s="2" t="str">
        <f ca="1">IF(D322="","",MIN($E$3:E321)-D322)</f>
        <v/>
      </c>
      <c r="F322" s="30" t="str">
        <f t="shared" ca="1" si="24"/>
        <v/>
      </c>
    </row>
    <row r="323" spans="1:6" ht="21" customHeight="1">
      <c r="A323" s="4" t="str">
        <f t="shared" ca="1" si="23"/>
        <v/>
      </c>
      <c r="B323" s="30" t="str">
        <f t="shared" ca="1" si="21"/>
        <v/>
      </c>
      <c r="C323" s="31" t="str">
        <f t="shared" ca="1" si="20"/>
        <v/>
      </c>
      <c r="D323" s="2" t="str">
        <f t="shared" ca="1" si="22"/>
        <v/>
      </c>
      <c r="E323" s="2" t="str">
        <f ca="1">IF(D323="","",MIN($E$3:E322)-D323)</f>
        <v/>
      </c>
      <c r="F323" s="30" t="str">
        <f t="shared" ca="1" si="24"/>
        <v/>
      </c>
    </row>
    <row r="324" spans="1:6" ht="21" customHeight="1">
      <c r="A324" s="4" t="str">
        <f t="shared" ca="1" si="23"/>
        <v/>
      </c>
      <c r="B324" s="30" t="str">
        <f t="shared" ca="1" si="21"/>
        <v/>
      </c>
      <c r="C324" s="31" t="str">
        <f t="shared" ref="C324:C387" ca="1" si="25">IF(A324="","",IF(COUNTIF(Feries,A324)=1,"F",VLOOKUP(WEEKDAY(A324,2),TbJ,3,0)))</f>
        <v/>
      </c>
      <c r="D324" s="2" t="str">
        <f t="shared" ca="1" si="22"/>
        <v/>
      </c>
      <c r="E324" s="2" t="str">
        <f ca="1">IF(D324="","",MIN($E$3:E323)-D324)</f>
        <v/>
      </c>
      <c r="F324" s="30" t="str">
        <f t="shared" ca="1" si="24"/>
        <v/>
      </c>
    </row>
    <row r="325" spans="1:6" ht="21" customHeight="1">
      <c r="A325" s="4" t="str">
        <f t="shared" ca="1" si="23"/>
        <v/>
      </c>
      <c r="B325" s="30" t="str">
        <f t="shared" ref="B325:B388" ca="1" si="26">IF(A325="","",IF(C325="T",VLOOKUP(WEEKDAY(A325,2),TbJ,5,0),""))</f>
        <v/>
      </c>
      <c r="C325" s="31" t="str">
        <f t="shared" ca="1" si="25"/>
        <v/>
      </c>
      <c r="D325" s="2" t="str">
        <f t="shared" ref="D325:D388" ca="1" si="27">IF(B325="","",VLOOKUP(WEEKDAY(A325,2),TbJ,7,0))</f>
        <v/>
      </c>
      <c r="E325" s="2" t="str">
        <f ca="1">IF(D325="","",MIN($E$3:E324)-D325)</f>
        <v/>
      </c>
      <c r="F325" s="30" t="str">
        <f t="shared" ca="1" si="24"/>
        <v/>
      </c>
    </row>
    <row r="326" spans="1:6" ht="21" customHeight="1">
      <c r="A326" s="4" t="str">
        <f t="shared" ref="A326:A389" ca="1" si="28">IF(A325="","",IF(F325="",A325+1,""))</f>
        <v/>
      </c>
      <c r="B326" s="30" t="str">
        <f t="shared" ca="1" si="26"/>
        <v/>
      </c>
      <c r="C326" s="31" t="str">
        <f t="shared" ca="1" si="25"/>
        <v/>
      </c>
      <c r="D326" s="2" t="str">
        <f t="shared" ca="1" si="27"/>
        <v/>
      </c>
      <c r="E326" s="2" t="str">
        <f ca="1">IF(D326="","",MIN($E$3:E325)-D326)</f>
        <v/>
      </c>
      <c r="F326" s="30" t="str">
        <f t="shared" ref="F326:F389" ca="1" si="29">IF(E326="","",IF(E326&lt;0,B326+E326,""))</f>
        <v/>
      </c>
    </row>
    <row r="327" spans="1:6" ht="21" customHeight="1">
      <c r="A327" s="4" t="str">
        <f t="shared" ca="1" si="28"/>
        <v/>
      </c>
      <c r="B327" s="30" t="str">
        <f t="shared" ca="1" si="26"/>
        <v/>
      </c>
      <c r="C327" s="31" t="str">
        <f t="shared" ca="1" si="25"/>
        <v/>
      </c>
      <c r="D327" s="2" t="str">
        <f t="shared" ca="1" si="27"/>
        <v/>
      </c>
      <c r="E327" s="2" t="str">
        <f ca="1">IF(D327="","",MIN($E$3:E326)-D327)</f>
        <v/>
      </c>
      <c r="F327" s="30" t="str">
        <f t="shared" ca="1" si="29"/>
        <v/>
      </c>
    </row>
    <row r="328" spans="1:6" ht="21" customHeight="1">
      <c r="A328" s="4" t="str">
        <f t="shared" ca="1" si="28"/>
        <v/>
      </c>
      <c r="B328" s="30" t="str">
        <f t="shared" ca="1" si="26"/>
        <v/>
      </c>
      <c r="C328" s="31" t="str">
        <f t="shared" ca="1" si="25"/>
        <v/>
      </c>
      <c r="D328" s="2" t="str">
        <f t="shared" ca="1" si="27"/>
        <v/>
      </c>
      <c r="E328" s="2" t="str">
        <f ca="1">IF(D328="","",MIN($E$3:E327)-D328)</f>
        <v/>
      </c>
      <c r="F328" s="30" t="str">
        <f t="shared" ca="1" si="29"/>
        <v/>
      </c>
    </row>
    <row r="329" spans="1:6" ht="21" customHeight="1">
      <c r="A329" s="4" t="str">
        <f t="shared" ca="1" si="28"/>
        <v/>
      </c>
      <c r="B329" s="30" t="str">
        <f t="shared" ca="1" si="26"/>
        <v/>
      </c>
      <c r="C329" s="31" t="str">
        <f t="shared" ca="1" si="25"/>
        <v/>
      </c>
      <c r="D329" s="2" t="str">
        <f t="shared" ca="1" si="27"/>
        <v/>
      </c>
      <c r="E329" s="2" t="str">
        <f ca="1">IF(D329="","",MIN($E$3:E328)-D329)</f>
        <v/>
      </c>
      <c r="F329" s="30" t="str">
        <f t="shared" ca="1" si="29"/>
        <v/>
      </c>
    </row>
    <row r="330" spans="1:6" ht="21" customHeight="1">
      <c r="A330" s="4" t="str">
        <f t="shared" ca="1" si="28"/>
        <v/>
      </c>
      <c r="B330" s="30" t="str">
        <f t="shared" ca="1" si="26"/>
        <v/>
      </c>
      <c r="C330" s="31" t="str">
        <f t="shared" ca="1" si="25"/>
        <v/>
      </c>
      <c r="D330" s="2" t="str">
        <f t="shared" ca="1" si="27"/>
        <v/>
      </c>
      <c r="E330" s="2" t="str">
        <f ca="1">IF(D330="","",MIN($E$3:E329)-D330)</f>
        <v/>
      </c>
      <c r="F330" s="30" t="str">
        <f t="shared" ca="1" si="29"/>
        <v/>
      </c>
    </row>
    <row r="331" spans="1:6" ht="21" customHeight="1">
      <c r="A331" s="4" t="str">
        <f t="shared" ca="1" si="28"/>
        <v/>
      </c>
      <c r="B331" s="30" t="str">
        <f t="shared" ca="1" si="26"/>
        <v/>
      </c>
      <c r="C331" s="31" t="str">
        <f t="shared" ca="1" si="25"/>
        <v/>
      </c>
      <c r="D331" s="2" t="str">
        <f t="shared" ca="1" si="27"/>
        <v/>
      </c>
      <c r="E331" s="2" t="str">
        <f ca="1">IF(D331="","",MIN($E$3:E330)-D331)</f>
        <v/>
      </c>
      <c r="F331" s="30" t="str">
        <f t="shared" ca="1" si="29"/>
        <v/>
      </c>
    </row>
    <row r="332" spans="1:6" ht="21" customHeight="1">
      <c r="A332" s="4" t="str">
        <f t="shared" ca="1" si="28"/>
        <v/>
      </c>
      <c r="B332" s="30" t="str">
        <f t="shared" ca="1" si="26"/>
        <v/>
      </c>
      <c r="C332" s="31" t="str">
        <f t="shared" ca="1" si="25"/>
        <v/>
      </c>
      <c r="D332" s="2" t="str">
        <f t="shared" ca="1" si="27"/>
        <v/>
      </c>
      <c r="E332" s="2" t="str">
        <f ca="1">IF(D332="","",MIN($E$3:E331)-D332)</f>
        <v/>
      </c>
      <c r="F332" s="30" t="str">
        <f t="shared" ca="1" si="29"/>
        <v/>
      </c>
    </row>
    <row r="333" spans="1:6" ht="21" customHeight="1">
      <c r="A333" s="4" t="str">
        <f t="shared" ca="1" si="28"/>
        <v/>
      </c>
      <c r="B333" s="30" t="str">
        <f t="shared" ca="1" si="26"/>
        <v/>
      </c>
      <c r="C333" s="31" t="str">
        <f t="shared" ca="1" si="25"/>
        <v/>
      </c>
      <c r="D333" s="2" t="str">
        <f t="shared" ca="1" si="27"/>
        <v/>
      </c>
      <c r="E333" s="2" t="str">
        <f ca="1">IF(D333="","",MIN($E$3:E332)-D333)</f>
        <v/>
      </c>
      <c r="F333" s="30" t="str">
        <f t="shared" ca="1" si="29"/>
        <v/>
      </c>
    </row>
    <row r="334" spans="1:6" ht="21" customHeight="1">
      <c r="A334" s="4" t="str">
        <f t="shared" ca="1" si="28"/>
        <v/>
      </c>
      <c r="B334" s="30" t="str">
        <f t="shared" ca="1" si="26"/>
        <v/>
      </c>
      <c r="C334" s="31" t="str">
        <f t="shared" ca="1" si="25"/>
        <v/>
      </c>
      <c r="D334" s="2" t="str">
        <f t="shared" ca="1" si="27"/>
        <v/>
      </c>
      <c r="E334" s="2" t="str">
        <f ca="1">IF(D334="","",MIN($E$3:E333)-D334)</f>
        <v/>
      </c>
      <c r="F334" s="30" t="str">
        <f t="shared" ca="1" si="29"/>
        <v/>
      </c>
    </row>
    <row r="335" spans="1:6" ht="21" customHeight="1">
      <c r="A335" s="4" t="str">
        <f t="shared" ca="1" si="28"/>
        <v/>
      </c>
      <c r="B335" s="30" t="str">
        <f t="shared" ca="1" si="26"/>
        <v/>
      </c>
      <c r="C335" s="31" t="str">
        <f t="shared" ca="1" si="25"/>
        <v/>
      </c>
      <c r="D335" s="2" t="str">
        <f t="shared" ca="1" si="27"/>
        <v/>
      </c>
      <c r="E335" s="2" t="str">
        <f ca="1">IF(D335="","",MIN($E$3:E334)-D335)</f>
        <v/>
      </c>
      <c r="F335" s="30" t="str">
        <f t="shared" ca="1" si="29"/>
        <v/>
      </c>
    </row>
    <row r="336" spans="1:6" ht="21" customHeight="1">
      <c r="A336" s="4" t="str">
        <f t="shared" ca="1" si="28"/>
        <v/>
      </c>
      <c r="B336" s="30" t="str">
        <f t="shared" ca="1" si="26"/>
        <v/>
      </c>
      <c r="C336" s="31" t="str">
        <f t="shared" ca="1" si="25"/>
        <v/>
      </c>
      <c r="D336" s="2" t="str">
        <f t="shared" ca="1" si="27"/>
        <v/>
      </c>
      <c r="E336" s="2" t="str">
        <f ca="1">IF(D336="","",MIN($E$3:E335)-D336)</f>
        <v/>
      </c>
      <c r="F336" s="30" t="str">
        <f t="shared" ca="1" si="29"/>
        <v/>
      </c>
    </row>
    <row r="337" spans="1:6" ht="21" customHeight="1">
      <c r="A337" s="4" t="str">
        <f t="shared" ca="1" si="28"/>
        <v/>
      </c>
      <c r="B337" s="30" t="str">
        <f t="shared" ca="1" si="26"/>
        <v/>
      </c>
      <c r="C337" s="31" t="str">
        <f t="shared" ca="1" si="25"/>
        <v/>
      </c>
      <c r="D337" s="2" t="str">
        <f t="shared" ca="1" si="27"/>
        <v/>
      </c>
      <c r="E337" s="2" t="str">
        <f ca="1">IF(D337="","",MIN($E$3:E336)-D337)</f>
        <v/>
      </c>
      <c r="F337" s="30" t="str">
        <f t="shared" ca="1" si="29"/>
        <v/>
      </c>
    </row>
    <row r="338" spans="1:6" ht="21" customHeight="1">
      <c r="A338" s="4" t="str">
        <f t="shared" ca="1" si="28"/>
        <v/>
      </c>
      <c r="B338" s="30" t="str">
        <f t="shared" ca="1" si="26"/>
        <v/>
      </c>
      <c r="C338" s="31" t="str">
        <f t="shared" ca="1" si="25"/>
        <v/>
      </c>
      <c r="D338" s="2" t="str">
        <f t="shared" ca="1" si="27"/>
        <v/>
      </c>
      <c r="E338" s="2" t="str">
        <f ca="1">IF(D338="","",MIN($E$3:E337)-D338)</f>
        <v/>
      </c>
      <c r="F338" s="30" t="str">
        <f t="shared" ca="1" si="29"/>
        <v/>
      </c>
    </row>
    <row r="339" spans="1:6" ht="21" customHeight="1">
      <c r="A339" s="4" t="str">
        <f t="shared" ca="1" si="28"/>
        <v/>
      </c>
      <c r="B339" s="30" t="str">
        <f t="shared" ca="1" si="26"/>
        <v/>
      </c>
      <c r="C339" s="31" t="str">
        <f t="shared" ca="1" si="25"/>
        <v/>
      </c>
      <c r="D339" s="2" t="str">
        <f t="shared" ca="1" si="27"/>
        <v/>
      </c>
      <c r="E339" s="2" t="str">
        <f ca="1">IF(D339="","",MIN($E$3:E338)-D339)</f>
        <v/>
      </c>
      <c r="F339" s="30" t="str">
        <f t="shared" ca="1" si="29"/>
        <v/>
      </c>
    </row>
    <row r="340" spans="1:6" ht="21" customHeight="1">
      <c r="A340" s="4" t="str">
        <f t="shared" ca="1" si="28"/>
        <v/>
      </c>
      <c r="B340" s="30" t="str">
        <f t="shared" ca="1" si="26"/>
        <v/>
      </c>
      <c r="C340" s="31" t="str">
        <f t="shared" ca="1" si="25"/>
        <v/>
      </c>
      <c r="D340" s="2" t="str">
        <f t="shared" ca="1" si="27"/>
        <v/>
      </c>
      <c r="E340" s="2" t="str">
        <f ca="1">IF(D340="","",MIN($E$3:E339)-D340)</f>
        <v/>
      </c>
      <c r="F340" s="30" t="str">
        <f t="shared" ca="1" si="29"/>
        <v/>
      </c>
    </row>
    <row r="341" spans="1:6" ht="21" customHeight="1">
      <c r="A341" s="4" t="str">
        <f t="shared" ca="1" si="28"/>
        <v/>
      </c>
      <c r="B341" s="30" t="str">
        <f t="shared" ca="1" si="26"/>
        <v/>
      </c>
      <c r="C341" s="31" t="str">
        <f t="shared" ca="1" si="25"/>
        <v/>
      </c>
      <c r="D341" s="2" t="str">
        <f t="shared" ca="1" si="27"/>
        <v/>
      </c>
      <c r="E341" s="2" t="str">
        <f ca="1">IF(D341="","",MIN($E$3:E340)-D341)</f>
        <v/>
      </c>
      <c r="F341" s="30" t="str">
        <f t="shared" ca="1" si="29"/>
        <v/>
      </c>
    </row>
    <row r="342" spans="1:6" ht="21" customHeight="1">
      <c r="A342" s="4" t="str">
        <f t="shared" ca="1" si="28"/>
        <v/>
      </c>
      <c r="B342" s="30" t="str">
        <f t="shared" ca="1" si="26"/>
        <v/>
      </c>
      <c r="C342" s="31" t="str">
        <f t="shared" ca="1" si="25"/>
        <v/>
      </c>
      <c r="D342" s="2" t="str">
        <f t="shared" ca="1" si="27"/>
        <v/>
      </c>
      <c r="E342" s="2" t="str">
        <f ca="1">IF(D342="","",MIN($E$3:E341)-D342)</f>
        <v/>
      </c>
      <c r="F342" s="30" t="str">
        <f t="shared" ca="1" si="29"/>
        <v/>
      </c>
    </row>
    <row r="343" spans="1:6" ht="21" customHeight="1">
      <c r="A343" s="4" t="str">
        <f t="shared" ca="1" si="28"/>
        <v/>
      </c>
      <c r="B343" s="30" t="str">
        <f t="shared" ca="1" si="26"/>
        <v/>
      </c>
      <c r="C343" s="31" t="str">
        <f t="shared" ca="1" si="25"/>
        <v/>
      </c>
      <c r="D343" s="2" t="str">
        <f t="shared" ca="1" si="27"/>
        <v/>
      </c>
      <c r="E343" s="2" t="str">
        <f ca="1">IF(D343="","",MIN($E$3:E342)-D343)</f>
        <v/>
      </c>
      <c r="F343" s="30" t="str">
        <f t="shared" ca="1" si="29"/>
        <v/>
      </c>
    </row>
    <row r="344" spans="1:6" ht="21" customHeight="1">
      <c r="A344" s="4" t="str">
        <f t="shared" ca="1" si="28"/>
        <v/>
      </c>
      <c r="B344" s="30" t="str">
        <f t="shared" ca="1" si="26"/>
        <v/>
      </c>
      <c r="C344" s="31" t="str">
        <f t="shared" ca="1" si="25"/>
        <v/>
      </c>
      <c r="D344" s="2" t="str">
        <f t="shared" ca="1" si="27"/>
        <v/>
      </c>
      <c r="E344" s="2" t="str">
        <f ca="1">IF(D344="","",MIN($E$3:E343)-D344)</f>
        <v/>
      </c>
      <c r="F344" s="30" t="str">
        <f t="shared" ca="1" si="29"/>
        <v/>
      </c>
    </row>
    <row r="345" spans="1:6" ht="21" customHeight="1">
      <c r="A345" s="4" t="str">
        <f t="shared" ca="1" si="28"/>
        <v/>
      </c>
      <c r="B345" s="30" t="str">
        <f t="shared" ca="1" si="26"/>
        <v/>
      </c>
      <c r="C345" s="31" t="str">
        <f t="shared" ca="1" si="25"/>
        <v/>
      </c>
      <c r="D345" s="2" t="str">
        <f t="shared" ca="1" si="27"/>
        <v/>
      </c>
      <c r="E345" s="2" t="str">
        <f ca="1">IF(D345="","",MIN($E$3:E344)-D345)</f>
        <v/>
      </c>
      <c r="F345" s="30" t="str">
        <f t="shared" ca="1" si="29"/>
        <v/>
      </c>
    </row>
    <row r="346" spans="1:6" ht="21" customHeight="1">
      <c r="A346" s="4" t="str">
        <f t="shared" ca="1" si="28"/>
        <v/>
      </c>
      <c r="B346" s="30" t="str">
        <f t="shared" ca="1" si="26"/>
        <v/>
      </c>
      <c r="C346" s="31" t="str">
        <f t="shared" ca="1" si="25"/>
        <v/>
      </c>
      <c r="D346" s="2" t="str">
        <f t="shared" ca="1" si="27"/>
        <v/>
      </c>
      <c r="E346" s="2" t="str">
        <f ca="1">IF(D346="","",MIN($E$3:E345)-D346)</f>
        <v/>
      </c>
      <c r="F346" s="30" t="str">
        <f t="shared" ca="1" si="29"/>
        <v/>
      </c>
    </row>
    <row r="347" spans="1:6" ht="21" customHeight="1">
      <c r="A347" s="4" t="str">
        <f t="shared" ca="1" si="28"/>
        <v/>
      </c>
      <c r="B347" s="30" t="str">
        <f t="shared" ca="1" si="26"/>
        <v/>
      </c>
      <c r="C347" s="31" t="str">
        <f t="shared" ca="1" si="25"/>
        <v/>
      </c>
      <c r="D347" s="2" t="str">
        <f t="shared" ca="1" si="27"/>
        <v/>
      </c>
      <c r="E347" s="2" t="str">
        <f ca="1">IF(D347="","",MIN($E$3:E346)-D347)</f>
        <v/>
      </c>
      <c r="F347" s="30" t="str">
        <f t="shared" ca="1" si="29"/>
        <v/>
      </c>
    </row>
    <row r="348" spans="1:6" ht="21" customHeight="1">
      <c r="A348" s="4" t="str">
        <f t="shared" ca="1" si="28"/>
        <v/>
      </c>
      <c r="B348" s="30" t="str">
        <f t="shared" ca="1" si="26"/>
        <v/>
      </c>
      <c r="C348" s="31" t="str">
        <f t="shared" ca="1" si="25"/>
        <v/>
      </c>
      <c r="D348" s="2" t="str">
        <f t="shared" ca="1" si="27"/>
        <v/>
      </c>
      <c r="E348" s="2" t="str">
        <f ca="1">IF(D348="","",MIN($E$3:E347)-D348)</f>
        <v/>
      </c>
      <c r="F348" s="30" t="str">
        <f t="shared" ca="1" si="29"/>
        <v/>
      </c>
    </row>
    <row r="349" spans="1:6" ht="21" customHeight="1">
      <c r="A349" s="4" t="str">
        <f t="shared" ca="1" si="28"/>
        <v/>
      </c>
      <c r="B349" s="30" t="str">
        <f t="shared" ca="1" si="26"/>
        <v/>
      </c>
      <c r="C349" s="31" t="str">
        <f t="shared" ca="1" si="25"/>
        <v/>
      </c>
      <c r="D349" s="2" t="str">
        <f t="shared" ca="1" si="27"/>
        <v/>
      </c>
      <c r="E349" s="2" t="str">
        <f ca="1">IF(D349="","",MIN($E$3:E348)-D349)</f>
        <v/>
      </c>
      <c r="F349" s="30" t="str">
        <f t="shared" ca="1" si="29"/>
        <v/>
      </c>
    </row>
    <row r="350" spans="1:6" ht="21" customHeight="1">
      <c r="A350" s="4" t="str">
        <f t="shared" ca="1" si="28"/>
        <v/>
      </c>
      <c r="B350" s="30" t="str">
        <f t="shared" ca="1" si="26"/>
        <v/>
      </c>
      <c r="C350" s="31" t="str">
        <f t="shared" ca="1" si="25"/>
        <v/>
      </c>
      <c r="D350" s="2" t="str">
        <f t="shared" ca="1" si="27"/>
        <v/>
      </c>
      <c r="E350" s="2" t="str">
        <f ca="1">IF(D350="","",MIN($E$3:E349)-D350)</f>
        <v/>
      </c>
      <c r="F350" s="30" t="str">
        <f t="shared" ca="1" si="29"/>
        <v/>
      </c>
    </row>
    <row r="351" spans="1:6" ht="21" customHeight="1">
      <c r="A351" s="4" t="str">
        <f t="shared" ca="1" si="28"/>
        <v/>
      </c>
      <c r="B351" s="30" t="str">
        <f t="shared" ca="1" si="26"/>
        <v/>
      </c>
      <c r="C351" s="31" t="str">
        <f t="shared" ca="1" si="25"/>
        <v/>
      </c>
      <c r="D351" s="2" t="str">
        <f t="shared" ca="1" si="27"/>
        <v/>
      </c>
      <c r="E351" s="2" t="str">
        <f ca="1">IF(D351="","",MIN($E$3:E350)-D351)</f>
        <v/>
      </c>
      <c r="F351" s="30" t="str">
        <f t="shared" ca="1" si="29"/>
        <v/>
      </c>
    </row>
    <row r="352" spans="1:6" ht="21" customHeight="1">
      <c r="A352" s="4" t="str">
        <f t="shared" ca="1" si="28"/>
        <v/>
      </c>
      <c r="B352" s="30" t="str">
        <f t="shared" ca="1" si="26"/>
        <v/>
      </c>
      <c r="C352" s="31" t="str">
        <f t="shared" ca="1" si="25"/>
        <v/>
      </c>
      <c r="D352" s="2" t="str">
        <f t="shared" ca="1" si="27"/>
        <v/>
      </c>
      <c r="E352" s="2" t="str">
        <f ca="1">IF(D352="","",MIN($E$3:E351)-D352)</f>
        <v/>
      </c>
      <c r="F352" s="30" t="str">
        <f t="shared" ca="1" si="29"/>
        <v/>
      </c>
    </row>
    <row r="353" spans="1:6" ht="21" customHeight="1">
      <c r="A353" s="4" t="str">
        <f t="shared" ca="1" si="28"/>
        <v/>
      </c>
      <c r="B353" s="30" t="str">
        <f t="shared" ca="1" si="26"/>
        <v/>
      </c>
      <c r="C353" s="31" t="str">
        <f t="shared" ca="1" si="25"/>
        <v/>
      </c>
      <c r="D353" s="2" t="str">
        <f t="shared" ca="1" si="27"/>
        <v/>
      </c>
      <c r="E353" s="2" t="str">
        <f ca="1">IF(D353="","",MIN($E$3:E352)-D353)</f>
        <v/>
      </c>
      <c r="F353" s="30" t="str">
        <f t="shared" ca="1" si="29"/>
        <v/>
      </c>
    </row>
    <row r="354" spans="1:6" ht="21" customHeight="1">
      <c r="A354" s="4" t="str">
        <f t="shared" ca="1" si="28"/>
        <v/>
      </c>
      <c r="B354" s="30" t="str">
        <f t="shared" ca="1" si="26"/>
        <v/>
      </c>
      <c r="C354" s="31" t="str">
        <f t="shared" ca="1" si="25"/>
        <v/>
      </c>
      <c r="D354" s="2" t="str">
        <f t="shared" ca="1" si="27"/>
        <v/>
      </c>
      <c r="E354" s="2" t="str">
        <f ca="1">IF(D354="","",MIN($E$3:E353)-D354)</f>
        <v/>
      </c>
      <c r="F354" s="30" t="str">
        <f t="shared" ca="1" si="29"/>
        <v/>
      </c>
    </row>
    <row r="355" spans="1:6" ht="21" customHeight="1">
      <c r="A355" s="4" t="str">
        <f t="shared" ca="1" si="28"/>
        <v/>
      </c>
      <c r="B355" s="30" t="str">
        <f t="shared" ca="1" si="26"/>
        <v/>
      </c>
      <c r="C355" s="31" t="str">
        <f t="shared" ca="1" si="25"/>
        <v/>
      </c>
      <c r="D355" s="2" t="str">
        <f t="shared" ca="1" si="27"/>
        <v/>
      </c>
      <c r="E355" s="2" t="str">
        <f ca="1">IF(D355="","",MIN($E$3:E354)-D355)</f>
        <v/>
      </c>
      <c r="F355" s="30" t="str">
        <f t="shared" ca="1" si="29"/>
        <v/>
      </c>
    </row>
    <row r="356" spans="1:6" ht="21" customHeight="1">
      <c r="A356" s="4" t="str">
        <f t="shared" ca="1" si="28"/>
        <v/>
      </c>
      <c r="B356" s="30" t="str">
        <f t="shared" ca="1" si="26"/>
        <v/>
      </c>
      <c r="C356" s="31" t="str">
        <f t="shared" ca="1" si="25"/>
        <v/>
      </c>
      <c r="D356" s="2" t="str">
        <f t="shared" ca="1" si="27"/>
        <v/>
      </c>
      <c r="E356" s="2" t="str">
        <f ca="1">IF(D356="","",MIN($E$3:E355)-D356)</f>
        <v/>
      </c>
      <c r="F356" s="30" t="str">
        <f t="shared" ca="1" si="29"/>
        <v/>
      </c>
    </row>
    <row r="357" spans="1:6" ht="21" customHeight="1">
      <c r="A357" s="4" t="str">
        <f t="shared" ca="1" si="28"/>
        <v/>
      </c>
      <c r="B357" s="30" t="str">
        <f t="shared" ca="1" si="26"/>
        <v/>
      </c>
      <c r="C357" s="31" t="str">
        <f t="shared" ca="1" si="25"/>
        <v/>
      </c>
      <c r="D357" s="2" t="str">
        <f t="shared" ca="1" si="27"/>
        <v/>
      </c>
      <c r="E357" s="2" t="str">
        <f ca="1">IF(D357="","",MIN($E$3:E356)-D357)</f>
        <v/>
      </c>
      <c r="F357" s="30" t="str">
        <f t="shared" ca="1" si="29"/>
        <v/>
      </c>
    </row>
    <row r="358" spans="1:6" ht="21" customHeight="1">
      <c r="A358" s="4" t="str">
        <f t="shared" ca="1" si="28"/>
        <v/>
      </c>
      <c r="B358" s="30" t="str">
        <f t="shared" ca="1" si="26"/>
        <v/>
      </c>
      <c r="C358" s="31" t="str">
        <f t="shared" ca="1" si="25"/>
        <v/>
      </c>
      <c r="D358" s="2" t="str">
        <f t="shared" ca="1" si="27"/>
        <v/>
      </c>
      <c r="E358" s="2" t="str">
        <f ca="1">IF(D358="","",MIN($E$3:E357)-D358)</f>
        <v/>
      </c>
      <c r="F358" s="30" t="str">
        <f t="shared" ca="1" si="29"/>
        <v/>
      </c>
    </row>
    <row r="359" spans="1:6" ht="21" customHeight="1">
      <c r="A359" s="4" t="str">
        <f t="shared" ca="1" si="28"/>
        <v/>
      </c>
      <c r="B359" s="30" t="str">
        <f t="shared" ca="1" si="26"/>
        <v/>
      </c>
      <c r="C359" s="31" t="str">
        <f t="shared" ca="1" si="25"/>
        <v/>
      </c>
      <c r="D359" s="2" t="str">
        <f t="shared" ca="1" si="27"/>
        <v/>
      </c>
      <c r="E359" s="2" t="str">
        <f ca="1">IF(D359="","",MIN($E$3:E358)-D359)</f>
        <v/>
      </c>
      <c r="F359" s="30" t="str">
        <f t="shared" ca="1" si="29"/>
        <v/>
      </c>
    </row>
    <row r="360" spans="1:6" ht="21" customHeight="1">
      <c r="A360" s="4" t="str">
        <f t="shared" ca="1" si="28"/>
        <v/>
      </c>
      <c r="B360" s="30" t="str">
        <f t="shared" ca="1" si="26"/>
        <v/>
      </c>
      <c r="C360" s="31" t="str">
        <f t="shared" ca="1" si="25"/>
        <v/>
      </c>
      <c r="D360" s="2" t="str">
        <f t="shared" ca="1" si="27"/>
        <v/>
      </c>
      <c r="E360" s="2" t="str">
        <f ca="1">IF(D360="","",MIN($E$3:E359)-D360)</f>
        <v/>
      </c>
      <c r="F360" s="30" t="str">
        <f t="shared" ca="1" si="29"/>
        <v/>
      </c>
    </row>
    <row r="361" spans="1:6" ht="21" customHeight="1">
      <c r="A361" s="4" t="str">
        <f t="shared" ca="1" si="28"/>
        <v/>
      </c>
      <c r="B361" s="30" t="str">
        <f t="shared" ca="1" si="26"/>
        <v/>
      </c>
      <c r="C361" s="31" t="str">
        <f t="shared" ca="1" si="25"/>
        <v/>
      </c>
      <c r="D361" s="2" t="str">
        <f t="shared" ca="1" si="27"/>
        <v/>
      </c>
      <c r="E361" s="2" t="str">
        <f ca="1">IF(D361="","",MIN($E$3:E360)-D361)</f>
        <v/>
      </c>
      <c r="F361" s="30" t="str">
        <f t="shared" ca="1" si="29"/>
        <v/>
      </c>
    </row>
    <row r="362" spans="1:6" ht="21" customHeight="1">
      <c r="A362" s="4" t="str">
        <f t="shared" ca="1" si="28"/>
        <v/>
      </c>
      <c r="B362" s="30" t="str">
        <f t="shared" ca="1" si="26"/>
        <v/>
      </c>
      <c r="C362" s="31" t="str">
        <f t="shared" ca="1" si="25"/>
        <v/>
      </c>
      <c r="D362" s="2" t="str">
        <f t="shared" ca="1" si="27"/>
        <v/>
      </c>
      <c r="E362" s="2" t="str">
        <f ca="1">IF(D362="","",MIN($E$3:E361)-D362)</f>
        <v/>
      </c>
      <c r="F362" s="30" t="str">
        <f t="shared" ca="1" si="29"/>
        <v/>
      </c>
    </row>
    <row r="363" spans="1:6" ht="21" customHeight="1">
      <c r="A363" s="4" t="str">
        <f t="shared" ca="1" si="28"/>
        <v/>
      </c>
      <c r="B363" s="30" t="str">
        <f t="shared" ca="1" si="26"/>
        <v/>
      </c>
      <c r="C363" s="31" t="str">
        <f t="shared" ca="1" si="25"/>
        <v/>
      </c>
      <c r="D363" s="2" t="str">
        <f t="shared" ca="1" si="27"/>
        <v/>
      </c>
      <c r="E363" s="2" t="str">
        <f ca="1">IF(D363="","",MIN($E$3:E362)-D363)</f>
        <v/>
      </c>
      <c r="F363" s="30" t="str">
        <f t="shared" ca="1" si="29"/>
        <v/>
      </c>
    </row>
    <row r="364" spans="1:6" ht="21" customHeight="1">
      <c r="A364" s="4" t="str">
        <f t="shared" ca="1" si="28"/>
        <v/>
      </c>
      <c r="B364" s="30" t="str">
        <f t="shared" ca="1" si="26"/>
        <v/>
      </c>
      <c r="C364" s="31" t="str">
        <f t="shared" ca="1" si="25"/>
        <v/>
      </c>
      <c r="D364" s="2" t="str">
        <f t="shared" ca="1" si="27"/>
        <v/>
      </c>
      <c r="E364" s="2" t="str">
        <f ca="1">IF(D364="","",MIN($E$3:E363)-D364)</f>
        <v/>
      </c>
      <c r="F364" s="30" t="str">
        <f t="shared" ca="1" si="29"/>
        <v/>
      </c>
    </row>
    <row r="365" spans="1:6" ht="21" customHeight="1">
      <c r="A365" s="4" t="str">
        <f t="shared" ca="1" si="28"/>
        <v/>
      </c>
      <c r="B365" s="30" t="str">
        <f t="shared" ca="1" si="26"/>
        <v/>
      </c>
      <c r="C365" s="31" t="str">
        <f t="shared" ca="1" si="25"/>
        <v/>
      </c>
      <c r="D365" s="2" t="str">
        <f t="shared" ca="1" si="27"/>
        <v/>
      </c>
      <c r="E365" s="2" t="str">
        <f ca="1">IF(D365="","",MIN($E$3:E364)-D365)</f>
        <v/>
      </c>
      <c r="F365" s="30" t="str">
        <f t="shared" ca="1" si="29"/>
        <v/>
      </c>
    </row>
    <row r="366" spans="1:6" ht="21" customHeight="1">
      <c r="A366" s="4" t="str">
        <f t="shared" ca="1" si="28"/>
        <v/>
      </c>
      <c r="B366" s="30" t="str">
        <f t="shared" ca="1" si="26"/>
        <v/>
      </c>
      <c r="C366" s="31" t="str">
        <f t="shared" ca="1" si="25"/>
        <v/>
      </c>
      <c r="D366" s="2" t="str">
        <f t="shared" ca="1" si="27"/>
        <v/>
      </c>
      <c r="E366" s="2" t="str">
        <f ca="1">IF(D366="","",MIN($E$3:E365)-D366)</f>
        <v/>
      </c>
      <c r="F366" s="30" t="str">
        <f t="shared" ca="1" si="29"/>
        <v/>
      </c>
    </row>
    <row r="367" spans="1:6" ht="21" customHeight="1">
      <c r="A367" s="4" t="str">
        <f t="shared" ca="1" si="28"/>
        <v/>
      </c>
      <c r="B367" s="30" t="str">
        <f t="shared" ca="1" si="26"/>
        <v/>
      </c>
      <c r="C367" s="31" t="str">
        <f t="shared" ca="1" si="25"/>
        <v/>
      </c>
      <c r="D367" s="2" t="str">
        <f t="shared" ca="1" si="27"/>
        <v/>
      </c>
      <c r="E367" s="2" t="str">
        <f ca="1">IF(D367="","",MIN($E$3:E366)-D367)</f>
        <v/>
      </c>
      <c r="F367" s="30" t="str">
        <f t="shared" ca="1" si="29"/>
        <v/>
      </c>
    </row>
    <row r="368" spans="1:6" ht="21" customHeight="1">
      <c r="A368" s="4" t="str">
        <f t="shared" ca="1" si="28"/>
        <v/>
      </c>
      <c r="B368" s="30" t="str">
        <f t="shared" ca="1" si="26"/>
        <v/>
      </c>
      <c r="C368" s="31" t="str">
        <f t="shared" ca="1" si="25"/>
        <v/>
      </c>
      <c r="D368" s="2" t="str">
        <f t="shared" ca="1" si="27"/>
        <v/>
      </c>
      <c r="E368" s="2" t="str">
        <f ca="1">IF(D368="","",MIN($E$3:E367)-D368)</f>
        <v/>
      </c>
      <c r="F368" s="30" t="str">
        <f t="shared" ca="1" si="29"/>
        <v/>
      </c>
    </row>
    <row r="369" spans="1:6" ht="21" customHeight="1">
      <c r="A369" s="4" t="str">
        <f t="shared" ca="1" si="28"/>
        <v/>
      </c>
      <c r="B369" s="30" t="str">
        <f t="shared" ca="1" si="26"/>
        <v/>
      </c>
      <c r="C369" s="31" t="str">
        <f t="shared" ca="1" si="25"/>
        <v/>
      </c>
      <c r="D369" s="2" t="str">
        <f t="shared" ca="1" si="27"/>
        <v/>
      </c>
      <c r="E369" s="2" t="str">
        <f ca="1">IF(D369="","",MIN($E$3:E368)-D369)</f>
        <v/>
      </c>
      <c r="F369" s="30" t="str">
        <f t="shared" ca="1" si="29"/>
        <v/>
      </c>
    </row>
    <row r="370" spans="1:6" ht="21" customHeight="1">
      <c r="A370" s="4" t="str">
        <f t="shared" ca="1" si="28"/>
        <v/>
      </c>
      <c r="B370" s="30" t="str">
        <f t="shared" ca="1" si="26"/>
        <v/>
      </c>
      <c r="C370" s="31" t="str">
        <f t="shared" ca="1" si="25"/>
        <v/>
      </c>
      <c r="D370" s="2" t="str">
        <f t="shared" ca="1" si="27"/>
        <v/>
      </c>
      <c r="E370" s="2" t="str">
        <f ca="1">IF(D370="","",MIN($E$3:E369)-D370)</f>
        <v/>
      </c>
      <c r="F370" s="30" t="str">
        <f t="shared" ca="1" si="29"/>
        <v/>
      </c>
    </row>
    <row r="371" spans="1:6" ht="21" customHeight="1">
      <c r="A371" s="4" t="str">
        <f t="shared" ca="1" si="28"/>
        <v/>
      </c>
      <c r="B371" s="30" t="str">
        <f t="shared" ca="1" si="26"/>
        <v/>
      </c>
      <c r="C371" s="31" t="str">
        <f t="shared" ca="1" si="25"/>
        <v/>
      </c>
      <c r="D371" s="2" t="str">
        <f t="shared" ca="1" si="27"/>
        <v/>
      </c>
      <c r="E371" s="2" t="str">
        <f ca="1">IF(D371="","",MIN($E$3:E370)-D371)</f>
        <v/>
      </c>
      <c r="F371" s="30" t="str">
        <f t="shared" ca="1" si="29"/>
        <v/>
      </c>
    </row>
    <row r="372" spans="1:6" ht="21" customHeight="1">
      <c r="A372" s="4" t="str">
        <f t="shared" ca="1" si="28"/>
        <v/>
      </c>
      <c r="B372" s="30" t="str">
        <f t="shared" ca="1" si="26"/>
        <v/>
      </c>
      <c r="C372" s="31" t="str">
        <f t="shared" ca="1" si="25"/>
        <v/>
      </c>
      <c r="D372" s="2" t="str">
        <f t="shared" ca="1" si="27"/>
        <v/>
      </c>
      <c r="E372" s="2" t="str">
        <f ca="1">IF(D372="","",MIN($E$3:E371)-D372)</f>
        <v/>
      </c>
      <c r="F372" s="30" t="str">
        <f t="shared" ca="1" si="29"/>
        <v/>
      </c>
    </row>
    <row r="373" spans="1:6" ht="21" customHeight="1">
      <c r="A373" s="4" t="str">
        <f t="shared" ca="1" si="28"/>
        <v/>
      </c>
      <c r="B373" s="30" t="str">
        <f t="shared" ca="1" si="26"/>
        <v/>
      </c>
      <c r="C373" s="31" t="str">
        <f t="shared" ca="1" si="25"/>
        <v/>
      </c>
      <c r="D373" s="2" t="str">
        <f t="shared" ca="1" si="27"/>
        <v/>
      </c>
      <c r="E373" s="2" t="str">
        <f ca="1">IF(D373="","",MIN($E$3:E372)-D373)</f>
        <v/>
      </c>
      <c r="F373" s="30" t="str">
        <f t="shared" ca="1" si="29"/>
        <v/>
      </c>
    </row>
    <row r="374" spans="1:6" ht="21" customHeight="1">
      <c r="A374" s="4" t="str">
        <f t="shared" ca="1" si="28"/>
        <v/>
      </c>
      <c r="B374" s="30" t="str">
        <f t="shared" ca="1" si="26"/>
        <v/>
      </c>
      <c r="C374" s="31" t="str">
        <f t="shared" ca="1" si="25"/>
        <v/>
      </c>
      <c r="D374" s="2" t="str">
        <f t="shared" ca="1" si="27"/>
        <v/>
      </c>
      <c r="E374" s="2" t="str">
        <f ca="1">IF(D374="","",MIN($E$3:E373)-D374)</f>
        <v/>
      </c>
      <c r="F374" s="30" t="str">
        <f t="shared" ca="1" si="29"/>
        <v/>
      </c>
    </row>
    <row r="375" spans="1:6" ht="21" customHeight="1">
      <c r="A375" s="4" t="str">
        <f t="shared" ca="1" si="28"/>
        <v/>
      </c>
      <c r="B375" s="30" t="str">
        <f t="shared" ca="1" si="26"/>
        <v/>
      </c>
      <c r="C375" s="31" t="str">
        <f t="shared" ca="1" si="25"/>
        <v/>
      </c>
      <c r="D375" s="2" t="str">
        <f t="shared" ca="1" si="27"/>
        <v/>
      </c>
      <c r="E375" s="2" t="str">
        <f ca="1">IF(D375="","",MIN($E$3:E374)-D375)</f>
        <v/>
      </c>
      <c r="F375" s="30" t="str">
        <f t="shared" ca="1" si="29"/>
        <v/>
      </c>
    </row>
    <row r="376" spans="1:6" ht="21" customHeight="1">
      <c r="A376" s="4" t="str">
        <f t="shared" ca="1" si="28"/>
        <v/>
      </c>
      <c r="B376" s="30" t="str">
        <f t="shared" ca="1" si="26"/>
        <v/>
      </c>
      <c r="C376" s="31" t="str">
        <f t="shared" ca="1" si="25"/>
        <v/>
      </c>
      <c r="D376" s="2" t="str">
        <f t="shared" ca="1" si="27"/>
        <v/>
      </c>
      <c r="E376" s="2" t="str">
        <f ca="1">IF(D376="","",MIN($E$3:E375)-D376)</f>
        <v/>
      </c>
      <c r="F376" s="30" t="str">
        <f t="shared" ca="1" si="29"/>
        <v/>
      </c>
    </row>
    <row r="377" spans="1:6" ht="21" customHeight="1">
      <c r="A377" s="4" t="str">
        <f t="shared" ca="1" si="28"/>
        <v/>
      </c>
      <c r="B377" s="30" t="str">
        <f t="shared" ca="1" si="26"/>
        <v/>
      </c>
      <c r="C377" s="31" t="str">
        <f t="shared" ca="1" si="25"/>
        <v/>
      </c>
      <c r="D377" s="2" t="str">
        <f t="shared" ca="1" si="27"/>
        <v/>
      </c>
      <c r="E377" s="2" t="str">
        <f ca="1">IF(D377="","",MIN($E$3:E376)-D377)</f>
        <v/>
      </c>
      <c r="F377" s="30" t="str">
        <f t="shared" ca="1" si="29"/>
        <v/>
      </c>
    </row>
    <row r="378" spans="1:6" ht="21" customHeight="1">
      <c r="A378" s="4" t="str">
        <f t="shared" ca="1" si="28"/>
        <v/>
      </c>
      <c r="B378" s="30" t="str">
        <f t="shared" ca="1" si="26"/>
        <v/>
      </c>
      <c r="C378" s="31" t="str">
        <f t="shared" ca="1" si="25"/>
        <v/>
      </c>
      <c r="D378" s="2" t="str">
        <f t="shared" ca="1" si="27"/>
        <v/>
      </c>
      <c r="E378" s="2" t="str">
        <f ca="1">IF(D378="","",MIN($E$3:E377)-D378)</f>
        <v/>
      </c>
      <c r="F378" s="30" t="str">
        <f t="shared" ca="1" si="29"/>
        <v/>
      </c>
    </row>
    <row r="379" spans="1:6" ht="21" customHeight="1">
      <c r="A379" s="4" t="str">
        <f t="shared" ca="1" si="28"/>
        <v/>
      </c>
      <c r="B379" s="30" t="str">
        <f t="shared" ca="1" si="26"/>
        <v/>
      </c>
      <c r="C379" s="31" t="str">
        <f t="shared" ca="1" si="25"/>
        <v/>
      </c>
      <c r="D379" s="2" t="str">
        <f t="shared" ca="1" si="27"/>
        <v/>
      </c>
      <c r="E379" s="2" t="str">
        <f ca="1">IF(D379="","",MIN($E$3:E378)-D379)</f>
        <v/>
      </c>
      <c r="F379" s="30" t="str">
        <f t="shared" ca="1" si="29"/>
        <v/>
      </c>
    </row>
    <row r="380" spans="1:6" ht="21" customHeight="1">
      <c r="A380" s="4" t="str">
        <f t="shared" ca="1" si="28"/>
        <v/>
      </c>
      <c r="B380" s="30" t="str">
        <f t="shared" ca="1" si="26"/>
        <v/>
      </c>
      <c r="C380" s="31" t="str">
        <f t="shared" ca="1" si="25"/>
        <v/>
      </c>
      <c r="D380" s="2" t="str">
        <f t="shared" ca="1" si="27"/>
        <v/>
      </c>
      <c r="E380" s="2" t="str">
        <f ca="1">IF(D380="","",MIN($E$3:E379)-D380)</f>
        <v/>
      </c>
      <c r="F380" s="30" t="str">
        <f t="shared" ca="1" si="29"/>
        <v/>
      </c>
    </row>
    <row r="381" spans="1:6" ht="21" customHeight="1">
      <c r="A381" s="4" t="str">
        <f t="shared" ca="1" si="28"/>
        <v/>
      </c>
      <c r="B381" s="30" t="str">
        <f t="shared" ca="1" si="26"/>
        <v/>
      </c>
      <c r="C381" s="31" t="str">
        <f t="shared" ca="1" si="25"/>
        <v/>
      </c>
      <c r="D381" s="2" t="str">
        <f t="shared" ca="1" si="27"/>
        <v/>
      </c>
      <c r="E381" s="2" t="str">
        <f ca="1">IF(D381="","",MIN($E$3:E380)-D381)</f>
        <v/>
      </c>
      <c r="F381" s="30" t="str">
        <f t="shared" ca="1" si="29"/>
        <v/>
      </c>
    </row>
    <row r="382" spans="1:6" ht="21" customHeight="1">
      <c r="A382" s="4" t="str">
        <f t="shared" ca="1" si="28"/>
        <v/>
      </c>
      <c r="B382" s="30" t="str">
        <f t="shared" ca="1" si="26"/>
        <v/>
      </c>
      <c r="C382" s="31" t="str">
        <f t="shared" ca="1" si="25"/>
        <v/>
      </c>
      <c r="D382" s="2" t="str">
        <f t="shared" ca="1" si="27"/>
        <v/>
      </c>
      <c r="E382" s="2" t="str">
        <f ca="1">IF(D382="","",MIN($E$3:E381)-D382)</f>
        <v/>
      </c>
      <c r="F382" s="30" t="str">
        <f t="shared" ca="1" si="29"/>
        <v/>
      </c>
    </row>
    <row r="383" spans="1:6" ht="21" customHeight="1">
      <c r="A383" s="4" t="str">
        <f t="shared" ca="1" si="28"/>
        <v/>
      </c>
      <c r="B383" s="30" t="str">
        <f t="shared" ca="1" si="26"/>
        <v/>
      </c>
      <c r="C383" s="31" t="str">
        <f t="shared" ca="1" si="25"/>
        <v/>
      </c>
      <c r="D383" s="2" t="str">
        <f t="shared" ca="1" si="27"/>
        <v/>
      </c>
      <c r="E383" s="2" t="str">
        <f ca="1">IF(D383="","",MIN($E$3:E382)-D383)</f>
        <v/>
      </c>
      <c r="F383" s="30" t="str">
        <f t="shared" ca="1" si="29"/>
        <v/>
      </c>
    </row>
    <row r="384" spans="1:6" ht="21" customHeight="1">
      <c r="A384" s="4" t="str">
        <f t="shared" ca="1" si="28"/>
        <v/>
      </c>
      <c r="B384" s="30" t="str">
        <f t="shared" ca="1" si="26"/>
        <v/>
      </c>
      <c r="C384" s="31" t="str">
        <f t="shared" ca="1" si="25"/>
        <v/>
      </c>
      <c r="D384" s="2" t="str">
        <f t="shared" ca="1" si="27"/>
        <v/>
      </c>
      <c r="E384" s="2" t="str">
        <f ca="1">IF(D384="","",MIN($E$3:E383)-D384)</f>
        <v/>
      </c>
      <c r="F384" s="30" t="str">
        <f t="shared" ca="1" si="29"/>
        <v/>
      </c>
    </row>
    <row r="385" spans="1:6" ht="21" customHeight="1">
      <c r="A385" s="4" t="str">
        <f t="shared" ca="1" si="28"/>
        <v/>
      </c>
      <c r="B385" s="30" t="str">
        <f t="shared" ca="1" si="26"/>
        <v/>
      </c>
      <c r="C385" s="31" t="str">
        <f t="shared" ca="1" si="25"/>
        <v/>
      </c>
      <c r="D385" s="2" t="str">
        <f t="shared" ca="1" si="27"/>
        <v/>
      </c>
      <c r="E385" s="2" t="str">
        <f ca="1">IF(D385="","",MIN($E$3:E384)-D385)</f>
        <v/>
      </c>
      <c r="F385" s="30" t="str">
        <f t="shared" ca="1" si="29"/>
        <v/>
      </c>
    </row>
    <row r="386" spans="1:6" ht="21" customHeight="1">
      <c r="A386" s="4" t="str">
        <f t="shared" ca="1" si="28"/>
        <v/>
      </c>
      <c r="B386" s="30" t="str">
        <f t="shared" ca="1" si="26"/>
        <v/>
      </c>
      <c r="C386" s="31" t="str">
        <f t="shared" ca="1" si="25"/>
        <v/>
      </c>
      <c r="D386" s="2" t="str">
        <f t="shared" ca="1" si="27"/>
        <v/>
      </c>
      <c r="E386" s="2" t="str">
        <f ca="1">IF(D386="","",MIN($E$3:E385)-D386)</f>
        <v/>
      </c>
      <c r="F386" s="30" t="str">
        <f t="shared" ca="1" si="29"/>
        <v/>
      </c>
    </row>
    <row r="387" spans="1:6" ht="21" customHeight="1">
      <c r="A387" s="4" t="str">
        <f t="shared" ca="1" si="28"/>
        <v/>
      </c>
      <c r="B387" s="30" t="str">
        <f t="shared" ca="1" si="26"/>
        <v/>
      </c>
      <c r="C387" s="31" t="str">
        <f t="shared" ca="1" si="25"/>
        <v/>
      </c>
      <c r="D387" s="2" t="str">
        <f t="shared" ca="1" si="27"/>
        <v/>
      </c>
      <c r="E387" s="2" t="str">
        <f ca="1">IF(D387="","",MIN($E$3:E386)-D387)</f>
        <v/>
      </c>
      <c r="F387" s="30" t="str">
        <f t="shared" ca="1" si="29"/>
        <v/>
      </c>
    </row>
    <row r="388" spans="1:6" ht="21" customHeight="1">
      <c r="A388" s="4" t="str">
        <f t="shared" ca="1" si="28"/>
        <v/>
      </c>
      <c r="B388" s="30" t="str">
        <f t="shared" ca="1" si="26"/>
        <v/>
      </c>
      <c r="C388" s="31" t="str">
        <f t="shared" ref="C388:C451" ca="1" si="30">IF(A388="","",IF(COUNTIF(Feries,A388)=1,"F",VLOOKUP(WEEKDAY(A388,2),TbJ,3,0)))</f>
        <v/>
      </c>
      <c r="D388" s="2" t="str">
        <f t="shared" ca="1" si="27"/>
        <v/>
      </c>
      <c r="E388" s="2" t="str">
        <f ca="1">IF(D388="","",MIN($E$3:E387)-D388)</f>
        <v/>
      </c>
      <c r="F388" s="30" t="str">
        <f t="shared" ca="1" si="29"/>
        <v/>
      </c>
    </row>
    <row r="389" spans="1:6" ht="21" customHeight="1">
      <c r="A389" s="4" t="str">
        <f t="shared" ca="1" si="28"/>
        <v/>
      </c>
      <c r="B389" s="30" t="str">
        <f t="shared" ref="B389:B452" ca="1" si="31">IF(A389="","",IF(C389="T",VLOOKUP(WEEKDAY(A389,2),TbJ,5,0),""))</f>
        <v/>
      </c>
      <c r="C389" s="31" t="str">
        <f t="shared" ca="1" si="30"/>
        <v/>
      </c>
      <c r="D389" s="2" t="str">
        <f t="shared" ref="D389:D452" ca="1" si="32">IF(B389="","",VLOOKUP(WEEKDAY(A389,2),TbJ,7,0))</f>
        <v/>
      </c>
      <c r="E389" s="2" t="str">
        <f ca="1">IF(D389="","",MIN($E$3:E388)-D389)</f>
        <v/>
      </c>
      <c r="F389" s="30" t="str">
        <f t="shared" ca="1" si="29"/>
        <v/>
      </c>
    </row>
    <row r="390" spans="1:6" ht="21" customHeight="1">
      <c r="A390" s="4" t="str">
        <f t="shared" ref="A390:A453" ca="1" si="33">IF(A389="","",IF(F389="",A389+1,""))</f>
        <v/>
      </c>
      <c r="B390" s="30" t="str">
        <f t="shared" ca="1" si="31"/>
        <v/>
      </c>
      <c r="C390" s="31" t="str">
        <f t="shared" ca="1" si="30"/>
        <v/>
      </c>
      <c r="D390" s="2" t="str">
        <f t="shared" ca="1" si="32"/>
        <v/>
      </c>
      <c r="E390" s="2" t="str">
        <f ca="1">IF(D390="","",MIN($E$3:E389)-D390)</f>
        <v/>
      </c>
      <c r="F390" s="30" t="str">
        <f t="shared" ref="F390:F453" ca="1" si="34">IF(E390="","",IF(E390&lt;0,B390+E390,""))</f>
        <v/>
      </c>
    </row>
    <row r="391" spans="1:6" ht="21" customHeight="1">
      <c r="A391" s="4" t="str">
        <f t="shared" ca="1" si="33"/>
        <v/>
      </c>
      <c r="B391" s="30" t="str">
        <f t="shared" ca="1" si="31"/>
        <v/>
      </c>
      <c r="C391" s="31" t="str">
        <f t="shared" ca="1" si="30"/>
        <v/>
      </c>
      <c r="D391" s="2" t="str">
        <f t="shared" ca="1" si="32"/>
        <v/>
      </c>
      <c r="E391" s="2" t="str">
        <f ca="1">IF(D391="","",MIN($E$3:E390)-D391)</f>
        <v/>
      </c>
      <c r="F391" s="30" t="str">
        <f t="shared" ca="1" si="34"/>
        <v/>
      </c>
    </row>
    <row r="392" spans="1:6" ht="21" customHeight="1">
      <c r="A392" s="4" t="str">
        <f t="shared" ca="1" si="33"/>
        <v/>
      </c>
      <c r="B392" s="30" t="str">
        <f t="shared" ca="1" si="31"/>
        <v/>
      </c>
      <c r="C392" s="31" t="str">
        <f t="shared" ca="1" si="30"/>
        <v/>
      </c>
      <c r="D392" s="2" t="str">
        <f t="shared" ca="1" si="32"/>
        <v/>
      </c>
      <c r="E392" s="2" t="str">
        <f ca="1">IF(D392="","",MIN($E$3:E391)-D392)</f>
        <v/>
      </c>
      <c r="F392" s="30" t="str">
        <f t="shared" ca="1" si="34"/>
        <v/>
      </c>
    </row>
    <row r="393" spans="1:6" ht="21" customHeight="1">
      <c r="A393" s="4" t="str">
        <f t="shared" ca="1" si="33"/>
        <v/>
      </c>
      <c r="B393" s="30" t="str">
        <f t="shared" ca="1" si="31"/>
        <v/>
      </c>
      <c r="C393" s="31" t="str">
        <f t="shared" ca="1" si="30"/>
        <v/>
      </c>
      <c r="D393" s="2" t="str">
        <f t="shared" ca="1" si="32"/>
        <v/>
      </c>
      <c r="E393" s="2" t="str">
        <f ca="1">IF(D393="","",MIN($E$3:E392)-D393)</f>
        <v/>
      </c>
      <c r="F393" s="30" t="str">
        <f t="shared" ca="1" si="34"/>
        <v/>
      </c>
    </row>
    <row r="394" spans="1:6" ht="21" customHeight="1">
      <c r="A394" s="4" t="str">
        <f t="shared" ca="1" si="33"/>
        <v/>
      </c>
      <c r="B394" s="30" t="str">
        <f t="shared" ca="1" si="31"/>
        <v/>
      </c>
      <c r="C394" s="31" t="str">
        <f t="shared" ca="1" si="30"/>
        <v/>
      </c>
      <c r="D394" s="2" t="str">
        <f t="shared" ca="1" si="32"/>
        <v/>
      </c>
      <c r="E394" s="2" t="str">
        <f ca="1">IF(D394="","",MIN($E$3:E393)-D394)</f>
        <v/>
      </c>
      <c r="F394" s="30" t="str">
        <f t="shared" ca="1" si="34"/>
        <v/>
      </c>
    </row>
    <row r="395" spans="1:6" ht="21" customHeight="1">
      <c r="A395" s="4" t="str">
        <f t="shared" ca="1" si="33"/>
        <v/>
      </c>
      <c r="B395" s="30" t="str">
        <f t="shared" ca="1" si="31"/>
        <v/>
      </c>
      <c r="C395" s="31" t="str">
        <f t="shared" ca="1" si="30"/>
        <v/>
      </c>
      <c r="D395" s="2" t="str">
        <f t="shared" ca="1" si="32"/>
        <v/>
      </c>
      <c r="E395" s="2" t="str">
        <f ca="1">IF(D395="","",MIN($E$3:E394)-D395)</f>
        <v/>
      </c>
      <c r="F395" s="30" t="str">
        <f t="shared" ca="1" si="34"/>
        <v/>
      </c>
    </row>
    <row r="396" spans="1:6" ht="21" customHeight="1">
      <c r="A396" s="4" t="str">
        <f t="shared" ca="1" si="33"/>
        <v/>
      </c>
      <c r="B396" s="30" t="str">
        <f t="shared" ca="1" si="31"/>
        <v/>
      </c>
      <c r="C396" s="31" t="str">
        <f t="shared" ca="1" si="30"/>
        <v/>
      </c>
      <c r="D396" s="2" t="str">
        <f t="shared" ca="1" si="32"/>
        <v/>
      </c>
      <c r="E396" s="2" t="str">
        <f ca="1">IF(D396="","",MIN($E$3:E395)-D396)</f>
        <v/>
      </c>
      <c r="F396" s="30" t="str">
        <f t="shared" ca="1" si="34"/>
        <v/>
      </c>
    </row>
    <row r="397" spans="1:6" ht="21" customHeight="1">
      <c r="A397" s="4" t="str">
        <f t="shared" ca="1" si="33"/>
        <v/>
      </c>
      <c r="B397" s="30" t="str">
        <f t="shared" ca="1" si="31"/>
        <v/>
      </c>
      <c r="C397" s="31" t="str">
        <f t="shared" ca="1" si="30"/>
        <v/>
      </c>
      <c r="D397" s="2" t="str">
        <f t="shared" ca="1" si="32"/>
        <v/>
      </c>
      <c r="E397" s="2" t="str">
        <f ca="1">IF(D397="","",MIN($E$3:E396)-D397)</f>
        <v/>
      </c>
      <c r="F397" s="30" t="str">
        <f t="shared" ca="1" si="34"/>
        <v/>
      </c>
    </row>
    <row r="398" spans="1:6" ht="21" customHeight="1">
      <c r="A398" s="4" t="str">
        <f t="shared" ca="1" si="33"/>
        <v/>
      </c>
      <c r="B398" s="30" t="str">
        <f t="shared" ca="1" si="31"/>
        <v/>
      </c>
      <c r="C398" s="31" t="str">
        <f t="shared" ca="1" si="30"/>
        <v/>
      </c>
      <c r="D398" s="2" t="str">
        <f t="shared" ca="1" si="32"/>
        <v/>
      </c>
      <c r="E398" s="2" t="str">
        <f ca="1">IF(D398="","",MIN($E$3:E397)-D398)</f>
        <v/>
      </c>
      <c r="F398" s="30" t="str">
        <f t="shared" ca="1" si="34"/>
        <v/>
      </c>
    </row>
    <row r="399" spans="1:6" ht="21" customHeight="1">
      <c r="A399" s="4" t="str">
        <f t="shared" ca="1" si="33"/>
        <v/>
      </c>
      <c r="B399" s="30" t="str">
        <f t="shared" ca="1" si="31"/>
        <v/>
      </c>
      <c r="C399" s="31" t="str">
        <f t="shared" ca="1" si="30"/>
        <v/>
      </c>
      <c r="D399" s="2" t="str">
        <f t="shared" ca="1" si="32"/>
        <v/>
      </c>
      <c r="E399" s="2" t="str">
        <f ca="1">IF(D399="","",MIN($E$3:E398)-D399)</f>
        <v/>
      </c>
      <c r="F399" s="30" t="str">
        <f t="shared" ca="1" si="34"/>
        <v/>
      </c>
    </row>
    <row r="400" spans="1:6" ht="21" customHeight="1">
      <c r="A400" s="4" t="str">
        <f t="shared" ca="1" si="33"/>
        <v/>
      </c>
      <c r="B400" s="30" t="str">
        <f t="shared" ca="1" si="31"/>
        <v/>
      </c>
      <c r="C400" s="31" t="str">
        <f t="shared" ca="1" si="30"/>
        <v/>
      </c>
      <c r="D400" s="2" t="str">
        <f t="shared" ca="1" si="32"/>
        <v/>
      </c>
      <c r="E400" s="2" t="str">
        <f ca="1">IF(D400="","",MIN($E$3:E399)-D400)</f>
        <v/>
      </c>
      <c r="F400" s="30" t="str">
        <f t="shared" ca="1" si="34"/>
        <v/>
      </c>
    </row>
    <row r="401" spans="1:6" ht="21" customHeight="1">
      <c r="A401" s="4" t="str">
        <f t="shared" ca="1" si="33"/>
        <v/>
      </c>
      <c r="B401" s="30" t="str">
        <f t="shared" ca="1" si="31"/>
        <v/>
      </c>
      <c r="C401" s="31" t="str">
        <f t="shared" ca="1" si="30"/>
        <v/>
      </c>
      <c r="D401" s="2" t="str">
        <f t="shared" ca="1" si="32"/>
        <v/>
      </c>
      <c r="E401" s="2" t="str">
        <f ca="1">IF(D401="","",MIN($E$3:E400)-D401)</f>
        <v/>
      </c>
      <c r="F401" s="30" t="str">
        <f t="shared" ca="1" si="34"/>
        <v/>
      </c>
    </row>
    <row r="402" spans="1:6" ht="21" customHeight="1">
      <c r="A402" s="4" t="str">
        <f t="shared" ca="1" si="33"/>
        <v/>
      </c>
      <c r="B402" s="30" t="str">
        <f t="shared" ca="1" si="31"/>
        <v/>
      </c>
      <c r="C402" s="31" t="str">
        <f t="shared" ca="1" si="30"/>
        <v/>
      </c>
      <c r="D402" s="2" t="str">
        <f t="shared" ca="1" si="32"/>
        <v/>
      </c>
      <c r="E402" s="2" t="str">
        <f ca="1">IF(D402="","",MIN($E$3:E401)-D402)</f>
        <v/>
      </c>
      <c r="F402" s="30" t="str">
        <f t="shared" ca="1" si="34"/>
        <v/>
      </c>
    </row>
    <row r="403" spans="1:6" ht="21" customHeight="1">
      <c r="A403" s="4" t="str">
        <f t="shared" ca="1" si="33"/>
        <v/>
      </c>
      <c r="B403" s="30" t="str">
        <f t="shared" ca="1" si="31"/>
        <v/>
      </c>
      <c r="C403" s="31" t="str">
        <f t="shared" ca="1" si="30"/>
        <v/>
      </c>
      <c r="D403" s="2" t="str">
        <f t="shared" ca="1" si="32"/>
        <v/>
      </c>
      <c r="E403" s="2" t="str">
        <f ca="1">IF(D403="","",MIN($E$3:E402)-D403)</f>
        <v/>
      </c>
      <c r="F403" s="30" t="str">
        <f t="shared" ca="1" si="34"/>
        <v/>
      </c>
    </row>
    <row r="404" spans="1:6" ht="21" customHeight="1">
      <c r="A404" s="4" t="str">
        <f t="shared" ca="1" si="33"/>
        <v/>
      </c>
      <c r="B404" s="30" t="str">
        <f t="shared" ca="1" si="31"/>
        <v/>
      </c>
      <c r="C404" s="31" t="str">
        <f t="shared" ca="1" si="30"/>
        <v/>
      </c>
      <c r="D404" s="2" t="str">
        <f t="shared" ca="1" si="32"/>
        <v/>
      </c>
      <c r="E404" s="2" t="str">
        <f ca="1">IF(D404="","",MIN($E$3:E403)-D404)</f>
        <v/>
      </c>
      <c r="F404" s="30" t="str">
        <f t="shared" ca="1" si="34"/>
        <v/>
      </c>
    </row>
    <row r="405" spans="1:6" ht="21" customHeight="1">
      <c r="A405" s="4" t="str">
        <f t="shared" ca="1" si="33"/>
        <v/>
      </c>
      <c r="B405" s="30" t="str">
        <f t="shared" ca="1" si="31"/>
        <v/>
      </c>
      <c r="C405" s="31" t="str">
        <f t="shared" ca="1" si="30"/>
        <v/>
      </c>
      <c r="D405" s="2" t="str">
        <f t="shared" ca="1" si="32"/>
        <v/>
      </c>
      <c r="E405" s="2" t="str">
        <f ca="1">IF(D405="","",MIN($E$3:E404)-D405)</f>
        <v/>
      </c>
      <c r="F405" s="30" t="str">
        <f t="shared" ca="1" si="34"/>
        <v/>
      </c>
    </row>
    <row r="406" spans="1:6" ht="21" customHeight="1">
      <c r="A406" s="4" t="str">
        <f t="shared" ca="1" si="33"/>
        <v/>
      </c>
      <c r="B406" s="30" t="str">
        <f t="shared" ca="1" si="31"/>
        <v/>
      </c>
      <c r="C406" s="31" t="str">
        <f t="shared" ca="1" si="30"/>
        <v/>
      </c>
      <c r="D406" s="2" t="str">
        <f t="shared" ca="1" si="32"/>
        <v/>
      </c>
      <c r="E406" s="2" t="str">
        <f ca="1">IF(D406="","",MIN($E$3:E405)-D406)</f>
        <v/>
      </c>
      <c r="F406" s="30" t="str">
        <f t="shared" ca="1" si="34"/>
        <v/>
      </c>
    </row>
    <row r="407" spans="1:6" ht="21" customHeight="1">
      <c r="A407" s="4" t="str">
        <f t="shared" ca="1" si="33"/>
        <v/>
      </c>
      <c r="B407" s="30" t="str">
        <f t="shared" ca="1" si="31"/>
        <v/>
      </c>
      <c r="C407" s="31" t="str">
        <f t="shared" ca="1" si="30"/>
        <v/>
      </c>
      <c r="D407" s="2" t="str">
        <f t="shared" ca="1" si="32"/>
        <v/>
      </c>
      <c r="E407" s="2" t="str">
        <f ca="1">IF(D407="","",MIN($E$3:E406)-D407)</f>
        <v/>
      </c>
      <c r="F407" s="30" t="str">
        <f t="shared" ca="1" si="34"/>
        <v/>
      </c>
    </row>
    <row r="408" spans="1:6" ht="21" customHeight="1">
      <c r="A408" s="4" t="str">
        <f t="shared" ca="1" si="33"/>
        <v/>
      </c>
      <c r="B408" s="30" t="str">
        <f t="shared" ca="1" si="31"/>
        <v/>
      </c>
      <c r="C408" s="31" t="str">
        <f t="shared" ca="1" si="30"/>
        <v/>
      </c>
      <c r="D408" s="2" t="str">
        <f t="shared" ca="1" si="32"/>
        <v/>
      </c>
      <c r="E408" s="2" t="str">
        <f ca="1">IF(D408="","",MIN($E$3:E407)-D408)</f>
        <v/>
      </c>
      <c r="F408" s="30" t="str">
        <f t="shared" ca="1" si="34"/>
        <v/>
      </c>
    </row>
    <row r="409" spans="1:6" ht="21" customHeight="1">
      <c r="A409" s="4" t="str">
        <f t="shared" ca="1" si="33"/>
        <v/>
      </c>
      <c r="B409" s="30" t="str">
        <f t="shared" ca="1" si="31"/>
        <v/>
      </c>
      <c r="C409" s="31" t="str">
        <f t="shared" ca="1" si="30"/>
        <v/>
      </c>
      <c r="D409" s="2" t="str">
        <f t="shared" ca="1" si="32"/>
        <v/>
      </c>
      <c r="E409" s="2" t="str">
        <f ca="1">IF(D409="","",MIN($E$3:E408)-D409)</f>
        <v/>
      </c>
      <c r="F409" s="30" t="str">
        <f t="shared" ca="1" si="34"/>
        <v/>
      </c>
    </row>
    <row r="410" spans="1:6" ht="21" customHeight="1">
      <c r="A410" s="4" t="str">
        <f t="shared" ca="1" si="33"/>
        <v/>
      </c>
      <c r="B410" s="30" t="str">
        <f t="shared" ca="1" si="31"/>
        <v/>
      </c>
      <c r="C410" s="31" t="str">
        <f t="shared" ca="1" si="30"/>
        <v/>
      </c>
      <c r="D410" s="2" t="str">
        <f t="shared" ca="1" si="32"/>
        <v/>
      </c>
      <c r="E410" s="2" t="str">
        <f ca="1">IF(D410="","",MIN($E$3:E409)-D410)</f>
        <v/>
      </c>
      <c r="F410" s="30" t="str">
        <f t="shared" ca="1" si="34"/>
        <v/>
      </c>
    </row>
    <row r="411" spans="1:6" ht="21" customHeight="1">
      <c r="A411" s="4" t="str">
        <f t="shared" ca="1" si="33"/>
        <v/>
      </c>
      <c r="B411" s="30" t="str">
        <f t="shared" ca="1" si="31"/>
        <v/>
      </c>
      <c r="C411" s="31" t="str">
        <f t="shared" ca="1" si="30"/>
        <v/>
      </c>
      <c r="D411" s="2" t="str">
        <f t="shared" ca="1" si="32"/>
        <v/>
      </c>
      <c r="E411" s="2" t="str">
        <f ca="1">IF(D411="","",MIN($E$3:E410)-D411)</f>
        <v/>
      </c>
      <c r="F411" s="30" t="str">
        <f t="shared" ca="1" si="34"/>
        <v/>
      </c>
    </row>
    <row r="412" spans="1:6" ht="21" customHeight="1">
      <c r="A412" s="4" t="str">
        <f t="shared" ca="1" si="33"/>
        <v/>
      </c>
      <c r="B412" s="30" t="str">
        <f t="shared" ca="1" si="31"/>
        <v/>
      </c>
      <c r="C412" s="31" t="str">
        <f t="shared" ca="1" si="30"/>
        <v/>
      </c>
      <c r="D412" s="2" t="str">
        <f t="shared" ca="1" si="32"/>
        <v/>
      </c>
      <c r="E412" s="2" t="str">
        <f ca="1">IF(D412="","",MIN($E$3:E411)-D412)</f>
        <v/>
      </c>
      <c r="F412" s="30" t="str">
        <f t="shared" ca="1" si="34"/>
        <v/>
      </c>
    </row>
    <row r="413" spans="1:6" ht="21" customHeight="1">
      <c r="A413" s="4" t="str">
        <f t="shared" ca="1" si="33"/>
        <v/>
      </c>
      <c r="B413" s="30" t="str">
        <f t="shared" ca="1" si="31"/>
        <v/>
      </c>
      <c r="C413" s="31" t="str">
        <f t="shared" ca="1" si="30"/>
        <v/>
      </c>
      <c r="D413" s="2" t="str">
        <f t="shared" ca="1" si="32"/>
        <v/>
      </c>
      <c r="E413" s="2" t="str">
        <f ca="1">IF(D413="","",MIN($E$3:E412)-D413)</f>
        <v/>
      </c>
      <c r="F413" s="30" t="str">
        <f t="shared" ca="1" si="34"/>
        <v/>
      </c>
    </row>
    <row r="414" spans="1:6" ht="21" customHeight="1">
      <c r="A414" s="4" t="str">
        <f t="shared" ca="1" si="33"/>
        <v/>
      </c>
      <c r="B414" s="30" t="str">
        <f t="shared" ca="1" si="31"/>
        <v/>
      </c>
      <c r="C414" s="31" t="str">
        <f t="shared" ca="1" si="30"/>
        <v/>
      </c>
      <c r="D414" s="2" t="str">
        <f t="shared" ca="1" si="32"/>
        <v/>
      </c>
      <c r="E414" s="2" t="str">
        <f ca="1">IF(D414="","",MIN($E$3:E413)-D414)</f>
        <v/>
      </c>
      <c r="F414" s="30" t="str">
        <f t="shared" ca="1" si="34"/>
        <v/>
      </c>
    </row>
    <row r="415" spans="1:6" ht="21" customHeight="1">
      <c r="A415" s="4" t="str">
        <f t="shared" ca="1" si="33"/>
        <v/>
      </c>
      <c r="B415" s="30" t="str">
        <f t="shared" ca="1" si="31"/>
        <v/>
      </c>
      <c r="C415" s="31" t="str">
        <f t="shared" ca="1" si="30"/>
        <v/>
      </c>
      <c r="D415" s="2" t="str">
        <f t="shared" ca="1" si="32"/>
        <v/>
      </c>
      <c r="E415" s="2" t="str">
        <f ca="1">IF(D415="","",MIN($E$3:E414)-D415)</f>
        <v/>
      </c>
      <c r="F415" s="30" t="str">
        <f t="shared" ca="1" si="34"/>
        <v/>
      </c>
    </row>
    <row r="416" spans="1:6" ht="21" customHeight="1">
      <c r="A416" s="4" t="str">
        <f t="shared" ca="1" si="33"/>
        <v/>
      </c>
      <c r="B416" s="30" t="str">
        <f t="shared" ca="1" si="31"/>
        <v/>
      </c>
      <c r="C416" s="31" t="str">
        <f t="shared" ca="1" si="30"/>
        <v/>
      </c>
      <c r="D416" s="2" t="str">
        <f t="shared" ca="1" si="32"/>
        <v/>
      </c>
      <c r="E416" s="2" t="str">
        <f ca="1">IF(D416="","",MIN($E$3:E415)-D416)</f>
        <v/>
      </c>
      <c r="F416" s="30" t="str">
        <f t="shared" ca="1" si="34"/>
        <v/>
      </c>
    </row>
    <row r="417" spans="1:6" ht="21" customHeight="1">
      <c r="A417" s="4" t="str">
        <f t="shared" ca="1" si="33"/>
        <v/>
      </c>
      <c r="B417" s="30" t="str">
        <f t="shared" ca="1" si="31"/>
        <v/>
      </c>
      <c r="C417" s="31" t="str">
        <f t="shared" ca="1" si="30"/>
        <v/>
      </c>
      <c r="D417" s="2" t="str">
        <f t="shared" ca="1" si="32"/>
        <v/>
      </c>
      <c r="E417" s="2" t="str">
        <f ca="1">IF(D417="","",MIN($E$3:E416)-D417)</f>
        <v/>
      </c>
      <c r="F417" s="30" t="str">
        <f t="shared" ca="1" si="34"/>
        <v/>
      </c>
    </row>
    <row r="418" spans="1:6" ht="21" customHeight="1">
      <c r="A418" s="4" t="str">
        <f t="shared" ca="1" si="33"/>
        <v/>
      </c>
      <c r="B418" s="30" t="str">
        <f t="shared" ca="1" si="31"/>
        <v/>
      </c>
      <c r="C418" s="31" t="str">
        <f t="shared" ca="1" si="30"/>
        <v/>
      </c>
      <c r="D418" s="2" t="str">
        <f t="shared" ca="1" si="32"/>
        <v/>
      </c>
      <c r="E418" s="2" t="str">
        <f ca="1">IF(D418="","",MIN($E$3:E417)-D418)</f>
        <v/>
      </c>
      <c r="F418" s="30" t="str">
        <f t="shared" ca="1" si="34"/>
        <v/>
      </c>
    </row>
    <row r="419" spans="1:6" ht="21" customHeight="1">
      <c r="A419" s="4" t="str">
        <f t="shared" ca="1" si="33"/>
        <v/>
      </c>
      <c r="B419" s="30" t="str">
        <f t="shared" ca="1" si="31"/>
        <v/>
      </c>
      <c r="C419" s="31" t="str">
        <f t="shared" ca="1" si="30"/>
        <v/>
      </c>
      <c r="D419" s="2" t="str">
        <f t="shared" ca="1" si="32"/>
        <v/>
      </c>
      <c r="E419" s="2" t="str">
        <f ca="1">IF(D419="","",MIN($E$3:E418)-D419)</f>
        <v/>
      </c>
      <c r="F419" s="30" t="str">
        <f t="shared" ca="1" si="34"/>
        <v/>
      </c>
    </row>
    <row r="420" spans="1:6" ht="21" customHeight="1">
      <c r="A420" s="4" t="str">
        <f t="shared" ca="1" si="33"/>
        <v/>
      </c>
      <c r="B420" s="30" t="str">
        <f t="shared" ca="1" si="31"/>
        <v/>
      </c>
      <c r="C420" s="31" t="str">
        <f t="shared" ca="1" si="30"/>
        <v/>
      </c>
      <c r="D420" s="2" t="str">
        <f t="shared" ca="1" si="32"/>
        <v/>
      </c>
      <c r="E420" s="2" t="str">
        <f ca="1">IF(D420="","",MIN($E$3:E419)-D420)</f>
        <v/>
      </c>
      <c r="F420" s="30" t="str">
        <f t="shared" ca="1" si="34"/>
        <v/>
      </c>
    </row>
    <row r="421" spans="1:6" ht="21" customHeight="1">
      <c r="A421" s="4" t="str">
        <f t="shared" ca="1" si="33"/>
        <v/>
      </c>
      <c r="B421" s="30" t="str">
        <f t="shared" ca="1" si="31"/>
        <v/>
      </c>
      <c r="C421" s="31" t="str">
        <f t="shared" ca="1" si="30"/>
        <v/>
      </c>
      <c r="D421" s="2" t="str">
        <f t="shared" ca="1" si="32"/>
        <v/>
      </c>
      <c r="E421" s="2" t="str">
        <f ca="1">IF(D421="","",MIN($E$3:E420)-D421)</f>
        <v/>
      </c>
      <c r="F421" s="30" t="str">
        <f t="shared" ca="1" si="34"/>
        <v/>
      </c>
    </row>
    <row r="422" spans="1:6" ht="21" customHeight="1">
      <c r="A422" s="4" t="str">
        <f t="shared" ca="1" si="33"/>
        <v/>
      </c>
      <c r="B422" s="30" t="str">
        <f t="shared" ca="1" si="31"/>
        <v/>
      </c>
      <c r="C422" s="31" t="str">
        <f t="shared" ca="1" si="30"/>
        <v/>
      </c>
      <c r="D422" s="2" t="str">
        <f t="shared" ca="1" si="32"/>
        <v/>
      </c>
      <c r="E422" s="2" t="str">
        <f ca="1">IF(D422="","",MIN($E$3:E421)-D422)</f>
        <v/>
      </c>
      <c r="F422" s="30" t="str">
        <f t="shared" ca="1" si="34"/>
        <v/>
      </c>
    </row>
    <row r="423" spans="1:6" ht="21" customHeight="1">
      <c r="A423" s="4" t="str">
        <f t="shared" ca="1" si="33"/>
        <v/>
      </c>
      <c r="B423" s="30" t="str">
        <f t="shared" ca="1" si="31"/>
        <v/>
      </c>
      <c r="C423" s="31" t="str">
        <f t="shared" ca="1" si="30"/>
        <v/>
      </c>
      <c r="D423" s="2" t="str">
        <f t="shared" ca="1" si="32"/>
        <v/>
      </c>
      <c r="E423" s="2" t="str">
        <f ca="1">IF(D423="","",MIN($E$3:E422)-D423)</f>
        <v/>
      </c>
      <c r="F423" s="30" t="str">
        <f t="shared" ca="1" si="34"/>
        <v/>
      </c>
    </row>
    <row r="424" spans="1:6" ht="21" customHeight="1">
      <c r="A424" s="4" t="str">
        <f t="shared" ca="1" si="33"/>
        <v/>
      </c>
      <c r="B424" s="30" t="str">
        <f t="shared" ca="1" si="31"/>
        <v/>
      </c>
      <c r="C424" s="31" t="str">
        <f t="shared" ca="1" si="30"/>
        <v/>
      </c>
      <c r="D424" s="2" t="str">
        <f t="shared" ca="1" si="32"/>
        <v/>
      </c>
      <c r="E424" s="2" t="str">
        <f ca="1">IF(D424="","",MIN($E$3:E423)-D424)</f>
        <v/>
      </c>
      <c r="F424" s="30" t="str">
        <f t="shared" ca="1" si="34"/>
        <v/>
      </c>
    </row>
    <row r="425" spans="1:6" ht="21" customHeight="1">
      <c r="A425" s="4" t="str">
        <f t="shared" ca="1" si="33"/>
        <v/>
      </c>
      <c r="B425" s="30" t="str">
        <f t="shared" ca="1" si="31"/>
        <v/>
      </c>
      <c r="C425" s="31" t="str">
        <f t="shared" ca="1" si="30"/>
        <v/>
      </c>
      <c r="D425" s="2" t="str">
        <f t="shared" ca="1" si="32"/>
        <v/>
      </c>
      <c r="E425" s="2" t="str">
        <f ca="1">IF(D425="","",MIN($E$3:E424)-D425)</f>
        <v/>
      </c>
      <c r="F425" s="30" t="str">
        <f t="shared" ca="1" si="34"/>
        <v/>
      </c>
    </row>
    <row r="426" spans="1:6" ht="21" customHeight="1">
      <c r="A426" s="4" t="str">
        <f t="shared" ca="1" si="33"/>
        <v/>
      </c>
      <c r="B426" s="30" t="str">
        <f t="shared" ca="1" si="31"/>
        <v/>
      </c>
      <c r="C426" s="31" t="str">
        <f t="shared" ca="1" si="30"/>
        <v/>
      </c>
      <c r="D426" s="2" t="str">
        <f t="shared" ca="1" si="32"/>
        <v/>
      </c>
      <c r="E426" s="2" t="str">
        <f ca="1">IF(D426="","",MIN($E$3:E425)-D426)</f>
        <v/>
      </c>
      <c r="F426" s="30" t="str">
        <f t="shared" ca="1" si="34"/>
        <v/>
      </c>
    </row>
    <row r="427" spans="1:6" ht="21" customHeight="1">
      <c r="A427" s="4" t="str">
        <f t="shared" ca="1" si="33"/>
        <v/>
      </c>
      <c r="B427" s="30" t="str">
        <f t="shared" ca="1" si="31"/>
        <v/>
      </c>
      <c r="C427" s="31" t="str">
        <f t="shared" ca="1" si="30"/>
        <v/>
      </c>
      <c r="D427" s="2" t="str">
        <f t="shared" ca="1" si="32"/>
        <v/>
      </c>
      <c r="E427" s="2" t="str">
        <f ca="1">IF(D427="","",MIN($E$3:E426)-D427)</f>
        <v/>
      </c>
      <c r="F427" s="30" t="str">
        <f t="shared" ca="1" si="34"/>
        <v/>
      </c>
    </row>
    <row r="428" spans="1:6" ht="21" customHeight="1">
      <c r="A428" s="4" t="str">
        <f t="shared" ca="1" si="33"/>
        <v/>
      </c>
      <c r="B428" s="30" t="str">
        <f t="shared" ca="1" si="31"/>
        <v/>
      </c>
      <c r="C428" s="31" t="str">
        <f t="shared" ca="1" si="30"/>
        <v/>
      </c>
      <c r="D428" s="2" t="str">
        <f t="shared" ca="1" si="32"/>
        <v/>
      </c>
      <c r="E428" s="2" t="str">
        <f ca="1">IF(D428="","",MIN($E$3:E427)-D428)</f>
        <v/>
      </c>
      <c r="F428" s="30" t="str">
        <f t="shared" ca="1" si="34"/>
        <v/>
      </c>
    </row>
    <row r="429" spans="1:6" ht="21" customHeight="1">
      <c r="A429" s="4" t="str">
        <f t="shared" ca="1" si="33"/>
        <v/>
      </c>
      <c r="B429" s="30" t="str">
        <f t="shared" ca="1" si="31"/>
        <v/>
      </c>
      <c r="C429" s="31" t="str">
        <f t="shared" ca="1" si="30"/>
        <v/>
      </c>
      <c r="D429" s="2" t="str">
        <f t="shared" ca="1" si="32"/>
        <v/>
      </c>
      <c r="E429" s="2" t="str">
        <f ca="1">IF(D429="","",MIN($E$3:E428)-D429)</f>
        <v/>
      </c>
      <c r="F429" s="30" t="str">
        <f t="shared" ca="1" si="34"/>
        <v/>
      </c>
    </row>
    <row r="430" spans="1:6" ht="21" customHeight="1">
      <c r="A430" s="4" t="str">
        <f t="shared" ca="1" si="33"/>
        <v/>
      </c>
      <c r="B430" s="30" t="str">
        <f t="shared" ca="1" si="31"/>
        <v/>
      </c>
      <c r="C430" s="31" t="str">
        <f t="shared" ca="1" si="30"/>
        <v/>
      </c>
      <c r="D430" s="2" t="str">
        <f t="shared" ca="1" si="32"/>
        <v/>
      </c>
      <c r="E430" s="2" t="str">
        <f ca="1">IF(D430="","",MIN($E$3:E429)-D430)</f>
        <v/>
      </c>
      <c r="F430" s="30" t="str">
        <f t="shared" ca="1" si="34"/>
        <v/>
      </c>
    </row>
    <row r="431" spans="1:6" ht="21" customHeight="1">
      <c r="A431" s="4" t="str">
        <f t="shared" ca="1" si="33"/>
        <v/>
      </c>
      <c r="B431" s="30" t="str">
        <f t="shared" ca="1" si="31"/>
        <v/>
      </c>
      <c r="C431" s="31" t="str">
        <f t="shared" ca="1" si="30"/>
        <v/>
      </c>
      <c r="D431" s="2" t="str">
        <f t="shared" ca="1" si="32"/>
        <v/>
      </c>
      <c r="E431" s="2" t="str">
        <f ca="1">IF(D431="","",MIN($E$3:E430)-D431)</f>
        <v/>
      </c>
      <c r="F431" s="30" t="str">
        <f t="shared" ca="1" si="34"/>
        <v/>
      </c>
    </row>
    <row r="432" spans="1:6" ht="21" customHeight="1">
      <c r="A432" s="4" t="str">
        <f t="shared" ca="1" si="33"/>
        <v/>
      </c>
      <c r="B432" s="30" t="str">
        <f t="shared" ca="1" si="31"/>
        <v/>
      </c>
      <c r="C432" s="31" t="str">
        <f t="shared" ca="1" si="30"/>
        <v/>
      </c>
      <c r="D432" s="2" t="str">
        <f t="shared" ca="1" si="32"/>
        <v/>
      </c>
      <c r="E432" s="2" t="str">
        <f ca="1">IF(D432="","",MIN($E$3:E431)-D432)</f>
        <v/>
      </c>
      <c r="F432" s="30" t="str">
        <f t="shared" ca="1" si="34"/>
        <v/>
      </c>
    </row>
    <row r="433" spans="1:6" ht="21" customHeight="1">
      <c r="A433" s="4" t="str">
        <f t="shared" ca="1" si="33"/>
        <v/>
      </c>
      <c r="B433" s="30" t="str">
        <f t="shared" ca="1" si="31"/>
        <v/>
      </c>
      <c r="C433" s="31" t="str">
        <f t="shared" ca="1" si="30"/>
        <v/>
      </c>
      <c r="D433" s="2" t="str">
        <f t="shared" ca="1" si="32"/>
        <v/>
      </c>
      <c r="E433" s="2" t="str">
        <f ca="1">IF(D433="","",MIN($E$3:E432)-D433)</f>
        <v/>
      </c>
      <c r="F433" s="30" t="str">
        <f t="shared" ca="1" si="34"/>
        <v/>
      </c>
    </row>
    <row r="434" spans="1:6" ht="21" customHeight="1">
      <c r="A434" s="4" t="str">
        <f t="shared" ca="1" si="33"/>
        <v/>
      </c>
      <c r="B434" s="30" t="str">
        <f t="shared" ca="1" si="31"/>
        <v/>
      </c>
      <c r="C434" s="31" t="str">
        <f t="shared" ca="1" si="30"/>
        <v/>
      </c>
      <c r="D434" s="2" t="str">
        <f t="shared" ca="1" si="32"/>
        <v/>
      </c>
      <c r="E434" s="2" t="str">
        <f ca="1">IF(D434="","",MIN($E$3:E433)-D434)</f>
        <v/>
      </c>
      <c r="F434" s="30" t="str">
        <f t="shared" ca="1" si="34"/>
        <v/>
      </c>
    </row>
    <row r="435" spans="1:6" ht="21" customHeight="1">
      <c r="A435" s="4" t="str">
        <f t="shared" ca="1" si="33"/>
        <v/>
      </c>
      <c r="B435" s="30" t="str">
        <f t="shared" ca="1" si="31"/>
        <v/>
      </c>
      <c r="C435" s="31" t="str">
        <f t="shared" ca="1" si="30"/>
        <v/>
      </c>
      <c r="D435" s="2" t="str">
        <f t="shared" ca="1" si="32"/>
        <v/>
      </c>
      <c r="E435" s="2" t="str">
        <f ca="1">IF(D435="","",MIN($E$3:E434)-D435)</f>
        <v/>
      </c>
      <c r="F435" s="30" t="str">
        <f t="shared" ca="1" si="34"/>
        <v/>
      </c>
    </row>
    <row r="436" spans="1:6" ht="21" customHeight="1">
      <c r="A436" s="4" t="str">
        <f t="shared" ca="1" si="33"/>
        <v/>
      </c>
      <c r="B436" s="30" t="str">
        <f t="shared" ca="1" si="31"/>
        <v/>
      </c>
      <c r="C436" s="31" t="str">
        <f t="shared" ca="1" si="30"/>
        <v/>
      </c>
      <c r="D436" s="2" t="str">
        <f t="shared" ca="1" si="32"/>
        <v/>
      </c>
      <c r="E436" s="2" t="str">
        <f ca="1">IF(D436="","",MIN($E$3:E435)-D436)</f>
        <v/>
      </c>
      <c r="F436" s="30" t="str">
        <f t="shared" ca="1" si="34"/>
        <v/>
      </c>
    </row>
    <row r="437" spans="1:6" ht="21" customHeight="1">
      <c r="A437" s="4" t="str">
        <f t="shared" ca="1" si="33"/>
        <v/>
      </c>
      <c r="B437" s="30" t="str">
        <f t="shared" ca="1" si="31"/>
        <v/>
      </c>
      <c r="C437" s="31" t="str">
        <f t="shared" ca="1" si="30"/>
        <v/>
      </c>
      <c r="D437" s="2" t="str">
        <f t="shared" ca="1" si="32"/>
        <v/>
      </c>
      <c r="E437" s="2" t="str">
        <f ca="1">IF(D437="","",MIN($E$3:E436)-D437)</f>
        <v/>
      </c>
      <c r="F437" s="30" t="str">
        <f t="shared" ca="1" si="34"/>
        <v/>
      </c>
    </row>
    <row r="438" spans="1:6" ht="21" customHeight="1">
      <c r="A438" s="4" t="str">
        <f t="shared" ca="1" si="33"/>
        <v/>
      </c>
      <c r="B438" s="30" t="str">
        <f t="shared" ca="1" si="31"/>
        <v/>
      </c>
      <c r="C438" s="31" t="str">
        <f t="shared" ca="1" si="30"/>
        <v/>
      </c>
      <c r="D438" s="2" t="str">
        <f t="shared" ca="1" si="32"/>
        <v/>
      </c>
      <c r="E438" s="2" t="str">
        <f ca="1">IF(D438="","",MIN($E$3:E437)-D438)</f>
        <v/>
      </c>
      <c r="F438" s="30" t="str">
        <f t="shared" ca="1" si="34"/>
        <v/>
      </c>
    </row>
    <row r="439" spans="1:6" ht="21" customHeight="1">
      <c r="A439" s="4" t="str">
        <f t="shared" ca="1" si="33"/>
        <v/>
      </c>
      <c r="B439" s="30" t="str">
        <f t="shared" ca="1" si="31"/>
        <v/>
      </c>
      <c r="C439" s="31" t="str">
        <f t="shared" ca="1" si="30"/>
        <v/>
      </c>
      <c r="D439" s="2" t="str">
        <f t="shared" ca="1" si="32"/>
        <v/>
      </c>
      <c r="E439" s="2" t="str">
        <f ca="1">IF(D439="","",MIN($E$3:E438)-D439)</f>
        <v/>
      </c>
      <c r="F439" s="30" t="str">
        <f t="shared" ca="1" si="34"/>
        <v/>
      </c>
    </row>
    <row r="440" spans="1:6" ht="21" customHeight="1">
      <c r="A440" s="4" t="str">
        <f t="shared" ca="1" si="33"/>
        <v/>
      </c>
      <c r="B440" s="30" t="str">
        <f t="shared" ca="1" si="31"/>
        <v/>
      </c>
      <c r="C440" s="31" t="str">
        <f t="shared" ca="1" si="30"/>
        <v/>
      </c>
      <c r="D440" s="2" t="str">
        <f t="shared" ca="1" si="32"/>
        <v/>
      </c>
      <c r="E440" s="2" t="str">
        <f ca="1">IF(D440="","",MIN($E$3:E439)-D440)</f>
        <v/>
      </c>
      <c r="F440" s="30" t="str">
        <f t="shared" ca="1" si="34"/>
        <v/>
      </c>
    </row>
    <row r="441" spans="1:6" ht="21" customHeight="1">
      <c r="A441" s="4" t="str">
        <f t="shared" ca="1" si="33"/>
        <v/>
      </c>
      <c r="B441" s="30" t="str">
        <f t="shared" ca="1" si="31"/>
        <v/>
      </c>
      <c r="C441" s="31" t="str">
        <f t="shared" ca="1" si="30"/>
        <v/>
      </c>
      <c r="D441" s="2" t="str">
        <f t="shared" ca="1" si="32"/>
        <v/>
      </c>
      <c r="E441" s="2" t="str">
        <f ca="1">IF(D441="","",MIN($E$3:E440)-D441)</f>
        <v/>
      </c>
      <c r="F441" s="30" t="str">
        <f t="shared" ca="1" si="34"/>
        <v/>
      </c>
    </row>
    <row r="442" spans="1:6" ht="21" customHeight="1">
      <c r="A442" s="4" t="str">
        <f t="shared" ca="1" si="33"/>
        <v/>
      </c>
      <c r="B442" s="30" t="str">
        <f t="shared" ca="1" si="31"/>
        <v/>
      </c>
      <c r="C442" s="31" t="str">
        <f t="shared" ca="1" si="30"/>
        <v/>
      </c>
      <c r="D442" s="2" t="str">
        <f t="shared" ca="1" si="32"/>
        <v/>
      </c>
      <c r="E442" s="2" t="str">
        <f ca="1">IF(D442="","",MIN($E$3:E441)-D442)</f>
        <v/>
      </c>
      <c r="F442" s="30" t="str">
        <f t="shared" ca="1" si="34"/>
        <v/>
      </c>
    </row>
    <row r="443" spans="1:6" ht="21" customHeight="1">
      <c r="A443" s="4" t="str">
        <f t="shared" ca="1" si="33"/>
        <v/>
      </c>
      <c r="B443" s="30" t="str">
        <f t="shared" ca="1" si="31"/>
        <v/>
      </c>
      <c r="C443" s="31" t="str">
        <f t="shared" ca="1" si="30"/>
        <v/>
      </c>
      <c r="D443" s="2" t="str">
        <f t="shared" ca="1" si="32"/>
        <v/>
      </c>
      <c r="E443" s="2" t="str">
        <f ca="1">IF(D443="","",MIN($E$3:E442)-D443)</f>
        <v/>
      </c>
      <c r="F443" s="30" t="str">
        <f t="shared" ca="1" si="34"/>
        <v/>
      </c>
    </row>
    <row r="444" spans="1:6" ht="21" customHeight="1">
      <c r="A444" s="4" t="str">
        <f t="shared" ca="1" si="33"/>
        <v/>
      </c>
      <c r="B444" s="30" t="str">
        <f t="shared" ca="1" si="31"/>
        <v/>
      </c>
      <c r="C444" s="31" t="str">
        <f t="shared" ca="1" si="30"/>
        <v/>
      </c>
      <c r="D444" s="2" t="str">
        <f t="shared" ca="1" si="32"/>
        <v/>
      </c>
      <c r="E444" s="2" t="str">
        <f ca="1">IF(D444="","",MIN($E$3:E443)-D444)</f>
        <v/>
      </c>
      <c r="F444" s="30" t="str">
        <f t="shared" ca="1" si="34"/>
        <v/>
      </c>
    </row>
    <row r="445" spans="1:6" ht="21" customHeight="1">
      <c r="A445" s="4" t="str">
        <f t="shared" ca="1" si="33"/>
        <v/>
      </c>
      <c r="B445" s="30" t="str">
        <f t="shared" ca="1" si="31"/>
        <v/>
      </c>
      <c r="C445" s="31" t="str">
        <f t="shared" ca="1" si="30"/>
        <v/>
      </c>
      <c r="D445" s="2" t="str">
        <f t="shared" ca="1" si="32"/>
        <v/>
      </c>
      <c r="E445" s="2" t="str">
        <f ca="1">IF(D445="","",MIN($E$3:E444)-D445)</f>
        <v/>
      </c>
      <c r="F445" s="30" t="str">
        <f t="shared" ca="1" si="34"/>
        <v/>
      </c>
    </row>
    <row r="446" spans="1:6" ht="21" customHeight="1">
      <c r="A446" s="4" t="str">
        <f t="shared" ca="1" si="33"/>
        <v/>
      </c>
      <c r="B446" s="30" t="str">
        <f t="shared" ca="1" si="31"/>
        <v/>
      </c>
      <c r="C446" s="31" t="str">
        <f t="shared" ca="1" si="30"/>
        <v/>
      </c>
      <c r="D446" s="2" t="str">
        <f t="shared" ca="1" si="32"/>
        <v/>
      </c>
      <c r="E446" s="2" t="str">
        <f ca="1">IF(D446="","",MIN($E$3:E445)-D446)</f>
        <v/>
      </c>
      <c r="F446" s="30" t="str">
        <f t="shared" ca="1" si="34"/>
        <v/>
      </c>
    </row>
    <row r="447" spans="1:6" ht="21" customHeight="1">
      <c r="A447" s="4" t="str">
        <f t="shared" ca="1" si="33"/>
        <v/>
      </c>
      <c r="B447" s="30" t="str">
        <f t="shared" ca="1" si="31"/>
        <v/>
      </c>
      <c r="C447" s="31" t="str">
        <f t="shared" ca="1" si="30"/>
        <v/>
      </c>
      <c r="D447" s="2" t="str">
        <f t="shared" ca="1" si="32"/>
        <v/>
      </c>
      <c r="E447" s="2" t="str">
        <f ca="1">IF(D447="","",MIN($E$3:E446)-D447)</f>
        <v/>
      </c>
      <c r="F447" s="30" t="str">
        <f t="shared" ca="1" si="34"/>
        <v/>
      </c>
    </row>
    <row r="448" spans="1:6" ht="21" customHeight="1">
      <c r="A448" s="4" t="str">
        <f t="shared" ca="1" si="33"/>
        <v/>
      </c>
      <c r="B448" s="30" t="str">
        <f t="shared" ca="1" si="31"/>
        <v/>
      </c>
      <c r="C448" s="31" t="str">
        <f t="shared" ca="1" si="30"/>
        <v/>
      </c>
      <c r="D448" s="2" t="str">
        <f t="shared" ca="1" si="32"/>
        <v/>
      </c>
      <c r="E448" s="2" t="str">
        <f ca="1">IF(D448="","",MIN($E$3:E447)-D448)</f>
        <v/>
      </c>
      <c r="F448" s="30" t="str">
        <f t="shared" ca="1" si="34"/>
        <v/>
      </c>
    </row>
    <row r="449" spans="1:6" ht="21" customHeight="1">
      <c r="A449" s="4" t="str">
        <f t="shared" ca="1" si="33"/>
        <v/>
      </c>
      <c r="B449" s="30" t="str">
        <f t="shared" ca="1" si="31"/>
        <v/>
      </c>
      <c r="C449" s="31" t="str">
        <f t="shared" ca="1" si="30"/>
        <v/>
      </c>
      <c r="D449" s="2" t="str">
        <f t="shared" ca="1" si="32"/>
        <v/>
      </c>
      <c r="E449" s="2" t="str">
        <f ca="1">IF(D449="","",MIN($E$3:E448)-D449)</f>
        <v/>
      </c>
      <c r="F449" s="30" t="str">
        <f t="shared" ca="1" si="34"/>
        <v/>
      </c>
    </row>
    <row r="450" spans="1:6" ht="21" customHeight="1">
      <c r="A450" s="4" t="str">
        <f t="shared" ca="1" si="33"/>
        <v/>
      </c>
      <c r="B450" s="30" t="str">
        <f t="shared" ca="1" si="31"/>
        <v/>
      </c>
      <c r="C450" s="31" t="str">
        <f t="shared" ca="1" si="30"/>
        <v/>
      </c>
      <c r="D450" s="2" t="str">
        <f t="shared" ca="1" si="32"/>
        <v/>
      </c>
      <c r="E450" s="2" t="str">
        <f ca="1">IF(D450="","",MIN($E$3:E449)-D450)</f>
        <v/>
      </c>
      <c r="F450" s="30" t="str">
        <f t="shared" ca="1" si="34"/>
        <v/>
      </c>
    </row>
    <row r="451" spans="1:6" ht="21" customHeight="1">
      <c r="A451" s="4" t="str">
        <f t="shared" ca="1" si="33"/>
        <v/>
      </c>
      <c r="B451" s="30" t="str">
        <f t="shared" ca="1" si="31"/>
        <v/>
      </c>
      <c r="C451" s="31" t="str">
        <f t="shared" ca="1" si="30"/>
        <v/>
      </c>
      <c r="D451" s="2" t="str">
        <f t="shared" ca="1" si="32"/>
        <v/>
      </c>
      <c r="E451" s="2" t="str">
        <f ca="1">IF(D451="","",MIN($E$3:E450)-D451)</f>
        <v/>
      </c>
      <c r="F451" s="30" t="str">
        <f t="shared" ca="1" si="34"/>
        <v/>
      </c>
    </row>
    <row r="452" spans="1:6" ht="21" customHeight="1">
      <c r="A452" s="4" t="str">
        <f t="shared" ca="1" si="33"/>
        <v/>
      </c>
      <c r="B452" s="30" t="str">
        <f t="shared" ca="1" si="31"/>
        <v/>
      </c>
      <c r="C452" s="31" t="str">
        <f t="shared" ref="C452:C504" ca="1" si="35">IF(A452="","",IF(COUNTIF(Feries,A452)=1,"F",VLOOKUP(WEEKDAY(A452,2),TbJ,3,0)))</f>
        <v/>
      </c>
      <c r="D452" s="2" t="str">
        <f t="shared" ca="1" si="32"/>
        <v/>
      </c>
      <c r="E452" s="2" t="str">
        <f ca="1">IF(D452="","",MIN($E$3:E451)-D452)</f>
        <v/>
      </c>
      <c r="F452" s="30" t="str">
        <f t="shared" ca="1" si="34"/>
        <v/>
      </c>
    </row>
    <row r="453" spans="1:6" ht="21" customHeight="1">
      <c r="A453" s="4" t="str">
        <f t="shared" ca="1" si="33"/>
        <v/>
      </c>
      <c r="B453" s="30" t="str">
        <f t="shared" ref="B453:B516" ca="1" si="36">IF(A453="","",IF(C453="T",VLOOKUP(WEEKDAY(A453,2),TbJ,5,0),""))</f>
        <v/>
      </c>
      <c r="C453" s="31" t="str">
        <f t="shared" ca="1" si="35"/>
        <v/>
      </c>
      <c r="D453" s="2" t="str">
        <f t="shared" ref="D453:D504" ca="1" si="37">IF(B453="","",VLOOKUP(WEEKDAY(A453,2),TbJ,7,0))</f>
        <v/>
      </c>
      <c r="E453" s="2" t="str">
        <f ca="1">IF(D453="","",MIN($E$3:E452)-D453)</f>
        <v/>
      </c>
      <c r="F453" s="30" t="str">
        <f t="shared" ca="1" si="34"/>
        <v/>
      </c>
    </row>
    <row r="454" spans="1:6" ht="21" customHeight="1">
      <c r="A454" s="4" t="str">
        <f t="shared" ref="A454:A504" ca="1" si="38">IF(A453="","",IF(F453="",A453+1,""))</f>
        <v/>
      </c>
      <c r="B454" s="30" t="str">
        <f t="shared" ca="1" si="36"/>
        <v/>
      </c>
      <c r="C454" s="31" t="str">
        <f t="shared" ca="1" si="35"/>
        <v/>
      </c>
      <c r="D454" s="2" t="str">
        <f t="shared" ca="1" si="37"/>
        <v/>
      </c>
      <c r="E454" s="2" t="str">
        <f ca="1">IF(D454="","",MIN($E$3:E453)-D454)</f>
        <v/>
      </c>
      <c r="F454" s="30" t="str">
        <f t="shared" ref="F454:F504" ca="1" si="39">IF(E454="","",IF(E454&lt;0,B454+E454,""))</f>
        <v/>
      </c>
    </row>
    <row r="455" spans="1:6" ht="21" customHeight="1">
      <c r="A455" s="4" t="str">
        <f t="shared" ca="1" si="38"/>
        <v/>
      </c>
      <c r="B455" s="30" t="str">
        <f t="shared" ca="1" si="36"/>
        <v/>
      </c>
      <c r="C455" s="31" t="str">
        <f t="shared" ca="1" si="35"/>
        <v/>
      </c>
      <c r="D455" s="2" t="str">
        <f t="shared" ca="1" si="37"/>
        <v/>
      </c>
      <c r="E455" s="2" t="str">
        <f ca="1">IF(D455="","",MIN($E$3:E454)-D455)</f>
        <v/>
      </c>
      <c r="F455" s="30" t="str">
        <f t="shared" ca="1" si="39"/>
        <v/>
      </c>
    </row>
    <row r="456" spans="1:6" ht="21" customHeight="1">
      <c r="A456" s="4" t="str">
        <f t="shared" ca="1" si="38"/>
        <v/>
      </c>
      <c r="B456" s="30" t="str">
        <f t="shared" ca="1" si="36"/>
        <v/>
      </c>
      <c r="C456" s="31" t="str">
        <f t="shared" ca="1" si="35"/>
        <v/>
      </c>
      <c r="D456" s="2" t="str">
        <f t="shared" ca="1" si="37"/>
        <v/>
      </c>
      <c r="E456" s="2" t="str">
        <f ca="1">IF(D456="","",MIN($E$3:E455)-D456)</f>
        <v/>
      </c>
      <c r="F456" s="30" t="str">
        <f t="shared" ca="1" si="39"/>
        <v/>
      </c>
    </row>
    <row r="457" spans="1:6" ht="21" customHeight="1">
      <c r="A457" s="4" t="str">
        <f t="shared" ca="1" si="38"/>
        <v/>
      </c>
      <c r="B457" s="30" t="str">
        <f t="shared" ca="1" si="36"/>
        <v/>
      </c>
      <c r="C457" s="31" t="str">
        <f t="shared" ca="1" si="35"/>
        <v/>
      </c>
      <c r="D457" s="2" t="str">
        <f t="shared" ca="1" si="37"/>
        <v/>
      </c>
      <c r="E457" s="2" t="str">
        <f ca="1">IF(D457="","",MIN($E$3:E456)-D457)</f>
        <v/>
      </c>
      <c r="F457" s="30" t="str">
        <f t="shared" ca="1" si="39"/>
        <v/>
      </c>
    </row>
    <row r="458" spans="1:6" ht="21" customHeight="1">
      <c r="A458" s="4" t="str">
        <f t="shared" ca="1" si="38"/>
        <v/>
      </c>
      <c r="B458" s="30" t="str">
        <f t="shared" ca="1" si="36"/>
        <v/>
      </c>
      <c r="C458" s="31" t="str">
        <f t="shared" ca="1" si="35"/>
        <v/>
      </c>
      <c r="D458" s="2" t="str">
        <f t="shared" ca="1" si="37"/>
        <v/>
      </c>
      <c r="E458" s="2" t="str">
        <f ca="1">IF(D458="","",MIN($E$3:E457)-D458)</f>
        <v/>
      </c>
      <c r="F458" s="30" t="str">
        <f t="shared" ca="1" si="39"/>
        <v/>
      </c>
    </row>
    <row r="459" spans="1:6" ht="21" customHeight="1">
      <c r="A459" s="4" t="str">
        <f t="shared" ca="1" si="38"/>
        <v/>
      </c>
      <c r="B459" s="30" t="str">
        <f t="shared" ca="1" si="36"/>
        <v/>
      </c>
      <c r="C459" s="31" t="str">
        <f t="shared" ca="1" si="35"/>
        <v/>
      </c>
      <c r="D459" s="2" t="str">
        <f t="shared" ca="1" si="37"/>
        <v/>
      </c>
      <c r="E459" s="2" t="str">
        <f ca="1">IF(D459="","",MIN($E$3:E458)-D459)</f>
        <v/>
      </c>
      <c r="F459" s="30" t="str">
        <f t="shared" ca="1" si="39"/>
        <v/>
      </c>
    </row>
    <row r="460" spans="1:6" ht="21" customHeight="1">
      <c r="A460" s="4" t="str">
        <f t="shared" ca="1" si="38"/>
        <v/>
      </c>
      <c r="B460" s="30" t="str">
        <f t="shared" ca="1" si="36"/>
        <v/>
      </c>
      <c r="C460" s="31" t="str">
        <f t="shared" ca="1" si="35"/>
        <v/>
      </c>
      <c r="D460" s="2" t="str">
        <f t="shared" ca="1" si="37"/>
        <v/>
      </c>
      <c r="E460" s="2" t="str">
        <f ca="1">IF(D460="","",MIN($E$3:E459)-D460)</f>
        <v/>
      </c>
      <c r="F460" s="30" t="str">
        <f t="shared" ca="1" si="39"/>
        <v/>
      </c>
    </row>
    <row r="461" spans="1:6" ht="21" customHeight="1">
      <c r="A461" s="4" t="str">
        <f t="shared" ca="1" si="38"/>
        <v/>
      </c>
      <c r="B461" s="30" t="str">
        <f t="shared" ca="1" si="36"/>
        <v/>
      </c>
      <c r="C461" s="31" t="str">
        <f t="shared" ca="1" si="35"/>
        <v/>
      </c>
      <c r="D461" s="2" t="str">
        <f t="shared" ca="1" si="37"/>
        <v/>
      </c>
      <c r="E461" s="2" t="str">
        <f ca="1">IF(D461="","",MIN($E$3:E460)-D461)</f>
        <v/>
      </c>
      <c r="F461" s="30" t="str">
        <f t="shared" ca="1" si="39"/>
        <v/>
      </c>
    </row>
    <row r="462" spans="1:6" ht="21" customHeight="1">
      <c r="A462" s="4" t="str">
        <f t="shared" ca="1" si="38"/>
        <v/>
      </c>
      <c r="B462" s="30" t="str">
        <f t="shared" ca="1" si="36"/>
        <v/>
      </c>
      <c r="C462" s="31" t="str">
        <f t="shared" ca="1" si="35"/>
        <v/>
      </c>
      <c r="D462" s="2" t="str">
        <f t="shared" ca="1" si="37"/>
        <v/>
      </c>
      <c r="E462" s="2" t="str">
        <f ca="1">IF(D462="","",MIN($E$3:E461)-D462)</f>
        <v/>
      </c>
      <c r="F462" s="30" t="str">
        <f t="shared" ca="1" si="39"/>
        <v/>
      </c>
    </row>
    <row r="463" spans="1:6" ht="21" customHeight="1">
      <c r="A463" s="4" t="str">
        <f t="shared" ca="1" si="38"/>
        <v/>
      </c>
      <c r="B463" s="30" t="str">
        <f t="shared" ca="1" si="36"/>
        <v/>
      </c>
      <c r="C463" s="31" t="str">
        <f t="shared" ca="1" si="35"/>
        <v/>
      </c>
      <c r="D463" s="2" t="str">
        <f t="shared" ca="1" si="37"/>
        <v/>
      </c>
      <c r="E463" s="2" t="str">
        <f ca="1">IF(D463="","",MIN($E$3:E462)-D463)</f>
        <v/>
      </c>
      <c r="F463" s="30" t="str">
        <f t="shared" ca="1" si="39"/>
        <v/>
      </c>
    </row>
    <row r="464" spans="1:6" ht="21" customHeight="1">
      <c r="A464" s="4" t="str">
        <f t="shared" ca="1" si="38"/>
        <v/>
      </c>
      <c r="B464" s="30" t="str">
        <f t="shared" ca="1" si="36"/>
        <v/>
      </c>
      <c r="C464" s="31" t="str">
        <f t="shared" ca="1" si="35"/>
        <v/>
      </c>
      <c r="D464" s="2" t="str">
        <f t="shared" ca="1" si="37"/>
        <v/>
      </c>
      <c r="E464" s="2" t="str">
        <f ca="1">IF(D464="","",MIN($E$3:E463)-D464)</f>
        <v/>
      </c>
      <c r="F464" s="30" t="str">
        <f t="shared" ca="1" si="39"/>
        <v/>
      </c>
    </row>
    <row r="465" spans="1:6" ht="21" customHeight="1">
      <c r="A465" s="4" t="str">
        <f t="shared" ca="1" si="38"/>
        <v/>
      </c>
      <c r="B465" s="30" t="str">
        <f t="shared" ca="1" si="36"/>
        <v/>
      </c>
      <c r="C465" s="31" t="str">
        <f t="shared" ca="1" si="35"/>
        <v/>
      </c>
      <c r="D465" s="2" t="str">
        <f t="shared" ca="1" si="37"/>
        <v/>
      </c>
      <c r="E465" s="2" t="str">
        <f ca="1">IF(D465="","",MIN($E$3:E464)-D465)</f>
        <v/>
      </c>
      <c r="F465" s="30" t="str">
        <f t="shared" ca="1" si="39"/>
        <v/>
      </c>
    </row>
    <row r="466" spans="1:6" ht="21" customHeight="1">
      <c r="A466" s="4" t="str">
        <f t="shared" ca="1" si="38"/>
        <v/>
      </c>
      <c r="B466" s="30" t="str">
        <f t="shared" ca="1" si="36"/>
        <v/>
      </c>
      <c r="C466" s="31" t="str">
        <f t="shared" ca="1" si="35"/>
        <v/>
      </c>
      <c r="D466" s="2" t="str">
        <f t="shared" ca="1" si="37"/>
        <v/>
      </c>
      <c r="E466" s="2" t="str">
        <f ca="1">IF(D466="","",MIN($E$3:E465)-D466)</f>
        <v/>
      </c>
      <c r="F466" s="30" t="str">
        <f t="shared" ca="1" si="39"/>
        <v/>
      </c>
    </row>
    <row r="467" spans="1:6" ht="21" customHeight="1">
      <c r="A467" s="4" t="str">
        <f t="shared" ca="1" si="38"/>
        <v/>
      </c>
      <c r="B467" s="30" t="str">
        <f t="shared" ca="1" si="36"/>
        <v/>
      </c>
      <c r="C467" s="31" t="str">
        <f t="shared" ca="1" si="35"/>
        <v/>
      </c>
      <c r="D467" s="2" t="str">
        <f t="shared" ca="1" si="37"/>
        <v/>
      </c>
      <c r="E467" s="2" t="str">
        <f ca="1">IF(D467="","",MIN($E$3:E466)-D467)</f>
        <v/>
      </c>
      <c r="F467" s="30" t="str">
        <f t="shared" ca="1" si="39"/>
        <v/>
      </c>
    </row>
    <row r="468" spans="1:6" ht="21" customHeight="1">
      <c r="A468" s="4" t="str">
        <f t="shared" ca="1" si="38"/>
        <v/>
      </c>
      <c r="B468" s="30" t="str">
        <f t="shared" ca="1" si="36"/>
        <v/>
      </c>
      <c r="C468" s="31" t="str">
        <f t="shared" ca="1" si="35"/>
        <v/>
      </c>
      <c r="D468" s="2" t="str">
        <f t="shared" ca="1" si="37"/>
        <v/>
      </c>
      <c r="E468" s="2" t="str">
        <f ca="1">IF(D468="","",MIN($E$3:E467)-D468)</f>
        <v/>
      </c>
      <c r="F468" s="30" t="str">
        <f t="shared" ca="1" si="39"/>
        <v/>
      </c>
    </row>
    <row r="469" spans="1:6" ht="21" customHeight="1">
      <c r="A469" s="4" t="str">
        <f t="shared" ca="1" si="38"/>
        <v/>
      </c>
      <c r="B469" s="30" t="str">
        <f t="shared" ca="1" si="36"/>
        <v/>
      </c>
      <c r="C469" s="31" t="str">
        <f t="shared" ca="1" si="35"/>
        <v/>
      </c>
      <c r="D469" s="2" t="str">
        <f t="shared" ca="1" si="37"/>
        <v/>
      </c>
      <c r="E469" s="2" t="str">
        <f ca="1">IF(D469="","",MIN($E$3:E468)-D469)</f>
        <v/>
      </c>
      <c r="F469" s="30" t="str">
        <f t="shared" ca="1" si="39"/>
        <v/>
      </c>
    </row>
    <row r="470" spans="1:6" ht="21" customHeight="1">
      <c r="A470" s="4" t="str">
        <f t="shared" ca="1" si="38"/>
        <v/>
      </c>
      <c r="B470" s="30" t="str">
        <f t="shared" ca="1" si="36"/>
        <v/>
      </c>
      <c r="C470" s="31" t="str">
        <f t="shared" ca="1" si="35"/>
        <v/>
      </c>
      <c r="D470" s="2" t="str">
        <f t="shared" ca="1" si="37"/>
        <v/>
      </c>
      <c r="E470" s="2" t="str">
        <f ca="1">IF(D470="","",MIN($E$3:E469)-D470)</f>
        <v/>
      </c>
      <c r="F470" s="30" t="str">
        <f t="shared" ca="1" si="39"/>
        <v/>
      </c>
    </row>
    <row r="471" spans="1:6" ht="21" customHeight="1">
      <c r="A471" s="4" t="str">
        <f t="shared" ca="1" si="38"/>
        <v/>
      </c>
      <c r="B471" s="30" t="str">
        <f t="shared" ca="1" si="36"/>
        <v/>
      </c>
      <c r="C471" s="31" t="str">
        <f t="shared" ca="1" si="35"/>
        <v/>
      </c>
      <c r="D471" s="2" t="str">
        <f t="shared" ca="1" si="37"/>
        <v/>
      </c>
      <c r="E471" s="2" t="str">
        <f ca="1">IF(D471="","",MIN($E$3:E470)-D471)</f>
        <v/>
      </c>
      <c r="F471" s="30" t="str">
        <f t="shared" ca="1" si="39"/>
        <v/>
      </c>
    </row>
    <row r="472" spans="1:6" ht="21" customHeight="1">
      <c r="A472" s="4" t="str">
        <f t="shared" ca="1" si="38"/>
        <v/>
      </c>
      <c r="B472" s="30" t="str">
        <f t="shared" ca="1" si="36"/>
        <v/>
      </c>
      <c r="C472" s="31" t="str">
        <f t="shared" ca="1" si="35"/>
        <v/>
      </c>
      <c r="D472" s="2" t="str">
        <f t="shared" ca="1" si="37"/>
        <v/>
      </c>
      <c r="E472" s="2" t="str">
        <f ca="1">IF(D472="","",MIN($E$3:E471)-D472)</f>
        <v/>
      </c>
      <c r="F472" s="30" t="str">
        <f t="shared" ca="1" si="39"/>
        <v/>
      </c>
    </row>
    <row r="473" spans="1:6" ht="21" customHeight="1">
      <c r="A473" s="4" t="str">
        <f t="shared" ca="1" si="38"/>
        <v/>
      </c>
      <c r="B473" s="30" t="str">
        <f t="shared" ca="1" si="36"/>
        <v/>
      </c>
      <c r="C473" s="31" t="str">
        <f t="shared" ca="1" si="35"/>
        <v/>
      </c>
      <c r="D473" s="2" t="str">
        <f t="shared" ca="1" si="37"/>
        <v/>
      </c>
      <c r="E473" s="2" t="str">
        <f ca="1">IF(D473="","",MIN($E$3:E472)-D473)</f>
        <v/>
      </c>
      <c r="F473" s="30" t="str">
        <f t="shared" ca="1" si="39"/>
        <v/>
      </c>
    </row>
    <row r="474" spans="1:6" ht="21" customHeight="1">
      <c r="A474" s="4" t="str">
        <f t="shared" ca="1" si="38"/>
        <v/>
      </c>
      <c r="B474" s="30" t="str">
        <f t="shared" ca="1" si="36"/>
        <v/>
      </c>
      <c r="C474" s="31" t="str">
        <f t="shared" ca="1" si="35"/>
        <v/>
      </c>
      <c r="D474" s="2" t="str">
        <f t="shared" ca="1" si="37"/>
        <v/>
      </c>
      <c r="E474" s="2" t="str">
        <f ca="1">IF(D474="","",MIN($E$3:E473)-D474)</f>
        <v/>
      </c>
      <c r="F474" s="30" t="str">
        <f t="shared" ca="1" si="39"/>
        <v/>
      </c>
    </row>
    <row r="475" spans="1:6" ht="21" customHeight="1">
      <c r="A475" s="4" t="str">
        <f t="shared" ca="1" si="38"/>
        <v/>
      </c>
      <c r="B475" s="30" t="str">
        <f t="shared" ca="1" si="36"/>
        <v/>
      </c>
      <c r="C475" s="31" t="str">
        <f t="shared" ca="1" si="35"/>
        <v/>
      </c>
      <c r="D475" s="2" t="str">
        <f t="shared" ca="1" si="37"/>
        <v/>
      </c>
      <c r="E475" s="2" t="str">
        <f ca="1">IF(D475="","",MIN($E$3:E474)-D475)</f>
        <v/>
      </c>
      <c r="F475" s="30" t="str">
        <f t="shared" ca="1" si="39"/>
        <v/>
      </c>
    </row>
    <row r="476" spans="1:6" ht="21" customHeight="1">
      <c r="A476" s="4" t="str">
        <f t="shared" ca="1" si="38"/>
        <v/>
      </c>
      <c r="B476" s="30" t="str">
        <f t="shared" ca="1" si="36"/>
        <v/>
      </c>
      <c r="C476" s="31" t="str">
        <f t="shared" ca="1" si="35"/>
        <v/>
      </c>
      <c r="D476" s="2" t="str">
        <f t="shared" ca="1" si="37"/>
        <v/>
      </c>
      <c r="E476" s="2" t="str">
        <f ca="1">IF(D476="","",MIN($E$3:E475)-D476)</f>
        <v/>
      </c>
      <c r="F476" s="30" t="str">
        <f t="shared" ca="1" si="39"/>
        <v/>
      </c>
    </row>
    <row r="477" spans="1:6" ht="21" customHeight="1">
      <c r="A477" s="4" t="str">
        <f t="shared" ca="1" si="38"/>
        <v/>
      </c>
      <c r="B477" s="30" t="str">
        <f t="shared" ca="1" si="36"/>
        <v/>
      </c>
      <c r="C477" s="31" t="str">
        <f t="shared" ca="1" si="35"/>
        <v/>
      </c>
      <c r="D477" s="2" t="str">
        <f t="shared" ca="1" si="37"/>
        <v/>
      </c>
      <c r="E477" s="2" t="str">
        <f ca="1">IF(D477="","",MIN($E$3:E476)-D477)</f>
        <v/>
      </c>
      <c r="F477" s="30" t="str">
        <f t="shared" ca="1" si="39"/>
        <v/>
      </c>
    </row>
    <row r="478" spans="1:6" ht="21" customHeight="1">
      <c r="A478" s="4" t="str">
        <f t="shared" ca="1" si="38"/>
        <v/>
      </c>
      <c r="B478" s="30" t="str">
        <f t="shared" ca="1" si="36"/>
        <v/>
      </c>
      <c r="C478" s="31" t="str">
        <f t="shared" ca="1" si="35"/>
        <v/>
      </c>
      <c r="D478" s="2" t="str">
        <f t="shared" ca="1" si="37"/>
        <v/>
      </c>
      <c r="E478" s="2" t="str">
        <f ca="1">IF(D478="","",MIN($E$3:E477)-D478)</f>
        <v/>
      </c>
      <c r="F478" s="30" t="str">
        <f t="shared" ca="1" si="39"/>
        <v/>
      </c>
    </row>
    <row r="479" spans="1:6" ht="21" customHeight="1">
      <c r="A479" s="4" t="str">
        <f t="shared" ca="1" si="38"/>
        <v/>
      </c>
      <c r="B479" s="30" t="str">
        <f t="shared" ca="1" si="36"/>
        <v/>
      </c>
      <c r="C479" s="31" t="str">
        <f t="shared" ca="1" si="35"/>
        <v/>
      </c>
      <c r="D479" s="2" t="str">
        <f t="shared" ca="1" si="37"/>
        <v/>
      </c>
      <c r="E479" s="2" t="str">
        <f ca="1">IF(D479="","",MIN($E$3:E478)-D479)</f>
        <v/>
      </c>
      <c r="F479" s="30" t="str">
        <f t="shared" ca="1" si="39"/>
        <v/>
      </c>
    </row>
    <row r="480" spans="1:6" ht="21" customHeight="1">
      <c r="A480" s="4" t="str">
        <f t="shared" ca="1" si="38"/>
        <v/>
      </c>
      <c r="B480" s="30" t="str">
        <f t="shared" ca="1" si="36"/>
        <v/>
      </c>
      <c r="C480" s="31" t="str">
        <f t="shared" ca="1" si="35"/>
        <v/>
      </c>
      <c r="D480" s="2" t="str">
        <f t="shared" ca="1" si="37"/>
        <v/>
      </c>
      <c r="E480" s="2" t="str">
        <f ca="1">IF(D480="","",MIN($E$3:E479)-D480)</f>
        <v/>
      </c>
      <c r="F480" s="30" t="str">
        <f t="shared" ca="1" si="39"/>
        <v/>
      </c>
    </row>
    <row r="481" spans="1:6" ht="21" customHeight="1">
      <c r="A481" s="4" t="str">
        <f t="shared" ca="1" si="38"/>
        <v/>
      </c>
      <c r="B481" s="30" t="str">
        <f t="shared" ca="1" si="36"/>
        <v/>
      </c>
      <c r="C481" s="31" t="str">
        <f t="shared" ca="1" si="35"/>
        <v/>
      </c>
      <c r="D481" s="2" t="str">
        <f t="shared" ca="1" si="37"/>
        <v/>
      </c>
      <c r="E481" s="2" t="str">
        <f ca="1">IF(D481="","",MIN($E$3:E480)-D481)</f>
        <v/>
      </c>
      <c r="F481" s="30" t="str">
        <f t="shared" ca="1" si="39"/>
        <v/>
      </c>
    </row>
    <row r="482" spans="1:6" ht="21" customHeight="1">
      <c r="A482" s="4" t="str">
        <f t="shared" ca="1" si="38"/>
        <v/>
      </c>
      <c r="B482" s="30" t="str">
        <f t="shared" ca="1" si="36"/>
        <v/>
      </c>
      <c r="C482" s="31" t="str">
        <f t="shared" ca="1" si="35"/>
        <v/>
      </c>
      <c r="D482" s="2" t="str">
        <f t="shared" ca="1" si="37"/>
        <v/>
      </c>
      <c r="E482" s="2" t="str">
        <f ca="1">IF(D482="","",MIN($E$3:E481)-D482)</f>
        <v/>
      </c>
      <c r="F482" s="30" t="str">
        <f t="shared" ca="1" si="39"/>
        <v/>
      </c>
    </row>
    <row r="483" spans="1:6" ht="21" customHeight="1">
      <c r="A483" s="4" t="str">
        <f t="shared" ca="1" si="38"/>
        <v/>
      </c>
      <c r="B483" s="30" t="str">
        <f t="shared" ca="1" si="36"/>
        <v/>
      </c>
      <c r="C483" s="31" t="str">
        <f t="shared" ca="1" si="35"/>
        <v/>
      </c>
      <c r="D483" s="2" t="str">
        <f t="shared" ca="1" si="37"/>
        <v/>
      </c>
      <c r="E483" s="2" t="str">
        <f ca="1">IF(D483="","",MIN($E$3:E482)-D483)</f>
        <v/>
      </c>
      <c r="F483" s="30" t="str">
        <f t="shared" ca="1" si="39"/>
        <v/>
      </c>
    </row>
    <row r="484" spans="1:6" ht="21" customHeight="1">
      <c r="A484" s="4" t="str">
        <f t="shared" ca="1" si="38"/>
        <v/>
      </c>
      <c r="B484" s="30" t="str">
        <f t="shared" ca="1" si="36"/>
        <v/>
      </c>
      <c r="C484" s="31" t="str">
        <f t="shared" ca="1" si="35"/>
        <v/>
      </c>
      <c r="D484" s="2" t="str">
        <f t="shared" ca="1" si="37"/>
        <v/>
      </c>
      <c r="E484" s="2" t="str">
        <f ca="1">IF(D484="","",MIN($E$3:E483)-D484)</f>
        <v/>
      </c>
      <c r="F484" s="30" t="str">
        <f t="shared" ca="1" si="39"/>
        <v/>
      </c>
    </row>
    <row r="485" spans="1:6" ht="21" customHeight="1">
      <c r="A485" s="4" t="str">
        <f t="shared" ca="1" si="38"/>
        <v/>
      </c>
      <c r="B485" s="30" t="str">
        <f t="shared" ca="1" si="36"/>
        <v/>
      </c>
      <c r="C485" s="31" t="str">
        <f t="shared" ca="1" si="35"/>
        <v/>
      </c>
      <c r="D485" s="2" t="str">
        <f t="shared" ca="1" si="37"/>
        <v/>
      </c>
      <c r="E485" s="2" t="str">
        <f ca="1">IF(D485="","",MIN($E$3:E484)-D485)</f>
        <v/>
      </c>
      <c r="F485" s="30" t="str">
        <f t="shared" ca="1" si="39"/>
        <v/>
      </c>
    </row>
    <row r="486" spans="1:6" ht="21" customHeight="1">
      <c r="A486" s="4" t="str">
        <f t="shared" ca="1" si="38"/>
        <v/>
      </c>
      <c r="B486" s="30" t="str">
        <f t="shared" ca="1" si="36"/>
        <v/>
      </c>
      <c r="C486" s="31" t="str">
        <f t="shared" ca="1" si="35"/>
        <v/>
      </c>
      <c r="D486" s="2" t="str">
        <f t="shared" ca="1" si="37"/>
        <v/>
      </c>
      <c r="E486" s="2" t="str">
        <f ca="1">IF(D486="","",MIN($E$3:E485)-D486)</f>
        <v/>
      </c>
      <c r="F486" s="30" t="str">
        <f t="shared" ca="1" si="39"/>
        <v/>
      </c>
    </row>
    <row r="487" spans="1:6" ht="21" customHeight="1">
      <c r="A487" s="4" t="str">
        <f t="shared" ca="1" si="38"/>
        <v/>
      </c>
      <c r="B487" s="30" t="str">
        <f t="shared" ca="1" si="36"/>
        <v/>
      </c>
      <c r="C487" s="31" t="str">
        <f t="shared" ca="1" si="35"/>
        <v/>
      </c>
      <c r="D487" s="2" t="str">
        <f t="shared" ca="1" si="37"/>
        <v/>
      </c>
      <c r="E487" s="2" t="str">
        <f ca="1">IF(D487="","",MIN($E$3:E486)-D487)</f>
        <v/>
      </c>
      <c r="F487" s="30" t="str">
        <f t="shared" ca="1" si="39"/>
        <v/>
      </c>
    </row>
    <row r="488" spans="1:6" ht="21" customHeight="1">
      <c r="A488" s="4" t="str">
        <f t="shared" ca="1" si="38"/>
        <v/>
      </c>
      <c r="B488" s="30" t="str">
        <f t="shared" ca="1" si="36"/>
        <v/>
      </c>
      <c r="C488" s="31" t="str">
        <f t="shared" ca="1" si="35"/>
        <v/>
      </c>
      <c r="D488" s="2" t="str">
        <f t="shared" ca="1" si="37"/>
        <v/>
      </c>
      <c r="E488" s="2" t="str">
        <f ca="1">IF(D488="","",MIN($E$3:E487)-D488)</f>
        <v/>
      </c>
      <c r="F488" s="30" t="str">
        <f t="shared" ca="1" si="39"/>
        <v/>
      </c>
    </row>
    <row r="489" spans="1:6" ht="21" customHeight="1">
      <c r="A489" s="4" t="str">
        <f t="shared" ca="1" si="38"/>
        <v/>
      </c>
      <c r="B489" s="30" t="str">
        <f t="shared" ca="1" si="36"/>
        <v/>
      </c>
      <c r="C489" s="31" t="str">
        <f t="shared" ca="1" si="35"/>
        <v/>
      </c>
      <c r="D489" s="2" t="str">
        <f t="shared" ca="1" si="37"/>
        <v/>
      </c>
      <c r="E489" s="2" t="str">
        <f ca="1">IF(D489="","",MIN($E$3:E488)-D489)</f>
        <v/>
      </c>
      <c r="F489" s="30" t="str">
        <f t="shared" ca="1" si="39"/>
        <v/>
      </c>
    </row>
    <row r="490" spans="1:6" ht="21" customHeight="1">
      <c r="A490" s="4" t="str">
        <f t="shared" ca="1" si="38"/>
        <v/>
      </c>
      <c r="B490" s="30" t="str">
        <f t="shared" ca="1" si="36"/>
        <v/>
      </c>
      <c r="C490" s="31" t="str">
        <f t="shared" ca="1" si="35"/>
        <v/>
      </c>
      <c r="D490" s="2" t="str">
        <f t="shared" ca="1" si="37"/>
        <v/>
      </c>
      <c r="E490" s="2" t="str">
        <f ca="1">IF(D490="","",MIN($E$3:E489)-D490)</f>
        <v/>
      </c>
      <c r="F490" s="30" t="str">
        <f t="shared" ca="1" si="39"/>
        <v/>
      </c>
    </row>
    <row r="491" spans="1:6" ht="21" customHeight="1">
      <c r="A491" s="4" t="str">
        <f t="shared" ca="1" si="38"/>
        <v/>
      </c>
      <c r="B491" s="30" t="str">
        <f t="shared" ca="1" si="36"/>
        <v/>
      </c>
      <c r="C491" s="31" t="str">
        <f t="shared" ca="1" si="35"/>
        <v/>
      </c>
      <c r="D491" s="2" t="str">
        <f t="shared" ca="1" si="37"/>
        <v/>
      </c>
      <c r="E491" s="2" t="str">
        <f ca="1">IF(D491="","",MIN($E$3:E490)-D491)</f>
        <v/>
      </c>
      <c r="F491" s="30" t="str">
        <f t="shared" ca="1" si="39"/>
        <v/>
      </c>
    </row>
    <row r="492" spans="1:6" ht="21" customHeight="1">
      <c r="A492" s="4" t="str">
        <f t="shared" ca="1" si="38"/>
        <v/>
      </c>
      <c r="B492" s="30" t="str">
        <f t="shared" ca="1" si="36"/>
        <v/>
      </c>
      <c r="C492" s="31" t="str">
        <f t="shared" ca="1" si="35"/>
        <v/>
      </c>
      <c r="D492" s="2" t="str">
        <f t="shared" ca="1" si="37"/>
        <v/>
      </c>
      <c r="E492" s="2" t="str">
        <f ca="1">IF(D492="","",MIN($E$3:E491)-D492)</f>
        <v/>
      </c>
      <c r="F492" s="30" t="str">
        <f t="shared" ca="1" si="39"/>
        <v/>
      </c>
    </row>
    <row r="493" spans="1:6" ht="21" customHeight="1">
      <c r="A493" s="4" t="str">
        <f t="shared" ca="1" si="38"/>
        <v/>
      </c>
      <c r="B493" s="30" t="str">
        <f t="shared" ca="1" si="36"/>
        <v/>
      </c>
      <c r="C493" s="31" t="str">
        <f t="shared" ca="1" si="35"/>
        <v/>
      </c>
      <c r="D493" s="2" t="str">
        <f t="shared" ca="1" si="37"/>
        <v/>
      </c>
      <c r="E493" s="2" t="str">
        <f ca="1">IF(D493="","",MIN($E$3:E492)-D493)</f>
        <v/>
      </c>
      <c r="F493" s="30" t="str">
        <f t="shared" ca="1" si="39"/>
        <v/>
      </c>
    </row>
    <row r="494" spans="1:6" ht="21" customHeight="1">
      <c r="A494" s="4" t="str">
        <f t="shared" ca="1" si="38"/>
        <v/>
      </c>
      <c r="B494" s="30" t="str">
        <f t="shared" ca="1" si="36"/>
        <v/>
      </c>
      <c r="C494" s="31" t="str">
        <f t="shared" ca="1" si="35"/>
        <v/>
      </c>
      <c r="D494" s="2" t="str">
        <f t="shared" ca="1" si="37"/>
        <v/>
      </c>
      <c r="E494" s="2" t="str">
        <f ca="1">IF(D494="","",MIN($E$3:E493)-D494)</f>
        <v/>
      </c>
      <c r="F494" s="30" t="str">
        <f t="shared" ca="1" si="39"/>
        <v/>
      </c>
    </row>
    <row r="495" spans="1:6" ht="21" customHeight="1">
      <c r="A495" s="4" t="str">
        <f t="shared" ca="1" si="38"/>
        <v/>
      </c>
      <c r="B495" s="30" t="str">
        <f t="shared" ca="1" si="36"/>
        <v/>
      </c>
      <c r="C495" s="31" t="str">
        <f t="shared" ca="1" si="35"/>
        <v/>
      </c>
      <c r="D495" s="2" t="str">
        <f t="shared" ca="1" si="37"/>
        <v/>
      </c>
      <c r="E495" s="2" t="str">
        <f ca="1">IF(D495="","",MIN($E$3:E494)-D495)</f>
        <v/>
      </c>
      <c r="F495" s="30" t="str">
        <f t="shared" ca="1" si="39"/>
        <v/>
      </c>
    </row>
    <row r="496" spans="1:6" ht="21" customHeight="1">
      <c r="A496" s="4" t="str">
        <f t="shared" ca="1" si="38"/>
        <v/>
      </c>
      <c r="B496" s="30" t="str">
        <f t="shared" ca="1" si="36"/>
        <v/>
      </c>
      <c r="C496" s="31" t="str">
        <f t="shared" ca="1" si="35"/>
        <v/>
      </c>
      <c r="D496" s="2" t="str">
        <f t="shared" ca="1" si="37"/>
        <v/>
      </c>
      <c r="E496" s="2" t="str">
        <f ca="1">IF(D496="","",MIN($E$3:E495)-D496)</f>
        <v/>
      </c>
      <c r="F496" s="30" t="str">
        <f t="shared" ca="1" si="39"/>
        <v/>
      </c>
    </row>
    <row r="497" spans="1:6" ht="21" customHeight="1">
      <c r="A497" s="4" t="str">
        <f t="shared" ca="1" si="38"/>
        <v/>
      </c>
      <c r="B497" s="30" t="str">
        <f t="shared" ca="1" si="36"/>
        <v/>
      </c>
      <c r="C497" s="31" t="str">
        <f t="shared" ca="1" si="35"/>
        <v/>
      </c>
      <c r="D497" s="2" t="str">
        <f t="shared" ca="1" si="37"/>
        <v/>
      </c>
      <c r="E497" s="2" t="str">
        <f ca="1">IF(D497="","",MIN($E$3:E496)-D497)</f>
        <v/>
      </c>
      <c r="F497" s="30" t="str">
        <f t="shared" ca="1" si="39"/>
        <v/>
      </c>
    </row>
    <row r="498" spans="1:6" ht="21" customHeight="1">
      <c r="A498" s="4" t="str">
        <f t="shared" ca="1" si="38"/>
        <v/>
      </c>
      <c r="B498" s="30" t="str">
        <f t="shared" ca="1" si="36"/>
        <v/>
      </c>
      <c r="C498" s="31" t="str">
        <f t="shared" ca="1" si="35"/>
        <v/>
      </c>
      <c r="D498" s="2" t="str">
        <f t="shared" ca="1" si="37"/>
        <v/>
      </c>
      <c r="E498" s="2" t="str">
        <f ca="1">IF(D498="","",MIN($E$3:E497)-D498)</f>
        <v/>
      </c>
      <c r="F498" s="30" t="str">
        <f t="shared" ca="1" si="39"/>
        <v/>
      </c>
    </row>
    <row r="499" spans="1:6" ht="21" customHeight="1">
      <c r="A499" s="4" t="str">
        <f t="shared" ca="1" si="38"/>
        <v/>
      </c>
      <c r="B499" s="30" t="str">
        <f t="shared" ca="1" si="36"/>
        <v/>
      </c>
      <c r="C499" s="31" t="str">
        <f t="shared" ca="1" si="35"/>
        <v/>
      </c>
      <c r="D499" s="2" t="str">
        <f t="shared" ca="1" si="37"/>
        <v/>
      </c>
      <c r="E499" s="2" t="str">
        <f ca="1">IF(D499="","",MIN($E$3:E498)-D499)</f>
        <v/>
      </c>
      <c r="F499" s="30" t="str">
        <f t="shared" ca="1" si="39"/>
        <v/>
      </c>
    </row>
    <row r="500" spans="1:6" ht="21" customHeight="1">
      <c r="A500" s="4" t="str">
        <f t="shared" ca="1" si="38"/>
        <v/>
      </c>
      <c r="B500" s="30" t="str">
        <f t="shared" ca="1" si="36"/>
        <v/>
      </c>
      <c r="C500" s="31" t="str">
        <f t="shared" ca="1" si="35"/>
        <v/>
      </c>
      <c r="D500" s="2" t="str">
        <f t="shared" ca="1" si="37"/>
        <v/>
      </c>
      <c r="E500" s="2" t="str">
        <f ca="1">IF(D500="","",MIN($E$3:E499)-D500)</f>
        <v/>
      </c>
      <c r="F500" s="30" t="str">
        <f t="shared" ca="1" si="39"/>
        <v/>
      </c>
    </row>
    <row r="501" spans="1:6" ht="21" customHeight="1">
      <c r="A501" s="4" t="str">
        <f t="shared" ca="1" si="38"/>
        <v/>
      </c>
      <c r="B501" s="30" t="str">
        <f t="shared" ca="1" si="36"/>
        <v/>
      </c>
      <c r="C501" s="31" t="str">
        <f t="shared" ca="1" si="35"/>
        <v/>
      </c>
      <c r="D501" s="2" t="str">
        <f t="shared" ca="1" si="37"/>
        <v/>
      </c>
      <c r="E501" s="2" t="str">
        <f ca="1">IF(D501="","",MIN($E$3:E500)-D501)</f>
        <v/>
      </c>
      <c r="F501" s="30" t="str">
        <f t="shared" ca="1" si="39"/>
        <v/>
      </c>
    </row>
    <row r="502" spans="1:6" ht="21" customHeight="1">
      <c r="A502" s="4" t="str">
        <f t="shared" ca="1" si="38"/>
        <v/>
      </c>
      <c r="B502" s="30" t="str">
        <f t="shared" ca="1" si="36"/>
        <v/>
      </c>
      <c r="C502" s="31" t="str">
        <f t="shared" ca="1" si="35"/>
        <v/>
      </c>
      <c r="D502" s="2" t="str">
        <f t="shared" ca="1" si="37"/>
        <v/>
      </c>
      <c r="E502" s="2" t="str">
        <f ca="1">IF(D502="","",MIN($E$3:E501)-D502)</f>
        <v/>
      </c>
      <c r="F502" s="30" t="str">
        <f t="shared" ca="1" si="39"/>
        <v/>
      </c>
    </row>
    <row r="503" spans="1:6" ht="21" customHeight="1">
      <c r="A503" s="4" t="str">
        <f t="shared" ca="1" si="38"/>
        <v/>
      </c>
      <c r="B503" s="30" t="str">
        <f t="shared" ca="1" si="36"/>
        <v/>
      </c>
      <c r="C503" s="31" t="str">
        <f t="shared" ca="1" si="35"/>
        <v/>
      </c>
      <c r="D503" s="2" t="str">
        <f t="shared" ca="1" si="37"/>
        <v/>
      </c>
      <c r="E503" s="2" t="str">
        <f ca="1">IF(D503="","",MIN($E$3:E502)-D503)</f>
        <v/>
      </c>
      <c r="F503" s="30" t="str">
        <f t="shared" ca="1" si="39"/>
        <v/>
      </c>
    </row>
    <row r="504" spans="1:6" ht="21" customHeight="1">
      <c r="A504" s="4" t="str">
        <f t="shared" ca="1" si="38"/>
        <v/>
      </c>
      <c r="B504" s="30" t="str">
        <f t="shared" ca="1" si="36"/>
        <v/>
      </c>
      <c r="C504" s="31" t="str">
        <f t="shared" ca="1" si="35"/>
        <v/>
      </c>
      <c r="D504" s="2" t="str">
        <f t="shared" ca="1" si="37"/>
        <v/>
      </c>
      <c r="E504" s="2" t="str">
        <f ca="1">IF(D504="","",MIN($E$3:E503)-D504)</f>
        <v/>
      </c>
      <c r="F504" s="30" t="str">
        <f t="shared" ca="1" si="39"/>
        <v/>
      </c>
    </row>
  </sheetData>
  <conditionalFormatting sqref="A3:E1048576">
    <cfRule type="expression" dxfId="53" priority="2">
      <formula>$A3&lt;&gt;""</formula>
    </cfRule>
  </conditionalFormatting>
  <conditionalFormatting sqref="F3:F1048576">
    <cfRule type="cellIs" dxfId="52" priority="1" operator="notEqual">
      <formula>""</formula>
    </cfRule>
  </conditionalFormatting>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Çalışma Sayfaları</vt:lpstr>
      </vt:variant>
      <vt:variant>
        <vt:i4>4</vt:i4>
      </vt:variant>
      <vt:variant>
        <vt:lpstr>Excel 4.0 Makroları</vt:lpstr>
      </vt:variant>
      <vt:variant>
        <vt:i4>1</vt:i4>
      </vt:variant>
      <vt:variant>
        <vt:lpstr>Adlandırılmış Aralıklar</vt:lpstr>
      </vt:variant>
      <vt:variant>
        <vt:i4>6</vt:i4>
      </vt:variant>
    </vt:vector>
  </HeadingPairs>
  <TitlesOfParts>
    <vt:vector size="11" baseType="lpstr">
      <vt:lpstr>Data</vt:lpstr>
      <vt:lpstr>BdD</vt:lpstr>
      <vt:lpstr>Gantt</vt:lpstr>
      <vt:lpstr>Calcul</vt:lpstr>
      <vt:lpstr>M</vt:lpstr>
      <vt:lpstr>DateD</vt:lpstr>
      <vt:lpstr>DateT</vt:lpstr>
      <vt:lpstr>Durée</vt:lpstr>
      <vt:lpstr>HeureD</vt:lpstr>
      <vt:lpstr>HeureT</vt:lpstr>
      <vt:lpstr>TbJ</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Saban AKMAN</dc:creator>
  <cp:lastModifiedBy>Saban AKMAN</cp:lastModifiedBy>
  <dcterms:created xsi:type="dcterms:W3CDTF">2016-04-23T15:12:45Z</dcterms:created>
  <dcterms:modified xsi:type="dcterms:W3CDTF">2016-04-25T01:04:56Z</dcterms:modified>
</cp:coreProperties>
</file>