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950"/>
  </bookViews>
  <sheets>
    <sheet name="Graph" sheetId="1" r:id="rId1"/>
  </sheets>
  <definedNames>
    <definedName name="Tbl">OFFSET(Graph!$AC$4,,,MATCH(9.9999E+307,Graph!$AC$4:$AC$24),3)</definedName>
  </definedNames>
  <calcPr calcId="145621"/>
</workbook>
</file>

<file path=xl/calcChain.xml><?xml version="1.0" encoding="utf-8"?>
<calcChain xmlns="http://schemas.openxmlformats.org/spreadsheetml/2006/main">
  <c r="X3" i="1" l="1"/>
  <c r="W3" i="1"/>
  <c r="Z5" i="1" s="1" a="1"/>
  <c r="Z5" i="1" s="1"/>
  <c r="Z6" i="1" l="1"/>
  <c r="Z9" i="1" s="1"/>
  <c r="W22" i="1"/>
  <c r="W12" i="1"/>
  <c r="Y12" i="1" s="1"/>
  <c r="Z7" i="1"/>
  <c r="X11" i="1"/>
  <c r="AA11" i="1" s="1"/>
  <c r="X16" i="1" l="1"/>
  <c r="AA17" i="1" s="1"/>
  <c r="X20" i="1"/>
  <c r="AA21" i="1" s="1"/>
  <c r="X15" i="1"/>
  <c r="AA16" i="1" s="1"/>
  <c r="X17" i="1"/>
  <c r="AA18" i="1" s="1"/>
  <c r="X12" i="1"/>
  <c r="AA13" i="1" s="1"/>
  <c r="X13" i="1"/>
  <c r="AA14" i="1" s="1"/>
  <c r="X21" i="1"/>
  <c r="AA23" i="1" s="1"/>
  <c r="Z8" i="1"/>
  <c r="X14" i="1"/>
  <c r="AA15" i="1" s="1"/>
  <c r="Z13" i="1"/>
  <c r="Z12" i="1"/>
  <c r="Z23" i="1" s="1"/>
  <c r="X19" i="1"/>
  <c r="AA20" i="1" s="1"/>
  <c r="W13" i="1"/>
  <c r="X18" i="1"/>
  <c r="AA19" i="1" s="1"/>
  <c r="Y13" i="1" l="1"/>
  <c r="W14" i="1"/>
  <c r="Y14" i="1" l="1"/>
  <c r="Z15" i="1" s="1"/>
  <c r="W15" i="1"/>
  <c r="Z14" i="1"/>
  <c r="Y15" i="1" l="1"/>
  <c r="Z16" i="1" s="1"/>
  <c r="W16" i="1"/>
  <c r="Y16" i="1" l="1"/>
  <c r="W17" i="1"/>
  <c r="Y17" i="1" l="1"/>
  <c r="Z18" i="1" s="1"/>
  <c r="W18" i="1"/>
  <c r="Z17" i="1"/>
  <c r="Y18" i="1" l="1"/>
  <c r="Z19" i="1" s="1"/>
  <c r="W19" i="1"/>
  <c r="Y19" i="1" l="1"/>
  <c r="Z20" i="1" s="1"/>
  <c r="W20" i="1"/>
  <c r="Y20" i="1" l="1"/>
  <c r="Z21" i="1" s="1"/>
  <c r="W21" i="1"/>
  <c r="Y21" i="1" s="1"/>
  <c r="Z22" i="1" l="1"/>
  <c r="Z24" i="1" s="1"/>
  <c r="Y22" i="1"/>
</calcChain>
</file>

<file path=xl/comments1.xml><?xml version="1.0" encoding="utf-8"?>
<comments xmlns="http://schemas.openxmlformats.org/spreadsheetml/2006/main">
  <authors>
    <author>SabanAKMAN</author>
  </authors>
  <commentList>
    <comment ref="Y3" authorId="0">
      <text>
        <r>
          <rPr>
            <b/>
            <sz val="9"/>
            <color indexed="81"/>
            <rFont val="Tahoma"/>
            <family val="2"/>
            <charset val="162"/>
          </rPr>
          <t>Entrer ou Calculer</t>
        </r>
        <r>
          <rPr>
            <sz val="9"/>
            <color indexed="81"/>
            <rFont val="Tahoma"/>
            <family val="2"/>
            <charset val="162"/>
          </rPr>
          <t xml:space="preserve">
le chiffre en %</t>
        </r>
      </text>
    </comment>
    <comment ref="AC4" authorId="0">
      <text>
        <r>
          <rPr>
            <sz val="9"/>
            <color indexed="81"/>
            <rFont val="Tahoma"/>
            <family val="2"/>
            <charset val="162"/>
          </rPr>
          <t xml:space="preserve">doit etre </t>
        </r>
        <r>
          <rPr>
            <b/>
            <sz val="12"/>
            <color indexed="81"/>
            <rFont val="Tahoma"/>
            <family val="2"/>
            <charset val="162"/>
          </rPr>
          <t>0</t>
        </r>
      </text>
    </comment>
  </commentList>
</comments>
</file>

<file path=xl/sharedStrings.xml><?xml version="1.0" encoding="utf-8"?>
<sst xmlns="http://schemas.openxmlformats.org/spreadsheetml/2006/main" count="16" uniqueCount="16">
  <si>
    <t>Votre CHOIX</t>
  </si>
  <si>
    <t>debut</t>
  </si>
  <si>
    <t>fin</t>
  </si>
  <si>
    <t>resultats</t>
  </si>
  <si>
    <t>long. barre</t>
  </si>
  <si>
    <t>Nb.Tranche</t>
  </si>
  <si>
    <t>Angle</t>
  </si>
  <si>
    <t>Resultat</t>
  </si>
  <si>
    <t>x</t>
  </si>
  <si>
    <t>y</t>
  </si>
  <si>
    <t>Graphique  maxi  10  tranches  pour  180 degrees</t>
  </si>
  <si>
    <t>Calculs</t>
  </si>
  <si>
    <t>Chiffre
en %</t>
  </si>
  <si>
    <t>GRADUATION</t>
  </si>
  <si>
    <t>Debut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</si>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</sst>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alibri"/>
      <family val="2"/>
      <charset val="162"/>
    </font>
    <font>
      <b/>
      <sz val="10"/>
      <color theme="1"/>
      <name val="Calibri"/>
      <family val="2"/>
      <charset val="162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  <font>
      <b/>
      <sz val="12"/>
      <color indexed="81"/>
      <name val="Tahoma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9" fontId="3" fillId="3" borderId="0" xfId="0" applyNumberFormat="1" applyFont="1" applyFill="1" applyAlignment="1">
      <alignment horizontal="center" vertical="center"/>
    </xf>
    <xf numFmtId="0" fontId="5" fillId="5" borderId="2" xfId="0" applyFont="1" applyFill="1" applyBorder="1" applyAlignment="1">
      <alignment horizontal="right" vertical="center" indent="1"/>
    </xf>
    <xf numFmtId="0" fontId="2" fillId="6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right" vertical="center" indent="1"/>
    </xf>
    <xf numFmtId="0" fontId="2" fillId="7" borderId="2" xfId="0" applyFont="1" applyFill="1" applyBorder="1" applyAlignment="1">
      <alignment horizontal="center" vertical="center"/>
    </xf>
    <xf numFmtId="9" fontId="2" fillId="7" borderId="2" xfId="0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NumberFormat="1" applyFill="1" applyAlignment="1">
      <alignment horizontal="center" vertical="center"/>
    </xf>
    <xf numFmtId="0" fontId="0" fillId="8" borderId="0" xfId="0" applyFill="1" applyAlignment="1">
      <alignment vertical="center"/>
    </xf>
    <xf numFmtId="0" fontId="1" fillId="0" borderId="0" xfId="0" applyFont="1" applyAlignment="1">
      <alignment horizontal="centerContinuous" vertical="center"/>
    </xf>
    <xf numFmtId="0" fontId="1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9" fontId="0" fillId="9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59951523645581E-2"/>
          <c:y val="0.11396398572728191"/>
          <c:w val="0.80363788994662855"/>
          <c:h val="0.86761351003488951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bg1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numRef>
              <c:f>Graph!$AA$11:$AA$23</c:f>
              <c:numCache>
                <c:formatCode>General</c:formatCode>
                <c:ptCount val="13"/>
                <c:pt idx="0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2">
                  <c:v>100</c:v>
                </c:pt>
              </c:numCache>
            </c:numRef>
          </c:cat>
          <c:val>
            <c:numRef>
              <c:f>Graph!$Y$12:$Y$22</c:f>
              <c:numCache>
                <c:formatCode>General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Feuil1!$AA$9:$AA$19</c15:f>
                <c15:dlblRangeCache>
                  <c:ptCount val="11"/>
                  <c:pt idx="0">
                    <c:v>0%</c:v>
                  </c:pt>
                  <c:pt idx="1">
                    <c:v>10%</c:v>
                  </c:pt>
                  <c:pt idx="2">
                    <c:v>20%</c:v>
                  </c:pt>
                  <c:pt idx="3">
                    <c:v>30%</c:v>
                  </c:pt>
                  <c:pt idx="4">
                    <c:v>40%</c:v>
                  </c:pt>
                  <c:pt idx="5">
                    <c:v>50%</c:v>
                  </c:pt>
                  <c:pt idx="6">
                    <c:v>60%</c:v>
                  </c:pt>
                  <c:pt idx="7">
                    <c:v>70%</c:v>
                  </c:pt>
                  <c:pt idx="8">
                    <c:v>80%</c:v>
                  </c:pt>
                  <c:pt idx="9">
                    <c:v>90%</c:v>
                  </c:pt>
                  <c:pt idx="10">
                    <c:v>100%</c:v>
                  </c:pt>
                </c15:dlblRangeCache>
              </c15:datalabelsRange>
            </c:ext>
          </c:extLst>
        </c:ser>
        <c:ser>
          <c:idx val="2"/>
          <c:order val="2"/>
          <c:spPr>
            <a:noFill/>
            <a:ln>
              <a:noFill/>
            </a:ln>
          </c:spPr>
          <c:dLbls>
            <c:txPr>
              <a:bodyPr/>
              <a:lstStyle/>
              <a:p>
                <a:pPr>
                  <a:defRPr sz="1100" b="1"/>
                </a:pPr>
                <a:endParaRPr lang="tr-T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numRef>
              <c:f>Graph!$AA$11:$AA$23</c:f>
              <c:numCache>
                <c:formatCode>General</c:formatCode>
                <c:ptCount val="13"/>
                <c:pt idx="0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2">
                  <c:v>100</c:v>
                </c:pt>
              </c:numCache>
            </c:numRef>
          </c:cat>
          <c:val>
            <c:numRef>
              <c:f>Graph!$Z$11:$Z$24</c:f>
              <c:numCache>
                <c:formatCode>General</c:formatCode>
                <c:ptCount val="14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0.5</c:v>
                </c:pt>
                <c:pt idx="12">
                  <c:v>0</c:v>
                </c:pt>
                <c:pt idx="13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scatterChart>
        <c:scatterStyle val="smoothMarker"/>
        <c:varyColors val="0"/>
        <c:ser>
          <c:idx val="1"/>
          <c:order val="1"/>
          <c:spPr>
            <a:ln w="38100" cap="rnd">
              <a:solidFill>
                <a:srgbClr val="00B0F0"/>
              </a:solidFill>
              <a:round/>
              <a:headEnd type="oval"/>
              <a:tailEnd type="stealth"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Graph!$Y$8:$Z$8</c:f>
              <c:numCache>
                <c:formatCode>General</c:formatCode>
                <c:ptCount val="2"/>
                <c:pt idx="0">
                  <c:v>0</c:v>
                </c:pt>
                <c:pt idx="1">
                  <c:v>-0.30266033315969787</c:v>
                </c:pt>
              </c:numCache>
            </c:numRef>
          </c:xVal>
          <c:yVal>
            <c:numRef>
              <c:f>Graph!$Y$9:$Z$9</c:f>
              <c:numCache>
                <c:formatCode>General</c:formatCode>
                <c:ptCount val="2"/>
                <c:pt idx="0">
                  <c:v>0</c:v>
                </c:pt>
                <c:pt idx="1">
                  <c:v>0.5940043494589119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388864"/>
        <c:axId val="41388288"/>
      </c:scatterChart>
      <c:valAx>
        <c:axId val="41388288"/>
        <c:scaling>
          <c:orientation val="minMax"/>
          <c:max val="1"/>
          <c:min val="-1"/>
        </c:scaling>
        <c:delete val="1"/>
        <c:axPos val="l"/>
        <c:numFmt formatCode="General" sourceLinked="1"/>
        <c:majorTickMark val="out"/>
        <c:minorTickMark val="none"/>
        <c:tickLblPos val="nextTo"/>
        <c:crossAx val="41388864"/>
        <c:crossesAt val="0"/>
        <c:crossBetween val="midCat"/>
      </c:valAx>
      <c:valAx>
        <c:axId val="41388864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extTo"/>
        <c:crossAx val="41388288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25400" cap="flat" cmpd="sng" algn="ctr">
      <a:noFill/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761999</xdr:colOff>
      <xdr:row>2</xdr:row>
      <xdr:rowOff>14286</xdr:rowOff>
    </xdr:from>
    <xdr:to>
      <xdr:col>21</xdr:col>
      <xdr:colOff>371475</xdr:colOff>
      <xdr:row>20</xdr:row>
      <xdr:rowOff>95249</xdr:rowOff>
    </xdr:to>
    <xdr:graphicFrame macro="">
      <xdr:nvGraphicFramePr>
        <xdr:cNvPr id="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0</xdr:colOff>
      <xdr:row>0</xdr:row>
      <xdr:rowOff>219075</xdr:rowOff>
    </xdr:from>
    <xdr:to>
      <xdr:col>33</xdr:col>
      <xdr:colOff>190500</xdr:colOff>
      <xdr:row>12</xdr:row>
      <xdr:rowOff>66674</xdr:rowOff>
    </xdr:to>
    <xdr:sp macro="" textlink="">
      <xdr:nvSpPr>
        <xdr:cNvPr id="2" name="Metin kutusu 1"/>
        <xdr:cNvSpPr txBox="1"/>
      </xdr:nvSpPr>
      <xdr:spPr>
        <a:xfrm>
          <a:off x="21764625" y="219075"/>
          <a:ext cx="1638300" cy="2705099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100" b="1"/>
            <a:t>Preparez un tableau </a:t>
          </a:r>
          <a:r>
            <a:rPr lang="tr-TR" sz="1100"/>
            <a:t>qui vous convient, </a:t>
          </a:r>
          <a:r>
            <a:rPr lang="tr-TR" sz="1100" u="sng"/>
            <a:t>en definissant les debuts</a:t>
          </a:r>
          <a:r>
            <a:rPr lang="tr-TR" sz="1100" u="sng" baseline="0"/>
            <a:t> </a:t>
          </a:r>
          <a:r>
            <a:rPr lang="tr-TR" sz="1100" u="sng"/>
            <a:t>et les fins</a:t>
          </a:r>
          <a:r>
            <a:rPr lang="tr-TR" sz="1100"/>
            <a:t>  en fonction des chiffres en % </a:t>
          </a:r>
        </a:p>
        <a:p>
          <a:pPr algn="ctr"/>
          <a:endParaRPr lang="tr-TR" sz="1100"/>
        </a:p>
        <a:p>
          <a:pPr algn="ctr"/>
          <a:r>
            <a:rPr lang="tr-TR" sz="1100"/>
            <a:t>La zone</a:t>
          </a:r>
          <a:r>
            <a:rPr lang="tr-TR" sz="1100" baseline="0"/>
            <a:t> est nommée (Tbl) </a:t>
          </a:r>
        </a:p>
        <a:p>
          <a:pPr algn="ctr"/>
          <a:r>
            <a:rPr lang="tr-TR" sz="1100" baseline="0"/>
            <a:t>dynamiquement .</a:t>
          </a:r>
        </a:p>
        <a:p>
          <a:pPr algn="ctr"/>
          <a:endParaRPr lang="tr-TR" sz="1100" baseline="0"/>
        </a:p>
        <a:p>
          <a:pPr algn="ctr"/>
          <a:r>
            <a:rPr lang="tr-TR" sz="1100" baseline="0"/>
            <a:t>Suite au changement du resultats en %, le debut et la fin seront calculés  et changés automatiquement</a:t>
          </a:r>
          <a:endParaRPr lang="tr-TR" sz="1100"/>
        </a:p>
        <a:p>
          <a:pPr algn="ctr"/>
          <a:endParaRPr lang="tr-T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0.39306</cdr:x>
      <cdr:y>0.43012</cdr:y>
    </cdr:from>
    <cdr:to>
      <cdr:x>0.5973</cdr:x>
      <cdr:y>0.57395</cdr:y>
    </cdr:to>
    <cdr:sp macro="" textlink="Graph!$Z$7">
      <cdr:nvSpPr>
        <cdr:cNvPr id="2" name="Organigramme : Connecteur 1"/>
        <cdr:cNvSpPr/>
      </cdr:nvSpPr>
      <cdr:spPr>
        <a:xfrm xmlns:a="http://schemas.openxmlformats.org/drawingml/2006/main">
          <a:off x="1943101" y="1509714"/>
          <a:ext cx="1009650" cy="504825"/>
        </a:xfrm>
        <a:prstGeom xmlns:a="http://schemas.openxmlformats.org/drawingml/2006/main" prst="flowChartConnector">
          <a:avLst/>
        </a:prstGeom>
        <a:gradFill xmlns:a="http://schemas.openxmlformats.org/drawingml/2006/main">
          <a:gsLst>
            <a:gs pos="0">
              <a:schemeClr val="bg1"/>
            </a:gs>
            <a:gs pos="100000">
              <a:schemeClr val="accent3">
                <a:lumMod val="105000"/>
                <a:satMod val="109000"/>
                <a:tint val="81000"/>
              </a:schemeClr>
            </a:gs>
          </a:gsLst>
        </a:gradFill>
        <a:ln xmlns:a="http://schemas.openxmlformats.org/drawingml/2006/main">
          <a:noFill/>
        </a:ln>
      </cdr:spPr>
      <cdr:style>
        <a:lnRef xmlns:a="http://schemas.openxmlformats.org/drawingml/2006/main" idx="1">
          <a:schemeClr val="accent3"/>
        </a:lnRef>
        <a:fillRef xmlns:a="http://schemas.openxmlformats.org/drawingml/2006/main" idx="2">
          <a:schemeClr val="accent3"/>
        </a:fillRef>
        <a:effectRef xmlns:a="http://schemas.openxmlformats.org/drawingml/2006/main" idx="1">
          <a:schemeClr val="accent3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fld id="{9756FD88-77F9-46FD-8EC2-81AD32C3F523}" type="TxLink">
            <a:rPr lang="en-US" sz="1600" b="1" i="0" u="none" strike="noStrike">
              <a:solidFill>
                <a:sysClr val="windowText" lastClr="000000"/>
              </a:solidFill>
              <a:latin typeface="Calibri"/>
            </a:rPr>
            <a:pPr algn="ctr"/>
            <a:t>35%</a:t>
          </a:fld>
          <a:endParaRPr lang="fr-FR" sz="1600" b="1">
            <a:solidFill>
              <a:sysClr val="windowText" lastClr="000000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Q1:AE24"/>
  <sheetViews>
    <sheetView showGridLines="0" tabSelected="1" topLeftCell="P1" workbookViewId="0">
      <selection activeCell="Y3" sqref="Y3"/>
    </sheetView>
  </sheetViews>
  <sheetFormatPr defaultColWidth="10.85546875" defaultRowHeight="18.75" customHeight="1" x14ac:dyDescent="0.2"/>
  <cols>
    <col min="1" max="28" width="10.85546875" style="1"/>
    <col min="29" max="29" width="7.28515625" style="1" customWidth="1"/>
    <col min="30" max="30" width="7.7109375" style="1" customWidth="1"/>
    <col min="31" max="31" width="7.42578125" style="1" customWidth="1"/>
    <col min="32" max="16384" width="10.85546875" style="1"/>
  </cols>
  <sheetData>
    <row r="1" spans="17:31" ht="18.75" customHeight="1" x14ac:dyDescent="0.2">
      <c r="Q1" s="1" t="s">
        <v>10</v>
      </c>
      <c r="W1" s="16" t="s">
        <v>0</v>
      </c>
      <c r="X1" s="16"/>
      <c r="Y1" s="16"/>
      <c r="Z1" s="16"/>
    </row>
    <row r="2" spans="17:31" ht="18.75" customHeight="1" x14ac:dyDescent="0.2">
      <c r="W2" s="2" t="s">
        <v>1</v>
      </c>
      <c r="X2" s="2" t="s">
        <v>2</v>
      </c>
      <c r="Y2" s="2" t="s">
        <v>3</v>
      </c>
      <c r="Z2" s="2" t="s">
        <v>4</v>
      </c>
      <c r="AC2" s="22" t="s">
        <v>12</v>
      </c>
      <c r="AD2" s="1" t="s">
        <v>13</v>
      </c>
    </row>
    <row r="3" spans="17:31" ht="18.75" customHeight="1" x14ac:dyDescent="0.2">
      <c r="W3" s="3">
        <f ca="1">IFERROR(VLOOKUP(Y3,Tbl,2),"")</f>
        <v>0</v>
      </c>
      <c r="X3" s="3">
        <f ca="1">IFERROR(VLOOKUP(Y3,Tbl,3),"")</f>
        <v>100</v>
      </c>
      <c r="Y3" s="4">
        <v>0.35</v>
      </c>
      <c r="Z3" s="17">
        <v>1.5</v>
      </c>
      <c r="AC3" s="21"/>
      <c r="AD3" s="18" t="s">
        <v>14</v>
      </c>
      <c r="AE3" s="18" t="s">
        <v>15</v>
      </c>
    </row>
    <row r="4" spans="17:31" ht="18.75" customHeight="1" x14ac:dyDescent="0.2">
      <c r="AC4" s="24">
        <v>0</v>
      </c>
      <c r="AD4" s="23">
        <v>0</v>
      </c>
      <c r="AE4" s="23">
        <v>100</v>
      </c>
    </row>
    <row r="5" spans="17:31" ht="18.75" customHeight="1" x14ac:dyDescent="0.2">
      <c r="W5" s="19"/>
      <c r="X5" s="20"/>
      <c r="Y5" s="5" t="s">
        <v>5</v>
      </c>
      <c r="Z5" s="6">
        <f t="array" aca="1" ref="Z5" ca="1">IF(OR(W3="",ISNUMBER(W3)*1=0,MOD(W3,1)&gt;0,X3="",ISNUMBER(X3)*1=0,MOD(X3,1)&gt;0,W3&gt;=X3),"",MAX(IF(MOD(X3-W3,ROW(1:10))=0,ROW(1:10))))</f>
        <v>10</v>
      </c>
      <c r="AA5" s="21" t="s">
        <v>11</v>
      </c>
      <c r="AC5" s="24">
        <v>0.2</v>
      </c>
      <c r="AD5" s="23">
        <v>0</v>
      </c>
      <c r="AE5" s="23">
        <v>100</v>
      </c>
    </row>
    <row r="6" spans="17:31" ht="18.75" customHeight="1" x14ac:dyDescent="0.2">
      <c r="W6" s="19"/>
      <c r="X6" s="20"/>
      <c r="Y6" s="7" t="s">
        <v>6</v>
      </c>
      <c r="Z6" s="8">
        <f ca="1">IF(Z5="","",IF(Y3*100&lt;=W3,0,IF(Y3*100&gt;=X3,180,(Y3*100-W3)*180/(X3-W3))))</f>
        <v>63</v>
      </c>
      <c r="AA6" s="21"/>
      <c r="AC6" s="24">
        <v>0.4</v>
      </c>
      <c r="AD6" s="23">
        <v>10</v>
      </c>
      <c r="AE6" s="23">
        <v>110</v>
      </c>
    </row>
    <row r="7" spans="17:31" ht="18.75" customHeight="1" x14ac:dyDescent="0.2">
      <c r="W7" s="19"/>
      <c r="X7" s="20"/>
      <c r="Y7" s="7" t="s">
        <v>7</v>
      </c>
      <c r="Z7" s="9">
        <f ca="1">IF(Z5="","",Y3)</f>
        <v>0.35</v>
      </c>
      <c r="AA7" s="21"/>
      <c r="AC7" s="24">
        <v>0.6</v>
      </c>
      <c r="AD7" s="23">
        <v>20</v>
      </c>
      <c r="AE7" s="23">
        <v>120</v>
      </c>
    </row>
    <row r="8" spans="17:31" ht="18.75" customHeight="1" x14ac:dyDescent="0.2">
      <c r="X8" s="10" t="s">
        <v>8</v>
      </c>
      <c r="Y8" s="11">
        <v>0</v>
      </c>
      <c r="Z8" s="11">
        <f ca="1">IF(Z5="","",(COS(Z6*PI()/180)/-Z3))</f>
        <v>-0.30266033315969787</v>
      </c>
      <c r="AA8" s="21"/>
      <c r="AC8" s="24">
        <v>0.8</v>
      </c>
      <c r="AD8" s="23">
        <v>30</v>
      </c>
      <c r="AE8" s="23">
        <v>130</v>
      </c>
    </row>
    <row r="9" spans="17:31" ht="18.75" customHeight="1" x14ac:dyDescent="0.2">
      <c r="X9" s="10" t="s">
        <v>9</v>
      </c>
      <c r="Y9" s="12">
        <v>0</v>
      </c>
      <c r="Z9" s="12">
        <f ca="1">IF(Z5="","",(SIN(Z6*PI()/180)/Z3))</f>
        <v>0.5940043494589119</v>
      </c>
      <c r="AA9" s="21"/>
      <c r="AC9" s="24">
        <v>1</v>
      </c>
      <c r="AD9" s="23">
        <v>40</v>
      </c>
      <c r="AE9" s="23">
        <v>140</v>
      </c>
    </row>
    <row r="10" spans="17:31" ht="18.75" customHeight="1" x14ac:dyDescent="0.2">
      <c r="AC10" s="24">
        <v>1.2</v>
      </c>
      <c r="AD10" s="23">
        <v>50</v>
      </c>
      <c r="AE10" s="23">
        <v>150</v>
      </c>
    </row>
    <row r="11" spans="17:31" ht="18.75" customHeight="1" x14ac:dyDescent="0.2">
      <c r="W11" s="13">
        <v>0</v>
      </c>
      <c r="X11" s="13">
        <f ca="1">IF(Z5="","",W3)</f>
        <v>0</v>
      </c>
      <c r="Y11" s="13">
        <v>0</v>
      </c>
      <c r="Z11" s="13">
        <v>0</v>
      </c>
      <c r="AA11" s="13">
        <f ca="1">X11</f>
        <v>0</v>
      </c>
      <c r="AC11" s="24">
        <v>1.4</v>
      </c>
      <c r="AD11" s="23">
        <v>60</v>
      </c>
      <c r="AE11" s="23">
        <v>160</v>
      </c>
    </row>
    <row r="12" spans="17:31" ht="18.75" customHeight="1" x14ac:dyDescent="0.2">
      <c r="W12" s="13">
        <f ca="1">IF(Z5="","",1)</f>
        <v>1</v>
      </c>
      <c r="X12" s="14">
        <f ca="1">IF($Z$5="","",IF(ROWS($1:1)&lt;=$Z$5,ROUND(ROWS($1:1)*($X$3-$W$3)/$Z$5,0)+$X$11,""))</f>
        <v>10</v>
      </c>
      <c r="Y12" s="13">
        <f t="shared" ref="Y12:Y21" ca="1" si="0">IF(W12&lt;&gt;"",10/$Z$5,NA())</f>
        <v>1</v>
      </c>
      <c r="Z12" s="13">
        <f ca="1">IF(ISNA(Y12),NA(),5/$Z$5)</f>
        <v>0.5</v>
      </c>
      <c r="AA12" s="13"/>
      <c r="AC12" s="24">
        <v>1.6</v>
      </c>
      <c r="AD12" s="23">
        <v>80</v>
      </c>
      <c r="AE12" s="23">
        <v>180</v>
      </c>
    </row>
    <row r="13" spans="17:31" ht="18.75" customHeight="1" x14ac:dyDescent="0.2">
      <c r="W13" s="13">
        <f ca="1">IF($Z$5="","",IF(W12="","",IF(W12+1&lt;=$Z$5,W12+1,"")))</f>
        <v>2</v>
      </c>
      <c r="X13" s="14">
        <f ca="1">IF($Z$5="","",IF(ROWS($1:2)&lt;=$Z$5,ROUND(ROWS($1:2)*($X$3-$W$3)/$Z$5,0)+$X$11,""))</f>
        <v>20</v>
      </c>
      <c r="Y13" s="13">
        <f t="shared" ca="1" si="0"/>
        <v>1</v>
      </c>
      <c r="Z13" s="13">
        <f t="shared" ref="Z13:Z21" ca="1" si="1">IF(Y12&lt;&gt;"",10/$Z$5,NA())</f>
        <v>1</v>
      </c>
      <c r="AA13" s="13">
        <f t="shared" ref="AA13:AA21" ca="1" si="2">X12</f>
        <v>10</v>
      </c>
      <c r="AC13" s="24">
        <v>1.8</v>
      </c>
      <c r="AD13" s="23">
        <v>100</v>
      </c>
      <c r="AE13" s="23">
        <v>200</v>
      </c>
    </row>
    <row r="14" spans="17:31" ht="18.75" customHeight="1" x14ac:dyDescent="0.2">
      <c r="W14" s="13">
        <f t="shared" ref="W14:W21" ca="1" si="3">IF($Z$5="","",IF(W13="","",IF(W13+1&lt;=$Z$5,W13+1,"")))</f>
        <v>3</v>
      </c>
      <c r="X14" s="14">
        <f ca="1">IF($Z$5="","",IF(ROWS($1:3)&lt;=$Z$5,ROUND(ROWS($1:3)*($X$3-$W$3)/$Z$5,0)+$X$11,""))</f>
        <v>30</v>
      </c>
      <c r="Y14" s="13">
        <f t="shared" ca="1" si="0"/>
        <v>1</v>
      </c>
      <c r="Z14" s="13">
        <f t="shared" ca="1" si="1"/>
        <v>1</v>
      </c>
      <c r="AA14" s="13">
        <f t="shared" ca="1" si="2"/>
        <v>20</v>
      </c>
      <c r="AC14" s="24">
        <v>2</v>
      </c>
      <c r="AD14" s="23">
        <v>140</v>
      </c>
      <c r="AE14" s="23">
        <v>240</v>
      </c>
    </row>
    <row r="15" spans="17:31" ht="18.75" customHeight="1" x14ac:dyDescent="0.2">
      <c r="W15" s="13">
        <f t="shared" ca="1" si="3"/>
        <v>4</v>
      </c>
      <c r="X15" s="14">
        <f ca="1">IF($Z$5="","",IF(ROWS($1:4)&lt;=$Z$5,ROUND(ROWS($1:4)*($X$3-$W$3)/$Z$5,0)+$X$11,""))</f>
        <v>40</v>
      </c>
      <c r="Y15" s="13">
        <f t="shared" ca="1" si="0"/>
        <v>1</v>
      </c>
      <c r="Z15" s="13">
        <f t="shared" ca="1" si="1"/>
        <v>1</v>
      </c>
      <c r="AA15" s="13">
        <f t="shared" ca="1" si="2"/>
        <v>30</v>
      </c>
      <c r="AC15" s="24"/>
      <c r="AD15" s="23"/>
      <c r="AE15" s="23"/>
    </row>
    <row r="16" spans="17:31" ht="18.75" customHeight="1" x14ac:dyDescent="0.2">
      <c r="W16" s="13">
        <f t="shared" ca="1" si="3"/>
        <v>5</v>
      </c>
      <c r="X16" s="14">
        <f ca="1">IF($Z$5="","",IF(ROWS($1:5)&lt;=$Z$5,ROUND(ROWS($1:5)*($X$3-$W$3)/$Z$5,0)+$X$11,""))</f>
        <v>50</v>
      </c>
      <c r="Y16" s="13">
        <f t="shared" ca="1" si="0"/>
        <v>1</v>
      </c>
      <c r="Z16" s="13">
        <f t="shared" ca="1" si="1"/>
        <v>1</v>
      </c>
      <c r="AA16" s="13">
        <f t="shared" ca="1" si="2"/>
        <v>40</v>
      </c>
      <c r="AC16" s="24"/>
      <c r="AD16" s="23"/>
      <c r="AE16" s="23"/>
    </row>
    <row r="17" spans="23:31" ht="18.75" customHeight="1" x14ac:dyDescent="0.2">
      <c r="W17" s="13">
        <f t="shared" ca="1" si="3"/>
        <v>6</v>
      </c>
      <c r="X17" s="14">
        <f ca="1">IF($Z$5="","",IF(ROWS($1:6)&lt;=$Z$5,ROUND(ROWS($1:6)*($X$3-$W$3)/$Z$5,0)+$X$11,""))</f>
        <v>60</v>
      </c>
      <c r="Y17" s="13">
        <f t="shared" ca="1" si="0"/>
        <v>1</v>
      </c>
      <c r="Z17" s="13">
        <f t="shared" ca="1" si="1"/>
        <v>1</v>
      </c>
      <c r="AA17" s="13">
        <f t="shared" ca="1" si="2"/>
        <v>50</v>
      </c>
      <c r="AC17" s="24"/>
      <c r="AD17" s="23"/>
      <c r="AE17" s="23"/>
    </row>
    <row r="18" spans="23:31" ht="18.75" customHeight="1" x14ac:dyDescent="0.2">
      <c r="W18" s="13">
        <f t="shared" ca="1" si="3"/>
        <v>7</v>
      </c>
      <c r="X18" s="14">
        <f ca="1">IF($Z$5="","",IF(ROWS($1:7)&lt;=$Z$5,ROUND(ROWS($1:7)*($X$3-$W$3)/$Z$5,0)+$X$11,""))</f>
        <v>70</v>
      </c>
      <c r="Y18" s="13">
        <f t="shared" ca="1" si="0"/>
        <v>1</v>
      </c>
      <c r="Z18" s="13">
        <f t="shared" ca="1" si="1"/>
        <v>1</v>
      </c>
      <c r="AA18" s="13">
        <f t="shared" ca="1" si="2"/>
        <v>60</v>
      </c>
      <c r="AC18" s="24"/>
      <c r="AD18" s="23"/>
      <c r="AE18" s="23"/>
    </row>
    <row r="19" spans="23:31" ht="18.75" customHeight="1" x14ac:dyDescent="0.2">
      <c r="W19" s="13">
        <f t="shared" ca="1" si="3"/>
        <v>8</v>
      </c>
      <c r="X19" s="14">
        <f ca="1">IF($Z$5="","",IF(ROWS($1:8)&lt;=$Z$5,ROUND(ROWS($1:8)*($X$3-$W$3)/$Z$5,0)+$X$11,""))</f>
        <v>80</v>
      </c>
      <c r="Y19" s="13">
        <f t="shared" ca="1" si="0"/>
        <v>1</v>
      </c>
      <c r="Z19" s="13">
        <f t="shared" ca="1" si="1"/>
        <v>1</v>
      </c>
      <c r="AA19" s="13">
        <f t="shared" ca="1" si="2"/>
        <v>70</v>
      </c>
      <c r="AC19" s="24"/>
      <c r="AD19" s="23"/>
      <c r="AE19" s="23"/>
    </row>
    <row r="20" spans="23:31" ht="18.75" customHeight="1" x14ac:dyDescent="0.2">
      <c r="W20" s="13">
        <f t="shared" ca="1" si="3"/>
        <v>9</v>
      </c>
      <c r="X20" s="14">
        <f ca="1">IF($Z$5="","",IF(ROWS($1:9)&lt;=$Z$5,ROUND(ROWS($1:9)*($X$3-$W$3)/$Z$5,0)+$X$11,""))</f>
        <v>90</v>
      </c>
      <c r="Y20" s="13">
        <f t="shared" ca="1" si="0"/>
        <v>1</v>
      </c>
      <c r="Z20" s="13">
        <f t="shared" ca="1" si="1"/>
        <v>1</v>
      </c>
      <c r="AA20" s="13">
        <f t="shared" ca="1" si="2"/>
        <v>80</v>
      </c>
      <c r="AC20" s="24"/>
      <c r="AD20" s="23"/>
      <c r="AE20" s="23"/>
    </row>
    <row r="21" spans="23:31" ht="18.75" customHeight="1" x14ac:dyDescent="0.2">
      <c r="W21" s="13">
        <f t="shared" ca="1" si="3"/>
        <v>10</v>
      </c>
      <c r="X21" s="14">
        <f ca="1">IF($Z$5="","",IF(ROWS($1:10)&lt;=$Z$5,ROUND(ROWS($1:10)*($X$3-$W$3)/$Z$5,0)+$X$11,""))</f>
        <v>100</v>
      </c>
      <c r="Y21" s="13">
        <f t="shared" ca="1" si="0"/>
        <v>1</v>
      </c>
      <c r="Z21" s="13">
        <f t="shared" ca="1" si="1"/>
        <v>1</v>
      </c>
      <c r="AA21" s="13">
        <f t="shared" ca="1" si="2"/>
        <v>90</v>
      </c>
      <c r="AC21" s="24"/>
      <c r="AD21" s="23"/>
      <c r="AE21" s="23"/>
    </row>
    <row r="22" spans="23:31" ht="18.75" customHeight="1" x14ac:dyDescent="0.2">
      <c r="W22" s="13">
        <f ca="1">IF(Z5="","",Z5+1)</f>
        <v>11</v>
      </c>
      <c r="X22" s="14"/>
      <c r="Y22" s="13">
        <f ca="1">IF(Z5="","",SUM(OFFSET(Y11,1,,Z5,1)))</f>
        <v>10</v>
      </c>
      <c r="Z22" s="13">
        <f ca="1">IF(Y21&lt;&gt;"",5/$Z$5,NA())</f>
        <v>0.5</v>
      </c>
      <c r="AA22" s="15"/>
      <c r="AC22" s="24"/>
      <c r="AD22" s="23"/>
      <c r="AE22" s="23"/>
    </row>
    <row r="23" spans="23:31" ht="18.75" customHeight="1" x14ac:dyDescent="0.2">
      <c r="W23" s="15"/>
      <c r="X23" s="15"/>
      <c r="Y23" s="15"/>
      <c r="Z23" s="13">
        <f ca="1">IF(Z5=10,0,IF(Z5="","",Z12))</f>
        <v>0</v>
      </c>
      <c r="AA23" s="13">
        <f ca="1">X21</f>
        <v>100</v>
      </c>
      <c r="AC23" s="24"/>
      <c r="AD23" s="23"/>
      <c r="AE23" s="23"/>
    </row>
    <row r="24" spans="23:31" ht="18.75" customHeight="1" x14ac:dyDescent="0.2">
      <c r="W24" s="15"/>
      <c r="X24" s="15"/>
      <c r="Y24" s="15"/>
      <c r="Z24" s="13">
        <f ca="1">IF(Z5="","",20-SUM(OFFSET(Z11,1,,Z5+1,1),Z23))</f>
        <v>10</v>
      </c>
      <c r="AA24" s="15"/>
      <c r="AC24" s="24"/>
      <c r="AD24" s="23"/>
      <c r="AE24" s="23"/>
    </row>
  </sheetData>
  <mergeCells count="3">
    <mergeCell ref="W5:X7"/>
    <mergeCell ref="AA5:AA9"/>
    <mergeCell ref="AC2:AC3"/>
  </mergeCells>
  <conditionalFormatting sqref="W5:X7">
    <cfRule type="cellIs" dxfId="0" priority="1" operator="notEqual">
      <formula>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Graph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SabanAKMAN</dc:creator>
  <cp:lastModifiedBy>SabanAKMAN</cp:lastModifiedBy>
  <dcterms:created xsi:type="dcterms:W3CDTF">2016-12-01T00:19:52Z</dcterms:created>
  <dcterms:modified xsi:type="dcterms:W3CDTF">2016-12-01T12:32:56Z</dcterms:modified>
</cp:coreProperties>
</file>