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240" yWindow="120" windowWidth="20160" windowHeight="7935" tabRatio="583" activeTab="1"/>
  </bookViews>
  <sheets>
    <sheet name="Devis achat matière" sheetId="2" r:id="rId1"/>
    <sheet name="Devis usinage " sheetId="6" r:id="rId2"/>
    <sheet name="Paramètre et calcul" sheetId="1" r:id="rId3"/>
    <sheet name="Feuil2" sheetId="4" r:id="rId4"/>
  </sheets>
  <definedNames>
    <definedName name="Acier">'Paramètre et calcul'!$F$4:$F$7</definedName>
    <definedName name="Aluminium">'Paramètre et calcul'!$T$4:$T$7</definedName>
    <definedName name="Brut">'Paramètre et calcul'!$B$4:$B$5</definedName>
    <definedName name="BrutA">'Paramètre et calcul'!$B$4:$B$6</definedName>
    <definedName name="Cuivre">'Paramètre et calcul'!$AB$4:$AB$7</definedName>
    <definedName name="Fonte">'Paramètre et calcul'!$P$4:$P$7</definedName>
    <definedName name="Laiton">'Paramètre et calcul'!$X$4:$X$7</definedName>
    <definedName name="Matière">'Paramètre et calcul'!$D$4:$D$10</definedName>
    <definedName name="Plastique">'Paramètre et calcul'!$AF$4:$AF$7</definedName>
    <definedName name="TAcier">'Paramètre et calcul'!$F$4:$J$7</definedName>
    <definedName name="TAluminium">'Paramètre et calcul'!$T$4:$V$7</definedName>
    <definedName name="TCuivre">'Paramètre et calcul'!$AB$4:$AD$7</definedName>
    <definedName name="TFonte">'Paramètre et calcul'!$P$4:$R$7</definedName>
    <definedName name="TInox">'Paramètre et calcul'!$L$4:$N$7</definedName>
    <definedName name="TLaiton">'Paramètre et calcul'!$X$4:$Z$7</definedName>
    <definedName name="TPlastique">'Paramètre et calcul'!$AF$4:$AH$7</definedName>
    <definedName name="Traittement">'Paramètre et calcul'!$AJ$4:$AJ$8</definedName>
    <definedName name="TTraittement">'Paramètre et calcul'!$AJ$4:$AK$8</definedName>
  </definedNames>
  <calcPr calcId="125725"/>
</workbook>
</file>

<file path=xl/calcChain.xml><?xml version="1.0" encoding="utf-8"?>
<calcChain xmlns="http://schemas.openxmlformats.org/spreadsheetml/2006/main">
  <c r="E53" i="2"/>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53" i="6"/>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R7" l="1"/>
  <c r="U7" s="1"/>
  <c r="V7" s="1"/>
  <c r="T7"/>
  <c r="R8"/>
  <c r="T8"/>
  <c r="R9"/>
  <c r="U9" s="1"/>
  <c r="V9" s="1"/>
  <c r="T9"/>
  <c r="T53"/>
  <c r="T52"/>
  <c r="T51"/>
  <c r="T50"/>
  <c r="T49"/>
  <c r="T48"/>
  <c r="T47"/>
  <c r="T46"/>
  <c r="T45"/>
  <c r="T44"/>
  <c r="T43"/>
  <c r="T42"/>
  <c r="T41"/>
  <c r="T40"/>
  <c r="T39"/>
  <c r="T38"/>
  <c r="T37"/>
  <c r="T36"/>
  <c r="T35"/>
  <c r="T34"/>
  <c r="T33"/>
  <c r="T32"/>
  <c r="T31"/>
  <c r="T30"/>
  <c r="T29"/>
  <c r="T28"/>
  <c r="T27"/>
  <c r="T26"/>
  <c r="T25"/>
  <c r="T24"/>
  <c r="T23"/>
  <c r="T22"/>
  <c r="T21"/>
  <c r="T20"/>
  <c r="T19"/>
  <c r="T18"/>
  <c r="T17"/>
  <c r="T16"/>
  <c r="T15"/>
  <c r="T14"/>
  <c r="T13"/>
  <c r="T12"/>
  <c r="T11"/>
  <c r="T10"/>
  <c r="T6"/>
  <c r="T5"/>
  <c r="R53"/>
  <c r="U53" s="1"/>
  <c r="V53" s="1"/>
  <c r="R52"/>
  <c r="U52" s="1"/>
  <c r="V52" s="1"/>
  <c r="R51"/>
  <c r="U51" s="1"/>
  <c r="V51" s="1"/>
  <c r="R50"/>
  <c r="U50" s="1"/>
  <c r="V50" s="1"/>
  <c r="R49"/>
  <c r="U49" s="1"/>
  <c r="V49" s="1"/>
  <c r="R48"/>
  <c r="U48" s="1"/>
  <c r="V48" s="1"/>
  <c r="R47"/>
  <c r="U47" s="1"/>
  <c r="V47" s="1"/>
  <c r="R46"/>
  <c r="U46" s="1"/>
  <c r="V46" s="1"/>
  <c r="R45"/>
  <c r="U45" s="1"/>
  <c r="V45" s="1"/>
  <c r="R44"/>
  <c r="U44" s="1"/>
  <c r="V44" s="1"/>
  <c r="R43"/>
  <c r="U43" s="1"/>
  <c r="V43" s="1"/>
  <c r="R42"/>
  <c r="U42" s="1"/>
  <c r="V42" s="1"/>
  <c r="R41"/>
  <c r="U41" s="1"/>
  <c r="V41" s="1"/>
  <c r="R40"/>
  <c r="U40" s="1"/>
  <c r="V40" s="1"/>
  <c r="R39"/>
  <c r="U39" s="1"/>
  <c r="V39" s="1"/>
  <c r="R38"/>
  <c r="U38" s="1"/>
  <c r="V38" s="1"/>
  <c r="R37"/>
  <c r="U37" s="1"/>
  <c r="V37" s="1"/>
  <c r="R36"/>
  <c r="U36" s="1"/>
  <c r="V36" s="1"/>
  <c r="R35"/>
  <c r="U35" s="1"/>
  <c r="V35" s="1"/>
  <c r="R34"/>
  <c r="U34" s="1"/>
  <c r="V34" s="1"/>
  <c r="R33"/>
  <c r="U33" s="1"/>
  <c r="V33" s="1"/>
  <c r="R32"/>
  <c r="U32" s="1"/>
  <c r="V32" s="1"/>
  <c r="R31"/>
  <c r="U31" s="1"/>
  <c r="V31" s="1"/>
  <c r="R30"/>
  <c r="U30" s="1"/>
  <c r="V30" s="1"/>
  <c r="R29"/>
  <c r="U29" s="1"/>
  <c r="V29" s="1"/>
  <c r="R28"/>
  <c r="U28" s="1"/>
  <c r="V28" s="1"/>
  <c r="R27"/>
  <c r="U27" s="1"/>
  <c r="V27" s="1"/>
  <c r="R26"/>
  <c r="U26" s="1"/>
  <c r="V26" s="1"/>
  <c r="R25"/>
  <c r="U25" s="1"/>
  <c r="V25" s="1"/>
  <c r="R24"/>
  <c r="U24" s="1"/>
  <c r="V24" s="1"/>
  <c r="R23"/>
  <c r="U23" s="1"/>
  <c r="V23" s="1"/>
  <c r="R22"/>
  <c r="U22" s="1"/>
  <c r="V22" s="1"/>
  <c r="R21"/>
  <c r="U21" s="1"/>
  <c r="V21" s="1"/>
  <c r="R20"/>
  <c r="U20" s="1"/>
  <c r="V20" s="1"/>
  <c r="R19"/>
  <c r="U19" s="1"/>
  <c r="V19" s="1"/>
  <c r="R18"/>
  <c r="U18" s="1"/>
  <c r="V18" s="1"/>
  <c r="R17"/>
  <c r="U17" s="1"/>
  <c r="V17" s="1"/>
  <c r="R16"/>
  <c r="U16" s="1"/>
  <c r="V16" s="1"/>
  <c r="R15"/>
  <c r="U15" s="1"/>
  <c r="V15" s="1"/>
  <c r="R14"/>
  <c r="U14" s="1"/>
  <c r="V14" s="1"/>
  <c r="R13"/>
  <c r="U13" s="1"/>
  <c r="V13" s="1"/>
  <c r="R12"/>
  <c r="U12" s="1"/>
  <c r="V12" s="1"/>
  <c r="R11"/>
  <c r="U11" s="1"/>
  <c r="V11" s="1"/>
  <c r="R10"/>
  <c r="U10" s="1"/>
  <c r="V10" s="1"/>
  <c r="R6"/>
  <c r="U6" s="1"/>
  <c r="V6" s="1"/>
  <c r="R5"/>
  <c r="U5" s="1"/>
  <c r="V5" s="1"/>
  <c r="R4"/>
  <c r="D53" l="1"/>
  <c r="L53" s="1"/>
  <c r="D52"/>
  <c r="L52" s="1"/>
  <c r="D51"/>
  <c r="L51" s="1"/>
  <c r="D50"/>
  <c r="L50" s="1"/>
  <c r="D49"/>
  <c r="L49" s="1"/>
  <c r="D48"/>
  <c r="L48" s="1"/>
  <c r="D47"/>
  <c r="L47" s="1"/>
  <c r="D46"/>
  <c r="L46" s="1"/>
  <c r="D45"/>
  <c r="L45" s="1"/>
  <c r="D44"/>
  <c r="L44" s="1"/>
  <c r="D43"/>
  <c r="L43" s="1"/>
  <c r="D42"/>
  <c r="L42" s="1"/>
  <c r="D41"/>
  <c r="L41" s="1"/>
  <c r="D40"/>
  <c r="L40" s="1"/>
  <c r="D39"/>
  <c r="L39" s="1"/>
  <c r="D38"/>
  <c r="L38" s="1"/>
  <c r="D37"/>
  <c r="L37" s="1"/>
  <c r="D36"/>
  <c r="L36" s="1"/>
  <c r="D35"/>
  <c r="L35" s="1"/>
  <c r="D34"/>
  <c r="L34" s="1"/>
  <c r="D33"/>
  <c r="L33" s="1"/>
  <c r="D32"/>
  <c r="L32" s="1"/>
  <c r="D31"/>
  <c r="L31" s="1"/>
  <c r="D30"/>
  <c r="L30" s="1"/>
  <c r="D29"/>
  <c r="L29" s="1"/>
  <c r="D28"/>
  <c r="L28" s="1"/>
  <c r="D27"/>
  <c r="L27" s="1"/>
  <c r="D26"/>
  <c r="L26" s="1"/>
  <c r="D25"/>
  <c r="L25" s="1"/>
  <c r="D24"/>
  <c r="L24" s="1"/>
  <c r="D23"/>
  <c r="L23" s="1"/>
  <c r="D22"/>
  <c r="L22" s="1"/>
  <c r="D21"/>
  <c r="L21" s="1"/>
  <c r="D20"/>
  <c r="L20" s="1"/>
  <c r="D19"/>
  <c r="L19" s="1"/>
  <c r="D18"/>
  <c r="L18" s="1"/>
  <c r="D17"/>
  <c r="L17" s="1"/>
  <c r="D16"/>
  <c r="L16" s="1"/>
  <c r="D15"/>
  <c r="L15" s="1"/>
  <c r="D14"/>
  <c r="L14" s="1"/>
  <c r="D13"/>
  <c r="L13" s="1"/>
  <c r="D12"/>
  <c r="L12" s="1"/>
  <c r="D11"/>
  <c r="L11" s="1"/>
  <c r="D10"/>
  <c r="L10" s="1"/>
  <c r="D4"/>
  <c r="D7"/>
  <c r="D6"/>
  <c r="T4"/>
  <c r="D9"/>
  <c r="D8"/>
  <c r="D5"/>
  <c r="L5" l="1"/>
  <c r="L8"/>
  <c r="U8" s="1"/>
  <c r="V8" s="1"/>
  <c r="L9"/>
  <c r="L6"/>
  <c r="L7"/>
  <c r="L4"/>
  <c r="U4" s="1"/>
  <c r="V4" s="1"/>
  <c r="D53" i="2" l="1"/>
  <c r="L53" s="1"/>
  <c r="D52"/>
  <c r="L52" s="1"/>
  <c r="D51"/>
  <c r="L51" s="1"/>
  <c r="D50"/>
  <c r="L50" s="1"/>
  <c r="D49"/>
  <c r="L49" s="1"/>
  <c r="D48"/>
  <c r="L48" s="1"/>
  <c r="D47"/>
  <c r="L47" s="1"/>
  <c r="D46"/>
  <c r="L46" s="1"/>
  <c r="D45"/>
  <c r="L45" s="1"/>
  <c r="D44"/>
  <c r="L44" s="1"/>
  <c r="D43"/>
  <c r="L43" s="1"/>
  <c r="D42"/>
  <c r="L42" s="1"/>
  <c r="D41"/>
  <c r="L41" s="1"/>
  <c r="D40"/>
  <c r="L40" s="1"/>
  <c r="D39"/>
  <c r="L39" s="1"/>
  <c r="D38"/>
  <c r="L38" s="1"/>
  <c r="D37"/>
  <c r="L37" s="1"/>
  <c r="D36"/>
  <c r="L36" s="1"/>
  <c r="D35"/>
  <c r="L35" s="1"/>
  <c r="D34"/>
  <c r="L34" s="1"/>
  <c r="D33"/>
  <c r="L33" s="1"/>
  <c r="D32"/>
  <c r="L32" s="1"/>
  <c r="D31"/>
  <c r="L31" s="1"/>
  <c r="D30"/>
  <c r="L30" s="1"/>
  <c r="D29"/>
  <c r="L29" s="1"/>
  <c r="D28"/>
  <c r="L28" s="1"/>
  <c r="D27"/>
  <c r="L27" s="1"/>
  <c r="D26"/>
  <c r="L26" s="1"/>
  <c r="D25"/>
  <c r="L25" s="1"/>
  <c r="D24"/>
  <c r="L24" s="1"/>
  <c r="D23"/>
  <c r="L23" s="1"/>
  <c r="D22"/>
  <c r="L22" s="1"/>
  <c r="D21"/>
  <c r="L21" s="1"/>
  <c r="D20"/>
  <c r="L20" s="1"/>
  <c r="D19"/>
  <c r="L19" s="1"/>
  <c r="D18"/>
  <c r="L18" s="1"/>
  <c r="D17"/>
  <c r="L17" s="1"/>
  <c r="D16"/>
  <c r="L16" s="1"/>
  <c r="D15"/>
  <c r="L15" s="1"/>
  <c r="D14"/>
  <c r="L14" s="1"/>
  <c r="D13"/>
  <c r="L13" s="1"/>
  <c r="D12"/>
  <c r="L12" s="1"/>
  <c r="D11"/>
  <c r="L11" s="1"/>
  <c r="D10"/>
  <c r="L10" s="1"/>
  <c r="D9"/>
  <c r="L9" s="1"/>
  <c r="D8"/>
  <c r="L8" s="1"/>
  <c r="D6"/>
  <c r="D5"/>
  <c r="D7"/>
  <c r="D4"/>
  <c r="L7" l="1"/>
  <c r="L5"/>
  <c r="L6"/>
  <c r="L4"/>
</calcChain>
</file>

<file path=xl/sharedStrings.xml><?xml version="1.0" encoding="utf-8"?>
<sst xmlns="http://schemas.openxmlformats.org/spreadsheetml/2006/main" count="156" uniqueCount="80">
  <si>
    <t>Matière</t>
  </si>
  <si>
    <t>Acier</t>
  </si>
  <si>
    <t>Aluminium</t>
  </si>
  <si>
    <t>Inox</t>
  </si>
  <si>
    <t>Laiton</t>
  </si>
  <si>
    <t>Cuivre</t>
  </si>
  <si>
    <t>Plastique</t>
  </si>
  <si>
    <t>Nuance</t>
  </si>
  <si>
    <t>kg/m³</t>
  </si>
  <si>
    <t>Euro/kg</t>
  </si>
  <si>
    <t>nuance1</t>
  </si>
  <si>
    <t>nuance2</t>
  </si>
  <si>
    <t>nuance3</t>
  </si>
  <si>
    <t>nuance4</t>
  </si>
  <si>
    <t>nuance5</t>
  </si>
  <si>
    <t>nuance6</t>
  </si>
  <si>
    <t>nuance7</t>
  </si>
  <si>
    <t>nuance8</t>
  </si>
  <si>
    <t>nuance9</t>
  </si>
  <si>
    <t>nuance10</t>
  </si>
  <si>
    <t>nuance11</t>
  </si>
  <si>
    <t>nuance12</t>
  </si>
  <si>
    <t>nuance13</t>
  </si>
  <si>
    <t>nuance14</t>
  </si>
  <si>
    <t>nuance15</t>
  </si>
  <si>
    <t>nuance16</t>
  </si>
  <si>
    <t>nuance17</t>
  </si>
  <si>
    <t>nuance18</t>
  </si>
  <si>
    <t>nuance19</t>
  </si>
  <si>
    <t>nuance20</t>
  </si>
  <si>
    <t>MATERİAUX</t>
  </si>
  <si>
    <t>Coût Matériaux
(€/Kg)</t>
  </si>
  <si>
    <t>Masse Volumique
(kg/m³)</t>
  </si>
  <si>
    <t>BRUT</t>
  </si>
  <si>
    <t>PRIX MATIERE
(€)</t>
  </si>
  <si>
    <t>COÛT LIVRAISON
(€)</t>
  </si>
  <si>
    <t>PRIX TOTALE COMMANDE
(€)</t>
  </si>
  <si>
    <t>Prismatique</t>
  </si>
  <si>
    <t>Longueur (m)</t>
  </si>
  <si>
    <t>Largeur (mm)</t>
  </si>
  <si>
    <t>Hauteur (mm)</t>
  </si>
  <si>
    <t xml:space="preserve">DIMENSIONS </t>
  </si>
  <si>
    <t>Fonte</t>
  </si>
  <si>
    <t>DIMENSIONS  BRUT pour 1 pièce</t>
  </si>
  <si>
    <t>Longueur (mm)</t>
  </si>
  <si>
    <t>PRIX MATIERE pour 1 pièce
(€)</t>
  </si>
  <si>
    <t>TAUX HORAIRE
(€)</t>
  </si>
  <si>
    <t>Temp programmation (min)</t>
  </si>
  <si>
    <t>Temps usinage/pièce (min)</t>
  </si>
  <si>
    <t>Temp réglage (min)</t>
  </si>
  <si>
    <t>Nombre de pièce(s)</t>
  </si>
  <si>
    <t>Temps de travail (heure)</t>
  </si>
  <si>
    <t>Traittement</t>
  </si>
  <si>
    <t>Prix (euro)</t>
  </si>
  <si>
    <t>Brunissage</t>
  </si>
  <si>
    <t>Trempe</t>
  </si>
  <si>
    <t>Revenu</t>
  </si>
  <si>
    <t>Recuit</t>
  </si>
  <si>
    <t>Type</t>
  </si>
  <si>
    <t>Prix (€)</t>
  </si>
  <si>
    <t>Prix total (€)</t>
  </si>
  <si>
    <t>Prix / pièce  (€)</t>
  </si>
  <si>
    <t xml:space="preserve">Aucun </t>
  </si>
  <si>
    <t>Traitement Thérmique</t>
  </si>
  <si>
    <t xml:space="preserve">Volume Cylindrique plein indentique à cylindrique pas de changement </t>
  </si>
  <si>
    <t>Volume prismatique pas de changement non plus</t>
  </si>
  <si>
    <r>
      <t>Volume cylindrique creux =(PI*[ (</t>
    </r>
    <r>
      <rPr>
        <sz val="10"/>
        <color theme="1"/>
        <rFont val="Calibri"/>
        <family val="2"/>
      </rPr>
      <t>Øextéreur/2)^2]-(Øintérieur/2)^2)*L)</t>
    </r>
  </si>
  <si>
    <t>Rajouter 2 colone dans la plage dimension:une colone  Øextéreur  et l'autre colone Øintérieur , laisser la colone Ø pour les cylindre plein</t>
  </si>
  <si>
    <t>Prix matière pour cyl plein = V cyl plein* masse volumique* prix du kilo</t>
  </si>
  <si>
    <t>Prix matière pour cyl creux = V cyl creux* masse volumique* prix du kilo</t>
  </si>
  <si>
    <t>Prix matière prismatique= V prismatique* masse volumique*prix du kilo</t>
  </si>
  <si>
    <t>Valable pour devis achat matière et devis usinage, en feffet je ne le savait pas mais le prix du kilo est variable selon la forme du brut… En revanche la masse volumique elle, reste inchangé bien evidemment,</t>
  </si>
  <si>
    <t>Je n'arrive pas à déplacer les tableau des matière car il sont contraint, j'ai peur de faire une bétise,  faire tableau comme celui de l'acier par exemple avec 3 colone de prix….  Mettre tout les tableau sur la meme ligne pour laisser de la place en dessous si il faut rajouter des nuances, mettre des valeur bidon pour les prix, j'effectuerai les modification apres</t>
  </si>
  <si>
    <t>Diamètre Ext. (mm)</t>
  </si>
  <si>
    <t>Diamètre Int. (mm)</t>
  </si>
  <si>
    <t>Euro/kg
prismatique</t>
  </si>
  <si>
    <t>Cylindrique Plein</t>
  </si>
  <si>
    <t>Cylindrique Creux</t>
  </si>
  <si>
    <t>Euro/kg
Cyl. Plein</t>
  </si>
  <si>
    <t>Euro/kg
Cyl. Creux</t>
  </si>
</sst>
</file>

<file path=xl/styles.xml><?xml version="1.0" encoding="utf-8"?>
<styleSheet xmlns="http://schemas.openxmlformats.org/spreadsheetml/2006/main">
  <fonts count="6">
    <font>
      <sz val="10"/>
      <color theme="1"/>
      <name val="Franklin Gothic Medium Cond"/>
      <family val="2"/>
      <charset val="162"/>
    </font>
    <font>
      <b/>
      <sz val="10"/>
      <color theme="0"/>
      <name val="Franklin Gothic Medium Cond"/>
      <family val="2"/>
      <charset val="162"/>
    </font>
    <font>
      <b/>
      <sz val="10"/>
      <color theme="1"/>
      <name val="Franklin Gothic Medium Cond"/>
      <family val="2"/>
      <charset val="162"/>
    </font>
    <font>
      <sz val="12"/>
      <color theme="0"/>
      <name val="Franklin Gothic Medium Cond"/>
      <family val="2"/>
      <charset val="162"/>
    </font>
    <font>
      <b/>
      <sz val="10"/>
      <color theme="0"/>
      <name val="Franklin Gothic Medium Cond"/>
      <family val="2"/>
    </font>
    <font>
      <sz val="10"/>
      <color theme="1"/>
      <name val="Calibri"/>
      <family val="2"/>
    </font>
  </fonts>
  <fills count="7">
    <fill>
      <patternFill patternType="none"/>
    </fill>
    <fill>
      <patternFill patternType="gray125"/>
    </fill>
    <fill>
      <patternFill patternType="solid">
        <fgColor rgb="FF0070C0"/>
        <bgColor indexed="64"/>
      </patternFill>
    </fill>
    <fill>
      <patternFill patternType="solid">
        <fgColor theme="1" tint="0.499984740745262"/>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9" tint="0.39997558519241921"/>
        <bgColor indexed="64"/>
      </patternFill>
    </fill>
  </fills>
  <borders count="29">
    <border>
      <left/>
      <right/>
      <top/>
      <bottom/>
      <diagonal/>
    </border>
    <border>
      <left style="medium">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medium">
        <color theme="0" tint="-0.499984740745262"/>
      </right>
      <top style="thin">
        <color theme="0" tint="-0.499984740745262"/>
      </top>
      <bottom style="medium">
        <color theme="0" tint="-0.499984740745262"/>
      </bottom>
      <diagonal/>
    </border>
    <border>
      <left style="medium">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medium">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diagonal/>
    </border>
    <border>
      <left style="medium">
        <color theme="0" tint="-0.499984740745262"/>
      </left>
      <right style="medium">
        <color theme="0" tint="-0.499984740745262"/>
      </right>
      <top/>
      <bottom style="medium">
        <color theme="0" tint="-0.499984740745262"/>
      </bottom>
      <diagonal/>
    </border>
    <border>
      <left style="medium">
        <color theme="0" tint="-0.499984740745262"/>
      </left>
      <right style="medium">
        <color theme="0" tint="-0.499984740745262"/>
      </right>
      <top style="medium">
        <color theme="0" tint="-0.499984740745262"/>
      </top>
      <bottom style="thin">
        <color theme="0" tint="-0.499984740745262"/>
      </bottom>
      <diagonal/>
    </border>
    <border>
      <left style="medium">
        <color theme="0" tint="-0.499984740745262"/>
      </left>
      <right style="medium">
        <color theme="0" tint="-0.499984740745262"/>
      </right>
      <top style="thin">
        <color theme="0" tint="-0.499984740745262"/>
      </top>
      <bottom style="thin">
        <color theme="0" tint="-0.499984740745262"/>
      </bottom>
      <diagonal/>
    </border>
    <border>
      <left style="thin">
        <color theme="0" tint="-4.9989318521683403E-2"/>
      </left>
      <right style="thin">
        <color theme="0" tint="-4.9989318521683403E-2"/>
      </right>
      <top style="thin">
        <color theme="0" tint="-4.9989318521683403E-2"/>
      </top>
      <bottom style="thick">
        <color theme="0" tint="-4.9989318521683403E-2"/>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0" tint="-4.9989318521683403E-2"/>
      </left>
      <right style="thin">
        <color theme="0" tint="-4.9989318521683403E-2"/>
      </right>
      <top style="thin">
        <color theme="0" tint="-4.9989318521683403E-2"/>
      </top>
      <bottom/>
      <diagonal/>
    </border>
    <border>
      <left style="thin">
        <color theme="0" tint="-4.9989318521683403E-2"/>
      </left>
      <right style="thin">
        <color theme="0" tint="-4.9989318521683403E-2"/>
      </right>
      <top/>
      <bottom style="thick">
        <color theme="0" tint="-4.9989318521683403E-2"/>
      </bottom>
      <diagonal/>
    </border>
    <border>
      <left style="medium">
        <color theme="0" tint="-0.499984740745262"/>
      </left>
      <right style="thin">
        <color theme="0" tint="-0.499984740745262"/>
      </right>
      <top style="medium">
        <color theme="0" tint="-0.499984740745262"/>
      </top>
      <bottom style="medium">
        <color theme="0" tint="-0.499984740745262"/>
      </bottom>
      <diagonal/>
    </border>
    <border>
      <left style="thin">
        <color theme="0" tint="-0.499984740745262"/>
      </left>
      <right style="medium">
        <color theme="0" tint="-0.499984740745262"/>
      </right>
      <top style="medium">
        <color theme="0" tint="-0.499984740745262"/>
      </top>
      <bottom style="medium">
        <color theme="0" tint="-0.499984740745262"/>
      </bottom>
      <diagonal/>
    </border>
    <border>
      <left style="medium">
        <color theme="0" tint="-0.499984740745262"/>
      </left>
      <right/>
      <top style="medium">
        <color theme="0" tint="-0.499984740745262"/>
      </top>
      <bottom style="medium">
        <color theme="0" tint="-0.499984740745262"/>
      </bottom>
      <diagonal/>
    </border>
    <border>
      <left/>
      <right style="medium">
        <color theme="0" tint="-0.499984740745262"/>
      </right>
      <top style="medium">
        <color theme="0" tint="-0.499984740745262"/>
      </top>
      <bottom style="medium">
        <color theme="0" tint="-0.499984740745262"/>
      </bottom>
      <diagonal/>
    </border>
    <border>
      <left style="medium">
        <color theme="0" tint="-0.499984740745262"/>
      </left>
      <right/>
      <top style="medium">
        <color theme="0" tint="-0.499984740745262"/>
      </top>
      <bottom style="thin">
        <color theme="0" tint="-0.499984740745262"/>
      </bottom>
      <diagonal/>
    </border>
    <border>
      <left/>
      <right/>
      <top style="medium">
        <color theme="0" tint="-0.499984740745262"/>
      </top>
      <bottom style="thin">
        <color theme="0" tint="-0.499984740745262"/>
      </bottom>
      <diagonal/>
    </border>
    <border>
      <left/>
      <right style="medium">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bottom style="medium">
        <color theme="0" tint="-0.499984740745262"/>
      </bottom>
      <diagonal/>
    </border>
    <border>
      <left style="thin">
        <color theme="0" tint="-0.499984740745262"/>
      </left>
      <right style="thin">
        <color theme="0" tint="-0.499984740745262"/>
      </right>
      <top/>
      <bottom style="medium">
        <color theme="0" tint="-0.499984740745262"/>
      </bottom>
      <diagonal/>
    </border>
    <border>
      <left style="thin">
        <color theme="0" tint="-0.499984740745262"/>
      </left>
      <right style="medium">
        <color theme="0" tint="-0.499984740745262"/>
      </right>
      <top/>
      <bottom style="medium">
        <color theme="0" tint="-0.499984740745262"/>
      </bottom>
      <diagonal/>
    </border>
    <border>
      <left/>
      <right/>
      <top style="medium">
        <color theme="0" tint="-0.499984740745262"/>
      </top>
      <bottom style="medium">
        <color theme="0" tint="-0.499984740745262"/>
      </bottom>
      <diagonal/>
    </border>
  </borders>
  <cellStyleXfs count="1">
    <xf numFmtId="0" fontId="0" fillId="0" borderId="0"/>
  </cellStyleXfs>
  <cellXfs count="69">
    <xf numFmtId="0" fontId="0" fillId="0" borderId="0" xfId="0"/>
    <xf numFmtId="0" fontId="0" fillId="0" borderId="0" xfId="0" applyAlignment="1">
      <alignment vertical="center"/>
    </xf>
    <xf numFmtId="0" fontId="0" fillId="0" borderId="0" xfId="0" applyAlignment="1">
      <alignment horizontal="center" vertical="center"/>
    </xf>
    <xf numFmtId="4" fontId="0" fillId="0" borderId="0" xfId="0" applyNumberFormat="1" applyAlignment="1">
      <alignment vertical="center"/>
    </xf>
    <xf numFmtId="4" fontId="0" fillId="0" borderId="0" xfId="0" applyNumberFormat="1" applyAlignment="1">
      <alignment horizontal="center" vertical="center"/>
    </xf>
    <xf numFmtId="0" fontId="0" fillId="0" borderId="1" xfId="0" applyBorder="1" applyAlignment="1">
      <alignment horizontal="center" vertical="center"/>
    </xf>
    <xf numFmtId="4" fontId="0" fillId="0" borderId="2" xfId="0" applyNumberFormat="1" applyBorder="1" applyAlignment="1">
      <alignment horizontal="center" vertical="center"/>
    </xf>
    <xf numFmtId="4" fontId="0" fillId="0" borderId="3" xfId="0" applyNumberFormat="1" applyBorder="1" applyAlignment="1">
      <alignment horizontal="center" vertical="center"/>
    </xf>
    <xf numFmtId="0" fontId="0" fillId="0" borderId="7" xfId="0" applyBorder="1" applyAlignment="1">
      <alignment horizontal="center" vertical="center"/>
    </xf>
    <xf numFmtId="4" fontId="0" fillId="0" borderId="8" xfId="0" applyNumberFormat="1" applyBorder="1" applyAlignment="1">
      <alignment horizontal="center" vertical="center"/>
    </xf>
    <xf numFmtId="4" fontId="0" fillId="0" borderId="9" xfId="0" applyNumberFormat="1" applyBorder="1" applyAlignment="1">
      <alignment horizontal="center" vertical="center"/>
    </xf>
    <xf numFmtId="0" fontId="0" fillId="0" borderId="4" xfId="0" applyBorder="1" applyAlignment="1">
      <alignment horizontal="center" vertical="center"/>
    </xf>
    <xf numFmtId="4" fontId="0" fillId="0" borderId="5" xfId="0" applyNumberFormat="1" applyBorder="1" applyAlignment="1">
      <alignment horizontal="center" vertical="center"/>
    </xf>
    <xf numFmtId="4" fontId="0" fillId="0" borderId="6" xfId="0" applyNumberFormat="1" applyBorder="1" applyAlignment="1">
      <alignment horizontal="center" vertical="center"/>
    </xf>
    <xf numFmtId="0" fontId="2" fillId="4" borderId="4" xfId="0" applyFont="1" applyFill="1" applyBorder="1" applyAlignment="1">
      <alignment horizontal="center" vertical="center"/>
    </xf>
    <xf numFmtId="0" fontId="2" fillId="4" borderId="5" xfId="0" applyFont="1" applyFill="1" applyBorder="1" applyAlignment="1">
      <alignment horizontal="center" vertical="center"/>
    </xf>
    <xf numFmtId="0" fontId="2" fillId="4" borderId="6" xfId="0" applyFont="1" applyFill="1" applyBorder="1" applyAlignment="1">
      <alignment horizontal="center" vertical="center"/>
    </xf>
    <xf numFmtId="0" fontId="0" fillId="0" borderId="12" xfId="0" applyBorder="1" applyAlignment="1">
      <alignment vertical="center"/>
    </xf>
    <xf numFmtId="0" fontId="0" fillId="0" borderId="13" xfId="0" applyBorder="1" applyAlignment="1">
      <alignment vertical="center"/>
    </xf>
    <xf numFmtId="4" fontId="2" fillId="0" borderId="0" xfId="0" applyNumberFormat="1" applyFont="1" applyAlignment="1">
      <alignment horizontal="center" vertical="center"/>
    </xf>
    <xf numFmtId="0" fontId="1" fillId="3" borderId="14" xfId="0" applyFont="1" applyFill="1" applyBorder="1" applyAlignment="1">
      <alignment horizontal="center" vertical="center"/>
    </xf>
    <xf numFmtId="4" fontId="2" fillId="0" borderId="0" xfId="0" applyNumberFormat="1" applyFont="1" applyAlignment="1">
      <alignment vertical="center"/>
    </xf>
    <xf numFmtId="4" fontId="4" fillId="3" borderId="14" xfId="0" applyNumberFormat="1" applyFont="1" applyFill="1" applyBorder="1" applyAlignment="1">
      <alignment horizontal="center" vertical="center"/>
    </xf>
    <xf numFmtId="0" fontId="0" fillId="0" borderId="0" xfId="0" applyAlignment="1">
      <alignment horizontal="center" vertical="center"/>
    </xf>
    <xf numFmtId="0" fontId="1" fillId="3" borderId="14" xfId="0" applyFont="1" applyFill="1" applyBorder="1" applyAlignment="1">
      <alignment horizontal="center" vertical="center"/>
    </xf>
    <xf numFmtId="4" fontId="1" fillId="3" borderId="14" xfId="0" applyNumberFormat="1" applyFont="1" applyFill="1" applyBorder="1" applyAlignment="1">
      <alignment horizontal="center" vertical="center"/>
    </xf>
    <xf numFmtId="0" fontId="0" fillId="0" borderId="0" xfId="0" applyAlignment="1">
      <alignment horizontal="center" vertical="center"/>
    </xf>
    <xf numFmtId="4" fontId="1" fillId="3" borderId="14" xfId="0" applyNumberFormat="1" applyFont="1" applyFill="1" applyBorder="1" applyAlignment="1">
      <alignment horizontal="center" vertical="center" wrapText="1"/>
    </xf>
    <xf numFmtId="2" fontId="2" fillId="0" borderId="0" xfId="0" applyNumberFormat="1" applyFont="1" applyAlignment="1">
      <alignment horizontal="center" vertical="center"/>
    </xf>
    <xf numFmtId="2" fontId="0" fillId="0" borderId="0" xfId="0" applyNumberFormat="1" applyAlignment="1">
      <alignment horizontal="center" vertical="center"/>
    </xf>
    <xf numFmtId="2" fontId="0" fillId="0" borderId="0" xfId="0" applyNumberFormat="1" applyFont="1" applyAlignment="1">
      <alignment horizontal="center" vertical="center"/>
    </xf>
    <xf numFmtId="3" fontId="2" fillId="0" borderId="0" xfId="0" applyNumberFormat="1" applyFont="1" applyAlignment="1">
      <alignment horizontal="center" vertical="center"/>
    </xf>
    <xf numFmtId="4" fontId="0" fillId="0" borderId="1" xfId="0" applyNumberFormat="1" applyBorder="1" applyAlignment="1">
      <alignment horizontal="center" vertical="center"/>
    </xf>
    <xf numFmtId="4" fontId="0" fillId="0" borderId="7" xfId="0" applyNumberFormat="1" applyBorder="1" applyAlignment="1">
      <alignment horizontal="center" vertical="center"/>
    </xf>
    <xf numFmtId="4" fontId="0" fillId="0" borderId="4" xfId="0" applyNumberFormat="1" applyBorder="1" applyAlignment="1">
      <alignment horizontal="center" vertical="center"/>
    </xf>
    <xf numFmtId="0" fontId="0" fillId="0" borderId="11" xfId="0" applyBorder="1" applyAlignment="1">
      <alignment vertical="center"/>
    </xf>
    <xf numFmtId="0" fontId="2" fillId="4" borderId="18" xfId="0" applyFont="1" applyFill="1" applyBorder="1" applyAlignment="1">
      <alignment horizontal="center" vertical="center"/>
    </xf>
    <xf numFmtId="0" fontId="2" fillId="4" borderId="19" xfId="0" applyFont="1" applyFill="1" applyBorder="1" applyAlignment="1">
      <alignment horizontal="center" vertical="center"/>
    </xf>
    <xf numFmtId="0" fontId="2" fillId="0" borderId="0" xfId="0" applyFont="1" applyAlignment="1">
      <alignment horizontal="center" vertical="center"/>
    </xf>
    <xf numFmtId="0" fontId="0" fillId="0" borderId="0" xfId="0" applyAlignment="1">
      <alignment horizontal="center" vertical="center"/>
    </xf>
    <xf numFmtId="4" fontId="1" fillId="3" borderId="14" xfId="0" applyNumberFormat="1" applyFont="1" applyFill="1" applyBorder="1" applyAlignment="1">
      <alignment horizontal="center" vertical="center"/>
    </xf>
    <xf numFmtId="4" fontId="1" fillId="3" borderId="16" xfId="0" applyNumberFormat="1" applyFont="1" applyFill="1" applyBorder="1" applyAlignment="1">
      <alignment horizontal="center" vertical="center" wrapText="1"/>
    </xf>
    <xf numFmtId="4" fontId="1" fillId="3" borderId="17" xfId="0" applyNumberFormat="1" applyFont="1" applyFill="1" applyBorder="1" applyAlignment="1">
      <alignment horizontal="center" vertical="center" wrapText="1"/>
    </xf>
    <xf numFmtId="4" fontId="1" fillId="3" borderId="15" xfId="0" applyNumberFormat="1" applyFont="1" applyFill="1" applyBorder="1" applyAlignment="1">
      <alignment horizontal="center" vertical="center" wrapText="1"/>
    </xf>
    <xf numFmtId="4" fontId="1" fillId="3" borderId="14" xfId="0" applyNumberFormat="1" applyFont="1" applyFill="1" applyBorder="1" applyAlignment="1">
      <alignment horizontal="center" vertical="center" wrapText="1"/>
    </xf>
    <xf numFmtId="0" fontId="1" fillId="3" borderId="15" xfId="0" applyFont="1" applyFill="1" applyBorder="1" applyAlignment="1">
      <alignment horizontal="center" vertical="center"/>
    </xf>
    <xf numFmtId="0" fontId="1" fillId="3" borderId="14" xfId="0" applyFont="1" applyFill="1" applyBorder="1" applyAlignment="1">
      <alignment horizontal="center" vertical="center"/>
    </xf>
    <xf numFmtId="4" fontId="1" fillId="3" borderId="15" xfId="0" applyNumberFormat="1" applyFont="1" applyFill="1" applyBorder="1" applyAlignment="1">
      <alignment horizontal="center" vertical="center"/>
    </xf>
    <xf numFmtId="4" fontId="1" fillId="3" borderId="14" xfId="0" applyNumberFormat="1" applyFont="1" applyFill="1" applyBorder="1" applyAlignment="1">
      <alignment horizontal="center" vertical="center"/>
    </xf>
    <xf numFmtId="2" fontId="1" fillId="3" borderId="15" xfId="0" applyNumberFormat="1" applyFont="1" applyFill="1" applyBorder="1" applyAlignment="1">
      <alignment horizontal="center" vertical="center" wrapText="1"/>
    </xf>
    <xf numFmtId="2" fontId="1" fillId="3" borderId="14" xfId="0" applyNumberFormat="1" applyFont="1" applyFill="1" applyBorder="1" applyAlignment="1">
      <alignment horizontal="center" vertical="center" wrapText="1"/>
    </xf>
    <xf numFmtId="3" fontId="1" fillId="3" borderId="15" xfId="0" applyNumberFormat="1" applyFont="1" applyFill="1" applyBorder="1" applyAlignment="1">
      <alignment horizontal="center" vertical="center" wrapText="1"/>
    </xf>
    <xf numFmtId="3" fontId="1" fillId="3" borderId="14" xfId="0" applyNumberFormat="1" applyFont="1" applyFill="1" applyBorder="1" applyAlignment="1">
      <alignment horizontal="center" vertical="center" wrapText="1"/>
    </xf>
    <xf numFmtId="0" fontId="3" fillId="2" borderId="1" xfId="0" applyFont="1" applyFill="1" applyBorder="1" applyAlignment="1">
      <alignment horizontal="center" vertical="center"/>
    </xf>
    <xf numFmtId="0" fontId="3" fillId="2" borderId="2" xfId="0" applyFont="1" applyFill="1" applyBorder="1" applyAlignment="1">
      <alignment horizontal="center" vertical="center"/>
    </xf>
    <xf numFmtId="0" fontId="3" fillId="2" borderId="3" xfId="0" applyFont="1" applyFill="1" applyBorder="1" applyAlignment="1">
      <alignment horizontal="center" vertical="center"/>
    </xf>
    <xf numFmtId="0" fontId="2" fillId="5" borderId="10" xfId="0" applyFont="1" applyFill="1" applyBorder="1" applyAlignment="1">
      <alignment horizontal="center" vertical="center"/>
    </xf>
    <xf numFmtId="0" fontId="2" fillId="5" borderId="11" xfId="0" applyFont="1" applyFill="1" applyBorder="1" applyAlignment="1">
      <alignment horizontal="center" vertical="center"/>
    </xf>
    <xf numFmtId="0" fontId="2" fillId="6" borderId="10" xfId="0" applyFont="1" applyFill="1" applyBorder="1" applyAlignment="1">
      <alignment horizontal="center" vertical="center"/>
    </xf>
    <xf numFmtId="0" fontId="2" fillId="6" borderId="11" xfId="0" applyFont="1" applyFill="1" applyBorder="1" applyAlignment="1">
      <alignment horizontal="center" vertical="center"/>
    </xf>
    <xf numFmtId="0" fontId="3" fillId="2" borderId="20" xfId="0" applyFont="1" applyFill="1" applyBorder="1" applyAlignment="1">
      <alignment horizontal="center" vertical="center"/>
    </xf>
    <xf numFmtId="0" fontId="3" fillId="2" borderId="21" xfId="0" applyFont="1" applyFill="1" applyBorder="1" applyAlignment="1">
      <alignment horizontal="center" vertical="center"/>
    </xf>
    <xf numFmtId="0" fontId="3" fillId="2" borderId="22" xfId="0" applyFont="1" applyFill="1" applyBorder="1" applyAlignment="1">
      <alignment horizontal="center" vertical="center"/>
    </xf>
    <xf numFmtId="0" fontId="3" fillId="2" borderId="23" xfId="0" applyFont="1" applyFill="1" applyBorder="1" applyAlignment="1">
      <alignment horizontal="center" vertical="center"/>
    </xf>
    <xf numFmtId="0" fontId="3" fillId="2" borderId="24" xfId="0" applyFont="1" applyFill="1" applyBorder="1" applyAlignment="1">
      <alignment horizontal="center" vertical="center"/>
    </xf>
    <xf numFmtId="0" fontId="2" fillId="4" borderId="25" xfId="0" applyFont="1" applyFill="1" applyBorder="1" applyAlignment="1">
      <alignment horizontal="center" vertical="center"/>
    </xf>
    <xf numFmtId="0" fontId="2" fillId="4" borderId="26" xfId="0" applyFont="1" applyFill="1" applyBorder="1" applyAlignment="1">
      <alignment horizontal="center" vertical="center"/>
    </xf>
    <xf numFmtId="0" fontId="3" fillId="2" borderId="28" xfId="0" applyFont="1" applyFill="1" applyBorder="1" applyAlignment="1">
      <alignment horizontal="center" vertical="center"/>
    </xf>
    <xf numFmtId="0" fontId="2" fillId="4" borderId="27" xfId="0" applyFont="1" applyFill="1" applyBorder="1" applyAlignment="1">
      <alignment horizontal="center" vertical="center" wrapText="1"/>
    </xf>
  </cellXfs>
  <cellStyles count="1">
    <cellStyle name="Normal" xfId="0" builtinId="0"/>
  </cellStyles>
  <dxfs count="20">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4.9989318521683403E-2"/>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14996795556505021"/>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15</xdr:col>
      <xdr:colOff>581024</xdr:colOff>
      <xdr:row>2</xdr:row>
      <xdr:rowOff>19050</xdr:rowOff>
    </xdr:from>
    <xdr:to>
      <xdr:col>18</xdr:col>
      <xdr:colOff>247649</xdr:colOff>
      <xdr:row>10</xdr:row>
      <xdr:rowOff>114300</xdr:rowOff>
    </xdr:to>
    <xdr:sp macro="" textlink="">
      <xdr:nvSpPr>
        <xdr:cNvPr id="2" name="1 Metin kutusu"/>
        <xdr:cNvSpPr txBox="1"/>
      </xdr:nvSpPr>
      <xdr:spPr>
        <a:xfrm>
          <a:off x="12392024" y="352425"/>
          <a:ext cx="1495425" cy="2228850"/>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tr-TR" sz="1100"/>
            <a:t>les colonnes D , E  et K   sont formulées jusqu'à 53e ligne.</a:t>
          </a:r>
        </a:p>
        <a:p>
          <a:endParaRPr lang="tr-TR" sz="1100"/>
        </a:p>
        <a:p>
          <a:r>
            <a:rPr lang="tr-TR" sz="1100"/>
            <a:t>en cas de nécessité vous pouvez copier les formules vers le bas...</a:t>
          </a:r>
        </a:p>
        <a:p>
          <a:endParaRPr lang="tr-TR" sz="1100"/>
        </a:p>
        <a:p>
          <a:r>
            <a:rPr lang="tr-TR" sz="1100"/>
            <a:t>Pour les colonnes L et M , on a rien fait. Vous pouvez rediger les formules.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114301</xdr:colOff>
      <xdr:row>8</xdr:row>
      <xdr:rowOff>161925</xdr:rowOff>
    </xdr:from>
    <xdr:to>
      <xdr:col>19</xdr:col>
      <xdr:colOff>228601</xdr:colOff>
      <xdr:row>10</xdr:row>
      <xdr:rowOff>247650</xdr:rowOff>
    </xdr:to>
    <xdr:sp macro="" textlink="">
      <xdr:nvSpPr>
        <xdr:cNvPr id="2" name="1 Metin kutusu"/>
        <xdr:cNvSpPr txBox="1"/>
      </xdr:nvSpPr>
      <xdr:spPr>
        <a:xfrm>
          <a:off x="3124201" y="2133600"/>
          <a:ext cx="2057400" cy="619125"/>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tr-TR" sz="1100"/>
            <a:t>tous les tableaux sont nommés.</a:t>
          </a:r>
        </a:p>
        <a:p>
          <a:pPr algn="ctr"/>
          <a:r>
            <a:rPr lang="tr-TR" sz="1100"/>
            <a:t>Voir Formules &gt; Gestion de Nom</a:t>
          </a:r>
        </a:p>
      </xdr:txBody>
    </xdr:sp>
    <xdr:clientData/>
  </xdr:twoCellAnchor>
</xdr:wsDr>
</file>

<file path=xl/theme/theme1.xml><?xml version="1.0" encoding="utf-8"?>
<a:theme xmlns:a="http://schemas.openxmlformats.org/drawingml/2006/main" name="Ofis Teması">
  <a:themeElements>
    <a:clrScheme name="Ofis">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is">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is">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ayfa1"/>
  <dimension ref="B1:N53"/>
  <sheetViews>
    <sheetView showGridLines="0" showZeros="0" workbookViewId="0">
      <selection activeCell="L4" sqref="L4"/>
    </sheetView>
  </sheetViews>
  <sheetFormatPr defaultColWidth="9.140625" defaultRowHeight="21" customHeight="1"/>
  <cols>
    <col min="1" max="1" width="1" style="1" customWidth="1"/>
    <col min="2" max="2" width="11.28515625" style="2" customWidth="1"/>
    <col min="3" max="3" width="12.42578125" style="2" customWidth="1"/>
    <col min="4" max="4" width="13.5703125" style="4" customWidth="1"/>
    <col min="5" max="5" width="15.85546875" style="4" customWidth="1"/>
    <col min="6" max="6" width="17.7109375" style="2" customWidth="1"/>
    <col min="7" max="8" width="17.7109375" style="4" customWidth="1"/>
    <col min="9" max="11" width="13.42578125" style="4" customWidth="1"/>
    <col min="12" max="12" width="17.5703125" style="19" customWidth="1"/>
    <col min="13" max="13" width="18.140625" style="3" customWidth="1"/>
    <col min="14" max="14" width="18.28515625" style="21" customWidth="1"/>
    <col min="15" max="15" width="1" style="1" customWidth="1"/>
    <col min="16" max="16384" width="9.140625" style="1"/>
  </cols>
  <sheetData>
    <row r="1" spans="2:14" ht="5.25" customHeight="1"/>
    <row r="2" spans="2:14" ht="21" customHeight="1">
      <c r="B2" s="45" t="s">
        <v>30</v>
      </c>
      <c r="C2" s="45"/>
      <c r="D2" s="43" t="s">
        <v>32</v>
      </c>
      <c r="E2" s="43" t="s">
        <v>31</v>
      </c>
      <c r="F2" s="45" t="s">
        <v>33</v>
      </c>
      <c r="G2" s="47" t="s">
        <v>41</v>
      </c>
      <c r="H2" s="47"/>
      <c r="I2" s="47"/>
      <c r="J2" s="47"/>
      <c r="K2" s="47"/>
      <c r="L2" s="43" t="s">
        <v>34</v>
      </c>
      <c r="M2" s="41" t="s">
        <v>35</v>
      </c>
      <c r="N2" s="41" t="s">
        <v>36</v>
      </c>
    </row>
    <row r="3" spans="2:14" ht="27.75" customHeight="1" thickBot="1">
      <c r="B3" s="20" t="s">
        <v>0</v>
      </c>
      <c r="C3" s="20" t="s">
        <v>7</v>
      </c>
      <c r="D3" s="44"/>
      <c r="E3" s="44"/>
      <c r="F3" s="46"/>
      <c r="G3" s="22" t="s">
        <v>73</v>
      </c>
      <c r="H3" s="22" t="s">
        <v>74</v>
      </c>
      <c r="I3" s="40" t="s">
        <v>38</v>
      </c>
      <c r="J3" s="40" t="s">
        <v>39</v>
      </c>
      <c r="K3" s="40" t="s">
        <v>40</v>
      </c>
      <c r="L3" s="48"/>
      <c r="M3" s="42"/>
      <c r="N3" s="42"/>
    </row>
    <row r="4" spans="2:14" ht="21" customHeight="1" thickTop="1">
      <c r="B4" s="2" t="s">
        <v>42</v>
      </c>
      <c r="C4" s="2" t="s">
        <v>11</v>
      </c>
      <c r="D4" s="4">
        <f ca="1">IF(COUNTBLANK($B4:$C4)&gt;0,"",VLOOKUP($C4,INDIRECT("T"&amp;$B4),2,0))</f>
        <v>7700</v>
      </c>
      <c r="E4" s="4">
        <f ca="1">IF(COUNTBLANK($B4:$C4)&gt;0,"",IF(AND(B4="Acier",F4=""),"",VLOOKUP($C4,INDIRECT("T"&amp;$B4),IF(B4="Acier",IF(F4="Prismatique",5,IF(COUNTIF(F4,"*Creux")=1,4,3)),3),0)))</f>
        <v>10</v>
      </c>
      <c r="F4" s="2" t="s">
        <v>37</v>
      </c>
      <c r="I4" s="4">
        <v>80</v>
      </c>
      <c r="J4" s="4">
        <v>80</v>
      </c>
      <c r="K4" s="4">
        <v>6</v>
      </c>
      <c r="L4" s="19">
        <f ca="1">IF(OR(D4="",F4=""),"",IF(F4="Prismatique",J4*K4*I4/10^6,IF(COUNTIF(F4,"*creu*")=1,PI()*((((G4/2)^2-(H4/2)^2)/10^6)*I4),PI()*(((G4/2)^2)/10^6)*I4))*D4*E4)</f>
        <v>2956.7999999999993</v>
      </c>
    </row>
    <row r="5" spans="2:14" ht="21" customHeight="1">
      <c r="B5" s="2" t="s">
        <v>1</v>
      </c>
      <c r="C5" s="2" t="s">
        <v>13</v>
      </c>
      <c r="D5" s="4">
        <f t="shared" ref="D5:D36" ca="1" si="0">IF(COUNTBLANK($B5:$C5)&gt;0,"",VLOOKUP($C5,INDIRECT("T"&amp;$B5),2,0))</f>
        <v>7780</v>
      </c>
      <c r="E5" s="4">
        <f t="shared" ref="E5:E53" ca="1" si="1">IF(COUNTBLANK($B5:$C5)&gt;0,"",IF(AND(B5="Acier",F5=""),"",VLOOKUP($C5,INDIRECT("T"&amp;$B5),IF(B5="Acier",IF(F5="Prismatique",5,IF(COUNTIF(F5,"*Creux")=1,4,3)),3),0)))</f>
        <v>10</v>
      </c>
      <c r="F5" s="2" t="s">
        <v>37</v>
      </c>
      <c r="G5" s="4">
        <v>50</v>
      </c>
      <c r="I5" s="4">
        <v>6</v>
      </c>
      <c r="L5" s="19">
        <f t="shared" ref="L5:L53" ca="1" si="2">IF(OR(D5="",F5=""),"",IF(F5="Prismatique",J5*K5*I5/10^6,IF(COUNTIF(F5,"*creu*")=1,PI()*((((G5/2)^2-(H5/2)^2)/10^6)*I5),PI()*(((G5/2)^2)/10^6)*I5))*D5*E5)</f>
        <v>0</v>
      </c>
    </row>
    <row r="6" spans="2:14" ht="21" customHeight="1">
      <c r="B6" s="2" t="s">
        <v>4</v>
      </c>
      <c r="C6" s="2" t="s">
        <v>21</v>
      </c>
      <c r="D6" s="4">
        <f t="shared" ca="1" si="0"/>
        <v>4950</v>
      </c>
      <c r="E6" s="4">
        <f t="shared" ca="1" si="1"/>
        <v>8</v>
      </c>
      <c r="F6" s="2" t="s">
        <v>76</v>
      </c>
      <c r="G6" s="4">
        <v>70</v>
      </c>
      <c r="I6" s="4">
        <v>3</v>
      </c>
      <c r="L6" s="19">
        <f t="shared" ca="1" si="2"/>
        <v>457.1959788769226</v>
      </c>
    </row>
    <row r="7" spans="2:14" ht="21" customHeight="1">
      <c r="B7" s="2" t="s">
        <v>42</v>
      </c>
      <c r="C7" s="2" t="s">
        <v>11</v>
      </c>
      <c r="D7" s="4">
        <f t="shared" ca="1" si="0"/>
        <v>7700</v>
      </c>
      <c r="E7" s="4">
        <f t="shared" ca="1" si="1"/>
        <v>10</v>
      </c>
      <c r="F7" s="2" t="s">
        <v>37</v>
      </c>
      <c r="I7" s="4">
        <v>5</v>
      </c>
      <c r="J7" s="4">
        <v>80</v>
      </c>
      <c r="K7" s="4">
        <v>60</v>
      </c>
      <c r="L7" s="19">
        <f t="shared" ca="1" si="2"/>
        <v>1848</v>
      </c>
    </row>
    <row r="8" spans="2:14" ht="21" customHeight="1">
      <c r="D8" s="4" t="str">
        <f t="shared" ca="1" si="0"/>
        <v/>
      </c>
      <c r="E8" s="4" t="str">
        <f t="shared" ca="1" si="1"/>
        <v/>
      </c>
      <c r="L8" s="19" t="str">
        <f t="shared" ca="1" si="2"/>
        <v/>
      </c>
    </row>
    <row r="9" spans="2:14" ht="21" customHeight="1">
      <c r="D9" s="4" t="str">
        <f t="shared" ca="1" si="0"/>
        <v/>
      </c>
      <c r="E9" s="4" t="str">
        <f t="shared" ca="1" si="1"/>
        <v/>
      </c>
      <c r="L9" s="19" t="str">
        <f t="shared" ca="1" si="2"/>
        <v/>
      </c>
    </row>
    <row r="10" spans="2:14" ht="21" customHeight="1">
      <c r="D10" s="4" t="str">
        <f t="shared" ca="1" si="0"/>
        <v/>
      </c>
      <c r="E10" s="4" t="str">
        <f t="shared" ca="1" si="1"/>
        <v/>
      </c>
      <c r="L10" s="19" t="str">
        <f t="shared" ca="1" si="2"/>
        <v/>
      </c>
    </row>
    <row r="11" spans="2:14" ht="21" customHeight="1">
      <c r="D11" s="4" t="str">
        <f t="shared" ca="1" si="0"/>
        <v/>
      </c>
      <c r="E11" s="4" t="str">
        <f t="shared" ca="1" si="1"/>
        <v/>
      </c>
      <c r="L11" s="19" t="str">
        <f t="shared" ca="1" si="2"/>
        <v/>
      </c>
    </row>
    <row r="12" spans="2:14" ht="21" customHeight="1">
      <c r="D12" s="4" t="str">
        <f t="shared" ca="1" si="0"/>
        <v/>
      </c>
      <c r="E12" s="4" t="str">
        <f t="shared" ca="1" si="1"/>
        <v/>
      </c>
      <c r="L12" s="19" t="str">
        <f t="shared" ca="1" si="2"/>
        <v/>
      </c>
    </row>
    <row r="13" spans="2:14" ht="21" customHeight="1">
      <c r="D13" s="4" t="str">
        <f t="shared" ca="1" si="0"/>
        <v/>
      </c>
      <c r="E13" s="4" t="str">
        <f t="shared" ca="1" si="1"/>
        <v/>
      </c>
      <c r="L13" s="19" t="str">
        <f t="shared" ca="1" si="2"/>
        <v/>
      </c>
    </row>
    <row r="14" spans="2:14" ht="21" customHeight="1">
      <c r="D14" s="4" t="str">
        <f t="shared" ca="1" si="0"/>
        <v/>
      </c>
      <c r="E14" s="4" t="str">
        <f t="shared" ca="1" si="1"/>
        <v/>
      </c>
      <c r="L14" s="19" t="str">
        <f t="shared" ca="1" si="2"/>
        <v/>
      </c>
    </row>
    <row r="15" spans="2:14" ht="21" customHeight="1">
      <c r="D15" s="4" t="str">
        <f t="shared" ca="1" si="0"/>
        <v/>
      </c>
      <c r="E15" s="4" t="str">
        <f t="shared" ca="1" si="1"/>
        <v/>
      </c>
      <c r="L15" s="19" t="str">
        <f t="shared" ca="1" si="2"/>
        <v/>
      </c>
    </row>
    <row r="16" spans="2:14" ht="21" customHeight="1">
      <c r="D16" s="4" t="str">
        <f t="shared" ca="1" si="0"/>
        <v/>
      </c>
      <c r="E16" s="4" t="str">
        <f t="shared" ca="1" si="1"/>
        <v/>
      </c>
      <c r="L16" s="19" t="str">
        <f t="shared" ca="1" si="2"/>
        <v/>
      </c>
    </row>
    <row r="17" spans="4:12" ht="21" customHeight="1">
      <c r="D17" s="4" t="str">
        <f t="shared" ca="1" si="0"/>
        <v/>
      </c>
      <c r="E17" s="4" t="str">
        <f t="shared" ca="1" si="1"/>
        <v/>
      </c>
      <c r="L17" s="19" t="str">
        <f t="shared" ca="1" si="2"/>
        <v/>
      </c>
    </row>
    <row r="18" spans="4:12" ht="21" customHeight="1">
      <c r="D18" s="4" t="str">
        <f t="shared" ca="1" si="0"/>
        <v/>
      </c>
      <c r="E18" s="4" t="str">
        <f t="shared" ca="1" si="1"/>
        <v/>
      </c>
      <c r="L18" s="19" t="str">
        <f t="shared" ca="1" si="2"/>
        <v/>
      </c>
    </row>
    <row r="19" spans="4:12" ht="21" customHeight="1">
      <c r="D19" s="4" t="str">
        <f t="shared" ca="1" si="0"/>
        <v/>
      </c>
      <c r="E19" s="4" t="str">
        <f t="shared" ca="1" si="1"/>
        <v/>
      </c>
      <c r="L19" s="19" t="str">
        <f t="shared" ca="1" si="2"/>
        <v/>
      </c>
    </row>
    <row r="20" spans="4:12" ht="21" customHeight="1">
      <c r="D20" s="4" t="str">
        <f t="shared" ca="1" si="0"/>
        <v/>
      </c>
      <c r="E20" s="4" t="str">
        <f t="shared" ca="1" si="1"/>
        <v/>
      </c>
      <c r="L20" s="19" t="str">
        <f t="shared" ca="1" si="2"/>
        <v/>
      </c>
    </row>
    <row r="21" spans="4:12" ht="21" customHeight="1">
      <c r="D21" s="4" t="str">
        <f t="shared" ca="1" si="0"/>
        <v/>
      </c>
      <c r="E21" s="4" t="str">
        <f t="shared" ca="1" si="1"/>
        <v/>
      </c>
      <c r="L21" s="19" t="str">
        <f t="shared" ca="1" si="2"/>
        <v/>
      </c>
    </row>
    <row r="22" spans="4:12" ht="21" customHeight="1">
      <c r="D22" s="4" t="str">
        <f t="shared" ca="1" si="0"/>
        <v/>
      </c>
      <c r="E22" s="4" t="str">
        <f t="shared" ca="1" si="1"/>
        <v/>
      </c>
      <c r="L22" s="19" t="str">
        <f t="shared" ca="1" si="2"/>
        <v/>
      </c>
    </row>
    <row r="23" spans="4:12" ht="21" customHeight="1">
      <c r="D23" s="4" t="str">
        <f t="shared" ca="1" si="0"/>
        <v/>
      </c>
      <c r="E23" s="4" t="str">
        <f t="shared" ca="1" si="1"/>
        <v/>
      </c>
      <c r="L23" s="19" t="str">
        <f t="shared" ca="1" si="2"/>
        <v/>
      </c>
    </row>
    <row r="24" spans="4:12" ht="21" customHeight="1">
      <c r="D24" s="4" t="str">
        <f t="shared" ca="1" si="0"/>
        <v/>
      </c>
      <c r="E24" s="4" t="str">
        <f t="shared" ca="1" si="1"/>
        <v/>
      </c>
      <c r="L24" s="19" t="str">
        <f t="shared" ca="1" si="2"/>
        <v/>
      </c>
    </row>
    <row r="25" spans="4:12" ht="21" customHeight="1">
      <c r="D25" s="4" t="str">
        <f t="shared" ca="1" si="0"/>
        <v/>
      </c>
      <c r="E25" s="4" t="str">
        <f t="shared" ca="1" si="1"/>
        <v/>
      </c>
      <c r="L25" s="19" t="str">
        <f t="shared" ca="1" si="2"/>
        <v/>
      </c>
    </row>
    <row r="26" spans="4:12" ht="21" customHeight="1">
      <c r="D26" s="4" t="str">
        <f t="shared" ca="1" si="0"/>
        <v/>
      </c>
      <c r="E26" s="4" t="str">
        <f t="shared" ca="1" si="1"/>
        <v/>
      </c>
      <c r="L26" s="19" t="str">
        <f t="shared" ca="1" si="2"/>
        <v/>
      </c>
    </row>
    <row r="27" spans="4:12" ht="21" customHeight="1">
      <c r="D27" s="4" t="str">
        <f t="shared" ca="1" si="0"/>
        <v/>
      </c>
      <c r="E27" s="4" t="str">
        <f t="shared" ca="1" si="1"/>
        <v/>
      </c>
      <c r="L27" s="19" t="str">
        <f t="shared" ca="1" si="2"/>
        <v/>
      </c>
    </row>
    <row r="28" spans="4:12" ht="21" customHeight="1">
      <c r="D28" s="4" t="str">
        <f t="shared" ca="1" si="0"/>
        <v/>
      </c>
      <c r="E28" s="4" t="str">
        <f t="shared" ca="1" si="1"/>
        <v/>
      </c>
      <c r="L28" s="19" t="str">
        <f t="shared" ca="1" si="2"/>
        <v/>
      </c>
    </row>
    <row r="29" spans="4:12" ht="21" customHeight="1">
      <c r="D29" s="4" t="str">
        <f t="shared" ca="1" si="0"/>
        <v/>
      </c>
      <c r="E29" s="4" t="str">
        <f t="shared" ca="1" si="1"/>
        <v/>
      </c>
      <c r="L29" s="19" t="str">
        <f t="shared" ca="1" si="2"/>
        <v/>
      </c>
    </row>
    <row r="30" spans="4:12" ht="21" customHeight="1">
      <c r="D30" s="4" t="str">
        <f t="shared" ca="1" si="0"/>
        <v/>
      </c>
      <c r="E30" s="4" t="str">
        <f t="shared" ca="1" si="1"/>
        <v/>
      </c>
      <c r="L30" s="19" t="str">
        <f t="shared" ca="1" si="2"/>
        <v/>
      </c>
    </row>
    <row r="31" spans="4:12" ht="21" customHeight="1">
      <c r="D31" s="4" t="str">
        <f t="shared" ca="1" si="0"/>
        <v/>
      </c>
      <c r="E31" s="4" t="str">
        <f t="shared" ca="1" si="1"/>
        <v/>
      </c>
      <c r="L31" s="19" t="str">
        <f t="shared" ca="1" si="2"/>
        <v/>
      </c>
    </row>
    <row r="32" spans="4:12" ht="21" customHeight="1">
      <c r="D32" s="4" t="str">
        <f t="shared" ca="1" si="0"/>
        <v/>
      </c>
      <c r="E32" s="4" t="str">
        <f t="shared" ca="1" si="1"/>
        <v/>
      </c>
      <c r="L32" s="19" t="str">
        <f t="shared" ca="1" si="2"/>
        <v/>
      </c>
    </row>
    <row r="33" spans="4:12" ht="21" customHeight="1">
      <c r="D33" s="4" t="str">
        <f t="shared" ca="1" si="0"/>
        <v/>
      </c>
      <c r="E33" s="4" t="str">
        <f t="shared" ca="1" si="1"/>
        <v/>
      </c>
      <c r="L33" s="19" t="str">
        <f t="shared" ca="1" si="2"/>
        <v/>
      </c>
    </row>
    <row r="34" spans="4:12" ht="21" customHeight="1">
      <c r="D34" s="4" t="str">
        <f t="shared" ca="1" si="0"/>
        <v/>
      </c>
      <c r="E34" s="4" t="str">
        <f t="shared" ca="1" si="1"/>
        <v/>
      </c>
      <c r="L34" s="19" t="str">
        <f t="shared" ca="1" si="2"/>
        <v/>
      </c>
    </row>
    <row r="35" spans="4:12" ht="21" customHeight="1">
      <c r="D35" s="4" t="str">
        <f t="shared" ca="1" si="0"/>
        <v/>
      </c>
      <c r="E35" s="4" t="str">
        <f t="shared" ca="1" si="1"/>
        <v/>
      </c>
      <c r="L35" s="19" t="str">
        <f t="shared" ca="1" si="2"/>
        <v/>
      </c>
    </row>
    <row r="36" spans="4:12" ht="21" customHeight="1">
      <c r="D36" s="4" t="str">
        <f t="shared" ca="1" si="0"/>
        <v/>
      </c>
      <c r="E36" s="4" t="str">
        <f t="shared" ca="1" si="1"/>
        <v/>
      </c>
      <c r="L36" s="19" t="str">
        <f t="shared" ca="1" si="2"/>
        <v/>
      </c>
    </row>
    <row r="37" spans="4:12" ht="21" customHeight="1">
      <c r="D37" s="4" t="str">
        <f t="shared" ref="D37:D53" ca="1" si="3">IF(COUNTBLANK($B37:$C37)&gt;0,"",VLOOKUP($C37,INDIRECT("T"&amp;$B37),2,0))</f>
        <v/>
      </c>
      <c r="E37" s="4" t="str">
        <f t="shared" ca="1" si="1"/>
        <v/>
      </c>
      <c r="L37" s="19" t="str">
        <f t="shared" ca="1" si="2"/>
        <v/>
      </c>
    </row>
    <row r="38" spans="4:12" ht="21" customHeight="1">
      <c r="D38" s="4" t="str">
        <f t="shared" ca="1" si="3"/>
        <v/>
      </c>
      <c r="E38" s="4" t="str">
        <f t="shared" ca="1" si="1"/>
        <v/>
      </c>
      <c r="L38" s="19" t="str">
        <f t="shared" ca="1" si="2"/>
        <v/>
      </c>
    </row>
    <row r="39" spans="4:12" ht="21" customHeight="1">
      <c r="D39" s="4" t="str">
        <f t="shared" ca="1" si="3"/>
        <v/>
      </c>
      <c r="E39" s="4" t="str">
        <f t="shared" ca="1" si="1"/>
        <v/>
      </c>
      <c r="L39" s="19" t="str">
        <f t="shared" ca="1" si="2"/>
        <v/>
      </c>
    </row>
    <row r="40" spans="4:12" ht="21" customHeight="1">
      <c r="D40" s="4" t="str">
        <f t="shared" ca="1" si="3"/>
        <v/>
      </c>
      <c r="E40" s="4" t="str">
        <f t="shared" ca="1" si="1"/>
        <v/>
      </c>
      <c r="L40" s="19" t="str">
        <f t="shared" ca="1" si="2"/>
        <v/>
      </c>
    </row>
    <row r="41" spans="4:12" ht="21" customHeight="1">
      <c r="D41" s="4" t="str">
        <f t="shared" ca="1" si="3"/>
        <v/>
      </c>
      <c r="E41" s="4" t="str">
        <f t="shared" ca="1" si="1"/>
        <v/>
      </c>
      <c r="L41" s="19" t="str">
        <f t="shared" ca="1" si="2"/>
        <v/>
      </c>
    </row>
    <row r="42" spans="4:12" ht="21" customHeight="1">
      <c r="D42" s="4" t="str">
        <f t="shared" ca="1" si="3"/>
        <v/>
      </c>
      <c r="E42" s="4" t="str">
        <f t="shared" ca="1" si="1"/>
        <v/>
      </c>
      <c r="L42" s="19" t="str">
        <f t="shared" ca="1" si="2"/>
        <v/>
      </c>
    </row>
    <row r="43" spans="4:12" ht="21" customHeight="1">
      <c r="D43" s="4" t="str">
        <f t="shared" ca="1" si="3"/>
        <v/>
      </c>
      <c r="E43" s="4" t="str">
        <f t="shared" ca="1" si="1"/>
        <v/>
      </c>
      <c r="L43" s="19" t="str">
        <f t="shared" ca="1" si="2"/>
        <v/>
      </c>
    </row>
    <row r="44" spans="4:12" ht="21" customHeight="1">
      <c r="D44" s="4" t="str">
        <f t="shared" ca="1" si="3"/>
        <v/>
      </c>
      <c r="E44" s="4" t="str">
        <f t="shared" ca="1" si="1"/>
        <v/>
      </c>
      <c r="L44" s="19" t="str">
        <f t="shared" ca="1" si="2"/>
        <v/>
      </c>
    </row>
    <row r="45" spans="4:12" ht="21" customHeight="1">
      <c r="D45" s="4" t="str">
        <f t="shared" ca="1" si="3"/>
        <v/>
      </c>
      <c r="E45" s="4" t="str">
        <f t="shared" ca="1" si="1"/>
        <v/>
      </c>
      <c r="L45" s="19" t="str">
        <f t="shared" ca="1" si="2"/>
        <v/>
      </c>
    </row>
    <row r="46" spans="4:12" ht="21" customHeight="1">
      <c r="D46" s="4" t="str">
        <f t="shared" ca="1" si="3"/>
        <v/>
      </c>
      <c r="E46" s="4" t="str">
        <f t="shared" ca="1" si="1"/>
        <v/>
      </c>
      <c r="L46" s="19" t="str">
        <f t="shared" ca="1" si="2"/>
        <v/>
      </c>
    </row>
    <row r="47" spans="4:12" ht="21" customHeight="1">
      <c r="D47" s="4" t="str">
        <f t="shared" ca="1" si="3"/>
        <v/>
      </c>
      <c r="E47" s="4" t="str">
        <f t="shared" ca="1" si="1"/>
        <v/>
      </c>
      <c r="L47" s="19" t="str">
        <f t="shared" ca="1" si="2"/>
        <v/>
      </c>
    </row>
    <row r="48" spans="4:12" ht="21" customHeight="1">
      <c r="D48" s="4" t="str">
        <f t="shared" ca="1" si="3"/>
        <v/>
      </c>
      <c r="E48" s="4" t="str">
        <f t="shared" ca="1" si="1"/>
        <v/>
      </c>
      <c r="L48" s="19" t="str">
        <f t="shared" ca="1" si="2"/>
        <v/>
      </c>
    </row>
    <row r="49" spans="4:12" ht="21" customHeight="1">
      <c r="D49" s="4" t="str">
        <f t="shared" ca="1" si="3"/>
        <v/>
      </c>
      <c r="E49" s="4" t="str">
        <f t="shared" ca="1" si="1"/>
        <v/>
      </c>
      <c r="L49" s="19" t="str">
        <f t="shared" ca="1" si="2"/>
        <v/>
      </c>
    </row>
    <row r="50" spans="4:12" ht="21" customHeight="1">
      <c r="D50" s="4" t="str">
        <f t="shared" ca="1" si="3"/>
        <v/>
      </c>
      <c r="E50" s="4" t="str">
        <f t="shared" ca="1" si="1"/>
        <v/>
      </c>
      <c r="L50" s="19" t="str">
        <f t="shared" ca="1" si="2"/>
        <v/>
      </c>
    </row>
    <row r="51" spans="4:12" ht="21" customHeight="1">
      <c r="D51" s="4" t="str">
        <f t="shared" ca="1" si="3"/>
        <v/>
      </c>
      <c r="E51" s="4" t="str">
        <f t="shared" ca="1" si="1"/>
        <v/>
      </c>
      <c r="L51" s="19" t="str">
        <f t="shared" ca="1" si="2"/>
        <v/>
      </c>
    </row>
    <row r="52" spans="4:12" ht="21" customHeight="1">
      <c r="D52" s="4" t="str">
        <f t="shared" ca="1" si="3"/>
        <v/>
      </c>
      <c r="E52" s="4" t="str">
        <f t="shared" ca="1" si="1"/>
        <v/>
      </c>
      <c r="L52" s="19" t="str">
        <f t="shared" ca="1" si="2"/>
        <v/>
      </c>
    </row>
    <row r="53" spans="4:12" ht="21" customHeight="1">
      <c r="D53" s="4" t="str">
        <f t="shared" ca="1" si="3"/>
        <v/>
      </c>
      <c r="E53" s="4" t="str">
        <f t="shared" ca="1" si="1"/>
        <v/>
      </c>
      <c r="L53" s="19" t="str">
        <f t="shared" ca="1" si="2"/>
        <v/>
      </c>
    </row>
  </sheetData>
  <mergeCells count="8">
    <mergeCell ref="M2:M3"/>
    <mergeCell ref="N2:N3"/>
    <mergeCell ref="D2:D3"/>
    <mergeCell ref="E2:E3"/>
    <mergeCell ref="B2:C2"/>
    <mergeCell ref="F2:F3"/>
    <mergeCell ref="G2:K2"/>
    <mergeCell ref="L2:L3"/>
  </mergeCells>
  <conditionalFormatting sqref="B4:N1048576">
    <cfRule type="expression" dxfId="19" priority="3">
      <formula>AND($B4&lt;&gt;"",MOD(ROW(),2)=1)</formula>
    </cfRule>
    <cfRule type="expression" dxfId="18" priority="4">
      <formula>AND($B4&lt;&gt;"",MOD(ROW(),2)=0)</formula>
    </cfRule>
  </conditionalFormatting>
  <conditionalFormatting sqref="G4:K1048576">
    <cfRule type="expression" dxfId="17" priority="1">
      <formula>AND($B4&lt;&gt;"",MOD(ROW(),2)=1)</formula>
    </cfRule>
    <cfRule type="expression" dxfId="16" priority="2">
      <formula>AND($B4&lt;&gt;"",MOD(ROW(),2)=0)</formula>
    </cfRule>
  </conditionalFormatting>
  <dataValidations count="8">
    <dataValidation type="list" allowBlank="1" showInputMessage="1" showErrorMessage="1" sqref="B3:B1048576">
      <formula1>Matière</formula1>
    </dataValidation>
    <dataValidation type="list" allowBlank="1" showInputMessage="1" showErrorMessage="1" sqref="C3:C1048576">
      <formula1>INDIRECT($B3)</formula1>
    </dataValidation>
    <dataValidation type="custom" allowBlank="1" showInputMessage="1" showErrorMessage="1" errorTitle="Diamètre Intérieure" error="1 - C'est uniquement pour les Bruts Cylindrique Creux_x000a_2 - La valeur de diamètre doit etre plus grande que 0_x000a_3 - La valeur de diamètre int. doit etre plus moins que la diamètre ext." promptTitle="Diamètre Intérieure" prompt="C'est uniquement pour les Bruts Cylindrique Creux" sqref="H4:H1048576">
      <formula1>AND(COUNTIF(F4,"*creu*")=1,H4&gt;0,H4&lt;G4)</formula1>
    </dataValidation>
    <dataValidation type="decimal" operator="greaterThan" allowBlank="1" showInputMessage="1" showErrorMessage="1" errorTitle="Longueur" error="La valeur de Longueur doit etre plus grande que 0" sqref="I4:I1048576">
      <formula1>0</formula1>
    </dataValidation>
    <dataValidation type="custom" allowBlank="1" showInputMessage="1" showErrorMessage="1" errorTitle="Hauteur" error="1 - C'est uniquement pour les Bruts Prismatiques_x000a_2 - La valeur de Hauteur doit etre plus grande que 0" promptTitle="Hauteur" prompt="C'est uniquement pour les Bruts Prismatiques" sqref="K4:K1048576">
      <formula1>AND(F4="Prismatique",K4&gt;0)</formula1>
    </dataValidation>
    <dataValidation type="custom" allowBlank="1" showInputMessage="1" showErrorMessage="1" errorTitle="Largeur" error="1 - C'est uniquement pour les Bruts Prismatiques_x000a_2 - La valeur de largeur doit etre plus grande que 0" promptTitle="Largeur" prompt="C'est uniquement pour les Bruts Prismatiques" sqref="J4:J1048576">
      <formula1>AND(F4="Prismatique",J4&gt;0)</formula1>
    </dataValidation>
    <dataValidation type="custom" allowBlank="1" showInputMessage="1" showErrorMessage="1" errorTitle="Diamètre Extérieure" error="1 - C'est uniquement pour les Brut Cylindrique_x000a_2 - La valeur de diamètre doit etre plus grande que 0" promptTitle="Diamètre Extérieure" prompt="C'est uniquement pour les Brut Cylindrique" sqref="G4:G1048576">
      <formula1>AND(COUNTIF(F4,"Cylind*")=1,G4&gt;0)</formula1>
    </dataValidation>
    <dataValidation type="list" allowBlank="1" showInputMessage="1" showErrorMessage="1" sqref="F4:F1048576">
      <formula1>IF($B4="","",IF($B4="Acier",BrutA,Brut))</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sheetPr codeName="Sayfa2"/>
  <dimension ref="B1:V53"/>
  <sheetViews>
    <sheetView showGridLines="0" showZeros="0" tabSelected="1" workbookViewId="0">
      <selection activeCell="F5" sqref="F5"/>
    </sheetView>
  </sheetViews>
  <sheetFormatPr defaultColWidth="9.140625" defaultRowHeight="21" customHeight="1"/>
  <cols>
    <col min="1" max="1" width="1" style="1" customWidth="1"/>
    <col min="2" max="2" width="11.28515625" style="23" customWidth="1"/>
    <col min="3" max="3" width="12.42578125" style="23" customWidth="1"/>
    <col min="4" max="4" width="13.5703125" style="4" customWidth="1"/>
    <col min="5" max="5" width="15.85546875" style="4" customWidth="1"/>
    <col min="6" max="6" width="15.42578125" style="23" customWidth="1"/>
    <col min="7" max="8" width="17.7109375" style="4" customWidth="1"/>
    <col min="9" max="11" width="13.42578125" style="4" customWidth="1"/>
    <col min="12" max="12" width="17.5703125" style="19" customWidth="1"/>
    <col min="13" max="13" width="13.5703125" style="4" customWidth="1"/>
    <col min="14" max="14" width="15" style="30" customWidth="1"/>
    <col min="15" max="15" width="13.140625" style="29" customWidth="1"/>
    <col min="16" max="16" width="15" style="26" customWidth="1"/>
    <col min="17" max="17" width="9.140625" style="31"/>
    <col min="18" max="18" width="9.85546875" style="28" customWidth="1"/>
    <col min="19" max="19" width="10.85546875" style="26" customWidth="1"/>
    <col min="20" max="20" width="10.140625" style="26" customWidth="1"/>
    <col min="21" max="21" width="11.85546875" style="38" customWidth="1"/>
    <col min="22" max="22" width="11.42578125" style="38" customWidth="1"/>
    <col min="23" max="16384" width="9.140625" style="1"/>
  </cols>
  <sheetData>
    <row r="1" spans="2:22" ht="5.25" customHeight="1">
      <c r="B1" s="39"/>
    </row>
    <row r="2" spans="2:22" ht="21" customHeight="1">
      <c r="B2" s="45" t="s">
        <v>30</v>
      </c>
      <c r="C2" s="45"/>
      <c r="D2" s="43" t="s">
        <v>32</v>
      </c>
      <c r="E2" s="41" t="s">
        <v>31</v>
      </c>
      <c r="F2" s="45" t="s">
        <v>33</v>
      </c>
      <c r="G2" s="47" t="s">
        <v>43</v>
      </c>
      <c r="H2" s="47"/>
      <c r="I2" s="47"/>
      <c r="J2" s="47"/>
      <c r="K2" s="47"/>
      <c r="L2" s="43" t="s">
        <v>45</v>
      </c>
      <c r="M2" s="43" t="s">
        <v>46</v>
      </c>
      <c r="N2" s="49" t="s">
        <v>47</v>
      </c>
      <c r="O2" s="49" t="s">
        <v>49</v>
      </c>
      <c r="P2" s="43" t="s">
        <v>48</v>
      </c>
      <c r="Q2" s="51" t="s">
        <v>50</v>
      </c>
      <c r="R2" s="49" t="s">
        <v>51</v>
      </c>
      <c r="S2" s="43" t="s">
        <v>52</v>
      </c>
      <c r="T2" s="43"/>
      <c r="U2" s="43" t="s">
        <v>60</v>
      </c>
      <c r="V2" s="43" t="s">
        <v>61</v>
      </c>
    </row>
    <row r="3" spans="2:22" ht="27" customHeight="1" thickBot="1">
      <c r="B3" s="24" t="s">
        <v>0</v>
      </c>
      <c r="C3" s="24" t="s">
        <v>7</v>
      </c>
      <c r="D3" s="44"/>
      <c r="E3" s="42"/>
      <c r="F3" s="46"/>
      <c r="G3" s="22" t="s">
        <v>73</v>
      </c>
      <c r="H3" s="22" t="s">
        <v>74</v>
      </c>
      <c r="I3" s="25" t="s">
        <v>44</v>
      </c>
      <c r="J3" s="25" t="s">
        <v>39</v>
      </c>
      <c r="K3" s="25" t="s">
        <v>40</v>
      </c>
      <c r="L3" s="48"/>
      <c r="M3" s="44"/>
      <c r="N3" s="50"/>
      <c r="O3" s="50"/>
      <c r="P3" s="44"/>
      <c r="Q3" s="52"/>
      <c r="R3" s="50"/>
      <c r="S3" s="27" t="s">
        <v>58</v>
      </c>
      <c r="T3" s="27" t="s">
        <v>59</v>
      </c>
      <c r="U3" s="44"/>
      <c r="V3" s="44"/>
    </row>
    <row r="4" spans="2:22" ht="21" customHeight="1" thickTop="1">
      <c r="B4" s="23" t="s">
        <v>42</v>
      </c>
      <c r="C4" s="23" t="s">
        <v>11</v>
      </c>
      <c r="D4" s="4">
        <f ca="1">IF(COUNTBLANK($B4:$C4)&gt;0,"",VLOOKUP($C4,INDIRECT("T"&amp;$B4),2,0))</f>
        <v>7700</v>
      </c>
      <c r="E4" s="4">
        <f ca="1">IF(COUNTBLANK($B4:$C4)&gt;0,"",IF(AND(B4="Acier",F4=""),"",VLOOKUP($C4,INDIRECT("T"&amp;$B4),IF(B4="Acier",IF(F4="Prismatique",5,IF(COUNTIF(F4,"*Creux")=1,4,3)),3),0)))</f>
        <v>10</v>
      </c>
      <c r="F4" s="23" t="s">
        <v>37</v>
      </c>
      <c r="I4" s="4">
        <v>80</v>
      </c>
      <c r="J4" s="4">
        <v>80</v>
      </c>
      <c r="K4" s="4">
        <v>6</v>
      </c>
      <c r="L4" s="19">
        <f ca="1">IF(OR(D4="",F4=""),"",IF(F4="Prismatique",J4*K4*I4/10^9,IF(COUNTIF(F4,"*creu*")=1,PI()*((((G4/2)^2-(H4/2)^2)/10^6)*I4/10^3),PI()*(((G4/2)^2)/10^6)*I4/10^3))*D4*E4)</f>
        <v>2.9567999999999999</v>
      </c>
      <c r="M4" s="4">
        <v>3</v>
      </c>
      <c r="N4" s="30">
        <v>15</v>
      </c>
      <c r="O4" s="29">
        <v>45</v>
      </c>
      <c r="P4" s="19">
        <v>0.75</v>
      </c>
      <c r="Q4" s="31">
        <v>1250</v>
      </c>
      <c r="R4" s="28">
        <f>IF(OR(B4="",COUNTBLANK(P4:Q4)&gt;0),"",(P4*Q4+N4+O4)/60)</f>
        <v>16.625</v>
      </c>
      <c r="S4" s="19" t="s">
        <v>55</v>
      </c>
      <c r="T4" s="4">
        <f ca="1">IF(OR(B4="",S4=""),"",VLOOKUP($S4,INDIRECT("T"&amp;$S$2),2,0))</f>
        <v>20</v>
      </c>
      <c r="U4" s="19">
        <f ca="1">IF(OR(R4="",M4=""),"",IFERROR(R4*M4+L4*Q4+T4,""))</f>
        <v>3765.875</v>
      </c>
      <c r="V4" s="19">
        <f ca="1">IFERROR(U4/Q4,"")</f>
        <v>3.0127000000000002</v>
      </c>
    </row>
    <row r="5" spans="2:22" ht="21" customHeight="1">
      <c r="B5" s="23" t="s">
        <v>1</v>
      </c>
      <c r="C5" s="23" t="s">
        <v>13</v>
      </c>
      <c r="D5" s="4">
        <f t="shared" ref="D5:D53" ca="1" si="0">IF(COUNTBLANK($B5:$C5)&gt;0,"",VLOOKUP($C5,INDIRECT("T"&amp;$B5),2,0))</f>
        <v>7780</v>
      </c>
      <c r="E5" s="4" t="str">
        <f t="shared" ref="E5:E53" ca="1" si="1">IF(COUNTBLANK($B5:$C5)&gt;0,"",IF(AND(B5="Acier",F5=""),"",VLOOKUP($C5,INDIRECT("T"&amp;$B5),IF(B5="Acier",IF(F5="Prismatique",5,IF(COUNTIF(F5,"*Creux")=1,4,3)),3),0)))</f>
        <v/>
      </c>
      <c r="G5" s="4">
        <v>50</v>
      </c>
      <c r="H5" s="4">
        <v>25</v>
      </c>
      <c r="I5" s="4">
        <v>100</v>
      </c>
      <c r="L5" s="19" t="str">
        <f t="shared" ref="L5:L53" ca="1" si="2">IF(OR(D5="",F5=""),"",IF(F5="Prismatique",J5*K5*I5/10^9,IF(COUNTIF(F5,"*creu*")=1,PI()*((((G5/2)^2-(H5/2)^2)/10^6)*I5/10^3),PI()*(((G5/2)^2)/10^6)*I5/10^3))*D5*E5)</f>
        <v/>
      </c>
      <c r="P5" s="19"/>
      <c r="R5" s="28" t="str">
        <f>IF(OR(B5="",COUNTBLANK(P5:Q5)&gt;0),"",(P5*Q5+N5+O5)/60)</f>
        <v/>
      </c>
      <c r="S5" s="19"/>
      <c r="T5" s="4" t="str">
        <f ca="1">IF(OR(B5="",S5=""),"",VLOOKUP($S5,INDIRECT("T"&amp;$S$2),2,0))</f>
        <v/>
      </c>
      <c r="U5" s="19" t="str">
        <f t="shared" ref="U5:U53" si="3">IF(OR(R5="",M5=""),"",IFERROR(R5*M5+L5*Q5+T5,""))</f>
        <v/>
      </c>
      <c r="V5" s="19" t="str">
        <f t="shared" ref="V5:V53" si="4">IFERROR(U5/Q5,"")</f>
        <v/>
      </c>
    </row>
    <row r="6" spans="2:22" ht="21" customHeight="1">
      <c r="B6" s="23" t="s">
        <v>4</v>
      </c>
      <c r="C6" s="23" t="s">
        <v>19</v>
      </c>
      <c r="D6" s="4">
        <f t="shared" ca="1" si="0"/>
        <v>4700</v>
      </c>
      <c r="E6" s="4">
        <f t="shared" ca="1" si="1"/>
        <v>10</v>
      </c>
      <c r="F6" s="23" t="s">
        <v>76</v>
      </c>
      <c r="G6" s="4">
        <v>70</v>
      </c>
      <c r="I6" s="4">
        <v>30</v>
      </c>
      <c r="L6" s="19">
        <f t="shared" ca="1" si="2"/>
        <v>5.4263159109129697</v>
      </c>
      <c r="P6" s="19"/>
      <c r="R6" s="28" t="str">
        <f>IF(OR(B6="",COUNTBLANK(P6:Q6)&gt;0),"",(P6*Q6+N6+O6)/60)</f>
        <v/>
      </c>
      <c r="S6" s="19"/>
      <c r="T6" s="4" t="str">
        <f ca="1">IF(OR(B6="",S6=""),"",VLOOKUP($S6,INDIRECT("T"&amp;$S$2),2,0))</f>
        <v/>
      </c>
      <c r="U6" s="19" t="str">
        <f t="shared" si="3"/>
        <v/>
      </c>
      <c r="V6" s="19" t="str">
        <f t="shared" si="4"/>
        <v/>
      </c>
    </row>
    <row r="7" spans="2:22" ht="21" customHeight="1">
      <c r="B7" s="23" t="s">
        <v>4</v>
      </c>
      <c r="C7" s="23" t="s">
        <v>20</v>
      </c>
      <c r="D7" s="4">
        <f t="shared" ca="1" si="0"/>
        <v>4900</v>
      </c>
      <c r="E7" s="4">
        <f t="shared" ca="1" si="1"/>
        <v>7</v>
      </c>
      <c r="F7" s="23" t="s">
        <v>37</v>
      </c>
      <c r="G7" s="4">
        <v>80</v>
      </c>
      <c r="I7" s="4">
        <v>100</v>
      </c>
      <c r="L7" s="19">
        <f t="shared" ca="1" si="2"/>
        <v>0</v>
      </c>
      <c r="M7" s="4">
        <v>60</v>
      </c>
      <c r="N7" s="30">
        <v>40</v>
      </c>
      <c r="P7" s="19"/>
      <c r="R7" s="28" t="str">
        <f>IF(OR(B7="",COUNTBLANK(P7:Q7)&gt;0),"",(P7*Q7+N7+O7)/60)</f>
        <v/>
      </c>
      <c r="S7" s="19"/>
      <c r="T7" s="4" t="str">
        <f ca="1">IF(OR(B7="",S7=""),"",VLOOKUP($S7,INDIRECT("T"&amp;$S$2),2,0))</f>
        <v/>
      </c>
      <c r="U7" s="19" t="str">
        <f t="shared" ref="U7:U9" si="5">IF(OR(R7="",M7=""),"",IFERROR(R7*M7+L7*Q7+T7,""))</f>
        <v/>
      </c>
      <c r="V7" s="19" t="str">
        <f t="shared" ref="V7:V9" si="6">IFERROR(U7/Q7,"")</f>
        <v/>
      </c>
    </row>
    <row r="8" spans="2:22" ht="21" customHeight="1">
      <c r="B8" s="23" t="s">
        <v>42</v>
      </c>
      <c r="C8" s="23" t="s">
        <v>12</v>
      </c>
      <c r="D8" s="4">
        <f t="shared" ca="1" si="0"/>
        <v>7750</v>
      </c>
      <c r="E8" s="4">
        <f t="shared" ca="1" si="1"/>
        <v>10</v>
      </c>
      <c r="F8" s="23" t="s">
        <v>76</v>
      </c>
      <c r="I8" s="4">
        <v>12</v>
      </c>
      <c r="J8" s="4">
        <v>14</v>
      </c>
      <c r="K8" s="4">
        <v>15</v>
      </c>
      <c r="L8" s="19">
        <f t="shared" ca="1" si="2"/>
        <v>0</v>
      </c>
      <c r="M8" s="4">
        <v>60</v>
      </c>
      <c r="N8" s="30">
        <v>20</v>
      </c>
      <c r="O8" s="29">
        <v>1</v>
      </c>
      <c r="P8" s="19">
        <v>1</v>
      </c>
      <c r="Q8" s="31">
        <v>1</v>
      </c>
      <c r="R8" s="28">
        <f>IF(OR(B8="",COUNTBLANK(P8:Q8)&gt;0),"",(P8*Q8+N8+O8)/60)</f>
        <v>0.36666666666666664</v>
      </c>
      <c r="S8" s="19"/>
      <c r="T8" s="4" t="str">
        <f ca="1">IF(OR(B8="",S8=""),"",VLOOKUP($S8,INDIRECT("T"&amp;$S$2),2,0))</f>
        <v/>
      </c>
      <c r="U8" s="19" t="str">
        <f t="shared" ca="1" si="5"/>
        <v/>
      </c>
      <c r="V8" s="19" t="str">
        <f t="shared" ca="1" si="6"/>
        <v/>
      </c>
    </row>
    <row r="9" spans="2:22" ht="21" customHeight="1">
      <c r="B9" s="23" t="s">
        <v>2</v>
      </c>
      <c r="C9" s="23" t="s">
        <v>10</v>
      </c>
      <c r="D9" s="4">
        <f t="shared" ca="1" si="0"/>
        <v>2700</v>
      </c>
      <c r="E9" s="4">
        <f t="shared" ca="1" si="1"/>
        <v>8</v>
      </c>
      <c r="F9" s="23" t="s">
        <v>37</v>
      </c>
      <c r="L9" s="19">
        <f t="shared" ca="1" si="2"/>
        <v>0</v>
      </c>
      <c r="P9" s="19"/>
      <c r="R9" s="28" t="str">
        <f>IF(OR(B9="",COUNTBLANK(P9:Q9)&gt;0),"",(P9*Q9+N9+O9)/60)</f>
        <v/>
      </c>
      <c r="S9" s="19"/>
      <c r="T9" s="4" t="str">
        <f ca="1">IF(OR(B9="",S9=""),"",VLOOKUP($S9,INDIRECT("T"&amp;$S$2),2,0))</f>
        <v/>
      </c>
      <c r="U9" s="19" t="str">
        <f t="shared" si="5"/>
        <v/>
      </c>
      <c r="V9" s="19" t="str">
        <f t="shared" si="6"/>
        <v/>
      </c>
    </row>
    <row r="10" spans="2:22" ht="21" customHeight="1">
      <c r="D10" s="4" t="str">
        <f t="shared" ca="1" si="0"/>
        <v/>
      </c>
      <c r="E10" s="4" t="str">
        <f t="shared" ca="1" si="1"/>
        <v/>
      </c>
      <c r="L10" s="19" t="str">
        <f t="shared" ca="1" si="2"/>
        <v/>
      </c>
      <c r="R10" s="28" t="str">
        <f>IF(OR(B10="",COUNTBLANK(P10:Q10)&gt;0),"",(P10*Q10+N10+O10)/60)</f>
        <v/>
      </c>
      <c r="T10" s="26" t="str">
        <f ca="1">IF(OR(B10="",S10=""),"",VLOOKUP($S10,INDIRECT("T"&amp;$S$2),2,0))</f>
        <v/>
      </c>
      <c r="U10" s="38" t="str">
        <f t="shared" si="3"/>
        <v/>
      </c>
      <c r="V10" s="38" t="str">
        <f t="shared" si="4"/>
        <v/>
      </c>
    </row>
    <row r="11" spans="2:22" ht="21" customHeight="1">
      <c r="D11" s="4" t="str">
        <f t="shared" ca="1" si="0"/>
        <v/>
      </c>
      <c r="E11" s="4" t="str">
        <f t="shared" ca="1" si="1"/>
        <v/>
      </c>
      <c r="L11" s="19" t="str">
        <f t="shared" ca="1" si="2"/>
        <v/>
      </c>
      <c r="R11" s="28" t="str">
        <f>IF(OR(B11="",COUNTBLANK(P11:Q11)&gt;0),"",(P11*Q11+N11+O11)/60)</f>
        <v/>
      </c>
      <c r="T11" s="26" t="str">
        <f ca="1">IF(OR(B11="",S11=""),"",VLOOKUP($S11,INDIRECT("T"&amp;$S$2),2,0))</f>
        <v/>
      </c>
      <c r="U11" s="38" t="str">
        <f t="shared" si="3"/>
        <v/>
      </c>
      <c r="V11" s="38" t="str">
        <f t="shared" si="4"/>
        <v/>
      </c>
    </row>
    <row r="12" spans="2:22" ht="21" customHeight="1">
      <c r="D12" s="4" t="str">
        <f t="shared" ca="1" si="0"/>
        <v/>
      </c>
      <c r="E12" s="4" t="str">
        <f t="shared" ca="1" si="1"/>
        <v/>
      </c>
      <c r="L12" s="19" t="str">
        <f t="shared" ca="1" si="2"/>
        <v/>
      </c>
      <c r="R12" s="28" t="str">
        <f>IF(OR(B12="",COUNTBLANK(P12:Q12)&gt;0),"",(P12*Q12+N12+O12)/60)</f>
        <v/>
      </c>
      <c r="T12" s="26" t="str">
        <f ca="1">IF(OR(B12="",S12=""),"",VLOOKUP($S12,INDIRECT("T"&amp;$S$2),2,0))</f>
        <v/>
      </c>
      <c r="U12" s="38" t="str">
        <f t="shared" si="3"/>
        <v/>
      </c>
      <c r="V12" s="38" t="str">
        <f t="shared" si="4"/>
        <v/>
      </c>
    </row>
    <row r="13" spans="2:22" ht="21" customHeight="1">
      <c r="D13" s="4" t="str">
        <f t="shared" ca="1" si="0"/>
        <v/>
      </c>
      <c r="E13" s="4" t="str">
        <f t="shared" ca="1" si="1"/>
        <v/>
      </c>
      <c r="L13" s="19" t="str">
        <f t="shared" ca="1" si="2"/>
        <v/>
      </c>
      <c r="R13" s="28" t="str">
        <f>IF(OR(B13="",COUNTBLANK(P13:Q13)&gt;0),"",(P13*Q13+N13+O13)/60)</f>
        <v/>
      </c>
      <c r="T13" s="26" t="str">
        <f ca="1">IF(OR(B13="",S13=""),"",VLOOKUP($S13,INDIRECT("T"&amp;$S$2),2,0))</f>
        <v/>
      </c>
      <c r="U13" s="38" t="str">
        <f t="shared" si="3"/>
        <v/>
      </c>
      <c r="V13" s="38" t="str">
        <f t="shared" si="4"/>
        <v/>
      </c>
    </row>
    <row r="14" spans="2:22" ht="21" customHeight="1">
      <c r="D14" s="4" t="str">
        <f t="shared" ca="1" si="0"/>
        <v/>
      </c>
      <c r="E14" s="4" t="str">
        <f t="shared" ca="1" si="1"/>
        <v/>
      </c>
      <c r="L14" s="19" t="str">
        <f t="shared" ca="1" si="2"/>
        <v/>
      </c>
      <c r="R14" s="28" t="str">
        <f>IF(OR(B14="",COUNTBLANK(P14:Q14)&gt;0),"",(P14*Q14+N14+O14)/60)</f>
        <v/>
      </c>
      <c r="T14" s="26" t="str">
        <f ca="1">IF(OR(B14="",S14=""),"",VLOOKUP($S14,INDIRECT("T"&amp;$S$2),2,0))</f>
        <v/>
      </c>
      <c r="U14" s="38" t="str">
        <f t="shared" si="3"/>
        <v/>
      </c>
      <c r="V14" s="38" t="str">
        <f t="shared" si="4"/>
        <v/>
      </c>
    </row>
    <row r="15" spans="2:22" ht="21" customHeight="1">
      <c r="D15" s="4" t="str">
        <f t="shared" ca="1" si="0"/>
        <v/>
      </c>
      <c r="E15" s="4" t="str">
        <f t="shared" ca="1" si="1"/>
        <v/>
      </c>
      <c r="L15" s="19" t="str">
        <f t="shared" ca="1" si="2"/>
        <v/>
      </c>
      <c r="R15" s="28" t="str">
        <f>IF(OR(B15="",COUNTBLANK(P15:Q15)&gt;0),"",(P15*Q15+N15+O15)/60)</f>
        <v/>
      </c>
      <c r="T15" s="26" t="str">
        <f ca="1">IF(OR(B15="",S15=""),"",VLOOKUP($S15,INDIRECT("T"&amp;$S$2),2,0))</f>
        <v/>
      </c>
      <c r="U15" s="38" t="str">
        <f t="shared" si="3"/>
        <v/>
      </c>
      <c r="V15" s="38" t="str">
        <f t="shared" si="4"/>
        <v/>
      </c>
    </row>
    <row r="16" spans="2:22" ht="21" customHeight="1">
      <c r="D16" s="4" t="str">
        <f t="shared" ca="1" si="0"/>
        <v/>
      </c>
      <c r="E16" s="4" t="str">
        <f t="shared" ca="1" si="1"/>
        <v/>
      </c>
      <c r="L16" s="19" t="str">
        <f t="shared" ca="1" si="2"/>
        <v/>
      </c>
      <c r="R16" s="28" t="str">
        <f>IF(OR(B16="",COUNTBLANK(P16:Q16)&gt;0),"",(P16*Q16+N16+O16)/60)</f>
        <v/>
      </c>
      <c r="T16" s="26" t="str">
        <f ca="1">IF(OR(B16="",S16=""),"",VLOOKUP($S16,INDIRECT("T"&amp;$S$2),2,0))</f>
        <v/>
      </c>
      <c r="U16" s="38" t="str">
        <f t="shared" si="3"/>
        <v/>
      </c>
      <c r="V16" s="38" t="str">
        <f t="shared" si="4"/>
        <v/>
      </c>
    </row>
    <row r="17" spans="4:22" ht="21" customHeight="1">
      <c r="D17" s="4" t="str">
        <f t="shared" ca="1" si="0"/>
        <v/>
      </c>
      <c r="E17" s="4" t="str">
        <f t="shared" ca="1" si="1"/>
        <v/>
      </c>
      <c r="L17" s="19" t="str">
        <f t="shared" ca="1" si="2"/>
        <v/>
      </c>
      <c r="R17" s="28" t="str">
        <f>IF(OR(B17="",COUNTBLANK(P17:Q17)&gt;0),"",(P17*Q17+N17+O17)/60)</f>
        <v/>
      </c>
      <c r="T17" s="26" t="str">
        <f ca="1">IF(OR(B17="",S17=""),"",VLOOKUP($S17,INDIRECT("T"&amp;$S$2),2,0))</f>
        <v/>
      </c>
      <c r="U17" s="38" t="str">
        <f t="shared" si="3"/>
        <v/>
      </c>
      <c r="V17" s="38" t="str">
        <f t="shared" si="4"/>
        <v/>
      </c>
    </row>
    <row r="18" spans="4:22" ht="21" customHeight="1">
      <c r="D18" s="4" t="str">
        <f t="shared" ca="1" si="0"/>
        <v/>
      </c>
      <c r="E18" s="4" t="str">
        <f t="shared" ca="1" si="1"/>
        <v/>
      </c>
      <c r="L18" s="19" t="str">
        <f t="shared" ca="1" si="2"/>
        <v/>
      </c>
      <c r="R18" s="28" t="str">
        <f>IF(OR(B18="",COUNTBLANK(P18:Q18)&gt;0),"",(P18*Q18+N18+O18)/60)</f>
        <v/>
      </c>
      <c r="T18" s="26" t="str">
        <f ca="1">IF(OR(B18="",S18=""),"",VLOOKUP($S18,INDIRECT("T"&amp;$S$2),2,0))</f>
        <v/>
      </c>
      <c r="U18" s="38" t="str">
        <f t="shared" si="3"/>
        <v/>
      </c>
      <c r="V18" s="38" t="str">
        <f t="shared" si="4"/>
        <v/>
      </c>
    </row>
    <row r="19" spans="4:22" ht="21" customHeight="1">
      <c r="D19" s="4" t="str">
        <f t="shared" ca="1" si="0"/>
        <v/>
      </c>
      <c r="E19" s="4" t="str">
        <f t="shared" ca="1" si="1"/>
        <v/>
      </c>
      <c r="L19" s="19" t="str">
        <f t="shared" ca="1" si="2"/>
        <v/>
      </c>
      <c r="R19" s="28" t="str">
        <f>IF(OR(B19="",COUNTBLANK(P19:Q19)&gt;0),"",(P19*Q19+N19+O19)/60)</f>
        <v/>
      </c>
      <c r="T19" s="26" t="str">
        <f ca="1">IF(OR(B19="",S19=""),"",VLOOKUP($S19,INDIRECT("T"&amp;$S$2),2,0))</f>
        <v/>
      </c>
      <c r="U19" s="38" t="str">
        <f t="shared" si="3"/>
        <v/>
      </c>
      <c r="V19" s="38" t="str">
        <f t="shared" si="4"/>
        <v/>
      </c>
    </row>
    <row r="20" spans="4:22" ht="21" customHeight="1">
      <c r="D20" s="4" t="str">
        <f t="shared" ca="1" si="0"/>
        <v/>
      </c>
      <c r="E20" s="4" t="str">
        <f t="shared" ca="1" si="1"/>
        <v/>
      </c>
      <c r="L20" s="19" t="str">
        <f t="shared" ca="1" si="2"/>
        <v/>
      </c>
      <c r="R20" s="28" t="str">
        <f>IF(OR(B20="",COUNTBLANK(P20:Q20)&gt;0),"",(P20*Q20+N20+O20)/60)</f>
        <v/>
      </c>
      <c r="T20" s="26" t="str">
        <f ca="1">IF(OR(B20="",S20=""),"",VLOOKUP($S20,INDIRECT("T"&amp;$S$2),2,0))</f>
        <v/>
      </c>
      <c r="U20" s="38" t="str">
        <f t="shared" si="3"/>
        <v/>
      </c>
      <c r="V20" s="38" t="str">
        <f t="shared" si="4"/>
        <v/>
      </c>
    </row>
    <row r="21" spans="4:22" ht="21" customHeight="1">
      <c r="D21" s="4" t="str">
        <f t="shared" ca="1" si="0"/>
        <v/>
      </c>
      <c r="E21" s="4" t="str">
        <f t="shared" ca="1" si="1"/>
        <v/>
      </c>
      <c r="L21" s="19" t="str">
        <f t="shared" ca="1" si="2"/>
        <v/>
      </c>
      <c r="R21" s="28" t="str">
        <f>IF(OR(B21="",COUNTBLANK(P21:Q21)&gt;0),"",(P21*Q21+N21+O21)/60)</f>
        <v/>
      </c>
      <c r="T21" s="26" t="str">
        <f ca="1">IF(OR(B21="",S21=""),"",VLOOKUP($S21,INDIRECT("T"&amp;$S$2),2,0))</f>
        <v/>
      </c>
      <c r="U21" s="38" t="str">
        <f t="shared" si="3"/>
        <v/>
      </c>
      <c r="V21" s="38" t="str">
        <f t="shared" si="4"/>
        <v/>
      </c>
    </row>
    <row r="22" spans="4:22" ht="21" customHeight="1">
      <c r="D22" s="4" t="str">
        <f t="shared" ca="1" si="0"/>
        <v/>
      </c>
      <c r="E22" s="4" t="str">
        <f t="shared" ca="1" si="1"/>
        <v/>
      </c>
      <c r="L22" s="19" t="str">
        <f t="shared" ca="1" si="2"/>
        <v/>
      </c>
      <c r="R22" s="28" t="str">
        <f>IF(OR(B22="",COUNTBLANK(P22:Q22)&gt;0),"",(P22*Q22+N22+O22)/60)</f>
        <v/>
      </c>
      <c r="T22" s="26" t="str">
        <f ca="1">IF(OR(B22="",S22=""),"",VLOOKUP($S22,INDIRECT("T"&amp;$S$2),2,0))</f>
        <v/>
      </c>
      <c r="U22" s="38" t="str">
        <f t="shared" si="3"/>
        <v/>
      </c>
      <c r="V22" s="38" t="str">
        <f t="shared" si="4"/>
        <v/>
      </c>
    </row>
    <row r="23" spans="4:22" ht="21" customHeight="1">
      <c r="D23" s="4" t="str">
        <f t="shared" ca="1" si="0"/>
        <v/>
      </c>
      <c r="E23" s="4" t="str">
        <f t="shared" ca="1" si="1"/>
        <v/>
      </c>
      <c r="L23" s="19" t="str">
        <f t="shared" ca="1" si="2"/>
        <v/>
      </c>
      <c r="R23" s="28" t="str">
        <f>IF(OR(B23="",COUNTBLANK(P23:Q23)&gt;0),"",(P23*Q23+N23+O23)/60)</f>
        <v/>
      </c>
      <c r="T23" s="26" t="str">
        <f ca="1">IF(OR(B23="",S23=""),"",VLOOKUP($S23,INDIRECT("T"&amp;$S$2),2,0))</f>
        <v/>
      </c>
      <c r="U23" s="38" t="str">
        <f t="shared" si="3"/>
        <v/>
      </c>
      <c r="V23" s="38" t="str">
        <f t="shared" si="4"/>
        <v/>
      </c>
    </row>
    <row r="24" spans="4:22" ht="21" customHeight="1">
      <c r="D24" s="4" t="str">
        <f t="shared" ca="1" si="0"/>
        <v/>
      </c>
      <c r="E24" s="4" t="str">
        <f t="shared" ca="1" si="1"/>
        <v/>
      </c>
      <c r="L24" s="19" t="str">
        <f t="shared" ca="1" si="2"/>
        <v/>
      </c>
      <c r="R24" s="28" t="str">
        <f>IF(OR(B24="",COUNTBLANK(P24:Q24)&gt;0),"",(P24*Q24+N24+O24)/60)</f>
        <v/>
      </c>
      <c r="T24" s="26" t="str">
        <f ca="1">IF(OR(B24="",S24=""),"",VLOOKUP($S24,INDIRECT("T"&amp;$S$2),2,0))</f>
        <v/>
      </c>
      <c r="U24" s="38" t="str">
        <f t="shared" si="3"/>
        <v/>
      </c>
      <c r="V24" s="38" t="str">
        <f t="shared" si="4"/>
        <v/>
      </c>
    </row>
    <row r="25" spans="4:22" ht="21" customHeight="1">
      <c r="D25" s="4" t="str">
        <f t="shared" ca="1" si="0"/>
        <v/>
      </c>
      <c r="E25" s="4" t="str">
        <f t="shared" ca="1" si="1"/>
        <v/>
      </c>
      <c r="L25" s="19" t="str">
        <f t="shared" ca="1" si="2"/>
        <v/>
      </c>
      <c r="R25" s="28" t="str">
        <f>IF(OR(B25="",COUNTBLANK(P25:Q25)&gt;0),"",(P25*Q25+N25+O25)/60)</f>
        <v/>
      </c>
      <c r="T25" s="26" t="str">
        <f ca="1">IF(OR(B25="",S25=""),"",VLOOKUP($S25,INDIRECT("T"&amp;$S$2),2,0))</f>
        <v/>
      </c>
      <c r="U25" s="38" t="str">
        <f t="shared" si="3"/>
        <v/>
      </c>
      <c r="V25" s="38" t="str">
        <f t="shared" si="4"/>
        <v/>
      </c>
    </row>
    <row r="26" spans="4:22" ht="21" customHeight="1">
      <c r="D26" s="4" t="str">
        <f t="shared" ca="1" si="0"/>
        <v/>
      </c>
      <c r="E26" s="4" t="str">
        <f t="shared" ca="1" si="1"/>
        <v/>
      </c>
      <c r="L26" s="19" t="str">
        <f t="shared" ca="1" si="2"/>
        <v/>
      </c>
      <c r="R26" s="28" t="str">
        <f>IF(OR(B26="",COUNTBLANK(P26:Q26)&gt;0),"",(P26*Q26+N26+O26)/60)</f>
        <v/>
      </c>
      <c r="T26" s="26" t="str">
        <f ca="1">IF(OR(B26="",S26=""),"",VLOOKUP($S26,INDIRECT("T"&amp;$S$2),2,0))</f>
        <v/>
      </c>
      <c r="U26" s="38" t="str">
        <f t="shared" si="3"/>
        <v/>
      </c>
      <c r="V26" s="38" t="str">
        <f t="shared" si="4"/>
        <v/>
      </c>
    </row>
    <row r="27" spans="4:22" ht="21" customHeight="1">
      <c r="D27" s="4" t="str">
        <f t="shared" ca="1" si="0"/>
        <v/>
      </c>
      <c r="E27" s="4" t="str">
        <f t="shared" ca="1" si="1"/>
        <v/>
      </c>
      <c r="L27" s="19" t="str">
        <f t="shared" ca="1" si="2"/>
        <v/>
      </c>
      <c r="R27" s="28" t="str">
        <f>IF(OR(B27="",COUNTBLANK(P27:Q27)&gt;0),"",(P27*Q27+N27+O27)/60)</f>
        <v/>
      </c>
      <c r="T27" s="26" t="str">
        <f ca="1">IF(OR(B27="",S27=""),"",VLOOKUP($S27,INDIRECT("T"&amp;$S$2),2,0))</f>
        <v/>
      </c>
      <c r="U27" s="38" t="str">
        <f t="shared" si="3"/>
        <v/>
      </c>
      <c r="V27" s="38" t="str">
        <f t="shared" si="4"/>
        <v/>
      </c>
    </row>
    <row r="28" spans="4:22" ht="21" customHeight="1">
      <c r="D28" s="4" t="str">
        <f t="shared" ca="1" si="0"/>
        <v/>
      </c>
      <c r="E28" s="4" t="str">
        <f t="shared" ca="1" si="1"/>
        <v/>
      </c>
      <c r="L28" s="19" t="str">
        <f t="shared" ca="1" si="2"/>
        <v/>
      </c>
      <c r="R28" s="28" t="str">
        <f>IF(OR(B28="",COUNTBLANK(P28:Q28)&gt;0),"",(P28*Q28+N28+O28)/60)</f>
        <v/>
      </c>
      <c r="T28" s="26" t="str">
        <f ca="1">IF(OR(B28="",S28=""),"",VLOOKUP($S28,INDIRECT("T"&amp;$S$2),2,0))</f>
        <v/>
      </c>
      <c r="U28" s="38" t="str">
        <f t="shared" si="3"/>
        <v/>
      </c>
      <c r="V28" s="38" t="str">
        <f t="shared" si="4"/>
        <v/>
      </c>
    </row>
    <row r="29" spans="4:22" ht="21" customHeight="1">
      <c r="D29" s="4" t="str">
        <f t="shared" ca="1" si="0"/>
        <v/>
      </c>
      <c r="E29" s="4" t="str">
        <f t="shared" ca="1" si="1"/>
        <v/>
      </c>
      <c r="L29" s="19" t="str">
        <f t="shared" ca="1" si="2"/>
        <v/>
      </c>
      <c r="R29" s="28" t="str">
        <f>IF(OR(B29="",COUNTBLANK(P29:Q29)&gt;0),"",(P29*Q29+N29+O29)/60)</f>
        <v/>
      </c>
      <c r="T29" s="26" t="str">
        <f ca="1">IF(OR(B29="",S29=""),"",VLOOKUP($S29,INDIRECT("T"&amp;$S$2),2,0))</f>
        <v/>
      </c>
      <c r="U29" s="38" t="str">
        <f t="shared" si="3"/>
        <v/>
      </c>
      <c r="V29" s="38" t="str">
        <f t="shared" si="4"/>
        <v/>
      </c>
    </row>
    <row r="30" spans="4:22" ht="21" customHeight="1">
      <c r="D30" s="4" t="str">
        <f t="shared" ca="1" si="0"/>
        <v/>
      </c>
      <c r="E30" s="4" t="str">
        <f t="shared" ca="1" si="1"/>
        <v/>
      </c>
      <c r="L30" s="19" t="str">
        <f t="shared" ca="1" si="2"/>
        <v/>
      </c>
      <c r="R30" s="28" t="str">
        <f>IF(OR(B30="",COUNTBLANK(P30:Q30)&gt;0),"",(P30*Q30+N30+O30)/60)</f>
        <v/>
      </c>
      <c r="T30" s="26" t="str">
        <f ca="1">IF(OR(B30="",S30=""),"",VLOOKUP($S30,INDIRECT("T"&amp;$S$2),2,0))</f>
        <v/>
      </c>
      <c r="U30" s="38" t="str">
        <f t="shared" si="3"/>
        <v/>
      </c>
      <c r="V30" s="38" t="str">
        <f t="shared" si="4"/>
        <v/>
      </c>
    </row>
    <row r="31" spans="4:22" ht="21" customHeight="1">
      <c r="D31" s="4" t="str">
        <f t="shared" ca="1" si="0"/>
        <v/>
      </c>
      <c r="E31" s="4" t="str">
        <f t="shared" ca="1" si="1"/>
        <v/>
      </c>
      <c r="L31" s="19" t="str">
        <f t="shared" ca="1" si="2"/>
        <v/>
      </c>
      <c r="R31" s="28" t="str">
        <f>IF(OR(B31="",COUNTBLANK(P31:Q31)&gt;0),"",(P31*Q31+N31+O31)/60)</f>
        <v/>
      </c>
      <c r="T31" s="26" t="str">
        <f ca="1">IF(OR(B31="",S31=""),"",VLOOKUP($S31,INDIRECT("T"&amp;$S$2),2,0))</f>
        <v/>
      </c>
      <c r="U31" s="38" t="str">
        <f t="shared" si="3"/>
        <v/>
      </c>
      <c r="V31" s="38" t="str">
        <f t="shared" si="4"/>
        <v/>
      </c>
    </row>
    <row r="32" spans="4:22" ht="21" customHeight="1">
      <c r="D32" s="4" t="str">
        <f t="shared" ca="1" si="0"/>
        <v/>
      </c>
      <c r="E32" s="4" t="str">
        <f t="shared" ca="1" si="1"/>
        <v/>
      </c>
      <c r="L32" s="19" t="str">
        <f t="shared" ca="1" si="2"/>
        <v/>
      </c>
      <c r="R32" s="28" t="str">
        <f>IF(OR(B32="",COUNTBLANK(P32:Q32)&gt;0),"",(P32*Q32+N32+O32)/60)</f>
        <v/>
      </c>
      <c r="T32" s="26" t="str">
        <f ca="1">IF(OR(B32="",S32=""),"",VLOOKUP($S32,INDIRECT("T"&amp;$S$2),2,0))</f>
        <v/>
      </c>
      <c r="U32" s="38" t="str">
        <f t="shared" si="3"/>
        <v/>
      </c>
      <c r="V32" s="38" t="str">
        <f t="shared" si="4"/>
        <v/>
      </c>
    </row>
    <row r="33" spans="4:22" ht="21" customHeight="1">
      <c r="D33" s="4" t="str">
        <f t="shared" ca="1" si="0"/>
        <v/>
      </c>
      <c r="E33" s="4" t="str">
        <f t="shared" ca="1" si="1"/>
        <v/>
      </c>
      <c r="L33" s="19" t="str">
        <f t="shared" ca="1" si="2"/>
        <v/>
      </c>
      <c r="R33" s="28" t="str">
        <f>IF(OR(B33="",COUNTBLANK(P33:Q33)&gt;0),"",(P33*Q33+N33+O33)/60)</f>
        <v/>
      </c>
      <c r="T33" s="26" t="str">
        <f ca="1">IF(OR(B33="",S33=""),"",VLOOKUP($S33,INDIRECT("T"&amp;$S$2),2,0))</f>
        <v/>
      </c>
      <c r="U33" s="38" t="str">
        <f t="shared" si="3"/>
        <v/>
      </c>
      <c r="V33" s="38" t="str">
        <f t="shared" si="4"/>
        <v/>
      </c>
    </row>
    <row r="34" spans="4:22" ht="21" customHeight="1">
      <c r="D34" s="4" t="str">
        <f t="shared" ca="1" si="0"/>
        <v/>
      </c>
      <c r="E34" s="4" t="str">
        <f t="shared" ca="1" si="1"/>
        <v/>
      </c>
      <c r="L34" s="19" t="str">
        <f t="shared" ca="1" si="2"/>
        <v/>
      </c>
      <c r="R34" s="28" t="str">
        <f>IF(OR(B34="",COUNTBLANK(P34:Q34)&gt;0),"",(P34*Q34+N34+O34)/60)</f>
        <v/>
      </c>
      <c r="T34" s="26" t="str">
        <f ca="1">IF(OR(B34="",S34=""),"",VLOOKUP($S34,INDIRECT("T"&amp;$S$2),2,0))</f>
        <v/>
      </c>
      <c r="U34" s="38" t="str">
        <f t="shared" si="3"/>
        <v/>
      </c>
      <c r="V34" s="38" t="str">
        <f t="shared" si="4"/>
        <v/>
      </c>
    </row>
    <row r="35" spans="4:22" ht="21" customHeight="1">
      <c r="D35" s="4" t="str">
        <f t="shared" ca="1" si="0"/>
        <v/>
      </c>
      <c r="E35" s="4" t="str">
        <f t="shared" ca="1" si="1"/>
        <v/>
      </c>
      <c r="L35" s="19" t="str">
        <f t="shared" ca="1" si="2"/>
        <v/>
      </c>
      <c r="R35" s="28" t="str">
        <f>IF(OR(B35="",COUNTBLANK(P35:Q35)&gt;0),"",(P35*Q35+N35+O35)/60)</f>
        <v/>
      </c>
      <c r="T35" s="26" t="str">
        <f ca="1">IF(OR(B35="",S35=""),"",VLOOKUP($S35,INDIRECT("T"&amp;$S$2),2,0))</f>
        <v/>
      </c>
      <c r="U35" s="38" t="str">
        <f t="shared" si="3"/>
        <v/>
      </c>
      <c r="V35" s="38" t="str">
        <f t="shared" si="4"/>
        <v/>
      </c>
    </row>
    <row r="36" spans="4:22" ht="21" customHeight="1">
      <c r="D36" s="4" t="str">
        <f t="shared" ca="1" si="0"/>
        <v/>
      </c>
      <c r="E36" s="4" t="str">
        <f t="shared" ca="1" si="1"/>
        <v/>
      </c>
      <c r="L36" s="19" t="str">
        <f t="shared" ca="1" si="2"/>
        <v/>
      </c>
      <c r="R36" s="28" t="str">
        <f>IF(OR(B36="",COUNTBLANK(P36:Q36)&gt;0),"",(P36*Q36+N36+O36)/60)</f>
        <v/>
      </c>
      <c r="T36" s="26" t="str">
        <f ca="1">IF(OR(B36="",S36=""),"",VLOOKUP($S36,INDIRECT("T"&amp;$S$2),2,0))</f>
        <v/>
      </c>
      <c r="U36" s="38" t="str">
        <f t="shared" si="3"/>
        <v/>
      </c>
      <c r="V36" s="38" t="str">
        <f t="shared" si="4"/>
        <v/>
      </c>
    </row>
    <row r="37" spans="4:22" ht="21" customHeight="1">
      <c r="D37" s="4" t="str">
        <f t="shared" ca="1" si="0"/>
        <v/>
      </c>
      <c r="E37" s="4" t="str">
        <f t="shared" ca="1" si="1"/>
        <v/>
      </c>
      <c r="L37" s="19" t="str">
        <f t="shared" ca="1" si="2"/>
        <v/>
      </c>
      <c r="R37" s="28" t="str">
        <f>IF(OR(B37="",COUNTBLANK(P37:Q37)&gt;0),"",(P37*Q37+N37+O37)/60)</f>
        <v/>
      </c>
      <c r="T37" s="26" t="str">
        <f ca="1">IF(OR(B37="",S37=""),"",VLOOKUP($S37,INDIRECT("T"&amp;$S$2),2,0))</f>
        <v/>
      </c>
      <c r="U37" s="38" t="str">
        <f t="shared" si="3"/>
        <v/>
      </c>
      <c r="V37" s="38" t="str">
        <f t="shared" si="4"/>
        <v/>
      </c>
    </row>
    <row r="38" spans="4:22" ht="21" customHeight="1">
      <c r="D38" s="4" t="str">
        <f t="shared" ca="1" si="0"/>
        <v/>
      </c>
      <c r="E38" s="4" t="str">
        <f t="shared" ca="1" si="1"/>
        <v/>
      </c>
      <c r="L38" s="19" t="str">
        <f t="shared" ca="1" si="2"/>
        <v/>
      </c>
      <c r="R38" s="28" t="str">
        <f>IF(OR(B38="",COUNTBLANK(P38:Q38)&gt;0),"",(P38*Q38+N38+O38)/60)</f>
        <v/>
      </c>
      <c r="T38" s="26" t="str">
        <f ca="1">IF(OR(B38="",S38=""),"",VLOOKUP($S38,INDIRECT("T"&amp;$S$2),2,0))</f>
        <v/>
      </c>
      <c r="U38" s="38" t="str">
        <f t="shared" si="3"/>
        <v/>
      </c>
      <c r="V38" s="38" t="str">
        <f t="shared" si="4"/>
        <v/>
      </c>
    </row>
    <row r="39" spans="4:22" ht="21" customHeight="1">
      <c r="D39" s="4" t="str">
        <f t="shared" ca="1" si="0"/>
        <v/>
      </c>
      <c r="E39" s="4" t="str">
        <f t="shared" ca="1" si="1"/>
        <v/>
      </c>
      <c r="L39" s="19" t="str">
        <f t="shared" ca="1" si="2"/>
        <v/>
      </c>
      <c r="R39" s="28" t="str">
        <f>IF(OR(B39="",COUNTBLANK(P39:Q39)&gt;0),"",(P39*Q39+N39+O39)/60)</f>
        <v/>
      </c>
      <c r="T39" s="26" t="str">
        <f ca="1">IF(OR(B39="",S39=""),"",VLOOKUP($S39,INDIRECT("T"&amp;$S$2),2,0))</f>
        <v/>
      </c>
      <c r="U39" s="38" t="str">
        <f t="shared" si="3"/>
        <v/>
      </c>
      <c r="V39" s="38" t="str">
        <f t="shared" si="4"/>
        <v/>
      </c>
    </row>
    <row r="40" spans="4:22" ht="21" customHeight="1">
      <c r="D40" s="4" t="str">
        <f t="shared" ca="1" si="0"/>
        <v/>
      </c>
      <c r="E40" s="4" t="str">
        <f t="shared" ca="1" si="1"/>
        <v/>
      </c>
      <c r="L40" s="19" t="str">
        <f t="shared" ca="1" si="2"/>
        <v/>
      </c>
      <c r="R40" s="28" t="str">
        <f>IF(OR(B40="",COUNTBLANK(P40:Q40)&gt;0),"",(P40*Q40+N40+O40)/60)</f>
        <v/>
      </c>
      <c r="T40" s="26" t="str">
        <f ca="1">IF(OR(B40="",S40=""),"",VLOOKUP($S40,INDIRECT("T"&amp;$S$2),2,0))</f>
        <v/>
      </c>
      <c r="U40" s="38" t="str">
        <f t="shared" si="3"/>
        <v/>
      </c>
      <c r="V40" s="38" t="str">
        <f t="shared" si="4"/>
        <v/>
      </c>
    </row>
    <row r="41" spans="4:22" ht="21" customHeight="1">
      <c r="D41" s="4" t="str">
        <f t="shared" ca="1" si="0"/>
        <v/>
      </c>
      <c r="E41" s="4" t="str">
        <f t="shared" ca="1" si="1"/>
        <v/>
      </c>
      <c r="L41" s="19" t="str">
        <f t="shared" ca="1" si="2"/>
        <v/>
      </c>
      <c r="R41" s="28" t="str">
        <f>IF(OR(B41="",COUNTBLANK(P41:Q41)&gt;0),"",(P41*Q41+N41+O41)/60)</f>
        <v/>
      </c>
      <c r="T41" s="26" t="str">
        <f ca="1">IF(OR(B41="",S41=""),"",VLOOKUP($S41,INDIRECT("T"&amp;$S$2),2,0))</f>
        <v/>
      </c>
      <c r="U41" s="38" t="str">
        <f t="shared" si="3"/>
        <v/>
      </c>
      <c r="V41" s="38" t="str">
        <f t="shared" si="4"/>
        <v/>
      </c>
    </row>
    <row r="42" spans="4:22" ht="21" customHeight="1">
      <c r="D42" s="4" t="str">
        <f t="shared" ca="1" si="0"/>
        <v/>
      </c>
      <c r="E42" s="4" t="str">
        <f t="shared" ca="1" si="1"/>
        <v/>
      </c>
      <c r="L42" s="19" t="str">
        <f t="shared" ca="1" si="2"/>
        <v/>
      </c>
      <c r="R42" s="28" t="str">
        <f>IF(OR(B42="",COUNTBLANK(P42:Q42)&gt;0),"",(P42*Q42+N42+O42)/60)</f>
        <v/>
      </c>
      <c r="T42" s="26" t="str">
        <f ca="1">IF(OR(B42="",S42=""),"",VLOOKUP($S42,INDIRECT("T"&amp;$S$2),2,0))</f>
        <v/>
      </c>
      <c r="U42" s="38" t="str">
        <f t="shared" si="3"/>
        <v/>
      </c>
      <c r="V42" s="38" t="str">
        <f t="shared" si="4"/>
        <v/>
      </c>
    </row>
    <row r="43" spans="4:22" ht="21" customHeight="1">
      <c r="D43" s="4" t="str">
        <f t="shared" ca="1" si="0"/>
        <v/>
      </c>
      <c r="E43" s="4" t="str">
        <f t="shared" ca="1" si="1"/>
        <v/>
      </c>
      <c r="L43" s="19" t="str">
        <f t="shared" ca="1" si="2"/>
        <v/>
      </c>
      <c r="R43" s="28" t="str">
        <f>IF(OR(B43="",COUNTBLANK(P43:Q43)&gt;0),"",(P43*Q43+N43+O43)/60)</f>
        <v/>
      </c>
      <c r="T43" s="26" t="str">
        <f ca="1">IF(OR(B43="",S43=""),"",VLOOKUP($S43,INDIRECT("T"&amp;$S$2),2,0))</f>
        <v/>
      </c>
      <c r="U43" s="38" t="str">
        <f t="shared" si="3"/>
        <v/>
      </c>
      <c r="V43" s="38" t="str">
        <f t="shared" si="4"/>
        <v/>
      </c>
    </row>
    <row r="44" spans="4:22" ht="21" customHeight="1">
      <c r="D44" s="4" t="str">
        <f t="shared" ca="1" si="0"/>
        <v/>
      </c>
      <c r="E44" s="4" t="str">
        <f t="shared" ca="1" si="1"/>
        <v/>
      </c>
      <c r="L44" s="19" t="str">
        <f t="shared" ca="1" si="2"/>
        <v/>
      </c>
      <c r="R44" s="28" t="str">
        <f>IF(OR(B44="",COUNTBLANK(P44:Q44)&gt;0),"",(P44*Q44+N44+O44)/60)</f>
        <v/>
      </c>
      <c r="T44" s="26" t="str">
        <f ca="1">IF(OR(B44="",S44=""),"",VLOOKUP($S44,INDIRECT("T"&amp;$S$2),2,0))</f>
        <v/>
      </c>
      <c r="U44" s="38" t="str">
        <f t="shared" si="3"/>
        <v/>
      </c>
      <c r="V44" s="38" t="str">
        <f t="shared" si="4"/>
        <v/>
      </c>
    </row>
    <row r="45" spans="4:22" ht="21" customHeight="1">
      <c r="D45" s="4" t="str">
        <f t="shared" ca="1" si="0"/>
        <v/>
      </c>
      <c r="E45" s="4" t="str">
        <f t="shared" ca="1" si="1"/>
        <v/>
      </c>
      <c r="L45" s="19" t="str">
        <f t="shared" ca="1" si="2"/>
        <v/>
      </c>
      <c r="R45" s="28" t="str">
        <f>IF(OR(B45="",COUNTBLANK(P45:Q45)&gt;0),"",(P45*Q45+N45+O45)/60)</f>
        <v/>
      </c>
      <c r="T45" s="26" t="str">
        <f ca="1">IF(OR(B45="",S45=""),"",VLOOKUP($S45,INDIRECT("T"&amp;$S$2),2,0))</f>
        <v/>
      </c>
      <c r="U45" s="38" t="str">
        <f t="shared" si="3"/>
        <v/>
      </c>
      <c r="V45" s="38" t="str">
        <f t="shared" si="4"/>
        <v/>
      </c>
    </row>
    <row r="46" spans="4:22" ht="21" customHeight="1">
      <c r="D46" s="4" t="str">
        <f t="shared" ca="1" si="0"/>
        <v/>
      </c>
      <c r="E46" s="4" t="str">
        <f t="shared" ca="1" si="1"/>
        <v/>
      </c>
      <c r="L46" s="19" t="str">
        <f t="shared" ca="1" si="2"/>
        <v/>
      </c>
      <c r="R46" s="28" t="str">
        <f>IF(OR(B46="",COUNTBLANK(P46:Q46)&gt;0),"",(P46*Q46+N46+O46)/60)</f>
        <v/>
      </c>
      <c r="T46" s="26" t="str">
        <f ca="1">IF(OR(B46="",S46=""),"",VLOOKUP($S46,INDIRECT("T"&amp;$S$2),2,0))</f>
        <v/>
      </c>
      <c r="U46" s="38" t="str">
        <f t="shared" si="3"/>
        <v/>
      </c>
      <c r="V46" s="38" t="str">
        <f t="shared" si="4"/>
        <v/>
      </c>
    </row>
    <row r="47" spans="4:22" ht="21" customHeight="1">
      <c r="D47" s="4" t="str">
        <f t="shared" ca="1" si="0"/>
        <v/>
      </c>
      <c r="E47" s="4" t="str">
        <f t="shared" ca="1" si="1"/>
        <v/>
      </c>
      <c r="L47" s="19" t="str">
        <f t="shared" ca="1" si="2"/>
        <v/>
      </c>
      <c r="R47" s="28" t="str">
        <f>IF(OR(B47="",COUNTBLANK(P47:Q47)&gt;0),"",(P47*Q47+N47+O47)/60)</f>
        <v/>
      </c>
      <c r="T47" s="26" t="str">
        <f ca="1">IF(OR(B47="",S47=""),"",VLOOKUP($S47,INDIRECT("T"&amp;$S$2),2,0))</f>
        <v/>
      </c>
      <c r="U47" s="38" t="str">
        <f t="shared" si="3"/>
        <v/>
      </c>
      <c r="V47" s="38" t="str">
        <f t="shared" si="4"/>
        <v/>
      </c>
    </row>
    <row r="48" spans="4:22" ht="21" customHeight="1">
      <c r="D48" s="4" t="str">
        <f t="shared" ca="1" si="0"/>
        <v/>
      </c>
      <c r="E48" s="4" t="str">
        <f t="shared" ca="1" si="1"/>
        <v/>
      </c>
      <c r="L48" s="19" t="str">
        <f t="shared" ca="1" si="2"/>
        <v/>
      </c>
      <c r="R48" s="28" t="str">
        <f>IF(OR(B48="",COUNTBLANK(P48:Q48)&gt;0),"",(P48*Q48+N48+O48)/60)</f>
        <v/>
      </c>
      <c r="T48" s="26" t="str">
        <f ca="1">IF(OR(B48="",S48=""),"",VLOOKUP($S48,INDIRECT("T"&amp;$S$2),2,0))</f>
        <v/>
      </c>
      <c r="U48" s="38" t="str">
        <f t="shared" si="3"/>
        <v/>
      </c>
      <c r="V48" s="38" t="str">
        <f t="shared" si="4"/>
        <v/>
      </c>
    </row>
    <row r="49" spans="4:22" ht="21" customHeight="1">
      <c r="D49" s="4" t="str">
        <f t="shared" ca="1" si="0"/>
        <v/>
      </c>
      <c r="E49" s="4" t="str">
        <f t="shared" ca="1" si="1"/>
        <v/>
      </c>
      <c r="L49" s="19" t="str">
        <f t="shared" ca="1" si="2"/>
        <v/>
      </c>
      <c r="R49" s="28" t="str">
        <f>IF(OR(B49="",COUNTBLANK(P49:Q49)&gt;0),"",(P49*Q49+N49+O49)/60)</f>
        <v/>
      </c>
      <c r="T49" s="26" t="str">
        <f ca="1">IF(OR(B49="",S49=""),"",VLOOKUP($S49,INDIRECT("T"&amp;$S$2),2,0))</f>
        <v/>
      </c>
      <c r="U49" s="38" t="str">
        <f t="shared" si="3"/>
        <v/>
      </c>
      <c r="V49" s="38" t="str">
        <f t="shared" si="4"/>
        <v/>
      </c>
    </row>
    <row r="50" spans="4:22" ht="21" customHeight="1">
      <c r="D50" s="4" t="str">
        <f t="shared" ca="1" si="0"/>
        <v/>
      </c>
      <c r="E50" s="4" t="str">
        <f t="shared" ca="1" si="1"/>
        <v/>
      </c>
      <c r="L50" s="19" t="str">
        <f t="shared" ca="1" si="2"/>
        <v/>
      </c>
      <c r="R50" s="28" t="str">
        <f>IF(OR(B50="",COUNTBLANK(P50:Q50)&gt;0),"",(P50*Q50+N50+O50)/60)</f>
        <v/>
      </c>
      <c r="T50" s="26" t="str">
        <f ca="1">IF(OR(B50="",S50=""),"",VLOOKUP($S50,INDIRECT("T"&amp;$S$2),2,0))</f>
        <v/>
      </c>
      <c r="U50" s="38" t="str">
        <f t="shared" si="3"/>
        <v/>
      </c>
      <c r="V50" s="38" t="str">
        <f t="shared" si="4"/>
        <v/>
      </c>
    </row>
    <row r="51" spans="4:22" ht="21" customHeight="1">
      <c r="D51" s="4" t="str">
        <f t="shared" ca="1" si="0"/>
        <v/>
      </c>
      <c r="E51" s="4" t="str">
        <f t="shared" ca="1" si="1"/>
        <v/>
      </c>
      <c r="L51" s="19" t="str">
        <f t="shared" ca="1" si="2"/>
        <v/>
      </c>
      <c r="R51" s="28" t="str">
        <f>IF(OR(B51="",COUNTBLANK(P51:Q51)&gt;0),"",(P51*Q51+N51+O51)/60)</f>
        <v/>
      </c>
      <c r="T51" s="26" t="str">
        <f ca="1">IF(OR(B51="",S51=""),"",VLOOKUP($S51,INDIRECT("T"&amp;$S$2),2,0))</f>
        <v/>
      </c>
      <c r="U51" s="38" t="str">
        <f t="shared" si="3"/>
        <v/>
      </c>
      <c r="V51" s="38" t="str">
        <f t="shared" si="4"/>
        <v/>
      </c>
    </row>
    <row r="52" spans="4:22" ht="21" customHeight="1">
      <c r="D52" s="4" t="str">
        <f t="shared" ca="1" si="0"/>
        <v/>
      </c>
      <c r="E52" s="4" t="str">
        <f t="shared" ca="1" si="1"/>
        <v/>
      </c>
      <c r="L52" s="19" t="str">
        <f t="shared" ca="1" si="2"/>
        <v/>
      </c>
      <c r="R52" s="28" t="str">
        <f>IF(OR(B52="",COUNTBLANK(P52:Q52)&gt;0),"",(P52*Q52+N52+O52)/60)</f>
        <v/>
      </c>
      <c r="T52" s="26" t="str">
        <f ca="1">IF(OR(B52="",S52=""),"",VLOOKUP($S52,INDIRECT("T"&amp;$S$2),2,0))</f>
        <v/>
      </c>
      <c r="U52" s="38" t="str">
        <f t="shared" si="3"/>
        <v/>
      </c>
      <c r="V52" s="38" t="str">
        <f t="shared" si="4"/>
        <v/>
      </c>
    </row>
    <row r="53" spans="4:22" ht="21" customHeight="1">
      <c r="D53" s="4" t="str">
        <f t="shared" ca="1" si="0"/>
        <v/>
      </c>
      <c r="E53" s="4" t="str">
        <f t="shared" ca="1" si="1"/>
        <v/>
      </c>
      <c r="L53" s="19" t="str">
        <f t="shared" ca="1" si="2"/>
        <v/>
      </c>
      <c r="R53" s="28" t="str">
        <f>IF(OR(B53="",COUNTBLANK(P53:Q53)&gt;0),"",(P53*Q53+N53+O53)/60)</f>
        <v/>
      </c>
      <c r="T53" s="26" t="str">
        <f ca="1">IF(OR(B53="",S53=""),"",VLOOKUP($S53,INDIRECT("T"&amp;$S$2),2,0))</f>
        <v/>
      </c>
      <c r="U53" s="38" t="str">
        <f t="shared" si="3"/>
        <v/>
      </c>
      <c r="V53" s="38" t="str">
        <f t="shared" si="4"/>
        <v/>
      </c>
    </row>
  </sheetData>
  <mergeCells count="15">
    <mergeCell ref="R2:R3"/>
    <mergeCell ref="S2:T2"/>
    <mergeCell ref="U2:U3"/>
    <mergeCell ref="V2:V3"/>
    <mergeCell ref="M2:M3"/>
    <mergeCell ref="N2:N3"/>
    <mergeCell ref="O2:O3"/>
    <mergeCell ref="P2:P3"/>
    <mergeCell ref="Q2:Q3"/>
    <mergeCell ref="L2:L3"/>
    <mergeCell ref="B2:C2"/>
    <mergeCell ref="D2:D3"/>
    <mergeCell ref="E2:E3"/>
    <mergeCell ref="F2:F3"/>
    <mergeCell ref="G2:K2"/>
  </mergeCells>
  <conditionalFormatting sqref="B4:N1048576">
    <cfRule type="expression" dxfId="13" priority="25">
      <formula>AND($B4&lt;&gt;"",MOD(ROW(),2)=1)</formula>
    </cfRule>
    <cfRule type="expression" dxfId="12" priority="26">
      <formula>AND($B4&lt;&gt;"",MOD(ROW(),2)=0)</formula>
    </cfRule>
  </conditionalFormatting>
  <conditionalFormatting sqref="O4:P9">
    <cfRule type="expression" dxfId="11" priority="23">
      <formula>AND($B4&lt;&gt;"",MOD(ROW(),2)=1)</formula>
    </cfRule>
    <cfRule type="expression" dxfId="10" priority="24">
      <formula>AND($B4&lt;&gt;"",MOD(ROW(),2)=0)</formula>
    </cfRule>
  </conditionalFormatting>
  <conditionalFormatting sqref="Q4:R9">
    <cfRule type="expression" dxfId="9" priority="21">
      <formula>AND($B4&lt;&gt;"",MOD(ROW(),2)=1)</formula>
    </cfRule>
    <cfRule type="expression" dxfId="8" priority="22">
      <formula>AND($B4&lt;&gt;"",MOD(ROW(),2)=0)</formula>
    </cfRule>
  </conditionalFormatting>
  <conditionalFormatting sqref="V4:V9">
    <cfRule type="expression" dxfId="7" priority="13">
      <formula>AND($B4&lt;&gt;"",MOD(ROW(),2)=1)</formula>
    </cfRule>
    <cfRule type="expression" dxfId="6" priority="14">
      <formula>AND($B4&lt;&gt;"",MOD(ROW(),2)=0)</formula>
    </cfRule>
  </conditionalFormatting>
  <conditionalFormatting sqref="S4:S9">
    <cfRule type="expression" dxfId="5" priority="19">
      <formula>AND($B4&lt;&gt;"",MOD(ROW(),2)=1)</formula>
    </cfRule>
    <cfRule type="expression" dxfId="4" priority="20">
      <formula>AND($B4&lt;&gt;"",MOD(ROW(),2)=0)</formula>
    </cfRule>
  </conditionalFormatting>
  <conditionalFormatting sqref="T4:T9">
    <cfRule type="expression" dxfId="3" priority="17">
      <formula>AND($B4&lt;&gt;"",MOD(ROW(),2)=1)</formula>
    </cfRule>
    <cfRule type="expression" dxfId="2" priority="18">
      <formula>AND($B4&lt;&gt;"",MOD(ROW(),2)=0)</formula>
    </cfRule>
  </conditionalFormatting>
  <conditionalFormatting sqref="U4:U9">
    <cfRule type="expression" dxfId="1" priority="15">
      <formula>AND($B4&lt;&gt;"",MOD(ROW(),2)=1)</formula>
    </cfRule>
    <cfRule type="expression" dxfId="0" priority="16">
      <formula>AND($B4&lt;&gt;"",MOD(ROW(),2)=0)</formula>
    </cfRule>
  </conditionalFormatting>
  <dataValidations count="9">
    <dataValidation type="list" allowBlank="1" showInputMessage="1" showErrorMessage="1" sqref="C3:C1048576">
      <formula1>INDIRECT($B3)</formula1>
    </dataValidation>
    <dataValidation type="list" allowBlank="1" showInputMessage="1" showErrorMessage="1" sqref="B3:B1048576">
      <formula1>Matière</formula1>
    </dataValidation>
    <dataValidation type="list" allowBlank="1" showInputMessage="1" showErrorMessage="1" sqref="S3:S1048576">
      <formula1>INDIRECT($S$2)</formula1>
    </dataValidation>
    <dataValidation type="list" allowBlank="1" showInputMessage="1" showErrorMessage="1" sqref="F4:F1048576">
      <formula1>IF($B4="","",IF($B4="Acier",BrutA,Brut))</formula1>
    </dataValidation>
    <dataValidation type="custom" allowBlank="1" showInputMessage="1" showErrorMessage="1" errorTitle="Diamètre Extérieure" error="1 - C'est uniquement pour les Brut Cylindrique_x000a_2 - La valeur de diamètre doit etre plus grande que 0" promptTitle="Diamètre Extérieure" prompt="C'est uniquement pour les Brut Cylindrique" sqref="G4:G1048576">
      <formula1>AND(COUNTIF(F4,"Cylind*")=1,G4&gt;0)</formula1>
    </dataValidation>
    <dataValidation type="custom" allowBlank="1" showInputMessage="1" showErrorMessage="1" errorTitle="Largeur" error="1 - C'est uniquement pour les Bruts Prismatiques_x000a_2 - La valeur de largeur doit etre plus grande que 0" promptTitle="Largeur" prompt="C'est uniquement pour les Bruts Prismatiques" sqref="J4:J1048576">
      <formula1>AND(F4="Prismatique",J4&gt;0)</formula1>
    </dataValidation>
    <dataValidation type="custom" allowBlank="1" showInputMessage="1" showErrorMessage="1" errorTitle="Hauteur" error="1 - C'est uniquement pour les Bruts Prismatiques_x000a_2 - La valeur de Hauteur doit etre plus grande que 0" promptTitle="Hauteur" prompt="C'est uniquement pour les Bruts Prismatiques" sqref="K4:K1048576">
      <formula1>AND(F4="Prismatique",K4&gt;0)</formula1>
    </dataValidation>
    <dataValidation type="decimal" operator="greaterThan" allowBlank="1" showInputMessage="1" showErrorMessage="1" errorTitle="Longueur" error="La valeur de Longueur doit etre plus grande que 0" sqref="I4:I1048576">
      <formula1>0</formula1>
    </dataValidation>
    <dataValidation type="custom" allowBlank="1" showInputMessage="1" showErrorMessage="1" errorTitle="Diamètre Intérieure" error="1 - C'est uniquement pour les Bruts Cylindrique Creux_x000a_2 - La valeur de diamètre doit etre plus grande que 0_x000a_3 - La valeur de diamètre int. doit etre plus moins que la diamètre ext." promptTitle="Diamètre Intérieure" prompt="C'est uniquement pour les Bruts Cylindrique Creux" sqref="H4:H1048576">
      <formula1>AND(COUNTIF(F4,"*creu*")=1,H4&gt;0,H4&lt;G4)</formula1>
    </dataValidation>
  </dataValidation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sheetPr codeName="Sayfa3"/>
  <dimension ref="B1:AK28"/>
  <sheetViews>
    <sheetView showGridLines="0" workbookViewId="0">
      <selection activeCell="I9" sqref="I9"/>
    </sheetView>
  </sheetViews>
  <sheetFormatPr defaultColWidth="9.140625" defaultRowHeight="21" customHeight="1"/>
  <cols>
    <col min="1" max="1" width="1.5703125" style="1" customWidth="1"/>
    <col min="2" max="2" width="14" style="1" customWidth="1"/>
    <col min="3" max="3" width="1.7109375" style="1" customWidth="1"/>
    <col min="4" max="4" width="12.5703125" style="1" customWidth="1"/>
    <col min="5" max="5" width="1.7109375" style="1" customWidth="1"/>
    <col min="6" max="6" width="11.140625" style="2" customWidth="1"/>
    <col min="7" max="8" width="12.42578125" style="2" customWidth="1"/>
    <col min="9" max="9" width="12.42578125" style="1" customWidth="1"/>
    <col min="10" max="10" width="12.42578125" style="2" customWidth="1"/>
    <col min="11" max="11" width="1.42578125" style="2" customWidth="1"/>
    <col min="12" max="12" width="11.140625" style="39" customWidth="1"/>
    <col min="13" max="14" width="12.42578125" style="39" customWidth="1"/>
    <col min="15" max="15" width="1.7109375" style="39" customWidth="1"/>
    <col min="16" max="16" width="11.140625" style="39" customWidth="1"/>
    <col min="17" max="17" width="12.42578125" style="39" customWidth="1"/>
    <col min="18" max="18" width="12.42578125" style="2" customWidth="1"/>
    <col min="19" max="19" width="1.7109375" style="1" customWidth="1"/>
    <col min="20" max="20" width="11.140625" style="2" customWidth="1"/>
    <col min="21" max="22" width="12.42578125" style="2" customWidth="1"/>
    <col min="23" max="23" width="1.7109375" style="1" customWidth="1"/>
    <col min="24" max="24" width="11.140625" style="2" customWidth="1"/>
    <col min="25" max="26" width="12.42578125" style="2" customWidth="1"/>
    <col min="27" max="27" width="1.7109375" style="1" customWidth="1"/>
    <col min="28" max="28" width="11.140625" style="2" customWidth="1"/>
    <col min="29" max="30" width="12.42578125" style="2" customWidth="1"/>
    <col min="31" max="31" width="1.7109375" style="1" customWidth="1"/>
    <col min="32" max="32" width="11.140625" style="2" customWidth="1"/>
    <col min="33" max="34" width="12.42578125" style="2" customWidth="1"/>
    <col min="35" max="35" width="1.7109375" style="1" customWidth="1"/>
    <col min="36" max="36" width="11.140625" style="1" customWidth="1"/>
    <col min="37" max="37" width="12.42578125" style="1" customWidth="1"/>
    <col min="38" max="38" width="2" style="1" customWidth="1"/>
    <col min="39" max="16384" width="9.140625" style="1"/>
  </cols>
  <sheetData>
    <row r="1" spans="2:37" ht="8.25" customHeight="1" thickBot="1"/>
    <row r="2" spans="2:37" ht="21" customHeight="1" thickBot="1">
      <c r="B2" s="58" t="s">
        <v>33</v>
      </c>
      <c r="D2" s="56" t="s">
        <v>0</v>
      </c>
      <c r="F2" s="60" t="s">
        <v>1</v>
      </c>
      <c r="G2" s="67"/>
      <c r="H2" s="67"/>
      <c r="I2" s="67"/>
      <c r="J2" s="61"/>
      <c r="L2" s="53" t="s">
        <v>3</v>
      </c>
      <c r="M2" s="54"/>
      <c r="N2" s="55"/>
      <c r="P2" s="53" t="s">
        <v>42</v>
      </c>
      <c r="Q2" s="54"/>
      <c r="R2" s="55"/>
      <c r="T2" s="62" t="s">
        <v>2</v>
      </c>
      <c r="U2" s="63"/>
      <c r="V2" s="64"/>
      <c r="X2" s="53" t="s">
        <v>4</v>
      </c>
      <c r="Y2" s="54"/>
      <c r="Z2" s="55"/>
      <c r="AB2" s="53" t="s">
        <v>5</v>
      </c>
      <c r="AC2" s="54"/>
      <c r="AD2" s="55"/>
      <c r="AF2" s="53" t="s">
        <v>6</v>
      </c>
      <c r="AG2" s="54"/>
      <c r="AH2" s="55"/>
      <c r="AJ2" s="60" t="s">
        <v>63</v>
      </c>
      <c r="AK2" s="61"/>
    </row>
    <row r="3" spans="2:37" ht="30.75" customHeight="1" thickBot="1">
      <c r="B3" s="59"/>
      <c r="D3" s="57"/>
      <c r="F3" s="65" t="s">
        <v>7</v>
      </c>
      <c r="G3" s="66" t="s">
        <v>8</v>
      </c>
      <c r="H3" s="68" t="s">
        <v>78</v>
      </c>
      <c r="I3" s="68" t="s">
        <v>79</v>
      </c>
      <c r="J3" s="68" t="s">
        <v>75</v>
      </c>
      <c r="L3" s="14" t="s">
        <v>7</v>
      </c>
      <c r="M3" s="15" t="s">
        <v>8</v>
      </c>
      <c r="N3" s="16" t="s">
        <v>9</v>
      </c>
      <c r="P3" s="14" t="s">
        <v>7</v>
      </c>
      <c r="Q3" s="15" t="s">
        <v>8</v>
      </c>
      <c r="R3" s="16" t="s">
        <v>9</v>
      </c>
      <c r="T3" s="14" t="s">
        <v>7</v>
      </c>
      <c r="U3" s="15" t="s">
        <v>8</v>
      </c>
      <c r="V3" s="16" t="s">
        <v>9</v>
      </c>
      <c r="X3" s="14" t="s">
        <v>7</v>
      </c>
      <c r="Y3" s="15" t="s">
        <v>8</v>
      </c>
      <c r="Z3" s="16" t="s">
        <v>9</v>
      </c>
      <c r="AB3" s="14" t="s">
        <v>7</v>
      </c>
      <c r="AC3" s="15" t="s">
        <v>8</v>
      </c>
      <c r="AD3" s="16" t="s">
        <v>9</v>
      </c>
      <c r="AF3" s="14" t="s">
        <v>7</v>
      </c>
      <c r="AG3" s="15" t="s">
        <v>8</v>
      </c>
      <c r="AH3" s="16" t="s">
        <v>9</v>
      </c>
      <c r="AJ3" s="36" t="s">
        <v>52</v>
      </c>
      <c r="AK3" s="37" t="s">
        <v>53</v>
      </c>
    </row>
    <row r="4" spans="2:37" ht="21" customHeight="1">
      <c r="B4" s="17" t="s">
        <v>76</v>
      </c>
      <c r="D4" s="17" t="s">
        <v>1</v>
      </c>
      <c r="F4" s="5" t="s">
        <v>10</v>
      </c>
      <c r="G4" s="6">
        <v>7800</v>
      </c>
      <c r="H4" s="7">
        <v>10</v>
      </c>
      <c r="I4" s="7">
        <v>10</v>
      </c>
      <c r="J4" s="7">
        <v>10</v>
      </c>
      <c r="L4" s="5" t="s">
        <v>14</v>
      </c>
      <c r="M4" s="6">
        <v>8000</v>
      </c>
      <c r="N4" s="7">
        <v>6</v>
      </c>
      <c r="P4" s="5" t="s">
        <v>10</v>
      </c>
      <c r="Q4" s="6">
        <v>7800</v>
      </c>
      <c r="R4" s="7">
        <v>10</v>
      </c>
      <c r="T4" s="5" t="s">
        <v>10</v>
      </c>
      <c r="U4" s="6">
        <v>2700</v>
      </c>
      <c r="V4" s="7">
        <v>8</v>
      </c>
      <c r="X4" s="5" t="s">
        <v>18</v>
      </c>
      <c r="Y4" s="6">
        <v>4500</v>
      </c>
      <c r="Z4" s="7">
        <v>7</v>
      </c>
      <c r="AB4" s="5" t="s">
        <v>22</v>
      </c>
      <c r="AC4" s="6">
        <v>5500</v>
      </c>
      <c r="AD4" s="7">
        <v>11</v>
      </c>
      <c r="AF4" s="5" t="s">
        <v>26</v>
      </c>
      <c r="AG4" s="6">
        <v>600</v>
      </c>
      <c r="AH4" s="7">
        <v>9</v>
      </c>
      <c r="AJ4" s="32" t="s">
        <v>62</v>
      </c>
      <c r="AK4" s="7">
        <v>0</v>
      </c>
    </row>
    <row r="5" spans="2:37" ht="21" customHeight="1">
      <c r="B5" s="18" t="s">
        <v>37</v>
      </c>
      <c r="D5" s="18" t="s">
        <v>2</v>
      </c>
      <c r="F5" s="8" t="s">
        <v>11</v>
      </c>
      <c r="G5" s="9">
        <v>7700</v>
      </c>
      <c r="H5" s="10">
        <v>10</v>
      </c>
      <c r="I5" s="10">
        <v>10</v>
      </c>
      <c r="J5" s="10">
        <v>10</v>
      </c>
      <c r="L5" s="8" t="s">
        <v>15</v>
      </c>
      <c r="M5" s="9">
        <v>8500</v>
      </c>
      <c r="N5" s="10">
        <v>10</v>
      </c>
      <c r="P5" s="8" t="s">
        <v>11</v>
      </c>
      <c r="Q5" s="9">
        <v>7700</v>
      </c>
      <c r="R5" s="10">
        <v>10</v>
      </c>
      <c r="T5" s="8" t="s">
        <v>11</v>
      </c>
      <c r="U5" s="9">
        <v>2720</v>
      </c>
      <c r="V5" s="10">
        <v>8</v>
      </c>
      <c r="X5" s="8" t="s">
        <v>19</v>
      </c>
      <c r="Y5" s="9">
        <v>4700</v>
      </c>
      <c r="Z5" s="10">
        <v>10</v>
      </c>
      <c r="AB5" s="8" t="s">
        <v>23</v>
      </c>
      <c r="AC5" s="9">
        <v>5400</v>
      </c>
      <c r="AD5" s="10">
        <v>11</v>
      </c>
      <c r="AF5" s="8" t="s">
        <v>27</v>
      </c>
      <c r="AG5" s="9">
        <v>700</v>
      </c>
      <c r="AH5" s="10">
        <v>11</v>
      </c>
      <c r="AJ5" s="33" t="s">
        <v>54</v>
      </c>
      <c r="AK5" s="10">
        <v>10</v>
      </c>
    </row>
    <row r="6" spans="2:37" ht="21" customHeight="1" thickBot="1">
      <c r="B6" s="35" t="s">
        <v>77</v>
      </c>
      <c r="D6" s="18" t="s">
        <v>3</v>
      </c>
      <c r="F6" s="8" t="s">
        <v>12</v>
      </c>
      <c r="G6" s="9">
        <v>7750</v>
      </c>
      <c r="H6" s="10">
        <v>10</v>
      </c>
      <c r="I6" s="10">
        <v>10</v>
      </c>
      <c r="J6" s="10">
        <v>10</v>
      </c>
      <c r="L6" s="8" t="s">
        <v>16</v>
      </c>
      <c r="M6" s="9">
        <v>8300</v>
      </c>
      <c r="N6" s="10">
        <v>6</v>
      </c>
      <c r="P6" s="8" t="s">
        <v>12</v>
      </c>
      <c r="Q6" s="9">
        <v>7750</v>
      </c>
      <c r="R6" s="10">
        <v>10</v>
      </c>
      <c r="T6" s="8" t="s">
        <v>12</v>
      </c>
      <c r="U6" s="9">
        <v>2750</v>
      </c>
      <c r="V6" s="10">
        <v>10</v>
      </c>
      <c r="X6" s="8" t="s">
        <v>20</v>
      </c>
      <c r="Y6" s="9">
        <v>4900</v>
      </c>
      <c r="Z6" s="10">
        <v>7</v>
      </c>
      <c r="AB6" s="8" t="s">
        <v>24</v>
      </c>
      <c r="AC6" s="9">
        <v>5600</v>
      </c>
      <c r="AD6" s="10">
        <v>7</v>
      </c>
      <c r="AF6" s="8" t="s">
        <v>28</v>
      </c>
      <c r="AG6" s="9">
        <v>800</v>
      </c>
      <c r="AH6" s="10">
        <v>7</v>
      </c>
      <c r="AJ6" s="33" t="s">
        <v>55</v>
      </c>
      <c r="AK6" s="10">
        <v>20</v>
      </c>
    </row>
    <row r="7" spans="2:37" ht="21" customHeight="1" thickBot="1">
      <c r="D7" s="18" t="s">
        <v>4</v>
      </c>
      <c r="F7" s="11" t="s">
        <v>13</v>
      </c>
      <c r="G7" s="12">
        <v>7780</v>
      </c>
      <c r="H7" s="13">
        <v>10</v>
      </c>
      <c r="I7" s="13">
        <v>10</v>
      </c>
      <c r="J7" s="13">
        <v>10</v>
      </c>
      <c r="L7" s="11" t="s">
        <v>17</v>
      </c>
      <c r="M7" s="12">
        <v>8200</v>
      </c>
      <c r="N7" s="13">
        <v>6</v>
      </c>
      <c r="P7" s="11" t="s">
        <v>13</v>
      </c>
      <c r="Q7" s="12">
        <v>7780</v>
      </c>
      <c r="R7" s="13">
        <v>10</v>
      </c>
      <c r="T7" s="11" t="s">
        <v>13</v>
      </c>
      <c r="U7" s="12">
        <v>2780</v>
      </c>
      <c r="V7" s="13">
        <v>8</v>
      </c>
      <c r="X7" s="11" t="s">
        <v>21</v>
      </c>
      <c r="Y7" s="12">
        <v>4950</v>
      </c>
      <c r="Z7" s="13">
        <v>8</v>
      </c>
      <c r="AB7" s="11" t="s">
        <v>25</v>
      </c>
      <c r="AC7" s="12">
        <v>5550</v>
      </c>
      <c r="AD7" s="13">
        <v>11</v>
      </c>
      <c r="AF7" s="11" t="s">
        <v>29</v>
      </c>
      <c r="AG7" s="12">
        <v>900</v>
      </c>
      <c r="AH7" s="13">
        <v>9</v>
      </c>
      <c r="AJ7" s="33" t="s">
        <v>56</v>
      </c>
      <c r="AK7" s="10">
        <v>30</v>
      </c>
    </row>
    <row r="8" spans="2:37" ht="21" customHeight="1" thickBot="1">
      <c r="D8" s="18" t="s">
        <v>5</v>
      </c>
      <c r="G8" s="4"/>
      <c r="H8" s="4"/>
      <c r="K8" s="4"/>
      <c r="L8" s="4"/>
      <c r="M8" s="4"/>
      <c r="N8" s="4"/>
      <c r="O8" s="4"/>
      <c r="P8" s="4"/>
      <c r="Q8" s="4"/>
      <c r="R8" s="4"/>
      <c r="U8" s="4"/>
      <c r="V8" s="4"/>
      <c r="Y8" s="4"/>
      <c r="Z8" s="4"/>
      <c r="AC8" s="4"/>
      <c r="AD8" s="4"/>
      <c r="AG8" s="4"/>
      <c r="AH8" s="4"/>
      <c r="AJ8" s="34" t="s">
        <v>57</v>
      </c>
      <c r="AK8" s="13">
        <v>40</v>
      </c>
    </row>
    <row r="9" spans="2:37" ht="21" customHeight="1">
      <c r="D9" s="18" t="s">
        <v>6</v>
      </c>
      <c r="K9" s="4"/>
      <c r="L9" s="4"/>
      <c r="M9" s="4"/>
      <c r="N9" s="4"/>
      <c r="O9" s="4"/>
      <c r="P9" s="4"/>
      <c r="Q9" s="4"/>
      <c r="R9" s="4"/>
      <c r="U9" s="4"/>
      <c r="V9" s="4"/>
      <c r="Z9" s="4"/>
      <c r="AC9" s="4"/>
      <c r="AD9" s="4"/>
      <c r="AG9" s="4"/>
      <c r="AH9" s="4"/>
    </row>
    <row r="10" spans="2:37" ht="21" customHeight="1" thickBot="1">
      <c r="D10" s="35" t="s">
        <v>42</v>
      </c>
      <c r="K10" s="4"/>
      <c r="L10" s="4"/>
      <c r="M10" s="4"/>
      <c r="N10" s="4"/>
      <c r="O10" s="4"/>
      <c r="P10" s="4"/>
      <c r="Q10" s="4"/>
      <c r="R10" s="4"/>
      <c r="Z10" s="4"/>
      <c r="AD10" s="4"/>
      <c r="AE10" s="4"/>
      <c r="AF10" s="1"/>
      <c r="AG10" s="1"/>
      <c r="AH10" s="1"/>
    </row>
    <row r="11" spans="2:37" ht="21" customHeight="1">
      <c r="K11" s="4"/>
      <c r="L11" s="4"/>
      <c r="M11" s="4"/>
      <c r="N11" s="4"/>
      <c r="O11" s="4"/>
      <c r="P11" s="4"/>
      <c r="Q11" s="4"/>
      <c r="R11" s="4"/>
      <c r="Z11" s="4"/>
      <c r="AD11" s="4"/>
      <c r="AE11" s="4"/>
      <c r="AF11" s="1"/>
      <c r="AG11" s="1"/>
      <c r="AH11" s="1"/>
    </row>
    <row r="12" spans="2:37" ht="21" customHeight="1">
      <c r="AE12" s="2"/>
      <c r="AF12" s="1"/>
      <c r="AG12" s="1"/>
      <c r="AH12" s="1"/>
    </row>
    <row r="13" spans="2:37" ht="21" customHeight="1">
      <c r="AE13" s="2"/>
      <c r="AF13" s="1"/>
      <c r="AG13" s="1"/>
      <c r="AH13" s="1"/>
    </row>
    <row r="14" spans="2:37" ht="21" customHeight="1">
      <c r="AE14" s="2"/>
      <c r="AF14" s="1"/>
      <c r="AG14" s="1"/>
      <c r="AH14" s="1"/>
    </row>
    <row r="21" spans="7:12" ht="21" customHeight="1">
      <c r="H21" s="2" t="s">
        <v>64</v>
      </c>
    </row>
    <row r="22" spans="7:12" ht="21" customHeight="1">
      <c r="H22" s="2" t="s">
        <v>65</v>
      </c>
    </row>
    <row r="23" spans="7:12" ht="21" customHeight="1">
      <c r="H23" s="2" t="s">
        <v>66</v>
      </c>
    </row>
    <row r="24" spans="7:12" ht="21" customHeight="1">
      <c r="I24" s="1" t="s">
        <v>67</v>
      </c>
    </row>
    <row r="25" spans="7:12" ht="21" customHeight="1">
      <c r="G25" s="2" t="s">
        <v>68</v>
      </c>
    </row>
    <row r="26" spans="7:12" ht="21" customHeight="1">
      <c r="G26" s="2" t="s">
        <v>69</v>
      </c>
      <c r="L26" s="1" t="s">
        <v>72</v>
      </c>
    </row>
    <row r="27" spans="7:12" ht="21" customHeight="1">
      <c r="G27" s="2" t="s">
        <v>70</v>
      </c>
    </row>
    <row r="28" spans="7:12" ht="21" customHeight="1">
      <c r="I28" s="1" t="s">
        <v>71</v>
      </c>
    </row>
  </sheetData>
  <mergeCells count="10">
    <mergeCell ref="P2:R2"/>
    <mergeCell ref="D2:D3"/>
    <mergeCell ref="AB2:AD2"/>
    <mergeCell ref="AF2:AH2"/>
    <mergeCell ref="B2:B3"/>
    <mergeCell ref="AJ2:AK2"/>
    <mergeCell ref="L2:N2"/>
    <mergeCell ref="X2:Z2"/>
    <mergeCell ref="F2:J2"/>
    <mergeCell ref="T2:V2"/>
  </mergeCells>
  <pageMargins left="0.7" right="0.7" top="0.75" bottom="0.75" header="0.3" footer="0.3"/>
  <pageSetup paperSize="9" orientation="portrait" horizontalDpi="4294967293" verticalDpi="0" r:id="rId1"/>
  <drawing r:id="rId2"/>
</worksheet>
</file>

<file path=xl/worksheets/sheet4.xml><?xml version="1.0" encoding="utf-8"?>
<worksheet xmlns="http://schemas.openxmlformats.org/spreadsheetml/2006/main" xmlns:r="http://schemas.openxmlformats.org/officeDocument/2006/relationships">
  <sheetPr codeName="Sayfa4"/>
  <dimension ref="A1"/>
  <sheetViews>
    <sheetView workbookViewId="0"/>
  </sheetViews>
  <sheetFormatPr defaultColWidth="11.42578125" defaultRowHeight="1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Çalışma Sayfaları</vt:lpstr>
      </vt:variant>
      <vt:variant>
        <vt:i4>4</vt:i4>
      </vt:variant>
      <vt:variant>
        <vt:lpstr>Adlandırılmış Aralıklar</vt:lpstr>
      </vt:variant>
      <vt:variant>
        <vt:i4>18</vt:i4>
      </vt:variant>
    </vt:vector>
  </HeadingPairs>
  <TitlesOfParts>
    <vt:vector size="22" baseType="lpstr">
      <vt:lpstr>Devis achat matière</vt:lpstr>
      <vt:lpstr>Devis usinage </vt:lpstr>
      <vt:lpstr>Paramètre et calcul</vt:lpstr>
      <vt:lpstr>Feuil2</vt:lpstr>
      <vt:lpstr>Acier</vt:lpstr>
      <vt:lpstr>Aluminium</vt:lpstr>
      <vt:lpstr>Brut</vt:lpstr>
      <vt:lpstr>BrutA</vt:lpstr>
      <vt:lpstr>Cuivre</vt:lpstr>
      <vt:lpstr>Fonte</vt:lpstr>
      <vt:lpstr>Laiton</vt:lpstr>
      <vt:lpstr>Matière</vt:lpstr>
      <vt:lpstr>Plastique</vt:lpstr>
      <vt:lpstr>TAcier</vt:lpstr>
      <vt:lpstr>TAluminium</vt:lpstr>
      <vt:lpstr>TCuivre</vt:lpstr>
      <vt:lpstr>TFonte</vt:lpstr>
      <vt:lpstr>TInox</vt:lpstr>
      <vt:lpstr>TLaiton</vt:lpstr>
      <vt:lpstr>TPlastique</vt:lpstr>
      <vt:lpstr>Traittement</vt:lpstr>
      <vt:lpstr>TTraittement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Saban AKMAN</dc:creator>
  <cp:lastModifiedBy>Saban AKMAN</cp:lastModifiedBy>
  <dcterms:created xsi:type="dcterms:W3CDTF">2016-06-07T01:59:57Z</dcterms:created>
  <dcterms:modified xsi:type="dcterms:W3CDTF">2016-06-11T00:29:08Z</dcterms:modified>
</cp:coreProperties>
</file>