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drawings/drawing2.xml" ContentType="application/vnd.openxmlformats-officedocument.drawing+xml"/>
  <Override PartName="/xl/charts/chart5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BuÇalışmaKitabı" defaultThemeVersion="124226"/>
  <bookViews>
    <workbookView xWindow="240" yWindow="135" windowWidth="20115" windowHeight="7965"/>
  </bookViews>
  <sheets>
    <sheet name="Feuil1" sheetId="1" r:id="rId1"/>
    <sheet name="Page2" sheetId="2" r:id="rId2"/>
  </sheets>
  <definedNames>
    <definedName name="yval">OFFSET(Feuil1!$F$2,,,COUNT(Feuil1!$F$2:$F$8),1)</definedName>
    <definedName name="yval2">OFFSET(Feuil1!$G$28,,,COUNT(Feuil1!$G$28:$G$43),1)</definedName>
    <definedName name="yval3">OFFSET(Page2!$G$2,,,COUNT(Page2!$G$2:$G$17),1)</definedName>
  </definedNames>
  <calcPr calcId="144525"/>
</workbook>
</file>

<file path=xl/calcChain.xml><?xml version="1.0" encoding="utf-8"?>
<calcChain xmlns="http://schemas.openxmlformats.org/spreadsheetml/2006/main">
  <c r="E16" i="2" l="1"/>
  <c r="E14" i="2"/>
  <c r="E10" i="2"/>
  <c r="E7" i="2"/>
  <c r="D17" i="2"/>
  <c r="D16" i="2"/>
  <c r="D15" i="2"/>
  <c r="D14" i="2"/>
  <c r="D13" i="2"/>
  <c r="D12" i="2"/>
  <c r="D11" i="2"/>
  <c r="D10" i="2"/>
  <c r="D9" i="2"/>
  <c r="D8" i="2"/>
  <c r="D7" i="2"/>
  <c r="D6" i="2"/>
  <c r="D5" i="2"/>
  <c r="D4" i="2"/>
  <c r="D3" i="2"/>
  <c r="D2" i="2"/>
  <c r="I1" i="2"/>
  <c r="E17" i="2" s="1"/>
  <c r="G28" i="1"/>
  <c r="E29" i="1"/>
  <c r="F29" i="1" s="1"/>
  <c r="G29" i="1"/>
  <c r="E39" i="1"/>
  <c r="E40" i="1"/>
  <c r="E41" i="1"/>
  <c r="E42" i="1"/>
  <c r="E43" i="1"/>
  <c r="E28" i="1"/>
  <c r="F28" i="1"/>
  <c r="D2" i="1"/>
  <c r="B5" i="1"/>
  <c r="K1" i="2" l="1"/>
  <c r="E15" i="2"/>
  <c r="E3" i="2"/>
  <c r="E11" i="2"/>
  <c r="E4" i="2"/>
  <c r="E8" i="2"/>
  <c r="E12" i="2"/>
  <c r="E2" i="2"/>
  <c r="E6" i="2"/>
  <c r="E5" i="2"/>
  <c r="E9" i="2"/>
  <c r="E13" i="2"/>
  <c r="E30" i="1"/>
  <c r="D3" i="1"/>
  <c r="G2" i="2" l="1"/>
  <c r="F16" i="2"/>
  <c r="F14" i="2"/>
  <c r="F12" i="2"/>
  <c r="F10" i="2"/>
  <c r="F8" i="2"/>
  <c r="F6" i="2"/>
  <c r="F4" i="2"/>
  <c r="G17" i="2"/>
  <c r="G15" i="2"/>
  <c r="G13" i="2"/>
  <c r="G11" i="2"/>
  <c r="G9" i="2"/>
  <c r="G7" i="2"/>
  <c r="G5" i="2"/>
  <c r="G3" i="2"/>
  <c r="F17" i="2"/>
  <c r="F15" i="2"/>
  <c r="F13" i="2"/>
  <c r="F11" i="2"/>
  <c r="F9" i="2"/>
  <c r="F7" i="2"/>
  <c r="F5" i="2"/>
  <c r="F3" i="2"/>
  <c r="G16" i="2"/>
  <c r="G14" i="2"/>
  <c r="G12" i="2"/>
  <c r="G10" i="2"/>
  <c r="G8" i="2"/>
  <c r="G6" i="2"/>
  <c r="G4" i="2"/>
  <c r="F2" i="2"/>
  <c r="F2" i="1"/>
  <c r="E31" i="1"/>
  <c r="F30" i="1" s="1"/>
  <c r="G30" i="1"/>
  <c r="D4" i="1"/>
  <c r="D5" i="1" s="1"/>
  <c r="E32" i="1" l="1"/>
  <c r="G31" i="1" s="1"/>
  <c r="F31" i="1"/>
  <c r="E33" i="1"/>
  <c r="F32" i="1" s="1"/>
  <c r="D6" i="1"/>
  <c r="G32" i="1" l="1"/>
  <c r="D7" i="1"/>
  <c r="F3" i="1"/>
  <c r="E2" i="1"/>
  <c r="E34" i="1"/>
  <c r="F33" i="1" s="1"/>
  <c r="D8" i="1" l="1"/>
  <c r="E3" i="1"/>
  <c r="G33" i="1"/>
  <c r="E35" i="1"/>
  <c r="G34" i="1" s="1"/>
  <c r="F4" i="1" l="1"/>
  <c r="E5" i="1"/>
  <c r="F6" i="1"/>
  <c r="E8" i="1"/>
  <c r="E7" i="1"/>
  <c r="F8" i="1"/>
  <c r="E4" i="1"/>
  <c r="E6" i="1"/>
  <c r="F5" i="1"/>
  <c r="F7" i="1"/>
  <c r="F34" i="1"/>
  <c r="E36" i="1"/>
  <c r="E37" i="1" l="1"/>
  <c r="E38" i="1" s="1"/>
  <c r="F35" i="1"/>
  <c r="G35" i="1"/>
  <c r="F40" i="1" l="1"/>
  <c r="G42" i="1"/>
  <c r="F42" i="1"/>
  <c r="F39" i="1"/>
  <c r="G39" i="1"/>
  <c r="F38" i="1"/>
  <c r="G43" i="1"/>
  <c r="G38" i="1"/>
  <c r="F43" i="1"/>
  <c r="F37" i="1"/>
  <c r="F36" i="1"/>
  <c r="G41" i="1"/>
  <c r="G37" i="1"/>
  <c r="F41" i="1"/>
  <c r="G40" i="1"/>
  <c r="G36" i="1"/>
</calcChain>
</file>

<file path=xl/sharedStrings.xml><?xml version="1.0" encoding="utf-8"?>
<sst xmlns="http://schemas.openxmlformats.org/spreadsheetml/2006/main" count="41" uniqueCount="25">
  <si>
    <t>lundi</t>
  </si>
  <si>
    <t>mardi</t>
  </si>
  <si>
    <t>mercredi</t>
  </si>
  <si>
    <t>vendredi</t>
  </si>
  <si>
    <t>samedi</t>
  </si>
  <si>
    <t>dimanche</t>
  </si>
  <si>
    <t>Non précisé</t>
  </si>
  <si>
    <t>Sans objet</t>
  </si>
  <si>
    <t>Choc psychologique</t>
  </si>
  <si>
    <t>Douleur</t>
  </si>
  <si>
    <t>Noyade</t>
  </si>
  <si>
    <t>Plaie, coupure</t>
  </si>
  <si>
    <t>Piqûres insectes</t>
  </si>
  <si>
    <t>Entorse</t>
  </si>
  <si>
    <t>Fracture</t>
  </si>
  <si>
    <t>Contusions, hématomes</t>
  </si>
  <si>
    <t>Malaise</t>
  </si>
  <si>
    <t>Ecrasement</t>
  </si>
  <si>
    <t>Brûlure</t>
  </si>
  <si>
    <t>Luxation</t>
  </si>
  <si>
    <t>Déchirure musculaire</t>
  </si>
  <si>
    <t>Sectionnement</t>
  </si>
  <si>
    <t>Données</t>
  </si>
  <si>
    <t>↗</t>
  </si>
  <si>
    <t>Ord.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</si>
</sst>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_€_-;\-* #,##0.00\ _€_-;_-* &quot;-&quot;??\ _€_-;_-@_-"/>
  </numFmts>
  <fonts count="7" x14ac:knownFonts="1">
    <font>
      <sz val="11"/>
      <color theme="1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</font>
    <font>
      <b/>
      <sz val="22"/>
      <color theme="0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1" tint="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theme="0" tint="-0.34998626667073579"/>
      </left>
      <right style="thin">
        <color theme="0" tint="-0.34998626667073579"/>
      </right>
      <top style="medium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theme="0" tint="-0.34998626667073579"/>
      </right>
      <top style="medium">
        <color theme="0" tint="-0.34998626667073579"/>
      </top>
      <bottom style="thin">
        <color theme="0" tint="-0.34998626667073579"/>
      </bottom>
      <diagonal/>
    </border>
    <border>
      <left style="medium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medium">
        <color theme="0" tint="-0.34998626667073579"/>
      </bottom>
      <diagonal/>
    </border>
    <border>
      <left style="thin">
        <color theme="0" tint="-0.34998626667073579"/>
      </left>
      <right style="medium">
        <color theme="0" tint="-0.34998626667073579"/>
      </right>
      <top style="thin">
        <color theme="0" tint="-0.34998626667073579"/>
      </top>
      <bottom style="medium">
        <color theme="0" tint="-0.34998626667073579"/>
      </bottom>
      <diagonal/>
    </border>
  </borders>
  <cellStyleXfs count="20">
    <xf numFmtId="0" fontId="0" fillId="0" borderId="0"/>
    <xf numFmtId="0" fontId="3" fillId="0" borderId="0"/>
    <xf numFmtId="0" fontId="2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2" fillId="0" borderId="0"/>
    <xf numFmtId="0" fontId="3" fillId="0" borderId="0"/>
    <xf numFmtId="0" fontId="3" fillId="0" borderId="0"/>
    <xf numFmtId="9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</cellStyleXfs>
  <cellXfs count="21">
    <xf numFmtId="0" fontId="0" fillId="0" borderId="0" xfId="0"/>
    <xf numFmtId="0" fontId="1" fillId="2" borderId="0" xfId="0" applyFont="1" applyFill="1" applyAlignment="1">
      <alignment horizontal="center"/>
    </xf>
    <xf numFmtId="0" fontId="1" fillId="2" borderId="0" xfId="0" applyFont="1" applyFill="1"/>
    <xf numFmtId="0" fontId="3" fillId="0" borderId="0" xfId="3"/>
    <xf numFmtId="0" fontId="3" fillId="0" borderId="1" xfId="3" applyFont="1" applyFill="1" applyBorder="1" applyAlignment="1">
      <alignment horizontal="center"/>
    </xf>
    <xf numFmtId="0" fontId="3" fillId="0" borderId="2" xfId="3" applyFont="1" applyFill="1" applyBorder="1" applyAlignment="1">
      <alignment horizontal="center"/>
    </xf>
    <xf numFmtId="0" fontId="3" fillId="0" borderId="3" xfId="3" applyBorder="1" applyAlignment="1">
      <alignment horizontal="center"/>
    </xf>
    <xf numFmtId="0" fontId="3" fillId="0" borderId="4" xfId="3" applyBorder="1" applyAlignment="1">
      <alignment horizontal="center"/>
    </xf>
    <xf numFmtId="0" fontId="3" fillId="3" borderId="3" xfId="3" applyFont="1" applyFill="1" applyBorder="1" applyAlignment="1">
      <alignment horizontal="center"/>
    </xf>
    <xf numFmtId="0" fontId="3" fillId="3" borderId="5" xfId="3" applyFont="1" applyFill="1" applyBorder="1" applyAlignment="1">
      <alignment horizontal="center"/>
    </xf>
    <xf numFmtId="0" fontId="3" fillId="0" borderId="6" xfId="3" applyFont="1" applyFill="1" applyBorder="1" applyAlignment="1">
      <alignment horizontal="center"/>
    </xf>
    <xf numFmtId="0" fontId="3" fillId="3" borderId="7" xfId="3" applyFont="1" applyFill="1" applyBorder="1" applyAlignment="1">
      <alignment horizontal="center"/>
    </xf>
    <xf numFmtId="0" fontId="0" fillId="4" borderId="8" xfId="0" applyFill="1" applyBorder="1"/>
    <xf numFmtId="0" fontId="0" fillId="4" borderId="9" xfId="0" applyFill="1" applyBorder="1" applyAlignment="1">
      <alignment horizontal="center"/>
    </xf>
    <xf numFmtId="0" fontId="0" fillId="4" borderId="10" xfId="0" applyFill="1" applyBorder="1"/>
    <xf numFmtId="0" fontId="0" fillId="4" borderId="11" xfId="0" applyFill="1" applyBorder="1" applyAlignment="1">
      <alignment horizontal="center"/>
    </xf>
    <xf numFmtId="0" fontId="0" fillId="4" borderId="12" xfId="0" applyFill="1" applyBorder="1"/>
    <xf numFmtId="0" fontId="0" fillId="4" borderId="13" xfId="0" applyFill="1" applyBorder="1" applyAlignment="1">
      <alignment horizontal="center"/>
    </xf>
    <xf numFmtId="0" fontId="4" fillId="0" borderId="0" xfId="0" applyFont="1"/>
    <xf numFmtId="0" fontId="6" fillId="5" borderId="0" xfId="0" applyFont="1" applyFill="1" applyAlignment="1">
      <alignment horizontal="center" vertical="center"/>
    </xf>
    <xf numFmtId="0" fontId="5" fillId="0" borderId="0" xfId="0" applyFont="1" applyAlignment="1">
      <alignment horizontal="center"/>
    </xf>
  </cellXfs>
  <cellStyles count="20">
    <cellStyle name="Milliers 2" xfId="16"/>
    <cellStyle name="Milliers 3" xfId="9"/>
    <cellStyle name="Normal" xfId="0" builtinId="0"/>
    <cellStyle name="Normal 2" xfId="2"/>
    <cellStyle name="Normal 2 2" xfId="10"/>
    <cellStyle name="Normal 3" xfId="3"/>
    <cellStyle name="Normal 3 2" xfId="11"/>
    <cellStyle name="Normal 4" xfId="4"/>
    <cellStyle name="Normal 4 2" xfId="12"/>
    <cellStyle name="Normal 5" xfId="17"/>
    <cellStyle name="Normal 5 2" xfId="19"/>
    <cellStyle name="Normal 6" xfId="1"/>
    <cellStyle name="Pourcentage 2" xfId="6"/>
    <cellStyle name="Pourcentage 2 2" xfId="13"/>
    <cellStyle name="Pourcentage 3" xfId="7"/>
    <cellStyle name="Pourcentage 3 2" xfId="14"/>
    <cellStyle name="Pourcentage 4" xfId="8"/>
    <cellStyle name="Pourcentage 4 2" xfId="15"/>
    <cellStyle name="Pourcentage 5" xfId="18"/>
    <cellStyle name="Pourcentage 6" xfId="5"/>
  </cellStyles>
  <dxfs count="0"/>
  <tableStyles count="1" defaultTableStyle="TableStyleMedium9" defaultPivotStyle="Style de tableau croisé dynamique 1">
    <tableStyle name="Style de tableau croisé dynamique 1" table="0" count="0"/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r-T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cat>
            <c:strRef>
              <c:f>Feuil1!$B$2:$B$8</c:f>
              <c:strCache>
                <c:ptCount val="7"/>
                <c:pt idx="0">
                  <c:v>lundi</c:v>
                </c:pt>
                <c:pt idx="1">
                  <c:v>mardi</c:v>
                </c:pt>
                <c:pt idx="2">
                  <c:v>mercredi</c:v>
                </c:pt>
                <c:pt idx="3">
                  <c:v>jeudi</c:v>
                </c:pt>
                <c:pt idx="4">
                  <c:v>vendredi</c:v>
                </c:pt>
                <c:pt idx="5">
                  <c:v>samedi</c:v>
                </c:pt>
                <c:pt idx="6">
                  <c:v>dimanche</c:v>
                </c:pt>
              </c:strCache>
            </c:strRef>
          </c:cat>
          <c:val>
            <c:numRef>
              <c:f>Feuil1!$C$2:$C$8</c:f>
              <c:numCache>
                <c:formatCode>General</c:formatCode>
                <c:ptCount val="7"/>
                <c:pt idx="0">
                  <c:v>0</c:v>
                </c:pt>
                <c:pt idx="1">
                  <c:v>0</c:v>
                </c:pt>
                <c:pt idx="2">
                  <c:v>67</c:v>
                </c:pt>
                <c:pt idx="3">
                  <c:v>50</c:v>
                </c:pt>
                <c:pt idx="4">
                  <c:v>80</c:v>
                </c:pt>
                <c:pt idx="5">
                  <c:v>46</c:v>
                </c:pt>
                <c:pt idx="6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4501248"/>
        <c:axId val="219636864"/>
      </c:barChart>
      <c:catAx>
        <c:axId val="2245012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19636864"/>
        <c:crosses val="autoZero"/>
        <c:auto val="1"/>
        <c:lblAlgn val="ctr"/>
        <c:lblOffset val="100"/>
        <c:noMultiLvlLbl val="0"/>
      </c:catAx>
      <c:valAx>
        <c:axId val="21963686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2450124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r-T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tr-TR"/>
              <a:t>Graphique en Dynamique</a:t>
            </a:r>
          </a:p>
        </c:rich>
      </c:tx>
      <c:layout/>
      <c:overlay val="1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5">
                <a:lumMod val="75000"/>
              </a:schemeClr>
            </a:solidFill>
          </c:spPr>
          <c:invertIfNegative val="0"/>
          <c:cat>
            <c:strRef>
              <c:f>Feuil1!$E$2:$E$8</c:f>
              <c:strCache>
                <c:ptCount val="4"/>
                <c:pt idx="0">
                  <c:v>mercredi</c:v>
                </c:pt>
                <c:pt idx="1">
                  <c:v>jeudi</c:v>
                </c:pt>
                <c:pt idx="2">
                  <c:v>vendredi</c:v>
                </c:pt>
                <c:pt idx="3">
                  <c:v>samedi</c:v>
                </c:pt>
              </c:strCache>
            </c:strRef>
          </c:cat>
          <c:val>
            <c:numRef>
              <c:f>[0]!yval</c:f>
              <c:numCache>
                <c:formatCode>General</c:formatCode>
                <c:ptCount val="4"/>
                <c:pt idx="0">
                  <c:v>67</c:v>
                </c:pt>
                <c:pt idx="1">
                  <c:v>50</c:v>
                </c:pt>
                <c:pt idx="2">
                  <c:v>80</c:v>
                </c:pt>
                <c:pt idx="3">
                  <c:v>46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4867328"/>
        <c:axId val="219639744"/>
      </c:barChart>
      <c:catAx>
        <c:axId val="224867328"/>
        <c:scaling>
          <c:orientation val="minMax"/>
        </c:scaling>
        <c:delete val="0"/>
        <c:axPos val="b"/>
        <c:majorTickMark val="out"/>
        <c:minorTickMark val="none"/>
        <c:tickLblPos val="nextTo"/>
        <c:crossAx val="219639744"/>
        <c:crosses val="autoZero"/>
        <c:auto val="1"/>
        <c:lblAlgn val="ctr"/>
        <c:lblOffset val="100"/>
        <c:noMultiLvlLbl val="0"/>
      </c:catAx>
      <c:valAx>
        <c:axId val="21963974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2486732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r-T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cat>
            <c:strRef>
              <c:f>Feuil1!$F$28:$F$43</c:f>
              <c:strCache>
                <c:ptCount val="10"/>
                <c:pt idx="0">
                  <c:v>Non précisé</c:v>
                </c:pt>
                <c:pt idx="1">
                  <c:v>Douleur</c:v>
                </c:pt>
                <c:pt idx="2">
                  <c:v>Entorse</c:v>
                </c:pt>
                <c:pt idx="3">
                  <c:v>Fracture</c:v>
                </c:pt>
                <c:pt idx="4">
                  <c:v>Brûlure</c:v>
                </c:pt>
                <c:pt idx="5">
                  <c:v>Contusions, hématomes</c:v>
                </c:pt>
                <c:pt idx="6">
                  <c:v>Malaise</c:v>
                </c:pt>
                <c:pt idx="7">
                  <c:v>Ecrasement</c:v>
                </c:pt>
                <c:pt idx="8">
                  <c:v>Noyade</c:v>
                </c:pt>
                <c:pt idx="9">
                  <c:v>Sectionnement</c:v>
                </c:pt>
              </c:strCache>
            </c:strRef>
          </c:cat>
          <c:val>
            <c:numRef>
              <c:f>[0]!yval2</c:f>
              <c:numCache>
                <c:formatCode>General</c:formatCode>
                <c:ptCount val="10"/>
                <c:pt idx="0">
                  <c:v>20</c:v>
                </c:pt>
                <c:pt idx="1">
                  <c:v>10</c:v>
                </c:pt>
                <c:pt idx="2">
                  <c:v>7</c:v>
                </c:pt>
                <c:pt idx="3">
                  <c:v>4</c:v>
                </c:pt>
                <c:pt idx="4">
                  <c:v>3</c:v>
                </c:pt>
                <c:pt idx="5">
                  <c:v>3</c:v>
                </c:pt>
                <c:pt idx="6">
                  <c:v>3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4867840"/>
        <c:axId val="219641472"/>
      </c:barChart>
      <c:catAx>
        <c:axId val="224867840"/>
        <c:scaling>
          <c:orientation val="minMax"/>
        </c:scaling>
        <c:delete val="0"/>
        <c:axPos val="b"/>
        <c:majorTickMark val="out"/>
        <c:minorTickMark val="none"/>
        <c:tickLblPos val="nextTo"/>
        <c:crossAx val="219641472"/>
        <c:crosses val="autoZero"/>
        <c:auto val="1"/>
        <c:lblAlgn val="ctr"/>
        <c:lblOffset val="100"/>
        <c:noMultiLvlLbl val="0"/>
      </c:catAx>
      <c:valAx>
        <c:axId val="21964147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2486784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r-T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cat>
            <c:strRef>
              <c:f>Feuil1!$F$28:$F$43</c:f>
              <c:strCache>
                <c:ptCount val="10"/>
                <c:pt idx="0">
                  <c:v>Non précisé</c:v>
                </c:pt>
                <c:pt idx="1">
                  <c:v>Douleur</c:v>
                </c:pt>
                <c:pt idx="2">
                  <c:v>Entorse</c:v>
                </c:pt>
                <c:pt idx="3">
                  <c:v>Fracture</c:v>
                </c:pt>
                <c:pt idx="4">
                  <c:v>Brûlure</c:v>
                </c:pt>
                <c:pt idx="5">
                  <c:v>Contusions, hématomes</c:v>
                </c:pt>
                <c:pt idx="6">
                  <c:v>Malaise</c:v>
                </c:pt>
                <c:pt idx="7">
                  <c:v>Ecrasement</c:v>
                </c:pt>
                <c:pt idx="8">
                  <c:v>Noyade</c:v>
                </c:pt>
                <c:pt idx="9">
                  <c:v>Sectionnement</c:v>
                </c:pt>
              </c:strCache>
            </c:strRef>
          </c:cat>
          <c:val>
            <c:numRef>
              <c:f>Feuil1!$G$28:$G$43</c:f>
              <c:numCache>
                <c:formatCode>General</c:formatCode>
                <c:ptCount val="16"/>
                <c:pt idx="0">
                  <c:v>20</c:v>
                </c:pt>
                <c:pt idx="1">
                  <c:v>10</c:v>
                </c:pt>
                <c:pt idx="2">
                  <c:v>7</c:v>
                </c:pt>
                <c:pt idx="3">
                  <c:v>4</c:v>
                </c:pt>
                <c:pt idx="4">
                  <c:v>3</c:v>
                </c:pt>
                <c:pt idx="5">
                  <c:v>3</c:v>
                </c:pt>
                <c:pt idx="6">
                  <c:v>3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4868352"/>
        <c:axId val="219643200"/>
      </c:barChart>
      <c:catAx>
        <c:axId val="224868352"/>
        <c:scaling>
          <c:orientation val="minMax"/>
        </c:scaling>
        <c:delete val="0"/>
        <c:axPos val="b"/>
        <c:majorTickMark val="out"/>
        <c:minorTickMark val="none"/>
        <c:tickLblPos val="nextTo"/>
        <c:crossAx val="219643200"/>
        <c:crosses val="autoZero"/>
        <c:auto val="1"/>
        <c:lblAlgn val="ctr"/>
        <c:lblOffset val="100"/>
        <c:noMultiLvlLbl val="0"/>
      </c:catAx>
      <c:valAx>
        <c:axId val="21964320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2486835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r-T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9755123202192319E-2"/>
          <c:y val="4.699479231762696E-2"/>
          <c:w val="0.9151663449476225"/>
          <c:h val="0.71151672707578217"/>
        </c:manualLayout>
      </c:layout>
      <c:barChart>
        <c:barDir val="col"/>
        <c:grouping val="clustered"/>
        <c:varyColors val="0"/>
        <c:ser>
          <c:idx val="0"/>
          <c:order val="0"/>
          <c:invertIfNegative val="0"/>
          <c:cat>
            <c:strRef>
              <c:f>Page2!$F$2:$F$17</c:f>
              <c:strCache>
                <c:ptCount val="12"/>
                <c:pt idx="0">
                  <c:v>Non précisé</c:v>
                </c:pt>
                <c:pt idx="1">
                  <c:v>Malaise</c:v>
                </c:pt>
                <c:pt idx="2">
                  <c:v>Sans objet</c:v>
                </c:pt>
                <c:pt idx="3">
                  <c:v>Entorse</c:v>
                </c:pt>
                <c:pt idx="4">
                  <c:v>Fracture</c:v>
                </c:pt>
                <c:pt idx="5">
                  <c:v>Luxation</c:v>
                </c:pt>
                <c:pt idx="6">
                  <c:v>Plaie, coupure</c:v>
                </c:pt>
                <c:pt idx="7">
                  <c:v>Contusions, hématomes</c:v>
                </c:pt>
                <c:pt idx="8">
                  <c:v>Choc psychologique</c:v>
                </c:pt>
                <c:pt idx="9">
                  <c:v>Noyade</c:v>
                </c:pt>
                <c:pt idx="10">
                  <c:v>Douleur</c:v>
                </c:pt>
                <c:pt idx="11">
                  <c:v>Sectionnement</c:v>
                </c:pt>
              </c:strCache>
            </c:strRef>
          </c:cat>
          <c:val>
            <c:numRef>
              <c:f>[0]!yval3</c:f>
              <c:numCache>
                <c:formatCode>General</c:formatCode>
                <c:ptCount val="12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7</c:v>
                </c:pt>
                <c:pt idx="6">
                  <c:v>9</c:v>
                </c:pt>
                <c:pt idx="7">
                  <c:v>9</c:v>
                </c:pt>
                <c:pt idx="8">
                  <c:v>11</c:v>
                </c:pt>
                <c:pt idx="9">
                  <c:v>19</c:v>
                </c:pt>
                <c:pt idx="10">
                  <c:v>21</c:v>
                </c:pt>
                <c:pt idx="11">
                  <c:v>26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39335936"/>
        <c:axId val="230379456"/>
      </c:barChart>
      <c:catAx>
        <c:axId val="239335936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tr-TR"/>
          </a:p>
        </c:txPr>
        <c:crossAx val="230379456"/>
        <c:crosses val="autoZero"/>
        <c:auto val="1"/>
        <c:lblAlgn val="ctr"/>
        <c:lblOffset val="100"/>
        <c:noMultiLvlLbl val="0"/>
      </c:catAx>
      <c:valAx>
        <c:axId val="23037945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3933593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361950</xdr:colOff>
      <xdr:row>0</xdr:row>
      <xdr:rowOff>76200</xdr:rowOff>
    </xdr:from>
    <xdr:to>
      <xdr:col>13</xdr:col>
      <xdr:colOff>361950</xdr:colOff>
      <xdr:row>14</xdr:row>
      <xdr:rowOff>152400</xdr:rowOff>
    </xdr:to>
    <xdr:graphicFrame macro="">
      <xdr:nvGraphicFramePr>
        <xdr:cNvPr id="1027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19050</xdr:colOff>
      <xdr:row>9</xdr:row>
      <xdr:rowOff>19050</xdr:rowOff>
    </xdr:from>
    <xdr:to>
      <xdr:col>7</xdr:col>
      <xdr:colOff>228600</xdr:colOff>
      <xdr:row>23</xdr:row>
      <xdr:rowOff>95250</xdr:rowOff>
    </xdr:to>
    <xdr:graphicFrame macro="">
      <xdr:nvGraphicFramePr>
        <xdr:cNvPr id="2" name="Grafik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733425</xdr:colOff>
      <xdr:row>43</xdr:row>
      <xdr:rowOff>28575</xdr:rowOff>
    </xdr:from>
    <xdr:to>
      <xdr:col>7</xdr:col>
      <xdr:colOff>133350</xdr:colOff>
      <xdr:row>61</xdr:row>
      <xdr:rowOff>9525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</xdr:col>
      <xdr:colOff>114300</xdr:colOff>
      <xdr:row>27</xdr:row>
      <xdr:rowOff>0</xdr:rowOff>
    </xdr:from>
    <xdr:to>
      <xdr:col>13</xdr:col>
      <xdr:colOff>114300</xdr:colOff>
      <xdr:row>40</xdr:row>
      <xdr:rowOff>142875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8</xdr:col>
      <xdr:colOff>152400</xdr:colOff>
      <xdr:row>45</xdr:row>
      <xdr:rowOff>57150</xdr:rowOff>
    </xdr:from>
    <xdr:to>
      <xdr:col>11</xdr:col>
      <xdr:colOff>476250</xdr:colOff>
      <xdr:row>53</xdr:row>
      <xdr:rowOff>142875</xdr:rowOff>
    </xdr:to>
    <xdr:sp macro="" textlink="">
      <xdr:nvSpPr>
        <xdr:cNvPr id="3" name="Metin kutusu 2"/>
        <xdr:cNvSpPr txBox="1"/>
      </xdr:nvSpPr>
      <xdr:spPr>
        <a:xfrm>
          <a:off x="6086475" y="8791575"/>
          <a:ext cx="2609850" cy="160972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r-TR" sz="1100"/>
            <a:t>Voir</a:t>
          </a:r>
        </a:p>
        <a:p>
          <a:r>
            <a:rPr lang="tr-TR" sz="1100"/>
            <a:t>Page2</a:t>
          </a:r>
        </a:p>
        <a:p>
          <a:r>
            <a:rPr lang="tr-TR" sz="1100"/>
            <a:t>pour l'autre type Exemple</a:t>
          </a:r>
        </a:p>
        <a:p>
          <a:endParaRPr lang="tr-TR" sz="1100"/>
        </a:p>
        <a:p>
          <a:r>
            <a:rPr lang="tr-TR" sz="1100"/>
            <a:t>Pour la structure dynamique , on a utilisé les Noms  dans les séries Graph.</a:t>
          </a:r>
        </a:p>
        <a:p>
          <a:r>
            <a:rPr lang="tr-TR" sz="1100"/>
            <a:t>Pour les Nominations voir</a:t>
          </a:r>
        </a:p>
        <a:p>
          <a:r>
            <a:rPr lang="tr-TR" sz="1100"/>
            <a:t>formules &gt; gestionnaire des Noms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76199</xdr:colOff>
      <xdr:row>1</xdr:row>
      <xdr:rowOff>114299</xdr:rowOff>
    </xdr:from>
    <xdr:to>
      <xdr:col>15</xdr:col>
      <xdr:colOff>600074</xdr:colOff>
      <xdr:row>17</xdr:row>
      <xdr:rowOff>57149</xdr:rowOff>
    </xdr:to>
    <xdr:graphicFrame macro="">
      <xdr:nvGraphicFramePr>
        <xdr:cNvPr id="2" name="Grafik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/>
  <dimension ref="B2:G43"/>
  <sheetViews>
    <sheetView tabSelected="1" topLeftCell="A34" workbookViewId="0">
      <selection activeCell="M46" sqref="M46"/>
    </sheetView>
  </sheetViews>
  <sheetFormatPr defaultColWidth="9.140625" defaultRowHeight="15" x14ac:dyDescent="0.25"/>
  <cols>
    <col min="1" max="1" width="11.42578125" customWidth="1"/>
    <col min="2" max="2" width="21.42578125" bestFit="1" customWidth="1"/>
    <col min="3" max="3" width="3" bestFit="1" customWidth="1"/>
    <col min="4" max="4" width="8.28515625" customWidth="1"/>
    <col min="5" max="5" width="9" bestFit="1" customWidth="1"/>
    <col min="6" max="6" width="21.42578125" bestFit="1" customWidth="1"/>
    <col min="7" max="7" width="3" bestFit="1" customWidth="1"/>
    <col min="8" max="256" width="11.42578125" customWidth="1"/>
  </cols>
  <sheetData>
    <row r="2" spans="2:6" x14ac:dyDescent="0.25">
      <c r="B2" t="s">
        <v>0</v>
      </c>
      <c r="C2">
        <v>0</v>
      </c>
      <c r="D2" s="1" t="str">
        <f>IF(AND(C2&lt;&gt;"",C2&lt;&gt;0),MAX($D$1:D1)+1,"")</f>
        <v/>
      </c>
      <c r="E2" s="2" t="str">
        <f>IFERROR(INDEX(B$2:B$8,MATCH(ROWS($1:1),$D$2:$D$8,0),1),"")</f>
        <v>mercredi</v>
      </c>
      <c r="F2" s="2">
        <f>IFERROR(INDEX(C$2:C$8,MATCH(ROWS($1:1),$D$2:$D$8,0),1),0)</f>
        <v>67</v>
      </c>
    </row>
    <row r="3" spans="2:6" x14ac:dyDescent="0.25">
      <c r="B3" t="s">
        <v>1</v>
      </c>
      <c r="C3">
        <v>0</v>
      </c>
      <c r="D3" s="1" t="str">
        <f>IF(AND(C3&lt;&gt;"",C3&lt;&gt;0),MAX($D$1:D2)+1,"")</f>
        <v/>
      </c>
      <c r="E3" s="2" t="str">
        <f>IFERROR(INDEX(B$2:B$8,MATCH(ROWS($1:2),$D$2:$D$8,0),1),"")</f>
        <v>jeudi</v>
      </c>
      <c r="F3" s="2">
        <f>IFERROR(INDEX(C$2:C$8,MATCH(ROWS($1:2),$D$2:$D$8,0),1),"")</f>
        <v>50</v>
      </c>
    </row>
    <row r="4" spans="2:6" x14ac:dyDescent="0.25">
      <c r="B4" t="s">
        <v>2</v>
      </c>
      <c r="C4">
        <v>67</v>
      </c>
      <c r="D4" s="1">
        <f>IF(AND(C4&lt;&gt;"",C4&lt;&gt;0),MAX($D$1:D3)+1,"")</f>
        <v>1</v>
      </c>
      <c r="E4" s="2" t="str">
        <f>IFERROR(INDEX(B$2:B$8,MATCH(ROWS($1:3),$D$2:$D$8,0),1),"")</f>
        <v>vendredi</v>
      </c>
      <c r="F4" s="2">
        <f>IFERROR(INDEX(C$2:C$8,MATCH(ROWS($1:3),$D$2:$D$8,0),1),"")</f>
        <v>80</v>
      </c>
    </row>
    <row r="5" spans="2:6" x14ac:dyDescent="0.25">
      <c r="B5" t="str">
        <f>IF(C5=0,"","jeudi")</f>
        <v>jeudi</v>
      </c>
      <c r="C5">
        <v>50</v>
      </c>
      <c r="D5" s="1">
        <f>IF(AND(C5&lt;&gt;"",C5&lt;&gt;0),MAX($D$1:D4)+1,"")</f>
        <v>2</v>
      </c>
      <c r="E5" s="2" t="str">
        <f>IFERROR(INDEX(B$2:B$8,MATCH(ROWS($1:4),$D$2:$D$8,0),1),"")</f>
        <v>samedi</v>
      </c>
      <c r="F5" s="2">
        <f>IFERROR(INDEX(C$2:C$8,MATCH(ROWS($1:4),$D$2:$D$8,0),1),"")</f>
        <v>46</v>
      </c>
    </row>
    <row r="6" spans="2:6" x14ac:dyDescent="0.25">
      <c r="B6" t="s">
        <v>3</v>
      </c>
      <c r="C6">
        <v>80</v>
      </c>
      <c r="D6" s="1">
        <f>IF(AND(C6&lt;&gt;"",C6&lt;&gt;0),MAX($D$1:D5)+1,"")</f>
        <v>3</v>
      </c>
      <c r="E6" s="2" t="str">
        <f>IFERROR(INDEX(B$2:B$8,MATCH(ROWS($1:5),$D$2:$D$8,0),1),"")</f>
        <v/>
      </c>
      <c r="F6" s="2" t="str">
        <f>IFERROR(INDEX(C$2:C$8,MATCH(ROWS($1:5),$D$2:$D$8,0),1),"")</f>
        <v/>
      </c>
    </row>
    <row r="7" spans="2:6" x14ac:dyDescent="0.25">
      <c r="B7" t="s">
        <v>4</v>
      </c>
      <c r="C7">
        <v>46</v>
      </c>
      <c r="D7" s="1">
        <f>IF(AND(C7&lt;&gt;"",C7&lt;&gt;0),MAX($D$1:D6)+1,"")</f>
        <v>4</v>
      </c>
      <c r="E7" s="2" t="str">
        <f>IFERROR(INDEX(B$2:B$8,MATCH(ROWS($1:6),$D$2:$D$8,0),1),"")</f>
        <v/>
      </c>
      <c r="F7" s="2" t="str">
        <f>IFERROR(INDEX(C$2:C$8,MATCH(ROWS($1:6),$D$2:$D$8,0),1),"")</f>
        <v/>
      </c>
    </row>
    <row r="8" spans="2:6" x14ac:dyDescent="0.25">
      <c r="B8" t="s">
        <v>5</v>
      </c>
      <c r="C8">
        <v>0</v>
      </c>
      <c r="D8" s="1" t="str">
        <f>IF(AND(C8&lt;&gt;"",C8&lt;&gt;0),MAX($D$1:D7)+1,"")</f>
        <v/>
      </c>
      <c r="E8" s="2" t="str">
        <f>IFERROR(INDEX(B$2:B$8,MATCH(ROWS($1:7),$D$2:$D$8,0),1),"")</f>
        <v/>
      </c>
      <c r="F8" s="2" t="str">
        <f>IFERROR(INDEX(C$2:C$8,MATCH(ROWS($1:7),$D$2:$D$8,0),1),"")</f>
        <v/>
      </c>
    </row>
    <row r="27" spans="2:7" ht="15.75" thickBot="1" x14ac:dyDescent="0.3"/>
    <row r="28" spans="2:7" ht="15.75" thickBot="1" x14ac:dyDescent="0.3">
      <c r="B28" s="8" t="s">
        <v>6</v>
      </c>
      <c r="C28" s="4">
        <v>20</v>
      </c>
      <c r="D28" s="3"/>
      <c r="E28" s="6">
        <f>IF(AND(C28&lt;&gt;"",C28&lt;&gt;0),MAX($E$27:E27)+1,"")</f>
        <v>1</v>
      </c>
      <c r="F28" s="7" t="str">
        <f>IFERROR(INDEX($B$28:$B$43,MATCH(ROWS($1:1),$E$28:$E$43,0),1),"")</f>
        <v>Non précisé</v>
      </c>
      <c r="G28" s="7">
        <f>IFERROR(INDEX($C$28:$C$43,MATCH(ROWS($1:1),$E$28:$E$43,0),1),0)</f>
        <v>20</v>
      </c>
    </row>
    <row r="29" spans="2:7" ht="15.75" thickBot="1" x14ac:dyDescent="0.3">
      <c r="B29" s="9" t="s">
        <v>9</v>
      </c>
      <c r="C29" s="10">
        <v>10</v>
      </c>
      <c r="D29" s="3"/>
      <c r="E29" s="6">
        <f>IF(AND(C29&lt;&gt;"",C29&lt;&gt;0),MAX($E$27:E28)+1,"")</f>
        <v>2</v>
      </c>
      <c r="F29" s="7" t="str">
        <f>IFERROR(INDEX($B$28:$B$43,MATCH(ROWS($1:2),$E$28:$E$43,0),1),"")</f>
        <v>Douleur</v>
      </c>
      <c r="G29" s="7">
        <f>IFERROR(INDEX($C$28:$C$43,MATCH(ROWS($1:2),$E$28:$E$43,0),1),"")</f>
        <v>10</v>
      </c>
    </row>
    <row r="30" spans="2:7" ht="15.75" thickBot="1" x14ac:dyDescent="0.3">
      <c r="B30" s="9" t="s">
        <v>13</v>
      </c>
      <c r="C30" s="10">
        <v>7</v>
      </c>
      <c r="D30" s="3"/>
      <c r="E30" s="6">
        <f>IF(AND(C30&lt;&gt;"",C30&lt;&gt;0),MAX($E$27:E29)+1,"")</f>
        <v>3</v>
      </c>
      <c r="F30" s="7" t="str">
        <f>IFERROR(INDEX($B$28:$B$43,MATCH(ROWS($1:3),$E$28:$E$43,0),1),"")</f>
        <v>Entorse</v>
      </c>
      <c r="G30" s="7">
        <f>IFERROR(INDEX($C$28:$C$43,MATCH(ROWS($1:3),$E$28:$E$43,0),1),"")</f>
        <v>7</v>
      </c>
    </row>
    <row r="31" spans="2:7" ht="15.75" thickBot="1" x14ac:dyDescent="0.3">
      <c r="B31" s="9" t="s">
        <v>14</v>
      </c>
      <c r="C31" s="10">
        <v>4</v>
      </c>
      <c r="D31" s="3"/>
      <c r="E31" s="6">
        <f>IF(AND(C31&lt;&gt;"",C31&lt;&gt;0),MAX($E$27:E30)+1,"")</f>
        <v>4</v>
      </c>
      <c r="F31" s="7" t="str">
        <f>IFERROR(INDEX($B$28:$B$43,MATCH(ROWS($1:4),$E$28:$E$43,0),1),"")</f>
        <v>Fracture</v>
      </c>
      <c r="G31" s="7">
        <f>IFERROR(INDEX($C$28:$C$43,MATCH(ROWS($1:4),$E$28:$E$43,0),1),"")</f>
        <v>4</v>
      </c>
    </row>
    <row r="32" spans="2:7" ht="15.75" thickBot="1" x14ac:dyDescent="0.3">
      <c r="B32" s="9" t="s">
        <v>11</v>
      </c>
      <c r="C32" s="10">
        <v>0</v>
      </c>
      <c r="D32" s="3"/>
      <c r="E32" s="6" t="str">
        <f>IF(AND(C32&lt;&gt;"",C32&lt;&gt;0),MAX($E$27:E31)+1,"")</f>
        <v/>
      </c>
      <c r="F32" s="7" t="str">
        <f>IFERROR(INDEX($B$28:$B$43,MATCH(ROWS($1:5),$E$28:$E$43,0),1),"")</f>
        <v>Brûlure</v>
      </c>
      <c r="G32" s="7">
        <f>IFERROR(INDEX($C$28:$C$43,MATCH(ROWS($1:5),$E$28:$E$43,0),1),"")</f>
        <v>3</v>
      </c>
    </row>
    <row r="33" spans="2:7" ht="15.75" thickBot="1" x14ac:dyDescent="0.3">
      <c r="B33" s="9" t="s">
        <v>18</v>
      </c>
      <c r="C33" s="10">
        <v>3</v>
      </c>
      <c r="D33" s="3"/>
      <c r="E33" s="6">
        <f>IF(AND(C33&lt;&gt;"",C33&lt;&gt;0),MAX($E$27:E32)+1,"")</f>
        <v>5</v>
      </c>
      <c r="F33" s="7" t="str">
        <f>IFERROR(INDEX($B$28:$B$43,MATCH(ROWS($1:6),$E$28:$E$43,0),1),"")</f>
        <v>Contusions, hématomes</v>
      </c>
      <c r="G33" s="7">
        <f>IFERROR(INDEX($C$28:$C$43,MATCH(ROWS($1:6),$E$28:$E$43,0),1),"")</f>
        <v>3</v>
      </c>
    </row>
    <row r="34" spans="2:7" ht="15.75" thickBot="1" x14ac:dyDescent="0.3">
      <c r="B34" s="9" t="s">
        <v>15</v>
      </c>
      <c r="C34" s="10">
        <v>3</v>
      </c>
      <c r="D34" s="3"/>
      <c r="E34" s="6">
        <f>IF(AND(C34&lt;&gt;"",C34&lt;&gt;0),MAX($E$27:E33)+1,"")</f>
        <v>6</v>
      </c>
      <c r="F34" s="7" t="str">
        <f>IFERROR(INDEX($B$28:$B$43,MATCH(ROWS($1:7),$E$28:$E$43,0),1),"")</f>
        <v>Malaise</v>
      </c>
      <c r="G34" s="7">
        <f>IFERROR(INDEX($C$28:$C$43,MATCH(ROWS($1:7),$E$28:$E$43,0),1),"")</f>
        <v>3</v>
      </c>
    </row>
    <row r="35" spans="2:7" ht="15.75" thickBot="1" x14ac:dyDescent="0.3">
      <c r="B35" s="9" t="s">
        <v>16</v>
      </c>
      <c r="C35" s="10">
        <v>3</v>
      </c>
      <c r="D35" s="3"/>
      <c r="E35" s="6">
        <f>IF(AND(C35&lt;&gt;"",C35&lt;&gt;0),MAX($E$27:E34)+1,"")</f>
        <v>7</v>
      </c>
      <c r="F35" s="7" t="str">
        <f>IFERROR(INDEX($B$28:$B$43,MATCH(ROWS($1:8),$E$28:$E$43,0),1),"")</f>
        <v>Ecrasement</v>
      </c>
      <c r="G35" s="7">
        <f>IFERROR(INDEX($C$28:$C$43,MATCH(ROWS($1:8),$E$28:$E$43,0),1),"")</f>
        <v>1</v>
      </c>
    </row>
    <row r="36" spans="2:7" ht="15.75" thickBot="1" x14ac:dyDescent="0.3">
      <c r="B36" s="9" t="s">
        <v>17</v>
      </c>
      <c r="C36" s="10">
        <v>1</v>
      </c>
      <c r="D36" s="3"/>
      <c r="E36" s="6">
        <f>IF(AND(C36&lt;&gt;"",C36&lt;&gt;0),MAX($E$27:E35)+1,"")</f>
        <v>8</v>
      </c>
      <c r="F36" s="7" t="str">
        <f>IFERROR(INDEX($B$28:$B$43,MATCH(ROWS($1:9),$E$28:$E$43,0),1),"")</f>
        <v>Noyade</v>
      </c>
      <c r="G36" s="7">
        <f>IFERROR(INDEX($C$28:$C$43,MATCH(ROWS($1:9),$E$28:$E$43,0),1),"")</f>
        <v>1</v>
      </c>
    </row>
    <row r="37" spans="2:7" ht="15.75" thickBot="1" x14ac:dyDescent="0.3">
      <c r="B37" s="9" t="s">
        <v>10</v>
      </c>
      <c r="C37" s="10">
        <v>1</v>
      </c>
      <c r="D37" s="3"/>
      <c r="E37" s="6">
        <f>IF(AND(C37&lt;&gt;"",C37&lt;&gt;0),MAX($E$27:E36)+1,"")</f>
        <v>9</v>
      </c>
      <c r="F37" s="7" t="str">
        <f>IFERROR(INDEX($B$28:$B$43,MATCH(ROWS($1:10),$E$28:$E$43,0),1),"")</f>
        <v>Sectionnement</v>
      </c>
      <c r="G37" s="7">
        <f>IFERROR(INDEX($C$28:$C$43,MATCH(ROWS($1:10),$E$28:$E$43,0),1),"")</f>
        <v>1</v>
      </c>
    </row>
    <row r="38" spans="2:7" ht="15.75" thickBot="1" x14ac:dyDescent="0.3">
      <c r="B38" s="9" t="s">
        <v>21</v>
      </c>
      <c r="C38" s="10">
        <v>1</v>
      </c>
      <c r="D38" s="3"/>
      <c r="E38" s="6">
        <f>IF(AND(C38&lt;&gt;"",C38&lt;&gt;0),MAX($E$27:E37)+1,"")</f>
        <v>10</v>
      </c>
      <c r="F38" s="7" t="str">
        <f>IFERROR(INDEX($B$28:$B$43,MATCH(ROWS($1:11),$E$28:$E$43,0),1),"")</f>
        <v/>
      </c>
      <c r="G38" s="7" t="str">
        <f>IFERROR(INDEX($C$28:$C$43,MATCH(ROWS($1:11),$E$28:$E$43,0),1),"")</f>
        <v/>
      </c>
    </row>
    <row r="39" spans="2:7" ht="15.75" thickBot="1" x14ac:dyDescent="0.3">
      <c r="B39" s="9" t="s">
        <v>8</v>
      </c>
      <c r="C39" s="10">
        <v>0</v>
      </c>
      <c r="D39" s="3"/>
      <c r="E39" s="6" t="str">
        <f>IF(AND(C39&lt;&gt;"",C39&lt;&gt;0),MAX($E$27:E38)+1,"")</f>
        <v/>
      </c>
      <c r="F39" s="7" t="str">
        <f>IFERROR(INDEX($B$28:$B$43,MATCH(ROWS($1:12),$E$28:$E$43,0),1),"")</f>
        <v/>
      </c>
      <c r="G39" s="7" t="str">
        <f>IFERROR(INDEX($C$28:$C$43,MATCH(ROWS($1:12),$E$28:$E$43,0),1),"")</f>
        <v/>
      </c>
    </row>
    <row r="40" spans="2:7" ht="15.75" thickBot="1" x14ac:dyDescent="0.3">
      <c r="B40" s="9" t="s">
        <v>20</v>
      </c>
      <c r="C40" s="10">
        <v>0</v>
      </c>
      <c r="D40" s="3"/>
      <c r="E40" s="6" t="str">
        <f>IF(AND(C40&lt;&gt;"",C40&lt;&gt;0),MAX($E$27:E39)+1,"")</f>
        <v/>
      </c>
      <c r="F40" s="7" t="str">
        <f>IFERROR(INDEX($B$28:$B$43,MATCH(ROWS($1:13),$E$28:$E$43,0),1),"")</f>
        <v/>
      </c>
      <c r="G40" s="7" t="str">
        <f>IFERROR(INDEX($C$28:$C$43,MATCH(ROWS($1:13),$E$28:$E$43,0),1),"")</f>
        <v/>
      </c>
    </row>
    <row r="41" spans="2:7" ht="15.75" thickBot="1" x14ac:dyDescent="0.3">
      <c r="B41" s="9" t="s">
        <v>19</v>
      </c>
      <c r="C41" s="10">
        <v>0</v>
      </c>
      <c r="D41" s="3"/>
      <c r="E41" s="6" t="str">
        <f>IF(AND(C41&lt;&gt;"",C41&lt;&gt;0),MAX($E$27:E40)+1,"")</f>
        <v/>
      </c>
      <c r="F41" s="7" t="str">
        <f>IFERROR(INDEX($B$28:$B$43,MATCH(ROWS($1:14),$E$28:$E$43,0),1),"")</f>
        <v/>
      </c>
      <c r="G41" s="7" t="str">
        <f>IFERROR(INDEX($C$28:$C$43,MATCH(ROWS($1:14),$E$28:$E$43,0),1),"")</f>
        <v/>
      </c>
    </row>
    <row r="42" spans="2:7" ht="15.75" thickBot="1" x14ac:dyDescent="0.3">
      <c r="B42" s="9" t="s">
        <v>12</v>
      </c>
      <c r="C42" s="10">
        <v>0</v>
      </c>
      <c r="D42" s="3"/>
      <c r="E42" s="6" t="str">
        <f>IF(AND(C42&lt;&gt;"",C42&lt;&gt;0),MAX($E$27:E41)+1,"")</f>
        <v/>
      </c>
      <c r="F42" s="7" t="str">
        <f>IFERROR(INDEX($B$28:$B$43,MATCH(ROWS($1:15),$E$28:$E$43,0),1),"")</f>
        <v/>
      </c>
      <c r="G42" s="7" t="str">
        <f>IFERROR(INDEX($C$28:$C$43,MATCH(ROWS($1:15),$E$28:$E$43,0),1),"")</f>
        <v/>
      </c>
    </row>
    <row r="43" spans="2:7" ht="15.75" thickBot="1" x14ac:dyDescent="0.3">
      <c r="B43" s="11" t="s">
        <v>7</v>
      </c>
      <c r="C43" s="5">
        <v>0</v>
      </c>
      <c r="D43" s="3"/>
      <c r="E43" s="6" t="str">
        <f>IF(AND(C43&lt;&gt;"",C43&lt;&gt;0),MAX($E$27:E42)+1,"")</f>
        <v/>
      </c>
      <c r="F43" s="7" t="str">
        <f>IFERROR(INDEX($B$28:$B$43,MATCH(ROWS($1:16),$E$28:$E$43,0),1),"")</f>
        <v/>
      </c>
      <c r="G43" s="7" t="str">
        <f>IFERROR(INDEX($C$28:$C$43,MATCH(ROWS($1:16),$E$28:$E$43,0),1),"")</f>
        <v/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2"/>
  <dimension ref="B1:K17"/>
  <sheetViews>
    <sheetView workbookViewId="0">
      <selection activeCell="J1" sqref="J1"/>
    </sheetView>
  </sheetViews>
  <sheetFormatPr defaultRowHeight="15" x14ac:dyDescent="0.25"/>
  <cols>
    <col min="2" max="2" width="27.28515625" customWidth="1"/>
    <col min="3" max="4" width="4.5703125" customWidth="1"/>
    <col min="5" max="5" width="5.7109375" customWidth="1"/>
    <col min="6" max="6" width="24" customWidth="1"/>
    <col min="7" max="7" width="7.140625" customWidth="1"/>
  </cols>
  <sheetData>
    <row r="1" spans="2:11" ht="23.25" customHeight="1" thickBot="1" x14ac:dyDescent="0.4">
      <c r="B1" s="18" t="s">
        <v>22</v>
      </c>
      <c r="E1" t="s">
        <v>24</v>
      </c>
      <c r="I1" s="20">
        <f>IF(J1="↗",1,IF(J1="↘",0,""))</f>
        <v>1</v>
      </c>
      <c r="J1" s="19" t="s">
        <v>23</v>
      </c>
      <c r="K1" s="18" t="str">
        <f>IF(I1=0,"du Plus GRAND au Plus PETIT",IF(I1=1,"du Plus PETIT au Plus GRAND",""))</f>
        <v>du Plus PETIT au Plus GRAND</v>
      </c>
    </row>
    <row r="2" spans="2:11" x14ac:dyDescent="0.25">
      <c r="B2" s="12" t="s">
        <v>6</v>
      </c>
      <c r="C2" s="13">
        <v>5</v>
      </c>
      <c r="D2" s="1">
        <f>IF(OR(C2="",C2=0),"",C2)</f>
        <v>5</v>
      </c>
      <c r="E2" s="1">
        <f>IF(D2="","",RANK(D2,$D$2:$D$17,$I$1)+COUNTIF($D$2:D2,D2)-1)</f>
        <v>1</v>
      </c>
      <c r="F2" s="2" t="str">
        <f>IFERROR(INDEX(B$2:B$17,MATCH(ROWS($1:1),$E$2:$E$17,0),1),"")</f>
        <v>Non précisé</v>
      </c>
      <c r="G2" s="1">
        <f>IFERROR(INDEX(C$2:C$17,MATCH(ROWS($1:1),$E$2:$E$17,0),1),0)</f>
        <v>5</v>
      </c>
    </row>
    <row r="3" spans="2:11" x14ac:dyDescent="0.25">
      <c r="B3" s="14" t="s">
        <v>9</v>
      </c>
      <c r="C3" s="15">
        <v>21</v>
      </c>
      <c r="D3" s="1">
        <f t="shared" ref="D3:D17" si="0">IF(OR(C3="",C3=0),"",C3)</f>
        <v>21</v>
      </c>
      <c r="E3" s="1">
        <f>IF(D3="","",RANK(D3,$D$2:$D$17,$I$1)+COUNTIF($D$2:D3,D3)-1)</f>
        <v>11</v>
      </c>
      <c r="F3" s="2" t="str">
        <f>IFERROR(INDEX(B$2:B$17,MATCH(ROWS($1:2),$E$2:$E$17,0),1),"")</f>
        <v>Malaise</v>
      </c>
      <c r="G3" s="1">
        <f>IFERROR(INDEX(C$2:C$17,MATCH(ROWS($1:2),$E$2:$E$17,0),1),"")</f>
        <v>5</v>
      </c>
    </row>
    <row r="4" spans="2:11" x14ac:dyDescent="0.25">
      <c r="B4" s="14" t="s">
        <v>13</v>
      </c>
      <c r="C4" s="15">
        <v>6</v>
      </c>
      <c r="D4" s="1">
        <f t="shared" si="0"/>
        <v>6</v>
      </c>
      <c r="E4" s="1">
        <f>IF(D4="","",RANK(D4,$D$2:$D$17,$I$1)+COUNTIF($D$2:D4,D4)-1)</f>
        <v>4</v>
      </c>
      <c r="F4" s="2" t="str">
        <f>IFERROR(INDEX(B$2:B$17,MATCH(ROWS($1:3),$E$2:$E$17,0),1),"")</f>
        <v>Sans objet</v>
      </c>
      <c r="G4" s="1">
        <f>IFERROR(INDEX(C$2:C$17,MATCH(ROWS($1:3),$E$2:$E$17,0),1),"")</f>
        <v>5</v>
      </c>
    </row>
    <row r="5" spans="2:11" x14ac:dyDescent="0.25">
      <c r="B5" s="14" t="s">
        <v>14</v>
      </c>
      <c r="C5" s="15">
        <v>7</v>
      </c>
      <c r="D5" s="1">
        <f t="shared" si="0"/>
        <v>7</v>
      </c>
      <c r="E5" s="1">
        <f>IF(D5="","",RANK(D5,$D$2:$D$17,$I$1)+COUNTIF($D$2:D5,D5)-1)</f>
        <v>5</v>
      </c>
      <c r="F5" s="2" t="str">
        <f>IFERROR(INDEX(B$2:B$17,MATCH(ROWS($1:4),$E$2:$E$17,0),1),"")</f>
        <v>Entorse</v>
      </c>
      <c r="G5" s="1">
        <f>IFERROR(INDEX(C$2:C$17,MATCH(ROWS($1:4),$E$2:$E$17,0),1),"")</f>
        <v>6</v>
      </c>
    </row>
    <row r="6" spans="2:11" x14ac:dyDescent="0.25">
      <c r="B6" s="14" t="s">
        <v>11</v>
      </c>
      <c r="C6" s="15">
        <v>9</v>
      </c>
      <c r="D6" s="1">
        <f t="shared" si="0"/>
        <v>9</v>
      </c>
      <c r="E6" s="1">
        <f>IF(D6="","",RANK(D6,$D$2:$D$17,$I$1)+COUNTIF($D$2:D6,D6)-1)</f>
        <v>7</v>
      </c>
      <c r="F6" s="2" t="str">
        <f>IFERROR(INDEX(B$2:B$17,MATCH(ROWS($1:5),$E$2:$E$17,0),1),"")</f>
        <v>Fracture</v>
      </c>
      <c r="G6" s="1">
        <f>IFERROR(INDEX(C$2:C$17,MATCH(ROWS($1:5),$E$2:$E$17,0),1),"")</f>
        <v>7</v>
      </c>
    </row>
    <row r="7" spans="2:11" x14ac:dyDescent="0.25">
      <c r="B7" s="14" t="s">
        <v>18</v>
      </c>
      <c r="C7" s="15"/>
      <c r="D7" s="1" t="str">
        <f t="shared" si="0"/>
        <v/>
      </c>
      <c r="E7" s="1" t="str">
        <f>IF(D7="","",RANK(D7,$D$2:$D$17,$I$1)+COUNTIF($D$2:D7,D7)-1)</f>
        <v/>
      </c>
      <c r="F7" s="2" t="str">
        <f>IFERROR(INDEX(B$2:B$17,MATCH(ROWS($1:6),$E$2:$E$17,0),1),"")</f>
        <v>Luxation</v>
      </c>
      <c r="G7" s="1">
        <f>IFERROR(INDEX(C$2:C$17,MATCH(ROWS($1:6),$E$2:$E$17,0),1),"")</f>
        <v>7</v>
      </c>
    </row>
    <row r="8" spans="2:11" x14ac:dyDescent="0.25">
      <c r="B8" s="14" t="s">
        <v>15</v>
      </c>
      <c r="C8" s="15">
        <v>9</v>
      </c>
      <c r="D8" s="1">
        <f t="shared" si="0"/>
        <v>9</v>
      </c>
      <c r="E8" s="1">
        <f>IF(D8="","",RANK(D8,$D$2:$D$17,$I$1)+COUNTIF($D$2:D8,D8)-1)</f>
        <v>8</v>
      </c>
      <c r="F8" s="2" t="str">
        <f>IFERROR(INDEX(B$2:B$17,MATCH(ROWS($1:7),$E$2:$E$17,0),1),"")</f>
        <v>Plaie, coupure</v>
      </c>
      <c r="G8" s="1">
        <f>IFERROR(INDEX(C$2:C$17,MATCH(ROWS($1:7),$E$2:$E$17,0),1),"")</f>
        <v>9</v>
      </c>
    </row>
    <row r="9" spans="2:11" x14ac:dyDescent="0.25">
      <c r="B9" s="14" t="s">
        <v>16</v>
      </c>
      <c r="C9" s="15">
        <v>5</v>
      </c>
      <c r="D9" s="1">
        <f t="shared" si="0"/>
        <v>5</v>
      </c>
      <c r="E9" s="1">
        <f>IF(D9="","",RANK(D9,$D$2:$D$17,$I$1)+COUNTIF($D$2:D9,D9)-1)</f>
        <v>2</v>
      </c>
      <c r="F9" s="2" t="str">
        <f>IFERROR(INDEX(B$2:B$17,MATCH(ROWS($1:8),$E$2:$E$17,0),1),"")</f>
        <v>Contusions, hématomes</v>
      </c>
      <c r="G9" s="1">
        <f>IFERROR(INDEX(C$2:C$17,MATCH(ROWS($1:8),$E$2:$E$17,0),1),"")</f>
        <v>9</v>
      </c>
    </row>
    <row r="10" spans="2:11" x14ac:dyDescent="0.25">
      <c r="B10" s="14" t="s">
        <v>17</v>
      </c>
      <c r="C10" s="15"/>
      <c r="D10" s="1" t="str">
        <f t="shared" si="0"/>
        <v/>
      </c>
      <c r="E10" s="1" t="str">
        <f>IF(D10="","",RANK(D10,$D$2:$D$17,$I$1)+COUNTIF($D$2:D10,D10)-1)</f>
        <v/>
      </c>
      <c r="F10" s="2" t="str">
        <f>IFERROR(INDEX(B$2:B$17,MATCH(ROWS($1:9),$E$2:$E$17,0),1),"")</f>
        <v>Choc psychologique</v>
      </c>
      <c r="G10" s="1">
        <f>IFERROR(INDEX(C$2:C$17,MATCH(ROWS($1:9),$E$2:$E$17,0),1),"")</f>
        <v>11</v>
      </c>
    </row>
    <row r="11" spans="2:11" x14ac:dyDescent="0.25">
      <c r="B11" s="14" t="s">
        <v>10</v>
      </c>
      <c r="C11" s="15">
        <v>19</v>
      </c>
      <c r="D11" s="1">
        <f t="shared" si="0"/>
        <v>19</v>
      </c>
      <c r="E11" s="1">
        <f>IF(D11="","",RANK(D11,$D$2:$D$17,$I$1)+COUNTIF($D$2:D11,D11)-1)</f>
        <v>10</v>
      </c>
      <c r="F11" s="2" t="str">
        <f>IFERROR(INDEX(B$2:B$17,MATCH(ROWS($1:10),$E$2:$E$17,0),1),"")</f>
        <v>Noyade</v>
      </c>
      <c r="G11" s="1">
        <f>IFERROR(INDEX(C$2:C$17,MATCH(ROWS($1:10),$E$2:$E$17,0),1),"")</f>
        <v>19</v>
      </c>
    </row>
    <row r="12" spans="2:11" x14ac:dyDescent="0.25">
      <c r="B12" s="14" t="s">
        <v>21</v>
      </c>
      <c r="C12" s="15">
        <v>26</v>
      </c>
      <c r="D12" s="1">
        <f t="shared" si="0"/>
        <v>26</v>
      </c>
      <c r="E12" s="1">
        <f>IF(D12="","",RANK(D12,$D$2:$D$17,$I$1)+COUNTIF($D$2:D12,D12)-1)</f>
        <v>12</v>
      </c>
      <c r="F12" s="2" t="str">
        <f>IFERROR(INDEX(B$2:B$17,MATCH(ROWS($1:11),$E$2:$E$17,0),1),"")</f>
        <v>Douleur</v>
      </c>
      <c r="G12" s="1">
        <f>IFERROR(INDEX(C$2:C$17,MATCH(ROWS($1:11),$E$2:$E$17,0),1),"")</f>
        <v>21</v>
      </c>
    </row>
    <row r="13" spans="2:11" x14ac:dyDescent="0.25">
      <c r="B13" s="14" t="s">
        <v>8</v>
      </c>
      <c r="C13" s="15">
        <v>11</v>
      </c>
      <c r="D13" s="1">
        <f t="shared" si="0"/>
        <v>11</v>
      </c>
      <c r="E13" s="1">
        <f>IF(D13="","",RANK(D13,$D$2:$D$17,$I$1)+COUNTIF($D$2:D13,D13)-1)</f>
        <v>9</v>
      </c>
      <c r="F13" s="2" t="str">
        <f>IFERROR(INDEX(B$2:B$17,MATCH(ROWS($1:12),$E$2:$E$17,0),1),"")</f>
        <v>Sectionnement</v>
      </c>
      <c r="G13" s="1">
        <f>IFERROR(INDEX(C$2:C$17,MATCH(ROWS($1:12),$E$2:$E$17,0),1),"")</f>
        <v>26</v>
      </c>
    </row>
    <row r="14" spans="2:11" x14ac:dyDescent="0.25">
      <c r="B14" s="14" t="s">
        <v>20</v>
      </c>
      <c r="C14" s="15">
        <v>0</v>
      </c>
      <c r="D14" s="1" t="str">
        <f t="shared" si="0"/>
        <v/>
      </c>
      <c r="E14" s="1" t="str">
        <f>IF(D14="","",RANK(D14,$D$2:$D$17,$I$1)+COUNTIF($D$2:D14,D14)-1)</f>
        <v/>
      </c>
      <c r="F14" s="2" t="str">
        <f>IFERROR(INDEX(B$2:B$17,MATCH(ROWS($1:13),$E$2:$E$17,0),1),"")</f>
        <v/>
      </c>
      <c r="G14" s="1" t="str">
        <f>IFERROR(INDEX(C$2:C$17,MATCH(ROWS($1:13),$E$2:$E$17,0),1),"")</f>
        <v/>
      </c>
    </row>
    <row r="15" spans="2:11" x14ac:dyDescent="0.25">
      <c r="B15" s="14" t="s">
        <v>19</v>
      </c>
      <c r="C15" s="15">
        <v>7</v>
      </c>
      <c r="D15" s="1">
        <f t="shared" si="0"/>
        <v>7</v>
      </c>
      <c r="E15" s="1">
        <f>IF(D15="","",RANK(D15,$D$2:$D$17,$I$1)+COUNTIF($D$2:D15,D15)-1)</f>
        <v>6</v>
      </c>
      <c r="F15" s="2" t="str">
        <f>IFERROR(INDEX(B$2:B$17,MATCH(ROWS($1:14),$E$2:$E$17,0),1),"")</f>
        <v/>
      </c>
      <c r="G15" s="1" t="str">
        <f>IFERROR(INDEX(C$2:C$17,MATCH(ROWS($1:14),$E$2:$E$17,0),1),"")</f>
        <v/>
      </c>
    </row>
    <row r="16" spans="2:11" x14ac:dyDescent="0.25">
      <c r="B16" s="14" t="s">
        <v>12</v>
      </c>
      <c r="C16" s="15">
        <v>0</v>
      </c>
      <c r="D16" s="1" t="str">
        <f t="shared" si="0"/>
        <v/>
      </c>
      <c r="E16" s="1" t="str">
        <f>IF(D16="","",RANK(D16,$D$2:$D$17,$I$1)+COUNTIF($D$2:D16,D16)-1)</f>
        <v/>
      </c>
      <c r="F16" s="2" t="str">
        <f>IFERROR(INDEX(B$2:B$17,MATCH(ROWS($1:15),$E$2:$E$17,0),1),"")</f>
        <v/>
      </c>
      <c r="G16" s="1" t="str">
        <f>IFERROR(INDEX(C$2:C$17,MATCH(ROWS($1:15),$E$2:$E$17,0),1),"")</f>
        <v/>
      </c>
    </row>
    <row r="17" spans="2:7" ht="15.75" thickBot="1" x14ac:dyDescent="0.3">
      <c r="B17" s="16" t="s">
        <v>7</v>
      </c>
      <c r="C17" s="17">
        <v>5</v>
      </c>
      <c r="D17" s="1">
        <f t="shared" si="0"/>
        <v>5</v>
      </c>
      <c r="E17" s="1">
        <f>IF(D17="","",RANK(D17,$D$2:$D$17,$I$1)+COUNTIF($D$2:D17,D17)-1)</f>
        <v>3</v>
      </c>
      <c r="F17" s="2" t="str">
        <f>IFERROR(INDEX(B$2:B$17,MATCH(ROWS($1:16),$E$2:$E$17,0),1),"")</f>
        <v/>
      </c>
      <c r="G17" s="1" t="str">
        <f>IFERROR(INDEX(C$2:C$17,MATCH(ROWS($1:16),$E$2:$E$17,0),1),"")</f>
        <v/>
      </c>
    </row>
  </sheetData>
  <dataValidations count="1">
    <dataValidation type="list" allowBlank="1" showInputMessage="1" showErrorMessage="1" promptTitle="Choix" prompt="↗  :  de A  à Z_x000a_↘  :  de Z  à A" sqref="J1">
      <formula1>"↗,↘"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Feuil1</vt:lpstr>
      <vt:lpstr>Page2</vt:lpstr>
    </vt:vector>
  </TitlesOfParts>
  <Company>EDF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Gérard Vaudelin (05 26)</dc:creator>
  <cp:lastModifiedBy>Sbn</cp:lastModifiedBy>
  <dcterms:created xsi:type="dcterms:W3CDTF">2016-07-27T15:43:16Z</dcterms:created>
  <dcterms:modified xsi:type="dcterms:W3CDTF">2016-07-28T15:38:07Z</dcterms:modified>
</cp:coreProperties>
</file>