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60" windowHeight="7935" tabRatio="583" activeTab="2"/>
  </bookViews>
  <sheets>
    <sheet name="Devis achat matière" sheetId="2" r:id="rId1"/>
    <sheet name="Devis usinage " sheetId="6" r:id="rId2"/>
    <sheet name="Paramètre et calcul" sheetId="1" r:id="rId3"/>
    <sheet name="Feuil2" sheetId="4" r:id="rId4"/>
  </sheets>
  <definedNames>
    <definedName name="Acier">'Paramètre et calcul'!$D$4:$D$7</definedName>
    <definedName name="Aluminium">'Paramètre et calcul'!$H$4:$H$7</definedName>
    <definedName name="Brut">'Paramètre et calcul'!$AB$4:$AB$5</definedName>
    <definedName name="Cuivre">'Paramètre et calcul'!$T$4:$T$7</definedName>
    <definedName name="Fonte">'Paramètre et calcul'!$D$11:$D$14</definedName>
    <definedName name="Laiton">'Paramètre et calcul'!$P$4:$P$7</definedName>
    <definedName name="Matière">'Paramètre et calcul'!$B$4:$B$10</definedName>
    <definedName name="Plastique">'Paramètre et calcul'!$X$4:$X$7</definedName>
    <definedName name="TAcier">'Paramètre et calcul'!$D$4:$F$7</definedName>
    <definedName name="TAluminium">'Paramètre et calcul'!$H$4:$J$7</definedName>
    <definedName name="TCuivre">'Paramètre et calcul'!$T$4:$V$7</definedName>
    <definedName name="TFonte">'Paramètre et calcul'!$D$11:$F$14</definedName>
    <definedName name="TInox">'Paramètre et calcul'!$L$4:$N$7</definedName>
    <definedName name="TLaiton">'Paramètre et calcul'!$P$4:$R$7</definedName>
    <definedName name="TPlastique">'Paramètre et calcul'!$X$4:$Z$7</definedName>
    <definedName name="Traittement">'Paramètre et calcul'!$P$11:$P$15</definedName>
    <definedName name="TTraittement">'Paramètre et calcul'!$P$11:$Q$15</definedName>
  </definedNames>
  <calcPr calcId="125725"/>
</workbook>
</file>

<file path=xl/calcChain.xml><?xml version="1.0" encoding="utf-8"?>
<calcChain xmlns="http://schemas.openxmlformats.org/spreadsheetml/2006/main">
  <c r="T53" i="6"/>
  <c r="U53" s="1"/>
  <c r="S53"/>
  <c r="T52"/>
  <c r="U52" s="1"/>
  <c r="S52"/>
  <c r="U51"/>
  <c r="T51"/>
  <c r="S51"/>
  <c r="T50"/>
  <c r="U50" s="1"/>
  <c r="S50"/>
  <c r="U49"/>
  <c r="T49"/>
  <c r="S49"/>
  <c r="T48"/>
  <c r="U48" s="1"/>
  <c r="S48"/>
  <c r="T47"/>
  <c r="U47" s="1"/>
  <c r="S47"/>
  <c r="U46"/>
  <c r="T46"/>
  <c r="S46"/>
  <c r="T45"/>
  <c r="U45" s="1"/>
  <c r="S45"/>
  <c r="T44"/>
  <c r="U44" s="1"/>
  <c r="S44"/>
  <c r="U43"/>
  <c r="T43"/>
  <c r="S43"/>
  <c r="T42"/>
  <c r="U42" s="1"/>
  <c r="S42"/>
  <c r="T41"/>
  <c r="U41" s="1"/>
  <c r="S41"/>
  <c r="U40"/>
  <c r="T40"/>
  <c r="S40"/>
  <c r="T39"/>
  <c r="U39" s="1"/>
  <c r="S39"/>
  <c r="T38"/>
  <c r="U38" s="1"/>
  <c r="S38"/>
  <c r="T37"/>
  <c r="U37" s="1"/>
  <c r="S37"/>
  <c r="U36"/>
  <c r="T36"/>
  <c r="S36"/>
  <c r="T35"/>
  <c r="U35" s="1"/>
  <c r="S35"/>
  <c r="T34"/>
  <c r="U34" s="1"/>
  <c r="S34"/>
  <c r="T33"/>
  <c r="U33" s="1"/>
  <c r="S33"/>
  <c r="T32"/>
  <c r="U32" s="1"/>
  <c r="S32"/>
  <c r="T31"/>
  <c r="U31" s="1"/>
  <c r="S31"/>
  <c r="U30"/>
  <c r="T30"/>
  <c r="S30"/>
  <c r="T29"/>
  <c r="U29" s="1"/>
  <c r="S29"/>
  <c r="T28"/>
  <c r="U28" s="1"/>
  <c r="S28"/>
  <c r="T27"/>
  <c r="U27" s="1"/>
  <c r="S27"/>
  <c r="U26"/>
  <c r="T26"/>
  <c r="S26"/>
  <c r="T25"/>
  <c r="U25" s="1"/>
  <c r="S25"/>
  <c r="U24"/>
  <c r="T24"/>
  <c r="S24"/>
  <c r="T23"/>
  <c r="U23" s="1"/>
  <c r="S23"/>
  <c r="U22"/>
  <c r="T22"/>
  <c r="S22"/>
  <c r="T21"/>
  <c r="U21" s="1"/>
  <c r="S21"/>
  <c r="T20"/>
  <c r="U20" s="1"/>
  <c r="S20"/>
  <c r="T19"/>
  <c r="U19" s="1"/>
  <c r="S19"/>
  <c r="U18"/>
  <c r="T18"/>
  <c r="S18"/>
  <c r="T17"/>
  <c r="U17" s="1"/>
  <c r="S17"/>
  <c r="T16"/>
  <c r="U16" s="1"/>
  <c r="S16"/>
  <c r="T15"/>
  <c r="U15" s="1"/>
  <c r="S15"/>
  <c r="U14"/>
  <c r="T14"/>
  <c r="S14"/>
  <c r="U13"/>
  <c r="T13"/>
  <c r="S13"/>
  <c r="T12"/>
  <c r="U12" s="1"/>
  <c r="S12"/>
  <c r="U11"/>
  <c r="T11"/>
  <c r="S11"/>
  <c r="T10"/>
  <c r="U10" s="1"/>
  <c r="S10"/>
  <c r="U9"/>
  <c r="T9"/>
  <c r="S9"/>
  <c r="T8"/>
  <c r="U8" s="1"/>
  <c r="S8"/>
  <c r="U7"/>
  <c r="T7"/>
  <c r="S7"/>
  <c r="T6"/>
  <c r="U6" s="1"/>
  <c r="S6"/>
  <c r="T5"/>
  <c r="U5" s="1"/>
  <c r="S5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E53" l="1"/>
  <c r="D53"/>
  <c r="K53" s="1"/>
  <c r="E52"/>
  <c r="D52"/>
  <c r="K52" s="1"/>
  <c r="E51"/>
  <c r="D51"/>
  <c r="K51" s="1"/>
  <c r="E50"/>
  <c r="D50"/>
  <c r="K50" s="1"/>
  <c r="E49"/>
  <c r="D49"/>
  <c r="K49" s="1"/>
  <c r="E48"/>
  <c r="D48"/>
  <c r="K48" s="1"/>
  <c r="E47"/>
  <c r="D47"/>
  <c r="K47" s="1"/>
  <c r="E46"/>
  <c r="D46"/>
  <c r="K46" s="1"/>
  <c r="E45"/>
  <c r="D45"/>
  <c r="K45" s="1"/>
  <c r="E44"/>
  <c r="D44"/>
  <c r="K44" s="1"/>
  <c r="E43"/>
  <c r="D43"/>
  <c r="K43" s="1"/>
  <c r="E42"/>
  <c r="D42"/>
  <c r="K42" s="1"/>
  <c r="E41"/>
  <c r="D41"/>
  <c r="K41" s="1"/>
  <c r="E40"/>
  <c r="D40"/>
  <c r="K40" s="1"/>
  <c r="E39"/>
  <c r="D39"/>
  <c r="K39" s="1"/>
  <c r="E38"/>
  <c r="D38"/>
  <c r="K38" s="1"/>
  <c r="E37"/>
  <c r="D37"/>
  <c r="K37" s="1"/>
  <c r="E36"/>
  <c r="D36"/>
  <c r="K36" s="1"/>
  <c r="E35"/>
  <c r="D35"/>
  <c r="K35" s="1"/>
  <c r="E34"/>
  <c r="D34"/>
  <c r="K34" s="1"/>
  <c r="E33"/>
  <c r="D33"/>
  <c r="K33" s="1"/>
  <c r="E32"/>
  <c r="D32"/>
  <c r="K32" s="1"/>
  <c r="E31"/>
  <c r="D31"/>
  <c r="K31" s="1"/>
  <c r="E30"/>
  <c r="D30"/>
  <c r="K30" s="1"/>
  <c r="E29"/>
  <c r="D29"/>
  <c r="K29" s="1"/>
  <c r="E28"/>
  <c r="D28"/>
  <c r="K28" s="1"/>
  <c r="E27"/>
  <c r="D27"/>
  <c r="K27" s="1"/>
  <c r="E26"/>
  <c r="D26"/>
  <c r="K26" s="1"/>
  <c r="E25"/>
  <c r="D25"/>
  <c r="K25" s="1"/>
  <c r="E24"/>
  <c r="D24"/>
  <c r="K24" s="1"/>
  <c r="E23"/>
  <c r="D23"/>
  <c r="K23" s="1"/>
  <c r="E22"/>
  <c r="D22"/>
  <c r="K22" s="1"/>
  <c r="E21"/>
  <c r="D21"/>
  <c r="K21" s="1"/>
  <c r="E20"/>
  <c r="D20"/>
  <c r="K20" s="1"/>
  <c r="E19"/>
  <c r="D19"/>
  <c r="K19" s="1"/>
  <c r="E18"/>
  <c r="D18"/>
  <c r="K18" s="1"/>
  <c r="E17"/>
  <c r="D17"/>
  <c r="K17" s="1"/>
  <c r="E16"/>
  <c r="D16"/>
  <c r="K16" s="1"/>
  <c r="E15"/>
  <c r="D15"/>
  <c r="K15" s="1"/>
  <c r="E14"/>
  <c r="D14"/>
  <c r="K14" s="1"/>
  <c r="E13"/>
  <c r="D13"/>
  <c r="K13" s="1"/>
  <c r="E12"/>
  <c r="D12"/>
  <c r="K12" s="1"/>
  <c r="E11"/>
  <c r="D11"/>
  <c r="K11" s="1"/>
  <c r="E10"/>
  <c r="D10"/>
  <c r="K10" s="1"/>
  <c r="E9"/>
  <c r="D9"/>
  <c r="K9" s="1"/>
  <c r="E8"/>
  <c r="D8"/>
  <c r="K8" s="1"/>
  <c r="E7"/>
  <c r="D7"/>
  <c r="K7" s="1"/>
  <c r="S4"/>
  <c r="D5"/>
  <c r="E6"/>
  <c r="D4"/>
  <c r="E4"/>
  <c r="E5"/>
  <c r="D6"/>
  <c r="K6" l="1"/>
  <c r="K5"/>
  <c r="K4"/>
  <c r="T4" s="1"/>
  <c r="U4" s="1"/>
  <c r="E53" i="2" l="1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D53"/>
  <c r="K53" s="1"/>
  <c r="D52"/>
  <c r="K52" s="1"/>
  <c r="D51"/>
  <c r="K51" s="1"/>
  <c r="D50"/>
  <c r="K50" s="1"/>
  <c r="D49"/>
  <c r="K49" s="1"/>
  <c r="D48"/>
  <c r="K48" s="1"/>
  <c r="D47"/>
  <c r="K47" s="1"/>
  <c r="D46"/>
  <c r="K46" s="1"/>
  <c r="D45"/>
  <c r="K45" s="1"/>
  <c r="D44"/>
  <c r="K44" s="1"/>
  <c r="D43"/>
  <c r="K43" s="1"/>
  <c r="D42"/>
  <c r="K42" s="1"/>
  <c r="D41"/>
  <c r="K41" s="1"/>
  <c r="D40"/>
  <c r="K40" s="1"/>
  <c r="D39"/>
  <c r="K39" s="1"/>
  <c r="D38"/>
  <c r="K38" s="1"/>
  <c r="D37"/>
  <c r="K37" s="1"/>
  <c r="D36"/>
  <c r="K36" s="1"/>
  <c r="D35"/>
  <c r="K35" s="1"/>
  <c r="D34"/>
  <c r="K34" s="1"/>
  <c r="D33"/>
  <c r="K33" s="1"/>
  <c r="D32"/>
  <c r="K32" s="1"/>
  <c r="D31"/>
  <c r="K31" s="1"/>
  <c r="D30"/>
  <c r="K30" s="1"/>
  <c r="D29"/>
  <c r="K29" s="1"/>
  <c r="D28"/>
  <c r="K28" s="1"/>
  <c r="D27"/>
  <c r="K27" s="1"/>
  <c r="D26"/>
  <c r="K26" s="1"/>
  <c r="D25"/>
  <c r="K25" s="1"/>
  <c r="D24"/>
  <c r="K24" s="1"/>
  <c r="D23"/>
  <c r="K23" s="1"/>
  <c r="D22"/>
  <c r="K22" s="1"/>
  <c r="D21"/>
  <c r="K21" s="1"/>
  <c r="D20"/>
  <c r="K20" s="1"/>
  <c r="D19"/>
  <c r="K19" s="1"/>
  <c r="D18"/>
  <c r="K18" s="1"/>
  <c r="D17"/>
  <c r="K17" s="1"/>
  <c r="D16"/>
  <c r="K16" s="1"/>
  <c r="D15"/>
  <c r="K15" s="1"/>
  <c r="D14"/>
  <c r="K14" s="1"/>
  <c r="D13"/>
  <c r="K13" s="1"/>
  <c r="D12"/>
  <c r="K12" s="1"/>
  <c r="D11"/>
  <c r="K11" s="1"/>
  <c r="D10"/>
  <c r="K10" s="1"/>
  <c r="D9"/>
  <c r="K9" s="1"/>
  <c r="D8"/>
  <c r="K8" s="1"/>
  <c r="D7"/>
  <c r="K7" s="1"/>
  <c r="E6"/>
  <c r="D5"/>
  <c r="E5"/>
  <c r="D4"/>
  <c r="D6"/>
  <c r="E4"/>
  <c r="K5" l="1"/>
  <c r="K6"/>
  <c r="K4"/>
</calcChain>
</file>

<file path=xl/sharedStrings.xml><?xml version="1.0" encoding="utf-8"?>
<sst xmlns="http://schemas.openxmlformats.org/spreadsheetml/2006/main" count="137" uniqueCount="72">
  <si>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</si>
  <si>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</si>
  <si>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</si>
  <si>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</si>
  <si>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</si>
  <si>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</si>
  <si>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</si>
  <si>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</si>
  <si>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</si>
  <si>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Euro/kg</t>
  </si>
  <si>
    <t>nuance1</t>
  </si>
  <si>
    <t>nuance2</t>
  </si>
  <si>
    <t>nuance3</t>
  </si>
  <si>
    <t>nuance4</t>
  </si>
  <si>
    <t>nuance5</t>
  </si>
  <si>
    <t>nuance6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</si>
  <si>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</si>
  <si>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</si>
  <si>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</si>
  <si>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</si>
  <si>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</si>
  <si>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</si>
  <si>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</si>
  <si>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</si>
  <si>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</si>
  <si>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</si>
  <si>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</si>
  <si>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</si>
  <si>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</si>
  <si>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</si>
  <si>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</si>
  <si>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</si>
  <si>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</si>
  <si>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</si>
  <si>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PRIX MATIERE
(€)</t>
  </si>
  <si>
    <t>COÛT LIVRAISON
(€)</t>
  </si>
  <si>
    <t>PRIX TOTALE COMMANDE
(€)</t>
  </si>
  <si>
    <t>Cylindrique</t>
  </si>
  <si>
    <t>Prismatique</t>
  </si>
  <si>
    <t>Diamètre (mm)</t>
  </si>
  <si>
    <t>Longueur (m)</t>
  </si>
  <si>
    <t>Largeur (mm)</t>
  </si>
  <si>
    <t>Hauteur (mm)</t>
  </si>
  <si>
    <t xml:space="preserve">DIMENSIONS </t>
  </si>
  <si>
    <t>Fonte</t>
  </si>
  <si>
    <t>DIMENSIONS  BRUT pour 1 pièce</t>
  </si>
  <si>
    <t>Longueur (mm)</t>
  </si>
  <si>
    <t>PRIX MATIERE pour 1 pièce
(€)</t>
  </si>
  <si>
    <t>TAUX HORAIRE
(€)</t>
  </si>
  <si>
    <t>Temp programmation (min)</t>
  </si>
  <si>
    <t>Temps usinage/pièce (min)</t>
  </si>
  <si>
    <t>Temp réglage (min)</t>
  </si>
  <si>
    <t>Nombre de pièce(s)</t>
  </si>
  <si>
    <t>Temps de travail (heure)</t>
  </si>
  <si>
    <t>Traittement</t>
  </si>
  <si>
    <t>Prix (euro)</t>
  </si>
  <si>
    <t>Brunissage</t>
  </si>
  <si>
    <t>Trempe</t>
  </si>
  <si>
    <t>Revenu</t>
  </si>
  <si>
    <t>Recuit</t>
  </si>
  <si>
    <t>Type</t>
  </si>
  <si>
    <t>Prix (€)</t>
  </si>
  <si>
    <t>Prix total (€)</t>
  </si>
  <si>
    <t>Prix / pièce  (€)</t>
  </si>
  <si>
    <t>Temps travail (heure) = [Temps de programmation + Temps de réglage + (Temps usinage/pièce * Nombre de pièce)]/60</t>
  </si>
  <si>
    <t>Prix total= (Temps de travail* Taux horaire)+[(Prix matière/pièce)*Nombre de pièces] + Traittement</t>
  </si>
  <si>
    <t>Prix/pièce= Prix totale/ Nombre de pièces</t>
  </si>
  <si>
    <t xml:space="preserve">Aucun </t>
  </si>
  <si>
    <t>traittement dans un bain, prix identique quelque soit le nombre de pièce =&gt; prix fixe, de plus mettre aucun traittement par defaut si possible,</t>
  </si>
  <si>
    <t>Prix matière pour 1pièce = Volume * masse volumique*coût matière</t>
  </si>
  <si>
    <t>Le taux horaire, le temps de reglage, le temps de programmation, lemps d'usinage/pièce , et le nombre de pièce    sont variable donc à rentrer par l'utilisateur</t>
  </si>
  <si>
    <t>Traitement Thérmique</t>
  </si>
</sst>
</file>

<file path=xl/styles.xml><?xml version="1.0" encoding="utf-8"?>
<styleSheet xmlns="http://schemas.openxmlformats.org/spreadsheetml/2006/main">
  <fonts count="5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0"/>
      <color theme="0"/>
      <name val="Franklin Gothic Medium Cond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4" fillId="3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 wrapText="1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8" xfId="0" applyNumberFormat="1" applyFont="1" applyFill="1" applyBorder="1" applyAlignment="1">
      <alignment horizontal="center" vertical="center" wrapText="1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1" fillId="3" borderId="16" xfId="0" applyNumberFormat="1" applyFont="1" applyFill="1" applyBorder="1" applyAlignment="1">
      <alignment horizontal="center" vertical="center" wrapText="1"/>
    </xf>
    <xf numFmtId="2" fontId="1" fillId="3" borderId="15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1" fillId="3" borderId="16" xfId="0" applyNumberFormat="1" applyFont="1" applyFill="1" applyBorder="1" applyAlignment="1">
      <alignment horizontal="center" vertical="center" wrapText="1"/>
    </xf>
    <xf numFmtId="3" fontId="1" fillId="3" borderId="15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495299</xdr:colOff>
      <xdr:row>7</xdr:row>
      <xdr:rowOff>38100</xdr:rowOff>
    </xdr:from>
    <xdr:to>
      <xdr:col>12</xdr:col>
      <xdr:colOff>781049</xdr:colOff>
      <xdr:row>15</xdr:row>
      <xdr:rowOff>133350</xdr:rowOff>
    </xdr:to>
    <xdr:sp macro="" textlink="">
      <xdr:nvSpPr>
        <xdr:cNvPr id="2" name="1 Metin kutusu"/>
        <xdr:cNvSpPr txBox="1"/>
      </xdr:nvSpPr>
      <xdr:spPr>
        <a:xfrm>
          <a:off x="9810749" y="170497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8</xdr:row>
      <xdr:rowOff>161925</xdr:rowOff>
    </xdr:from>
    <xdr:to>
      <xdr:col>11</xdr:col>
      <xdr:colOff>228601</xdr:colOff>
      <xdr:row>10</xdr:row>
      <xdr:rowOff>247650</xdr:rowOff>
    </xdr:to>
    <xdr:sp macro="" textlink="">
      <xdr:nvSpPr>
        <xdr:cNvPr id="2" name="1 Metin kutusu"/>
        <xdr:cNvSpPr txBox="1"/>
      </xdr:nvSpPr>
      <xdr:spPr>
        <a:xfrm>
          <a:off x="3124201" y="2133600"/>
          <a:ext cx="2057400" cy="6191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53"/>
  <sheetViews>
    <sheetView showGridLines="0" showZeros="0" workbookViewId="0">
      <selection activeCell="G14" sqref="G14"/>
    </sheetView>
  </sheetViews>
  <sheetFormatPr defaultColWidth="9.140625" defaultRowHeight="21" customHeight="1"/>
  <cols>
    <col min="1" max="1" width="1" style="1" customWidth="1"/>
    <col min="2" max="2" width="11.28515625" style="2" customWidth="1"/>
    <col min="3" max="3" width="12.42578125" style="2" customWidth="1"/>
    <col min="4" max="4" width="13.5703125" style="4" customWidth="1"/>
    <col min="5" max="5" width="15.85546875" style="4" customWidth="1"/>
    <col min="6" max="6" width="17.7109375" style="2" customWidth="1"/>
    <col min="7" max="7" width="12.85546875" style="4" customWidth="1"/>
    <col min="8" max="8" width="12.28515625" style="4" customWidth="1"/>
    <col min="9" max="9" width="12.42578125" style="4" customWidth="1"/>
    <col min="10" max="10" width="12.7109375" style="4" customWidth="1"/>
    <col min="11" max="11" width="17.5703125" style="20" customWidth="1"/>
    <col min="12" max="12" width="18.140625" style="3" customWidth="1"/>
    <col min="13" max="13" width="18.28515625" style="23" customWidth="1"/>
    <col min="14" max="14" width="1" style="1" customWidth="1"/>
    <col min="15" max="16384" width="9.140625" style="1"/>
  </cols>
  <sheetData>
    <row r="1" spans="2:13" ht="5.25" customHeight="1"/>
    <row r="2" spans="2:13" ht="21" customHeight="1">
      <c r="B2" s="34" t="s">
        <v>30</v>
      </c>
      <c r="C2" s="34"/>
      <c r="D2" s="32" t="s">
        <v>32</v>
      </c>
      <c r="E2" s="32" t="s">
        <v>31</v>
      </c>
      <c r="F2" s="34" t="s">
        <v>33</v>
      </c>
      <c r="G2" s="36" t="s">
        <v>43</v>
      </c>
      <c r="H2" s="36"/>
      <c r="I2" s="36"/>
      <c r="J2" s="36"/>
      <c r="K2" s="32" t="s">
        <v>34</v>
      </c>
      <c r="L2" s="30" t="s">
        <v>35</v>
      </c>
      <c r="M2" s="30" t="s">
        <v>36</v>
      </c>
    </row>
    <row r="3" spans="2:13" ht="21" customHeight="1" thickBot="1">
      <c r="B3" s="21" t="s">
        <v>0</v>
      </c>
      <c r="C3" s="21" t="s">
        <v>7</v>
      </c>
      <c r="D3" s="33"/>
      <c r="E3" s="33"/>
      <c r="F3" s="35"/>
      <c r="G3" s="24" t="s">
        <v>39</v>
      </c>
      <c r="H3" s="22" t="s">
        <v>40</v>
      </c>
      <c r="I3" s="22" t="s">
        <v>41</v>
      </c>
      <c r="J3" s="22" t="s">
        <v>42</v>
      </c>
      <c r="K3" s="37"/>
      <c r="L3" s="31"/>
      <c r="M3" s="31"/>
    </row>
    <row r="4" spans="2:13" ht="21" customHeight="1" thickTop="1">
      <c r="B4" s="2" t="s">
        <v>44</v>
      </c>
      <c r="C4" s="2" t="s">
        <v>11</v>
      </c>
      <c r="D4" s="4">
        <f ca="1">IF(COUNTBLANK($B4:$C4)&gt;0,"",VLOOKUP($C4,INDIRECT("T"&amp;$B4),2,0))</f>
        <v>7700</v>
      </c>
      <c r="E4" s="4">
        <f ca="1">IF(COUNTBLANK($B4:$C4)&gt;0,"",VLOOKUP($C4,INDIRECT("T"&amp;$B4),3,0))</f>
        <v>10</v>
      </c>
      <c r="F4" s="2" t="s">
        <v>38</v>
      </c>
      <c r="H4" s="4">
        <v>80</v>
      </c>
      <c r="I4" s="4">
        <v>80</v>
      </c>
      <c r="J4" s="4">
        <v>6</v>
      </c>
      <c r="K4" s="20">
        <f ca="1">IF(OR(D4="",F4=""),"",IF(F4="Prismatique",I4*J4*H4/10^6,PI()*(((G4/2)^2)/10^6)*H4)*D4*E4)</f>
        <v>2956.7999999999993</v>
      </c>
    </row>
    <row r="5" spans="2:13" ht="21" customHeight="1">
      <c r="B5" s="2" t="s">
        <v>1</v>
      </c>
      <c r="C5" s="2" t="s">
        <v>13</v>
      </c>
      <c r="D5" s="4">
        <f t="shared" ref="D5:D36" ca="1" si="0">IF(COUNTBLANK($B5:$C5)&gt;0,"",VLOOKUP($C5,INDIRECT("T"&amp;$B5),2,0))</f>
        <v>7780</v>
      </c>
      <c r="E5" s="4">
        <f t="shared" ref="E5:E53" ca="1" si="1">IF(COUNTBLANK($B5:$C5)&gt;0,"",VLOOKUP($C5,INDIRECT("T"&amp;$B5),3,0))</f>
        <v>10</v>
      </c>
      <c r="F5" s="2" t="s">
        <v>37</v>
      </c>
      <c r="G5" s="4">
        <v>50</v>
      </c>
      <c r="H5" s="4">
        <v>6</v>
      </c>
      <c r="K5" s="20">
        <f ca="1">IF(OR(D5="",F5=""),"",IF(F5="Prismatique",I5*J5*H5/10^6,PI()*(((G5/2)^2)/10^6)*H5)*D5*E5)</f>
        <v>916.55965668482224</v>
      </c>
    </row>
    <row r="6" spans="2:13" ht="21" customHeight="1">
      <c r="B6" s="2" t="s">
        <v>4</v>
      </c>
      <c r="C6" s="2" t="s">
        <v>19</v>
      </c>
      <c r="D6" s="4">
        <f t="shared" ca="1" si="0"/>
        <v>4700</v>
      </c>
      <c r="E6" s="4">
        <f t="shared" ca="1" si="1"/>
        <v>10</v>
      </c>
      <c r="F6" s="2" t="s">
        <v>37</v>
      </c>
      <c r="G6" s="4">
        <v>70</v>
      </c>
      <c r="H6" s="4">
        <v>3</v>
      </c>
      <c r="K6" s="20">
        <f ca="1">IF(OR(D6="",F6=""),"",IF(F6="Prismatique",I6*J6*H6/10^6,PI()*(((G6/2)^2)/10^6)*H6)*D6*E6)</f>
        <v>542.63159109129697</v>
      </c>
    </row>
    <row r="7" spans="2:13" ht="21" customHeight="1">
      <c r="D7" s="4" t="str">
        <f t="shared" ca="1" si="0"/>
        <v/>
      </c>
      <c r="E7" s="4" t="str">
        <f t="shared" ca="1" si="1"/>
        <v/>
      </c>
      <c r="K7" s="20" t="str">
        <f t="shared" ref="K7:K53" ca="1" si="2">IF(OR(D7="",F7=""),"",IF(F7="Prismatique",I7*J7*H7/10^6,PI()*(((G7/2)^2)/10^6)*H7)*D7*E7)</f>
        <v/>
      </c>
    </row>
    <row r="8" spans="2:13" ht="21" customHeight="1">
      <c r="D8" s="4" t="str">
        <f t="shared" ca="1" si="0"/>
        <v/>
      </c>
      <c r="E8" s="4" t="str">
        <f t="shared" ca="1" si="1"/>
        <v/>
      </c>
      <c r="K8" s="20" t="str">
        <f t="shared" ca="1" si="2"/>
        <v/>
      </c>
    </row>
    <row r="9" spans="2:13" ht="21" customHeight="1">
      <c r="D9" s="4" t="str">
        <f t="shared" ca="1" si="0"/>
        <v/>
      </c>
      <c r="E9" s="4" t="str">
        <f t="shared" ca="1" si="1"/>
        <v/>
      </c>
      <c r="K9" s="20" t="str">
        <f t="shared" ca="1" si="2"/>
        <v/>
      </c>
    </row>
    <row r="10" spans="2:13" ht="21" customHeight="1">
      <c r="D10" s="4" t="str">
        <f t="shared" ca="1" si="0"/>
        <v/>
      </c>
      <c r="E10" s="4" t="str">
        <f t="shared" ca="1" si="1"/>
        <v/>
      </c>
      <c r="K10" s="20" t="str">
        <f t="shared" ca="1" si="2"/>
        <v/>
      </c>
    </row>
    <row r="11" spans="2:13" ht="21" customHeight="1">
      <c r="D11" s="4" t="str">
        <f t="shared" ca="1" si="0"/>
        <v/>
      </c>
      <c r="E11" s="4" t="str">
        <f t="shared" ca="1" si="1"/>
        <v/>
      </c>
      <c r="K11" s="20" t="str">
        <f t="shared" ca="1" si="2"/>
        <v/>
      </c>
    </row>
    <row r="12" spans="2:13" ht="21" customHeight="1">
      <c r="D12" s="4" t="str">
        <f t="shared" ca="1" si="0"/>
        <v/>
      </c>
      <c r="E12" s="4" t="str">
        <f t="shared" ca="1" si="1"/>
        <v/>
      </c>
      <c r="K12" s="20" t="str">
        <f t="shared" ca="1" si="2"/>
        <v/>
      </c>
    </row>
    <row r="13" spans="2:13" ht="21" customHeight="1">
      <c r="D13" s="4" t="str">
        <f t="shared" ca="1" si="0"/>
        <v/>
      </c>
      <c r="E13" s="4" t="str">
        <f t="shared" ca="1" si="1"/>
        <v/>
      </c>
      <c r="K13" s="20" t="str">
        <f t="shared" ca="1" si="2"/>
        <v/>
      </c>
    </row>
    <row r="14" spans="2:13" ht="21" customHeight="1">
      <c r="D14" s="4" t="str">
        <f t="shared" ca="1" si="0"/>
        <v/>
      </c>
      <c r="E14" s="4" t="str">
        <f t="shared" ca="1" si="1"/>
        <v/>
      </c>
      <c r="K14" s="20" t="str">
        <f t="shared" ca="1" si="2"/>
        <v/>
      </c>
    </row>
    <row r="15" spans="2:13" ht="21" customHeight="1">
      <c r="D15" s="4" t="str">
        <f t="shared" ca="1" si="0"/>
        <v/>
      </c>
      <c r="E15" s="4" t="str">
        <f t="shared" ca="1" si="1"/>
        <v/>
      </c>
      <c r="K15" s="20" t="str">
        <f t="shared" ca="1" si="2"/>
        <v/>
      </c>
    </row>
    <row r="16" spans="2:13" ht="21" customHeight="1">
      <c r="D16" s="4" t="str">
        <f t="shared" ca="1" si="0"/>
        <v/>
      </c>
      <c r="E16" s="4" t="str">
        <f t="shared" ca="1" si="1"/>
        <v/>
      </c>
      <c r="K16" s="20" t="str">
        <f t="shared" ca="1" si="2"/>
        <v/>
      </c>
    </row>
    <row r="17" spans="4:11" ht="21" customHeight="1">
      <c r="D17" s="4" t="str">
        <f t="shared" ca="1" si="0"/>
        <v/>
      </c>
      <c r="E17" s="4" t="str">
        <f t="shared" ca="1" si="1"/>
        <v/>
      </c>
      <c r="K17" s="20" t="str">
        <f t="shared" ca="1" si="2"/>
        <v/>
      </c>
    </row>
    <row r="18" spans="4:11" ht="21" customHeight="1">
      <c r="D18" s="4" t="str">
        <f t="shared" ca="1" si="0"/>
        <v/>
      </c>
      <c r="E18" s="4" t="str">
        <f t="shared" ca="1" si="1"/>
        <v/>
      </c>
      <c r="K18" s="20" t="str">
        <f t="shared" ca="1" si="2"/>
        <v/>
      </c>
    </row>
    <row r="19" spans="4:11" ht="21" customHeight="1">
      <c r="D19" s="4" t="str">
        <f t="shared" ca="1" si="0"/>
        <v/>
      </c>
      <c r="E19" s="4" t="str">
        <f t="shared" ca="1" si="1"/>
        <v/>
      </c>
      <c r="K19" s="20" t="str">
        <f t="shared" ca="1" si="2"/>
        <v/>
      </c>
    </row>
    <row r="20" spans="4:11" ht="21" customHeight="1">
      <c r="D20" s="4" t="str">
        <f t="shared" ca="1" si="0"/>
        <v/>
      </c>
      <c r="E20" s="4" t="str">
        <f t="shared" ca="1" si="1"/>
        <v/>
      </c>
      <c r="K20" s="20" t="str">
        <f t="shared" ca="1" si="2"/>
        <v/>
      </c>
    </row>
    <row r="21" spans="4:11" ht="21" customHeight="1">
      <c r="D21" s="4" t="str">
        <f t="shared" ca="1" si="0"/>
        <v/>
      </c>
      <c r="E21" s="4" t="str">
        <f t="shared" ca="1" si="1"/>
        <v/>
      </c>
      <c r="K21" s="20" t="str">
        <f t="shared" ca="1" si="2"/>
        <v/>
      </c>
    </row>
    <row r="22" spans="4:11" ht="21" customHeight="1">
      <c r="D22" s="4" t="str">
        <f t="shared" ca="1" si="0"/>
        <v/>
      </c>
      <c r="E22" s="4" t="str">
        <f t="shared" ca="1" si="1"/>
        <v/>
      </c>
      <c r="K22" s="20" t="str">
        <f t="shared" ca="1" si="2"/>
        <v/>
      </c>
    </row>
    <row r="23" spans="4:11" ht="21" customHeight="1">
      <c r="D23" s="4" t="str">
        <f t="shared" ca="1" si="0"/>
        <v/>
      </c>
      <c r="E23" s="4" t="str">
        <f t="shared" ca="1" si="1"/>
        <v/>
      </c>
      <c r="K23" s="20" t="str">
        <f t="shared" ca="1" si="2"/>
        <v/>
      </c>
    </row>
    <row r="24" spans="4:11" ht="21" customHeight="1">
      <c r="D24" s="4" t="str">
        <f t="shared" ca="1" si="0"/>
        <v/>
      </c>
      <c r="E24" s="4" t="str">
        <f t="shared" ca="1" si="1"/>
        <v/>
      </c>
      <c r="K24" s="20" t="str">
        <f t="shared" ca="1" si="2"/>
        <v/>
      </c>
    </row>
    <row r="25" spans="4:11" ht="21" customHeight="1">
      <c r="D25" s="4" t="str">
        <f t="shared" ca="1" si="0"/>
        <v/>
      </c>
      <c r="E25" s="4" t="str">
        <f t="shared" ca="1" si="1"/>
        <v/>
      </c>
      <c r="K25" s="20" t="str">
        <f t="shared" ca="1" si="2"/>
        <v/>
      </c>
    </row>
    <row r="26" spans="4:11" ht="21" customHeight="1">
      <c r="D26" s="4" t="str">
        <f t="shared" ca="1" si="0"/>
        <v/>
      </c>
      <c r="E26" s="4" t="str">
        <f t="shared" ca="1" si="1"/>
        <v/>
      </c>
      <c r="K26" s="20" t="str">
        <f t="shared" ca="1" si="2"/>
        <v/>
      </c>
    </row>
    <row r="27" spans="4:11" ht="21" customHeight="1">
      <c r="D27" s="4" t="str">
        <f t="shared" ca="1" si="0"/>
        <v/>
      </c>
      <c r="E27" s="4" t="str">
        <f t="shared" ca="1" si="1"/>
        <v/>
      </c>
      <c r="K27" s="20" t="str">
        <f t="shared" ca="1" si="2"/>
        <v/>
      </c>
    </row>
    <row r="28" spans="4:11" ht="21" customHeight="1">
      <c r="D28" s="4" t="str">
        <f t="shared" ca="1" si="0"/>
        <v/>
      </c>
      <c r="E28" s="4" t="str">
        <f t="shared" ca="1" si="1"/>
        <v/>
      </c>
      <c r="K28" s="20" t="str">
        <f t="shared" ca="1" si="2"/>
        <v/>
      </c>
    </row>
    <row r="29" spans="4:11" ht="21" customHeight="1">
      <c r="D29" s="4" t="str">
        <f t="shared" ca="1" si="0"/>
        <v/>
      </c>
      <c r="E29" s="4" t="str">
        <f t="shared" ca="1" si="1"/>
        <v/>
      </c>
      <c r="K29" s="20" t="str">
        <f t="shared" ca="1" si="2"/>
        <v/>
      </c>
    </row>
    <row r="30" spans="4:11" ht="21" customHeight="1">
      <c r="D30" s="4" t="str">
        <f t="shared" ca="1" si="0"/>
        <v/>
      </c>
      <c r="E30" s="4" t="str">
        <f t="shared" ca="1" si="1"/>
        <v/>
      </c>
      <c r="K30" s="20" t="str">
        <f t="shared" ca="1" si="2"/>
        <v/>
      </c>
    </row>
    <row r="31" spans="4:11" ht="21" customHeight="1">
      <c r="D31" s="4" t="str">
        <f t="shared" ca="1" si="0"/>
        <v/>
      </c>
      <c r="E31" s="4" t="str">
        <f t="shared" ca="1" si="1"/>
        <v/>
      </c>
      <c r="K31" s="20" t="str">
        <f t="shared" ca="1" si="2"/>
        <v/>
      </c>
    </row>
    <row r="32" spans="4:11" ht="21" customHeight="1">
      <c r="D32" s="4" t="str">
        <f t="shared" ca="1" si="0"/>
        <v/>
      </c>
      <c r="E32" s="4" t="str">
        <f t="shared" ca="1" si="1"/>
        <v/>
      </c>
      <c r="K32" s="20" t="str">
        <f t="shared" ca="1" si="2"/>
        <v/>
      </c>
    </row>
    <row r="33" spans="4:11" ht="21" customHeight="1">
      <c r="D33" s="4" t="str">
        <f t="shared" ca="1" si="0"/>
        <v/>
      </c>
      <c r="E33" s="4" t="str">
        <f t="shared" ca="1" si="1"/>
        <v/>
      </c>
      <c r="K33" s="20" t="str">
        <f t="shared" ca="1" si="2"/>
        <v/>
      </c>
    </row>
    <row r="34" spans="4:11" ht="21" customHeight="1">
      <c r="D34" s="4" t="str">
        <f t="shared" ca="1" si="0"/>
        <v/>
      </c>
      <c r="E34" s="4" t="str">
        <f t="shared" ca="1" si="1"/>
        <v/>
      </c>
      <c r="K34" s="20" t="str">
        <f t="shared" ca="1" si="2"/>
        <v/>
      </c>
    </row>
    <row r="35" spans="4:11" ht="21" customHeight="1">
      <c r="D35" s="4" t="str">
        <f t="shared" ca="1" si="0"/>
        <v/>
      </c>
      <c r="E35" s="4" t="str">
        <f t="shared" ca="1" si="1"/>
        <v/>
      </c>
      <c r="K35" s="20" t="str">
        <f t="shared" ca="1" si="2"/>
        <v/>
      </c>
    </row>
    <row r="36" spans="4:11" ht="21" customHeight="1">
      <c r="D36" s="4" t="str">
        <f t="shared" ca="1" si="0"/>
        <v/>
      </c>
      <c r="E36" s="4" t="str">
        <f t="shared" ca="1" si="1"/>
        <v/>
      </c>
      <c r="K36" s="20" t="str">
        <f t="shared" ca="1" si="2"/>
        <v/>
      </c>
    </row>
    <row r="37" spans="4:11" ht="21" customHeight="1">
      <c r="D37" s="4" t="str">
        <f t="shared" ref="D37:D53" ca="1" si="3">IF(COUNTBLANK($B37:$C37)&gt;0,"",VLOOKUP($C37,INDIRECT("T"&amp;$B37),2,0))</f>
        <v/>
      </c>
      <c r="E37" s="4" t="str">
        <f t="shared" ca="1" si="1"/>
        <v/>
      </c>
      <c r="K37" s="20" t="str">
        <f t="shared" ca="1" si="2"/>
        <v/>
      </c>
    </row>
    <row r="38" spans="4:11" ht="21" customHeight="1">
      <c r="D38" s="4" t="str">
        <f t="shared" ca="1" si="3"/>
        <v/>
      </c>
      <c r="E38" s="4" t="str">
        <f t="shared" ca="1" si="1"/>
        <v/>
      </c>
      <c r="K38" s="20" t="str">
        <f t="shared" ca="1" si="2"/>
        <v/>
      </c>
    </row>
    <row r="39" spans="4:11" ht="21" customHeight="1">
      <c r="D39" s="4" t="str">
        <f t="shared" ca="1" si="3"/>
        <v/>
      </c>
      <c r="E39" s="4" t="str">
        <f t="shared" ca="1" si="1"/>
        <v/>
      </c>
      <c r="K39" s="20" t="str">
        <f t="shared" ca="1" si="2"/>
        <v/>
      </c>
    </row>
    <row r="40" spans="4:11" ht="21" customHeight="1">
      <c r="D40" s="4" t="str">
        <f t="shared" ca="1" si="3"/>
        <v/>
      </c>
      <c r="E40" s="4" t="str">
        <f t="shared" ca="1" si="1"/>
        <v/>
      </c>
      <c r="K40" s="20" t="str">
        <f t="shared" ca="1" si="2"/>
        <v/>
      </c>
    </row>
    <row r="41" spans="4:11" ht="21" customHeight="1">
      <c r="D41" s="4" t="str">
        <f t="shared" ca="1" si="3"/>
        <v/>
      </c>
      <c r="E41" s="4" t="str">
        <f t="shared" ca="1" si="1"/>
        <v/>
      </c>
      <c r="K41" s="20" t="str">
        <f t="shared" ca="1" si="2"/>
        <v/>
      </c>
    </row>
    <row r="42" spans="4:11" ht="21" customHeight="1">
      <c r="D42" s="4" t="str">
        <f t="shared" ca="1" si="3"/>
        <v/>
      </c>
      <c r="E42" s="4" t="str">
        <f t="shared" ca="1" si="1"/>
        <v/>
      </c>
      <c r="K42" s="20" t="str">
        <f t="shared" ca="1" si="2"/>
        <v/>
      </c>
    </row>
    <row r="43" spans="4:11" ht="21" customHeight="1">
      <c r="D43" s="4" t="str">
        <f t="shared" ca="1" si="3"/>
        <v/>
      </c>
      <c r="E43" s="4" t="str">
        <f t="shared" ca="1" si="1"/>
        <v/>
      </c>
      <c r="K43" s="20" t="str">
        <f t="shared" ca="1" si="2"/>
        <v/>
      </c>
    </row>
    <row r="44" spans="4:11" ht="21" customHeight="1">
      <c r="D44" s="4" t="str">
        <f t="shared" ca="1" si="3"/>
        <v/>
      </c>
      <c r="E44" s="4" t="str">
        <f t="shared" ca="1" si="1"/>
        <v/>
      </c>
      <c r="K44" s="20" t="str">
        <f t="shared" ca="1" si="2"/>
        <v/>
      </c>
    </row>
    <row r="45" spans="4:11" ht="21" customHeight="1">
      <c r="D45" s="4" t="str">
        <f t="shared" ca="1" si="3"/>
        <v/>
      </c>
      <c r="E45" s="4" t="str">
        <f t="shared" ca="1" si="1"/>
        <v/>
      </c>
      <c r="K45" s="20" t="str">
        <f t="shared" ca="1" si="2"/>
        <v/>
      </c>
    </row>
    <row r="46" spans="4:11" ht="21" customHeight="1">
      <c r="D46" s="4" t="str">
        <f t="shared" ca="1" si="3"/>
        <v/>
      </c>
      <c r="E46" s="4" t="str">
        <f t="shared" ca="1" si="1"/>
        <v/>
      </c>
      <c r="K46" s="20" t="str">
        <f t="shared" ca="1" si="2"/>
        <v/>
      </c>
    </row>
    <row r="47" spans="4:11" ht="21" customHeight="1">
      <c r="D47" s="4" t="str">
        <f t="shared" ca="1" si="3"/>
        <v/>
      </c>
      <c r="E47" s="4" t="str">
        <f t="shared" ca="1" si="1"/>
        <v/>
      </c>
      <c r="K47" s="20" t="str">
        <f t="shared" ca="1" si="2"/>
        <v/>
      </c>
    </row>
    <row r="48" spans="4:11" ht="21" customHeight="1">
      <c r="D48" s="4" t="str">
        <f t="shared" ca="1" si="3"/>
        <v/>
      </c>
      <c r="E48" s="4" t="str">
        <f t="shared" ca="1" si="1"/>
        <v/>
      </c>
      <c r="K48" s="20" t="str">
        <f t="shared" ca="1" si="2"/>
        <v/>
      </c>
    </row>
    <row r="49" spans="4:11" ht="21" customHeight="1">
      <c r="D49" s="4" t="str">
        <f t="shared" ca="1" si="3"/>
        <v/>
      </c>
      <c r="E49" s="4" t="str">
        <f t="shared" ca="1" si="1"/>
        <v/>
      </c>
      <c r="K49" s="20" t="str">
        <f t="shared" ca="1" si="2"/>
        <v/>
      </c>
    </row>
    <row r="50" spans="4:11" ht="21" customHeight="1">
      <c r="D50" s="4" t="str">
        <f t="shared" ca="1" si="3"/>
        <v/>
      </c>
      <c r="E50" s="4" t="str">
        <f t="shared" ca="1" si="1"/>
        <v/>
      </c>
      <c r="K50" s="20" t="str">
        <f t="shared" ca="1" si="2"/>
        <v/>
      </c>
    </row>
    <row r="51" spans="4:11" ht="21" customHeight="1">
      <c r="D51" s="4" t="str">
        <f t="shared" ca="1" si="3"/>
        <v/>
      </c>
      <c r="E51" s="4" t="str">
        <f t="shared" ca="1" si="1"/>
        <v/>
      </c>
      <c r="K51" s="20" t="str">
        <f t="shared" ca="1" si="2"/>
        <v/>
      </c>
    </row>
    <row r="52" spans="4:11" ht="21" customHeight="1">
      <c r="D52" s="4" t="str">
        <f t="shared" ca="1" si="3"/>
        <v/>
      </c>
      <c r="E52" s="4" t="str">
        <f t="shared" ca="1" si="1"/>
        <v/>
      </c>
      <c r="K52" s="20" t="str">
        <f t="shared" ca="1" si="2"/>
        <v/>
      </c>
    </row>
    <row r="53" spans="4:11" ht="21" customHeight="1">
      <c r="D53" s="4" t="str">
        <f t="shared" ca="1" si="3"/>
        <v/>
      </c>
      <c r="E53" s="4" t="str">
        <f t="shared" ca="1" si="1"/>
        <v/>
      </c>
      <c r="K53" s="20" t="str">
        <f t="shared" ca="1" si="2"/>
        <v/>
      </c>
    </row>
  </sheetData>
  <mergeCells count="8">
    <mergeCell ref="L2:L3"/>
    <mergeCell ref="M2:M3"/>
    <mergeCell ref="D2:D3"/>
    <mergeCell ref="E2:E3"/>
    <mergeCell ref="B2:C2"/>
    <mergeCell ref="F2:F3"/>
    <mergeCell ref="G2:J2"/>
    <mergeCell ref="K2:K3"/>
  </mergeCells>
  <conditionalFormatting sqref="B4:M1048576">
    <cfRule type="expression" dxfId="15" priority="1">
      <formula>AND($B4&lt;&gt;"",MOD(ROW(),2)=1)</formula>
    </cfRule>
    <cfRule type="expression" dxfId="14" priority="2">
      <formula>AND($B4&lt;&gt;"",MOD(ROW(),2)=0)</formula>
    </cfRule>
  </conditionalFormatting>
  <dataValidations count="3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list" allowBlank="1" showInputMessage="1" showErrorMessage="1" sqref="F4:F1048576">
      <formula1>Brut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U53"/>
  <sheetViews>
    <sheetView showGridLines="0" showZeros="0" topLeftCell="G1" workbookViewId="0">
      <selection activeCell="K9" sqref="K9"/>
    </sheetView>
  </sheetViews>
  <sheetFormatPr defaultColWidth="9.140625" defaultRowHeight="21" customHeight="1"/>
  <cols>
    <col min="1" max="1" width="1" style="1" customWidth="1"/>
    <col min="2" max="2" width="11.28515625" style="25" customWidth="1"/>
    <col min="3" max="3" width="12.42578125" style="25" customWidth="1"/>
    <col min="4" max="4" width="13.5703125" style="4" customWidth="1"/>
    <col min="5" max="5" width="15.85546875" style="4" customWidth="1"/>
    <col min="6" max="6" width="13.85546875" style="25" customWidth="1"/>
    <col min="7" max="7" width="12.85546875" style="4" customWidth="1"/>
    <col min="8" max="8" width="12.28515625" style="4" customWidth="1"/>
    <col min="9" max="9" width="12.42578125" style="4" customWidth="1"/>
    <col min="10" max="10" width="12.7109375" style="4" customWidth="1"/>
    <col min="11" max="11" width="17.5703125" style="20" customWidth="1"/>
    <col min="12" max="12" width="13.5703125" style="4" customWidth="1"/>
    <col min="13" max="13" width="15" style="50" customWidth="1"/>
    <col min="14" max="14" width="13.140625" style="49" customWidth="1"/>
    <col min="15" max="15" width="15" style="28" customWidth="1"/>
    <col min="16" max="16" width="9.140625" style="51"/>
    <col min="17" max="17" width="9.85546875" style="46" customWidth="1"/>
    <col min="18" max="18" width="10.85546875" style="28" customWidth="1"/>
    <col min="19" max="19" width="10.140625" style="28" customWidth="1"/>
    <col min="20" max="20" width="11.85546875" style="60" customWidth="1"/>
    <col min="21" max="21" width="11.42578125" style="60" customWidth="1"/>
    <col min="22" max="16384" width="9.140625" style="1"/>
  </cols>
  <sheetData>
    <row r="1" spans="2:21" ht="5.25" customHeight="1"/>
    <row r="2" spans="2:21" ht="21" customHeight="1">
      <c r="B2" s="34" t="s">
        <v>30</v>
      </c>
      <c r="C2" s="34"/>
      <c r="D2" s="32" t="s">
        <v>32</v>
      </c>
      <c r="E2" s="32" t="s">
        <v>31</v>
      </c>
      <c r="F2" s="34" t="s">
        <v>33</v>
      </c>
      <c r="G2" s="36" t="s">
        <v>45</v>
      </c>
      <c r="H2" s="36"/>
      <c r="I2" s="36"/>
      <c r="J2" s="36"/>
      <c r="K2" s="32" t="s">
        <v>47</v>
      </c>
      <c r="L2" s="32" t="s">
        <v>48</v>
      </c>
      <c r="M2" s="47" t="s">
        <v>49</v>
      </c>
      <c r="N2" s="47" t="s">
        <v>51</v>
      </c>
      <c r="O2" s="32" t="s">
        <v>50</v>
      </c>
      <c r="P2" s="52" t="s">
        <v>52</v>
      </c>
      <c r="Q2" s="47" t="s">
        <v>53</v>
      </c>
      <c r="R2" s="32" t="s">
        <v>54</v>
      </c>
      <c r="S2" s="32"/>
      <c r="T2" s="32" t="s">
        <v>62</v>
      </c>
      <c r="U2" s="32" t="s">
        <v>63</v>
      </c>
    </row>
    <row r="3" spans="2:21" ht="21" customHeight="1" thickBot="1">
      <c r="B3" s="26" t="s">
        <v>0</v>
      </c>
      <c r="C3" s="26" t="s">
        <v>7</v>
      </c>
      <c r="D3" s="33"/>
      <c r="E3" s="33"/>
      <c r="F3" s="35"/>
      <c r="G3" s="24" t="s">
        <v>39</v>
      </c>
      <c r="H3" s="27" t="s">
        <v>46</v>
      </c>
      <c r="I3" s="27" t="s">
        <v>41</v>
      </c>
      <c r="J3" s="27" t="s">
        <v>42</v>
      </c>
      <c r="K3" s="37"/>
      <c r="L3" s="33"/>
      <c r="M3" s="48"/>
      <c r="N3" s="48"/>
      <c r="O3" s="33"/>
      <c r="P3" s="53"/>
      <c r="Q3" s="48"/>
      <c r="R3" s="29" t="s">
        <v>60</v>
      </c>
      <c r="S3" s="29" t="s">
        <v>61</v>
      </c>
      <c r="T3" s="33"/>
      <c r="U3" s="33"/>
    </row>
    <row r="4" spans="2:21" ht="21" customHeight="1" thickTop="1">
      <c r="B4" s="25" t="s">
        <v>44</v>
      </c>
      <c r="C4" s="25" t="s">
        <v>11</v>
      </c>
      <c r="D4" s="4">
        <f ca="1">IF(COUNTBLANK($B4:$C4)&gt;0,"",VLOOKUP($C4,INDIRECT("T"&amp;$B4),2,0))</f>
        <v>7700</v>
      </c>
      <c r="E4" s="4">
        <f ca="1">IF(COUNTBLANK($B4:$C4)&gt;0,"",VLOOKUP($C4,INDIRECT("T"&amp;$B4),3,0))</f>
        <v>10</v>
      </c>
      <c r="F4" s="25" t="s">
        <v>38</v>
      </c>
      <c r="H4" s="4">
        <v>80</v>
      </c>
      <c r="I4" s="4">
        <v>80</v>
      </c>
      <c r="J4" s="4">
        <v>6</v>
      </c>
      <c r="K4" s="20">
        <f ca="1">IF(OR(D4="",F4=""),"",IF(F4="Prismatique",I4*J4*H4/10^9,PI()*(((G4/2)^2)/10^6)*H4/10^3)*D4*E4)</f>
        <v>2.9567999999999999</v>
      </c>
      <c r="L4" s="4">
        <v>3</v>
      </c>
      <c r="M4" s="50">
        <v>15</v>
      </c>
      <c r="N4" s="49">
        <v>45</v>
      </c>
      <c r="O4" s="20">
        <v>0.75</v>
      </c>
      <c r="P4" s="51">
        <v>1250</v>
      </c>
      <c r="Q4" s="46">
        <f>IF(OR(B4="",COUNTBLANK(O4:P4)&gt;0),"",(O4*P4+M4+N4)/60)</f>
        <v>16.625</v>
      </c>
      <c r="R4" s="20" t="s">
        <v>57</v>
      </c>
      <c r="S4" s="4">
        <f ca="1">IF(OR(B4="",R4=""),"",VLOOKUP($R4,INDIRECT("T"&amp;$R$2),2,0))</f>
        <v>20</v>
      </c>
      <c r="T4" s="20">
        <f ca="1">IF(OR(Q4="",L4=""),"",IFERROR(Q4*L4+K4*P4+S4,""))</f>
        <v>3765.875</v>
      </c>
      <c r="U4" s="20">
        <f ca="1">IFERROR(T4/P4,"")</f>
        <v>3.0127000000000002</v>
      </c>
    </row>
    <row r="5" spans="2:21" ht="21" customHeight="1">
      <c r="B5" s="25" t="s">
        <v>1</v>
      </c>
      <c r="C5" s="25" t="s">
        <v>13</v>
      </c>
      <c r="D5" s="4">
        <f t="shared" ref="D5:D53" ca="1" si="0">IF(COUNTBLANK($B5:$C5)&gt;0,"",VLOOKUP($C5,INDIRECT("T"&amp;$B5),2,0))</f>
        <v>7780</v>
      </c>
      <c r="E5" s="4">
        <f t="shared" ref="E5:E53" ca="1" si="1">IF(COUNTBLANK($B5:$C5)&gt;0,"",VLOOKUP($C5,INDIRECT("T"&amp;$B5),3,0))</f>
        <v>10</v>
      </c>
      <c r="F5" s="25" t="s">
        <v>37</v>
      </c>
      <c r="G5" s="4">
        <v>50</v>
      </c>
      <c r="H5" s="4">
        <v>100</v>
      </c>
      <c r="K5" s="20">
        <f ca="1">IF(OR(D5="",F5=""),"",IF(F5="Prismatique",I5*J5*H5/10^9,PI()*(((G5/2)^2)/10^6)*H5/10^3)*D5*E5)</f>
        <v>15.275994278080372</v>
      </c>
      <c r="O5" s="20"/>
      <c r="Q5" s="46" t="str">
        <f t="shared" ref="Q5:Q53" si="2">IF(OR(B5="",COUNTBLANK(O5:P5)&gt;0),"",(O5*P5+M5+N5)/60)</f>
        <v/>
      </c>
      <c r="R5" s="20"/>
      <c r="S5" s="4" t="str">
        <f t="shared" ref="S5:S53" ca="1" si="3">IF(OR(B5="",R5=""),"",VLOOKUP($R5,INDIRECT("T"&amp;$R$2),2,0))</f>
        <v/>
      </c>
      <c r="T5" s="20" t="str">
        <f t="shared" ref="T5:T53" si="4">IF(OR(Q5="",L5=""),"",IFERROR(Q5*L5+K5*P5+S5,""))</f>
        <v/>
      </c>
      <c r="U5" s="20" t="str">
        <f t="shared" ref="U5:U53" si="5">IFERROR(T5/P5,"")</f>
        <v/>
      </c>
    </row>
    <row r="6" spans="2:21" ht="21" customHeight="1">
      <c r="B6" s="25" t="s">
        <v>4</v>
      </c>
      <c r="C6" s="25" t="s">
        <v>19</v>
      </c>
      <c r="D6" s="4">
        <f t="shared" ca="1" si="0"/>
        <v>4700</v>
      </c>
      <c r="E6" s="4">
        <f t="shared" ca="1" si="1"/>
        <v>10</v>
      </c>
      <c r="F6" s="25" t="s">
        <v>37</v>
      </c>
      <c r="G6" s="4">
        <v>70</v>
      </c>
      <c r="H6" s="4">
        <v>30</v>
      </c>
      <c r="K6" s="20">
        <f t="shared" ref="K6:K53" ca="1" si="6">IF(OR(D6="",F6=""),"",IF(F6="Prismatique",I6*J6*H6/10^9,PI()*(((G6/2)^2)/10^6)*H6/10^3)*D6*E6)</f>
        <v>5.4263159109129697</v>
      </c>
      <c r="O6" s="20"/>
      <c r="Q6" s="46" t="str">
        <f t="shared" si="2"/>
        <v/>
      </c>
      <c r="R6" s="20"/>
      <c r="S6" s="4" t="str">
        <f t="shared" ca="1" si="3"/>
        <v/>
      </c>
      <c r="T6" s="20" t="str">
        <f t="shared" si="4"/>
        <v/>
      </c>
      <c r="U6" s="20" t="str">
        <f t="shared" si="5"/>
        <v/>
      </c>
    </row>
    <row r="7" spans="2:21" ht="21" customHeight="1">
      <c r="D7" s="4" t="str">
        <f t="shared" ca="1" si="0"/>
        <v/>
      </c>
      <c r="E7" s="4" t="str">
        <f t="shared" ca="1" si="1"/>
        <v/>
      </c>
      <c r="K7" s="20" t="str">
        <f t="shared" ca="1" si="6"/>
        <v/>
      </c>
      <c r="Q7" s="46" t="str">
        <f t="shared" si="2"/>
        <v/>
      </c>
      <c r="S7" s="28" t="str">
        <f t="shared" ca="1" si="3"/>
        <v/>
      </c>
      <c r="T7" s="60" t="str">
        <f t="shared" si="4"/>
        <v/>
      </c>
      <c r="U7" s="60" t="str">
        <f t="shared" si="5"/>
        <v/>
      </c>
    </row>
    <row r="8" spans="2:21" ht="21" customHeight="1">
      <c r="D8" s="4" t="str">
        <f t="shared" ca="1" si="0"/>
        <v/>
      </c>
      <c r="E8" s="4" t="str">
        <f t="shared" ca="1" si="1"/>
        <v/>
      </c>
      <c r="K8" s="20" t="str">
        <f t="shared" ca="1" si="6"/>
        <v/>
      </c>
      <c r="Q8" s="46" t="str">
        <f t="shared" si="2"/>
        <v/>
      </c>
      <c r="S8" s="28" t="str">
        <f t="shared" ca="1" si="3"/>
        <v/>
      </c>
      <c r="T8" s="60" t="str">
        <f t="shared" si="4"/>
        <v/>
      </c>
      <c r="U8" s="60" t="str">
        <f t="shared" si="5"/>
        <v/>
      </c>
    </row>
    <row r="9" spans="2:21" ht="21" customHeight="1">
      <c r="D9" s="4" t="str">
        <f t="shared" ca="1" si="0"/>
        <v/>
      </c>
      <c r="E9" s="4" t="str">
        <f t="shared" ca="1" si="1"/>
        <v/>
      </c>
      <c r="K9" s="20" t="str">
        <f t="shared" ca="1" si="6"/>
        <v/>
      </c>
      <c r="Q9" s="46" t="str">
        <f t="shared" si="2"/>
        <v/>
      </c>
      <c r="S9" s="28" t="str">
        <f t="shared" ca="1" si="3"/>
        <v/>
      </c>
      <c r="T9" s="60" t="str">
        <f t="shared" si="4"/>
        <v/>
      </c>
      <c r="U9" s="60" t="str">
        <f t="shared" si="5"/>
        <v/>
      </c>
    </row>
    <row r="10" spans="2:21" ht="21" customHeight="1">
      <c r="D10" s="4" t="str">
        <f t="shared" ca="1" si="0"/>
        <v/>
      </c>
      <c r="E10" s="4" t="str">
        <f t="shared" ca="1" si="1"/>
        <v/>
      </c>
      <c r="K10" s="20" t="str">
        <f t="shared" ca="1" si="6"/>
        <v/>
      </c>
      <c r="Q10" s="46" t="str">
        <f t="shared" si="2"/>
        <v/>
      </c>
      <c r="S10" s="28" t="str">
        <f t="shared" ca="1" si="3"/>
        <v/>
      </c>
      <c r="T10" s="60" t="str">
        <f t="shared" si="4"/>
        <v/>
      </c>
      <c r="U10" s="60" t="str">
        <f t="shared" si="5"/>
        <v/>
      </c>
    </row>
    <row r="11" spans="2:21" ht="21" customHeight="1">
      <c r="D11" s="4" t="str">
        <f t="shared" ca="1" si="0"/>
        <v/>
      </c>
      <c r="E11" s="4" t="str">
        <f t="shared" ca="1" si="1"/>
        <v/>
      </c>
      <c r="K11" s="20" t="str">
        <f t="shared" ca="1" si="6"/>
        <v/>
      </c>
      <c r="Q11" s="46" t="str">
        <f t="shared" si="2"/>
        <v/>
      </c>
      <c r="S11" s="28" t="str">
        <f t="shared" ca="1" si="3"/>
        <v/>
      </c>
      <c r="T11" s="60" t="str">
        <f t="shared" si="4"/>
        <v/>
      </c>
      <c r="U11" s="60" t="str">
        <f t="shared" si="5"/>
        <v/>
      </c>
    </row>
    <row r="12" spans="2:21" ht="21" customHeight="1">
      <c r="D12" s="4" t="str">
        <f t="shared" ca="1" si="0"/>
        <v/>
      </c>
      <c r="E12" s="4" t="str">
        <f t="shared" ca="1" si="1"/>
        <v/>
      </c>
      <c r="K12" s="20" t="str">
        <f t="shared" ca="1" si="6"/>
        <v/>
      </c>
      <c r="Q12" s="46" t="str">
        <f t="shared" si="2"/>
        <v/>
      </c>
      <c r="S12" s="28" t="str">
        <f t="shared" ca="1" si="3"/>
        <v/>
      </c>
      <c r="T12" s="60" t="str">
        <f t="shared" si="4"/>
        <v/>
      </c>
      <c r="U12" s="60" t="str">
        <f t="shared" si="5"/>
        <v/>
      </c>
    </row>
    <row r="13" spans="2:21" ht="21" customHeight="1">
      <c r="D13" s="4" t="str">
        <f t="shared" ca="1" si="0"/>
        <v/>
      </c>
      <c r="E13" s="4" t="str">
        <f t="shared" ca="1" si="1"/>
        <v/>
      </c>
      <c r="K13" s="20" t="str">
        <f t="shared" ca="1" si="6"/>
        <v/>
      </c>
      <c r="Q13" s="46" t="str">
        <f t="shared" si="2"/>
        <v/>
      </c>
      <c r="S13" s="28" t="str">
        <f t="shared" ca="1" si="3"/>
        <v/>
      </c>
      <c r="T13" s="60" t="str">
        <f t="shared" si="4"/>
        <v/>
      </c>
      <c r="U13" s="60" t="str">
        <f t="shared" si="5"/>
        <v/>
      </c>
    </row>
    <row r="14" spans="2:21" ht="21" customHeight="1">
      <c r="D14" s="4" t="str">
        <f t="shared" ca="1" si="0"/>
        <v/>
      </c>
      <c r="E14" s="4" t="str">
        <f t="shared" ca="1" si="1"/>
        <v/>
      </c>
      <c r="K14" s="20" t="str">
        <f t="shared" ca="1" si="6"/>
        <v/>
      </c>
      <c r="Q14" s="46" t="str">
        <f t="shared" si="2"/>
        <v/>
      </c>
      <c r="S14" s="28" t="str">
        <f t="shared" ca="1" si="3"/>
        <v/>
      </c>
      <c r="T14" s="60" t="str">
        <f t="shared" si="4"/>
        <v/>
      </c>
      <c r="U14" s="60" t="str">
        <f t="shared" si="5"/>
        <v/>
      </c>
    </row>
    <row r="15" spans="2:21" ht="21" customHeight="1">
      <c r="D15" s="4" t="str">
        <f t="shared" ca="1" si="0"/>
        <v/>
      </c>
      <c r="E15" s="4" t="str">
        <f t="shared" ca="1" si="1"/>
        <v/>
      </c>
      <c r="K15" s="20" t="str">
        <f t="shared" ca="1" si="6"/>
        <v/>
      </c>
      <c r="Q15" s="46" t="str">
        <f t="shared" si="2"/>
        <v/>
      </c>
      <c r="S15" s="28" t="str">
        <f t="shared" ca="1" si="3"/>
        <v/>
      </c>
      <c r="T15" s="60" t="str">
        <f t="shared" si="4"/>
        <v/>
      </c>
      <c r="U15" s="60" t="str">
        <f t="shared" si="5"/>
        <v/>
      </c>
    </row>
    <row r="16" spans="2:21" ht="21" customHeight="1">
      <c r="D16" s="4" t="str">
        <f t="shared" ca="1" si="0"/>
        <v/>
      </c>
      <c r="E16" s="4" t="str">
        <f t="shared" ca="1" si="1"/>
        <v/>
      </c>
      <c r="K16" s="20" t="str">
        <f t="shared" ca="1" si="6"/>
        <v/>
      </c>
      <c r="Q16" s="46" t="str">
        <f t="shared" si="2"/>
        <v/>
      </c>
      <c r="S16" s="28" t="str">
        <f t="shared" ca="1" si="3"/>
        <v/>
      </c>
      <c r="T16" s="60" t="str">
        <f t="shared" si="4"/>
        <v/>
      </c>
      <c r="U16" s="60" t="str">
        <f t="shared" si="5"/>
        <v/>
      </c>
    </row>
    <row r="17" spans="4:21" ht="21" customHeight="1">
      <c r="D17" s="4" t="str">
        <f t="shared" ca="1" si="0"/>
        <v/>
      </c>
      <c r="E17" s="4" t="str">
        <f t="shared" ca="1" si="1"/>
        <v/>
      </c>
      <c r="K17" s="20" t="str">
        <f t="shared" ca="1" si="6"/>
        <v/>
      </c>
      <c r="Q17" s="46" t="str">
        <f t="shared" si="2"/>
        <v/>
      </c>
      <c r="S17" s="28" t="str">
        <f t="shared" ca="1" si="3"/>
        <v/>
      </c>
      <c r="T17" s="60" t="str">
        <f t="shared" si="4"/>
        <v/>
      </c>
      <c r="U17" s="60" t="str">
        <f t="shared" si="5"/>
        <v/>
      </c>
    </row>
    <row r="18" spans="4:21" ht="21" customHeight="1">
      <c r="D18" s="4" t="str">
        <f t="shared" ca="1" si="0"/>
        <v/>
      </c>
      <c r="E18" s="4" t="str">
        <f t="shared" ca="1" si="1"/>
        <v/>
      </c>
      <c r="K18" s="20" t="str">
        <f t="shared" ca="1" si="6"/>
        <v/>
      </c>
      <c r="Q18" s="46" t="str">
        <f t="shared" si="2"/>
        <v/>
      </c>
      <c r="S18" s="28" t="str">
        <f t="shared" ca="1" si="3"/>
        <v/>
      </c>
      <c r="T18" s="60" t="str">
        <f t="shared" si="4"/>
        <v/>
      </c>
      <c r="U18" s="60" t="str">
        <f t="shared" si="5"/>
        <v/>
      </c>
    </row>
    <row r="19" spans="4:21" ht="21" customHeight="1">
      <c r="D19" s="4" t="str">
        <f t="shared" ca="1" si="0"/>
        <v/>
      </c>
      <c r="E19" s="4" t="str">
        <f t="shared" ca="1" si="1"/>
        <v/>
      </c>
      <c r="K19" s="20" t="str">
        <f t="shared" ca="1" si="6"/>
        <v/>
      </c>
      <c r="Q19" s="46" t="str">
        <f t="shared" si="2"/>
        <v/>
      </c>
      <c r="S19" s="28" t="str">
        <f t="shared" ca="1" si="3"/>
        <v/>
      </c>
      <c r="T19" s="60" t="str">
        <f t="shared" si="4"/>
        <v/>
      </c>
      <c r="U19" s="60" t="str">
        <f t="shared" si="5"/>
        <v/>
      </c>
    </row>
    <row r="20" spans="4:21" ht="21" customHeight="1">
      <c r="D20" s="4" t="str">
        <f t="shared" ca="1" si="0"/>
        <v/>
      </c>
      <c r="E20" s="4" t="str">
        <f t="shared" ca="1" si="1"/>
        <v/>
      </c>
      <c r="K20" s="20" t="str">
        <f t="shared" ca="1" si="6"/>
        <v/>
      </c>
      <c r="Q20" s="46" t="str">
        <f t="shared" si="2"/>
        <v/>
      </c>
      <c r="S20" s="28" t="str">
        <f t="shared" ca="1" si="3"/>
        <v/>
      </c>
      <c r="T20" s="60" t="str">
        <f t="shared" si="4"/>
        <v/>
      </c>
      <c r="U20" s="60" t="str">
        <f t="shared" si="5"/>
        <v/>
      </c>
    </row>
    <row r="21" spans="4:21" ht="21" customHeight="1">
      <c r="D21" s="4" t="str">
        <f t="shared" ca="1" si="0"/>
        <v/>
      </c>
      <c r="E21" s="4" t="str">
        <f t="shared" ca="1" si="1"/>
        <v/>
      </c>
      <c r="K21" s="20" t="str">
        <f t="shared" ca="1" si="6"/>
        <v/>
      </c>
      <c r="Q21" s="46" t="str">
        <f t="shared" si="2"/>
        <v/>
      </c>
      <c r="S21" s="28" t="str">
        <f t="shared" ca="1" si="3"/>
        <v/>
      </c>
      <c r="T21" s="60" t="str">
        <f t="shared" si="4"/>
        <v/>
      </c>
      <c r="U21" s="60" t="str">
        <f t="shared" si="5"/>
        <v/>
      </c>
    </row>
    <row r="22" spans="4:21" ht="21" customHeight="1">
      <c r="D22" s="4" t="str">
        <f t="shared" ca="1" si="0"/>
        <v/>
      </c>
      <c r="E22" s="4" t="str">
        <f t="shared" ca="1" si="1"/>
        <v/>
      </c>
      <c r="K22" s="20" t="str">
        <f t="shared" ca="1" si="6"/>
        <v/>
      </c>
      <c r="Q22" s="46" t="str">
        <f t="shared" si="2"/>
        <v/>
      </c>
      <c r="S22" s="28" t="str">
        <f t="shared" ca="1" si="3"/>
        <v/>
      </c>
      <c r="T22" s="60" t="str">
        <f t="shared" si="4"/>
        <v/>
      </c>
      <c r="U22" s="60" t="str">
        <f t="shared" si="5"/>
        <v/>
      </c>
    </row>
    <row r="23" spans="4:21" ht="21" customHeight="1">
      <c r="D23" s="4" t="str">
        <f t="shared" ca="1" si="0"/>
        <v/>
      </c>
      <c r="E23" s="4" t="str">
        <f t="shared" ca="1" si="1"/>
        <v/>
      </c>
      <c r="K23" s="20" t="str">
        <f t="shared" ca="1" si="6"/>
        <v/>
      </c>
      <c r="Q23" s="46" t="str">
        <f t="shared" si="2"/>
        <v/>
      </c>
      <c r="S23" s="28" t="str">
        <f t="shared" ca="1" si="3"/>
        <v/>
      </c>
      <c r="T23" s="60" t="str">
        <f t="shared" si="4"/>
        <v/>
      </c>
      <c r="U23" s="60" t="str">
        <f t="shared" si="5"/>
        <v/>
      </c>
    </row>
    <row r="24" spans="4:21" ht="21" customHeight="1">
      <c r="D24" s="4" t="str">
        <f t="shared" ca="1" si="0"/>
        <v/>
      </c>
      <c r="E24" s="4" t="str">
        <f t="shared" ca="1" si="1"/>
        <v/>
      </c>
      <c r="K24" s="20" t="str">
        <f t="shared" ca="1" si="6"/>
        <v/>
      </c>
      <c r="Q24" s="46" t="str">
        <f t="shared" si="2"/>
        <v/>
      </c>
      <c r="S24" s="28" t="str">
        <f t="shared" ca="1" si="3"/>
        <v/>
      </c>
      <c r="T24" s="60" t="str">
        <f t="shared" si="4"/>
        <v/>
      </c>
      <c r="U24" s="60" t="str">
        <f t="shared" si="5"/>
        <v/>
      </c>
    </row>
    <row r="25" spans="4:21" ht="21" customHeight="1">
      <c r="D25" s="4" t="str">
        <f t="shared" ca="1" si="0"/>
        <v/>
      </c>
      <c r="E25" s="4" t="str">
        <f t="shared" ca="1" si="1"/>
        <v/>
      </c>
      <c r="K25" s="20" t="str">
        <f t="shared" ca="1" si="6"/>
        <v/>
      </c>
      <c r="Q25" s="46" t="str">
        <f t="shared" si="2"/>
        <v/>
      </c>
      <c r="S25" s="28" t="str">
        <f t="shared" ca="1" si="3"/>
        <v/>
      </c>
      <c r="T25" s="60" t="str">
        <f t="shared" si="4"/>
        <v/>
      </c>
      <c r="U25" s="60" t="str">
        <f t="shared" si="5"/>
        <v/>
      </c>
    </row>
    <row r="26" spans="4:21" ht="21" customHeight="1">
      <c r="D26" s="4" t="str">
        <f t="shared" ca="1" si="0"/>
        <v/>
      </c>
      <c r="E26" s="4" t="str">
        <f t="shared" ca="1" si="1"/>
        <v/>
      </c>
      <c r="K26" s="20" t="str">
        <f t="shared" ca="1" si="6"/>
        <v/>
      </c>
      <c r="Q26" s="46" t="str">
        <f t="shared" si="2"/>
        <v/>
      </c>
      <c r="S26" s="28" t="str">
        <f t="shared" ca="1" si="3"/>
        <v/>
      </c>
      <c r="T26" s="60" t="str">
        <f t="shared" si="4"/>
        <v/>
      </c>
      <c r="U26" s="60" t="str">
        <f t="shared" si="5"/>
        <v/>
      </c>
    </row>
    <row r="27" spans="4:21" ht="21" customHeight="1">
      <c r="D27" s="4" t="str">
        <f t="shared" ca="1" si="0"/>
        <v/>
      </c>
      <c r="E27" s="4" t="str">
        <f t="shared" ca="1" si="1"/>
        <v/>
      </c>
      <c r="K27" s="20" t="str">
        <f t="shared" ca="1" si="6"/>
        <v/>
      </c>
      <c r="Q27" s="46" t="str">
        <f t="shared" si="2"/>
        <v/>
      </c>
      <c r="S27" s="28" t="str">
        <f t="shared" ca="1" si="3"/>
        <v/>
      </c>
      <c r="T27" s="60" t="str">
        <f t="shared" si="4"/>
        <v/>
      </c>
      <c r="U27" s="60" t="str">
        <f t="shared" si="5"/>
        <v/>
      </c>
    </row>
    <row r="28" spans="4:21" ht="21" customHeight="1">
      <c r="D28" s="4" t="str">
        <f t="shared" ca="1" si="0"/>
        <v/>
      </c>
      <c r="E28" s="4" t="str">
        <f t="shared" ca="1" si="1"/>
        <v/>
      </c>
      <c r="K28" s="20" t="str">
        <f t="shared" ca="1" si="6"/>
        <v/>
      </c>
      <c r="Q28" s="46" t="str">
        <f t="shared" si="2"/>
        <v/>
      </c>
      <c r="S28" s="28" t="str">
        <f t="shared" ca="1" si="3"/>
        <v/>
      </c>
      <c r="T28" s="60" t="str">
        <f t="shared" si="4"/>
        <v/>
      </c>
      <c r="U28" s="60" t="str">
        <f t="shared" si="5"/>
        <v/>
      </c>
    </row>
    <row r="29" spans="4:21" ht="21" customHeight="1">
      <c r="D29" s="4" t="str">
        <f t="shared" ca="1" si="0"/>
        <v/>
      </c>
      <c r="E29" s="4" t="str">
        <f t="shared" ca="1" si="1"/>
        <v/>
      </c>
      <c r="K29" s="20" t="str">
        <f t="shared" ca="1" si="6"/>
        <v/>
      </c>
      <c r="Q29" s="46" t="str">
        <f t="shared" si="2"/>
        <v/>
      </c>
      <c r="S29" s="28" t="str">
        <f t="shared" ca="1" si="3"/>
        <v/>
      </c>
      <c r="T29" s="60" t="str">
        <f t="shared" si="4"/>
        <v/>
      </c>
      <c r="U29" s="60" t="str">
        <f t="shared" si="5"/>
        <v/>
      </c>
    </row>
    <row r="30" spans="4:21" ht="21" customHeight="1">
      <c r="D30" s="4" t="str">
        <f t="shared" ca="1" si="0"/>
        <v/>
      </c>
      <c r="E30" s="4" t="str">
        <f t="shared" ca="1" si="1"/>
        <v/>
      </c>
      <c r="K30" s="20" t="str">
        <f t="shared" ca="1" si="6"/>
        <v/>
      </c>
      <c r="Q30" s="46" t="str">
        <f t="shared" si="2"/>
        <v/>
      </c>
      <c r="S30" s="28" t="str">
        <f t="shared" ca="1" si="3"/>
        <v/>
      </c>
      <c r="T30" s="60" t="str">
        <f t="shared" si="4"/>
        <v/>
      </c>
      <c r="U30" s="60" t="str">
        <f t="shared" si="5"/>
        <v/>
      </c>
    </row>
    <row r="31" spans="4:21" ht="21" customHeight="1">
      <c r="D31" s="4" t="str">
        <f t="shared" ca="1" si="0"/>
        <v/>
      </c>
      <c r="E31" s="4" t="str">
        <f t="shared" ca="1" si="1"/>
        <v/>
      </c>
      <c r="K31" s="20" t="str">
        <f t="shared" ca="1" si="6"/>
        <v/>
      </c>
      <c r="Q31" s="46" t="str">
        <f t="shared" si="2"/>
        <v/>
      </c>
      <c r="S31" s="28" t="str">
        <f t="shared" ca="1" si="3"/>
        <v/>
      </c>
      <c r="T31" s="60" t="str">
        <f t="shared" si="4"/>
        <v/>
      </c>
      <c r="U31" s="60" t="str">
        <f t="shared" si="5"/>
        <v/>
      </c>
    </row>
    <row r="32" spans="4:21" ht="21" customHeight="1">
      <c r="D32" s="4" t="str">
        <f t="shared" ca="1" si="0"/>
        <v/>
      </c>
      <c r="E32" s="4" t="str">
        <f t="shared" ca="1" si="1"/>
        <v/>
      </c>
      <c r="K32" s="20" t="str">
        <f t="shared" ca="1" si="6"/>
        <v/>
      </c>
      <c r="Q32" s="46" t="str">
        <f t="shared" si="2"/>
        <v/>
      </c>
      <c r="S32" s="28" t="str">
        <f t="shared" ca="1" si="3"/>
        <v/>
      </c>
      <c r="T32" s="60" t="str">
        <f t="shared" si="4"/>
        <v/>
      </c>
      <c r="U32" s="60" t="str">
        <f t="shared" si="5"/>
        <v/>
      </c>
    </row>
    <row r="33" spans="4:21" ht="21" customHeight="1">
      <c r="D33" s="4" t="str">
        <f t="shared" ca="1" si="0"/>
        <v/>
      </c>
      <c r="E33" s="4" t="str">
        <f t="shared" ca="1" si="1"/>
        <v/>
      </c>
      <c r="K33" s="20" t="str">
        <f t="shared" ca="1" si="6"/>
        <v/>
      </c>
      <c r="Q33" s="46" t="str">
        <f t="shared" si="2"/>
        <v/>
      </c>
      <c r="S33" s="28" t="str">
        <f t="shared" ca="1" si="3"/>
        <v/>
      </c>
      <c r="T33" s="60" t="str">
        <f t="shared" si="4"/>
        <v/>
      </c>
      <c r="U33" s="60" t="str">
        <f t="shared" si="5"/>
        <v/>
      </c>
    </row>
    <row r="34" spans="4:21" ht="21" customHeight="1">
      <c r="D34" s="4" t="str">
        <f t="shared" ca="1" si="0"/>
        <v/>
      </c>
      <c r="E34" s="4" t="str">
        <f t="shared" ca="1" si="1"/>
        <v/>
      </c>
      <c r="K34" s="20" t="str">
        <f t="shared" ca="1" si="6"/>
        <v/>
      </c>
      <c r="Q34" s="46" t="str">
        <f t="shared" si="2"/>
        <v/>
      </c>
      <c r="S34" s="28" t="str">
        <f t="shared" ca="1" si="3"/>
        <v/>
      </c>
      <c r="T34" s="60" t="str">
        <f t="shared" si="4"/>
        <v/>
      </c>
      <c r="U34" s="60" t="str">
        <f t="shared" si="5"/>
        <v/>
      </c>
    </row>
    <row r="35" spans="4:21" ht="21" customHeight="1">
      <c r="D35" s="4" t="str">
        <f t="shared" ca="1" si="0"/>
        <v/>
      </c>
      <c r="E35" s="4" t="str">
        <f t="shared" ca="1" si="1"/>
        <v/>
      </c>
      <c r="K35" s="20" t="str">
        <f t="shared" ca="1" si="6"/>
        <v/>
      </c>
      <c r="Q35" s="46" t="str">
        <f t="shared" si="2"/>
        <v/>
      </c>
      <c r="S35" s="28" t="str">
        <f t="shared" ca="1" si="3"/>
        <v/>
      </c>
      <c r="T35" s="60" t="str">
        <f t="shared" si="4"/>
        <v/>
      </c>
      <c r="U35" s="60" t="str">
        <f t="shared" si="5"/>
        <v/>
      </c>
    </row>
    <row r="36" spans="4:21" ht="21" customHeight="1">
      <c r="D36" s="4" t="str">
        <f t="shared" ca="1" si="0"/>
        <v/>
      </c>
      <c r="E36" s="4" t="str">
        <f t="shared" ca="1" si="1"/>
        <v/>
      </c>
      <c r="K36" s="20" t="str">
        <f t="shared" ca="1" si="6"/>
        <v/>
      </c>
      <c r="Q36" s="46" t="str">
        <f t="shared" si="2"/>
        <v/>
      </c>
      <c r="S36" s="28" t="str">
        <f t="shared" ca="1" si="3"/>
        <v/>
      </c>
      <c r="T36" s="60" t="str">
        <f t="shared" si="4"/>
        <v/>
      </c>
      <c r="U36" s="60" t="str">
        <f t="shared" si="5"/>
        <v/>
      </c>
    </row>
    <row r="37" spans="4:21" ht="21" customHeight="1">
      <c r="D37" s="4" t="str">
        <f t="shared" ca="1" si="0"/>
        <v/>
      </c>
      <c r="E37" s="4" t="str">
        <f t="shared" ca="1" si="1"/>
        <v/>
      </c>
      <c r="K37" s="20" t="str">
        <f t="shared" ca="1" si="6"/>
        <v/>
      </c>
      <c r="Q37" s="46" t="str">
        <f t="shared" si="2"/>
        <v/>
      </c>
      <c r="S37" s="28" t="str">
        <f t="shared" ca="1" si="3"/>
        <v/>
      </c>
      <c r="T37" s="60" t="str">
        <f t="shared" si="4"/>
        <v/>
      </c>
      <c r="U37" s="60" t="str">
        <f t="shared" si="5"/>
        <v/>
      </c>
    </row>
    <row r="38" spans="4:21" ht="21" customHeight="1">
      <c r="D38" s="4" t="str">
        <f t="shared" ca="1" si="0"/>
        <v/>
      </c>
      <c r="E38" s="4" t="str">
        <f t="shared" ca="1" si="1"/>
        <v/>
      </c>
      <c r="K38" s="20" t="str">
        <f t="shared" ca="1" si="6"/>
        <v/>
      </c>
      <c r="Q38" s="46" t="str">
        <f t="shared" si="2"/>
        <v/>
      </c>
      <c r="S38" s="28" t="str">
        <f t="shared" ca="1" si="3"/>
        <v/>
      </c>
      <c r="T38" s="60" t="str">
        <f t="shared" si="4"/>
        <v/>
      </c>
      <c r="U38" s="60" t="str">
        <f t="shared" si="5"/>
        <v/>
      </c>
    </row>
    <row r="39" spans="4:21" ht="21" customHeight="1">
      <c r="D39" s="4" t="str">
        <f t="shared" ca="1" si="0"/>
        <v/>
      </c>
      <c r="E39" s="4" t="str">
        <f t="shared" ca="1" si="1"/>
        <v/>
      </c>
      <c r="K39" s="20" t="str">
        <f t="shared" ca="1" si="6"/>
        <v/>
      </c>
      <c r="Q39" s="46" t="str">
        <f t="shared" si="2"/>
        <v/>
      </c>
      <c r="S39" s="28" t="str">
        <f t="shared" ca="1" si="3"/>
        <v/>
      </c>
      <c r="T39" s="60" t="str">
        <f t="shared" si="4"/>
        <v/>
      </c>
      <c r="U39" s="60" t="str">
        <f t="shared" si="5"/>
        <v/>
      </c>
    </row>
    <row r="40" spans="4:21" ht="21" customHeight="1">
      <c r="D40" s="4" t="str">
        <f t="shared" ca="1" si="0"/>
        <v/>
      </c>
      <c r="E40" s="4" t="str">
        <f t="shared" ca="1" si="1"/>
        <v/>
      </c>
      <c r="K40" s="20" t="str">
        <f t="shared" ca="1" si="6"/>
        <v/>
      </c>
      <c r="Q40" s="46" t="str">
        <f t="shared" si="2"/>
        <v/>
      </c>
      <c r="S40" s="28" t="str">
        <f t="shared" ca="1" si="3"/>
        <v/>
      </c>
      <c r="T40" s="60" t="str">
        <f t="shared" si="4"/>
        <v/>
      </c>
      <c r="U40" s="60" t="str">
        <f t="shared" si="5"/>
        <v/>
      </c>
    </row>
    <row r="41" spans="4:21" ht="21" customHeight="1">
      <c r="D41" s="4" t="str">
        <f t="shared" ca="1" si="0"/>
        <v/>
      </c>
      <c r="E41" s="4" t="str">
        <f t="shared" ca="1" si="1"/>
        <v/>
      </c>
      <c r="K41" s="20" t="str">
        <f t="shared" ca="1" si="6"/>
        <v/>
      </c>
      <c r="Q41" s="46" t="str">
        <f t="shared" si="2"/>
        <v/>
      </c>
      <c r="S41" s="28" t="str">
        <f t="shared" ca="1" si="3"/>
        <v/>
      </c>
      <c r="T41" s="60" t="str">
        <f t="shared" si="4"/>
        <v/>
      </c>
      <c r="U41" s="60" t="str">
        <f t="shared" si="5"/>
        <v/>
      </c>
    </row>
    <row r="42" spans="4:21" ht="21" customHeight="1">
      <c r="D42" s="4" t="str">
        <f t="shared" ca="1" si="0"/>
        <v/>
      </c>
      <c r="E42" s="4" t="str">
        <f t="shared" ca="1" si="1"/>
        <v/>
      </c>
      <c r="K42" s="20" t="str">
        <f t="shared" ca="1" si="6"/>
        <v/>
      </c>
      <c r="Q42" s="46" t="str">
        <f t="shared" si="2"/>
        <v/>
      </c>
      <c r="S42" s="28" t="str">
        <f t="shared" ca="1" si="3"/>
        <v/>
      </c>
      <c r="T42" s="60" t="str">
        <f t="shared" si="4"/>
        <v/>
      </c>
      <c r="U42" s="60" t="str">
        <f t="shared" si="5"/>
        <v/>
      </c>
    </row>
    <row r="43" spans="4:21" ht="21" customHeight="1">
      <c r="D43" s="4" t="str">
        <f t="shared" ca="1" si="0"/>
        <v/>
      </c>
      <c r="E43" s="4" t="str">
        <f t="shared" ca="1" si="1"/>
        <v/>
      </c>
      <c r="K43" s="20" t="str">
        <f t="shared" ca="1" si="6"/>
        <v/>
      </c>
      <c r="Q43" s="46" t="str">
        <f t="shared" si="2"/>
        <v/>
      </c>
      <c r="S43" s="28" t="str">
        <f t="shared" ca="1" si="3"/>
        <v/>
      </c>
      <c r="T43" s="60" t="str">
        <f t="shared" si="4"/>
        <v/>
      </c>
      <c r="U43" s="60" t="str">
        <f t="shared" si="5"/>
        <v/>
      </c>
    </row>
    <row r="44" spans="4:21" ht="21" customHeight="1">
      <c r="D44" s="4" t="str">
        <f t="shared" ca="1" si="0"/>
        <v/>
      </c>
      <c r="E44" s="4" t="str">
        <f t="shared" ca="1" si="1"/>
        <v/>
      </c>
      <c r="K44" s="20" t="str">
        <f t="shared" ca="1" si="6"/>
        <v/>
      </c>
      <c r="Q44" s="46" t="str">
        <f t="shared" si="2"/>
        <v/>
      </c>
      <c r="S44" s="28" t="str">
        <f t="shared" ca="1" si="3"/>
        <v/>
      </c>
      <c r="T44" s="60" t="str">
        <f t="shared" si="4"/>
        <v/>
      </c>
      <c r="U44" s="60" t="str">
        <f t="shared" si="5"/>
        <v/>
      </c>
    </row>
    <row r="45" spans="4:21" ht="21" customHeight="1">
      <c r="D45" s="4" t="str">
        <f t="shared" ca="1" si="0"/>
        <v/>
      </c>
      <c r="E45" s="4" t="str">
        <f t="shared" ca="1" si="1"/>
        <v/>
      </c>
      <c r="K45" s="20" t="str">
        <f t="shared" ca="1" si="6"/>
        <v/>
      </c>
      <c r="Q45" s="46" t="str">
        <f t="shared" si="2"/>
        <v/>
      </c>
      <c r="S45" s="28" t="str">
        <f t="shared" ca="1" si="3"/>
        <v/>
      </c>
      <c r="T45" s="60" t="str">
        <f t="shared" si="4"/>
        <v/>
      </c>
      <c r="U45" s="60" t="str">
        <f t="shared" si="5"/>
        <v/>
      </c>
    </row>
    <row r="46" spans="4:21" ht="21" customHeight="1">
      <c r="D46" s="4" t="str">
        <f t="shared" ca="1" si="0"/>
        <v/>
      </c>
      <c r="E46" s="4" t="str">
        <f t="shared" ca="1" si="1"/>
        <v/>
      </c>
      <c r="K46" s="20" t="str">
        <f t="shared" ca="1" si="6"/>
        <v/>
      </c>
      <c r="Q46" s="46" t="str">
        <f t="shared" si="2"/>
        <v/>
      </c>
      <c r="S46" s="28" t="str">
        <f t="shared" ca="1" si="3"/>
        <v/>
      </c>
      <c r="T46" s="60" t="str">
        <f t="shared" si="4"/>
        <v/>
      </c>
      <c r="U46" s="60" t="str">
        <f t="shared" si="5"/>
        <v/>
      </c>
    </row>
    <row r="47" spans="4:21" ht="21" customHeight="1">
      <c r="D47" s="4" t="str">
        <f t="shared" ca="1" si="0"/>
        <v/>
      </c>
      <c r="E47" s="4" t="str">
        <f t="shared" ca="1" si="1"/>
        <v/>
      </c>
      <c r="K47" s="20" t="str">
        <f t="shared" ca="1" si="6"/>
        <v/>
      </c>
      <c r="Q47" s="46" t="str">
        <f t="shared" si="2"/>
        <v/>
      </c>
      <c r="S47" s="28" t="str">
        <f t="shared" ca="1" si="3"/>
        <v/>
      </c>
      <c r="T47" s="60" t="str">
        <f t="shared" si="4"/>
        <v/>
      </c>
      <c r="U47" s="60" t="str">
        <f t="shared" si="5"/>
        <v/>
      </c>
    </row>
    <row r="48" spans="4:21" ht="21" customHeight="1">
      <c r="D48" s="4" t="str">
        <f t="shared" ca="1" si="0"/>
        <v/>
      </c>
      <c r="E48" s="4" t="str">
        <f t="shared" ca="1" si="1"/>
        <v/>
      </c>
      <c r="K48" s="20" t="str">
        <f t="shared" ca="1" si="6"/>
        <v/>
      </c>
      <c r="Q48" s="46" t="str">
        <f t="shared" si="2"/>
        <v/>
      </c>
      <c r="S48" s="28" t="str">
        <f t="shared" ca="1" si="3"/>
        <v/>
      </c>
      <c r="T48" s="60" t="str">
        <f t="shared" si="4"/>
        <v/>
      </c>
      <c r="U48" s="60" t="str">
        <f t="shared" si="5"/>
        <v/>
      </c>
    </row>
    <row r="49" spans="4:21" ht="21" customHeight="1">
      <c r="D49" s="4" t="str">
        <f t="shared" ca="1" si="0"/>
        <v/>
      </c>
      <c r="E49" s="4" t="str">
        <f t="shared" ca="1" si="1"/>
        <v/>
      </c>
      <c r="K49" s="20" t="str">
        <f t="shared" ca="1" si="6"/>
        <v/>
      </c>
      <c r="Q49" s="46" t="str">
        <f t="shared" si="2"/>
        <v/>
      </c>
      <c r="S49" s="28" t="str">
        <f t="shared" ca="1" si="3"/>
        <v/>
      </c>
      <c r="T49" s="60" t="str">
        <f t="shared" si="4"/>
        <v/>
      </c>
      <c r="U49" s="60" t="str">
        <f t="shared" si="5"/>
        <v/>
      </c>
    </row>
    <row r="50" spans="4:21" ht="21" customHeight="1">
      <c r="D50" s="4" t="str">
        <f t="shared" ca="1" si="0"/>
        <v/>
      </c>
      <c r="E50" s="4" t="str">
        <f t="shared" ca="1" si="1"/>
        <v/>
      </c>
      <c r="K50" s="20" t="str">
        <f t="shared" ca="1" si="6"/>
        <v/>
      </c>
      <c r="Q50" s="46" t="str">
        <f t="shared" si="2"/>
        <v/>
      </c>
      <c r="S50" s="28" t="str">
        <f t="shared" ca="1" si="3"/>
        <v/>
      </c>
      <c r="T50" s="60" t="str">
        <f t="shared" si="4"/>
        <v/>
      </c>
      <c r="U50" s="60" t="str">
        <f t="shared" si="5"/>
        <v/>
      </c>
    </row>
    <row r="51" spans="4:21" ht="21" customHeight="1">
      <c r="D51" s="4" t="str">
        <f t="shared" ca="1" si="0"/>
        <v/>
      </c>
      <c r="E51" s="4" t="str">
        <f t="shared" ca="1" si="1"/>
        <v/>
      </c>
      <c r="K51" s="20" t="str">
        <f t="shared" ca="1" si="6"/>
        <v/>
      </c>
      <c r="Q51" s="46" t="str">
        <f t="shared" si="2"/>
        <v/>
      </c>
      <c r="S51" s="28" t="str">
        <f t="shared" ca="1" si="3"/>
        <v/>
      </c>
      <c r="T51" s="60" t="str">
        <f t="shared" si="4"/>
        <v/>
      </c>
      <c r="U51" s="60" t="str">
        <f t="shared" si="5"/>
        <v/>
      </c>
    </row>
    <row r="52" spans="4:21" ht="21" customHeight="1">
      <c r="D52" s="4" t="str">
        <f t="shared" ca="1" si="0"/>
        <v/>
      </c>
      <c r="E52" s="4" t="str">
        <f t="shared" ca="1" si="1"/>
        <v/>
      </c>
      <c r="K52" s="20" t="str">
        <f t="shared" ca="1" si="6"/>
        <v/>
      </c>
      <c r="Q52" s="46" t="str">
        <f t="shared" si="2"/>
        <v/>
      </c>
      <c r="S52" s="28" t="str">
        <f t="shared" ca="1" si="3"/>
        <v/>
      </c>
      <c r="T52" s="60" t="str">
        <f t="shared" si="4"/>
        <v/>
      </c>
      <c r="U52" s="60" t="str">
        <f t="shared" si="5"/>
        <v/>
      </c>
    </row>
    <row r="53" spans="4:21" ht="21" customHeight="1">
      <c r="D53" s="4" t="str">
        <f t="shared" ca="1" si="0"/>
        <v/>
      </c>
      <c r="E53" s="4" t="str">
        <f t="shared" ca="1" si="1"/>
        <v/>
      </c>
      <c r="K53" s="20" t="str">
        <f t="shared" ca="1" si="6"/>
        <v/>
      </c>
      <c r="Q53" s="46" t="str">
        <f t="shared" si="2"/>
        <v/>
      </c>
      <c r="S53" s="28" t="str">
        <f t="shared" ca="1" si="3"/>
        <v/>
      </c>
      <c r="T53" s="60" t="str">
        <f t="shared" si="4"/>
        <v/>
      </c>
      <c r="U53" s="60" t="str">
        <f t="shared" si="5"/>
        <v/>
      </c>
    </row>
  </sheetData>
  <mergeCells count="15">
    <mergeCell ref="K2:K3"/>
    <mergeCell ref="B2:C2"/>
    <mergeCell ref="D2:D3"/>
    <mergeCell ref="E2:E3"/>
    <mergeCell ref="F2:F3"/>
    <mergeCell ref="G2:J2"/>
    <mergeCell ref="Q2:Q3"/>
    <mergeCell ref="R2:S2"/>
    <mergeCell ref="T2:T3"/>
    <mergeCell ref="U2:U3"/>
    <mergeCell ref="L2:L3"/>
    <mergeCell ref="M2:M3"/>
    <mergeCell ref="N2:N3"/>
    <mergeCell ref="O2:O3"/>
    <mergeCell ref="P2:P3"/>
  </mergeCells>
  <conditionalFormatting sqref="B4:M1048576">
    <cfRule type="expression" dxfId="13" priority="13">
      <formula>AND($B4&lt;&gt;"",MOD(ROW(),2)=1)</formula>
    </cfRule>
    <cfRule type="expression" dxfId="12" priority="14">
      <formula>AND($B4&lt;&gt;"",MOD(ROW(),2)=0)</formula>
    </cfRule>
  </conditionalFormatting>
  <conditionalFormatting sqref="N4:O6">
    <cfRule type="expression" dxfId="11" priority="11">
      <formula>AND($B4&lt;&gt;"",MOD(ROW(),2)=1)</formula>
    </cfRule>
    <cfRule type="expression" dxfId="10" priority="12">
      <formula>AND($B4&lt;&gt;"",MOD(ROW(),2)=0)</formula>
    </cfRule>
  </conditionalFormatting>
  <conditionalFormatting sqref="P4:Q6">
    <cfRule type="expression" dxfId="9" priority="9">
      <formula>AND($B4&lt;&gt;"",MOD(ROW(),2)=1)</formula>
    </cfRule>
    <cfRule type="expression" dxfId="8" priority="10">
      <formula>AND($B4&lt;&gt;"",MOD(ROW(),2)=0)</formula>
    </cfRule>
  </conditionalFormatting>
  <conditionalFormatting sqref="U4:U6">
    <cfRule type="expression" dxfId="7" priority="1">
      <formula>AND($B4&lt;&gt;"",MOD(ROW(),2)=1)</formula>
    </cfRule>
    <cfRule type="expression" dxfId="6" priority="2">
      <formula>AND($B4&lt;&gt;"",MOD(ROW(),2)=0)</formula>
    </cfRule>
  </conditionalFormatting>
  <conditionalFormatting sqref="R4:R6">
    <cfRule type="expression" dxfId="5" priority="7">
      <formula>AND($B4&lt;&gt;"",MOD(ROW(),2)=1)</formula>
    </cfRule>
    <cfRule type="expression" dxfId="4" priority="8">
      <formula>AND($B4&lt;&gt;"",MOD(ROW(),2)=0)</formula>
    </cfRule>
  </conditionalFormatting>
  <conditionalFormatting sqref="S4:S6">
    <cfRule type="expression" dxfId="3" priority="5">
      <formula>AND($B4&lt;&gt;"",MOD(ROW(),2)=1)</formula>
    </cfRule>
    <cfRule type="expression" dxfId="2" priority="6">
      <formula>AND($B4&lt;&gt;"",MOD(ROW(),2)=0)</formula>
    </cfRule>
  </conditionalFormatting>
  <conditionalFormatting sqref="T4:T6">
    <cfRule type="expression" dxfId="1" priority="3">
      <formula>AND($B4&lt;&gt;"",MOD(ROW(),2)=1)</formula>
    </cfRule>
    <cfRule type="expression" dxfId="0" priority="4">
      <formula>AND($B4&lt;&gt;"",MOD(ROW(),2)=0)</formula>
    </cfRule>
  </conditionalFormatting>
  <dataValidations count="4">
    <dataValidation type="list" allowBlank="1" showInputMessage="1" showErrorMessage="1" sqref="F4:F1048576">
      <formula1>Brut</formula1>
    </dataValidation>
    <dataValidation type="list" allowBlank="1" showInputMessage="1" showErrorMessage="1" sqref="C3:C1048576">
      <formula1>INDIRECT($B3)</formula1>
    </dataValidation>
    <dataValidation type="list" allowBlank="1" showInputMessage="1" showErrorMessage="1" sqref="B3:B1048576">
      <formula1>Matière</formula1>
    </dataValidation>
    <dataValidation type="list" allowBlank="1" showInputMessage="1" showErrorMessage="1" sqref="R3:R1048576">
      <formula1>INDIRECT($R$2)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AC21"/>
  <sheetViews>
    <sheetView showGridLines="0" tabSelected="1" workbookViewId="0">
      <selection activeCell="N12" sqref="N12"/>
    </sheetView>
  </sheetViews>
  <sheetFormatPr defaultColWidth="9.140625" defaultRowHeight="21" customHeight="1"/>
  <cols>
    <col min="1" max="1" width="1.7109375" style="1" customWidth="1"/>
    <col min="2" max="2" width="12.5703125" style="1" customWidth="1"/>
    <col min="3" max="3" width="1.7109375" style="1" customWidth="1"/>
    <col min="4" max="6" width="9.140625" style="2"/>
    <col min="7" max="7" width="1.7109375" style="1" customWidth="1"/>
    <col min="8" max="10" width="9.140625" style="2"/>
    <col min="11" max="11" width="1.7109375" style="1" customWidth="1"/>
    <col min="12" max="14" width="9.140625" style="2"/>
    <col min="15" max="15" width="1.7109375" style="1" customWidth="1"/>
    <col min="16" max="16" width="10.42578125" style="2" customWidth="1"/>
    <col min="17" max="17" width="12.28515625" style="2" customWidth="1"/>
    <col min="18" max="18" width="9.140625" style="2"/>
    <col min="19" max="19" width="1.7109375" style="1" customWidth="1"/>
    <col min="20" max="22" width="9.140625" style="2"/>
    <col min="23" max="23" width="1.7109375" style="1" customWidth="1"/>
    <col min="24" max="26" width="9.140625" style="2"/>
    <col min="27" max="27" width="1.7109375" style="1" customWidth="1"/>
    <col min="28" max="28" width="16" style="1" customWidth="1"/>
    <col min="29" max="29" width="1.7109375" style="1" customWidth="1"/>
    <col min="30" max="30" width="27.42578125" style="1" customWidth="1"/>
    <col min="31" max="16384" width="9.140625" style="1"/>
  </cols>
  <sheetData>
    <row r="1" spans="2:29" ht="8.25" customHeight="1" thickBot="1"/>
    <row r="2" spans="2:29" ht="21" customHeight="1">
      <c r="B2" s="42" t="s">
        <v>0</v>
      </c>
      <c r="D2" s="39" t="s">
        <v>1</v>
      </c>
      <c r="E2" s="40"/>
      <c r="F2" s="41"/>
      <c r="H2" s="39" t="s">
        <v>2</v>
      </c>
      <c r="I2" s="40"/>
      <c r="J2" s="41"/>
      <c r="L2" s="39" t="s">
        <v>3</v>
      </c>
      <c r="M2" s="40"/>
      <c r="N2" s="41"/>
      <c r="P2" s="39" t="s">
        <v>4</v>
      </c>
      <c r="Q2" s="40"/>
      <c r="R2" s="41"/>
      <c r="T2" s="39" t="s">
        <v>5</v>
      </c>
      <c r="U2" s="40"/>
      <c r="V2" s="41"/>
      <c r="X2" s="39" t="s">
        <v>6</v>
      </c>
      <c r="Y2" s="40"/>
      <c r="Z2" s="41"/>
      <c r="AB2" s="44" t="s">
        <v>33</v>
      </c>
      <c r="AC2" s="38"/>
    </row>
    <row r="3" spans="2:29" ht="21" customHeight="1" thickBot="1">
      <c r="B3" s="43"/>
      <c r="D3" s="14" t="s">
        <v>7</v>
      </c>
      <c r="E3" s="15" t="s">
        <v>8</v>
      </c>
      <c r="F3" s="16" t="s">
        <v>9</v>
      </c>
      <c r="H3" s="14" t="s">
        <v>7</v>
      </c>
      <c r="I3" s="15" t="s">
        <v>8</v>
      </c>
      <c r="J3" s="16" t="s">
        <v>9</v>
      </c>
      <c r="L3" s="14" t="s">
        <v>7</v>
      </c>
      <c r="M3" s="15" t="s">
        <v>8</v>
      </c>
      <c r="N3" s="16" t="s">
        <v>9</v>
      </c>
      <c r="P3" s="14" t="s">
        <v>7</v>
      </c>
      <c r="Q3" s="15" t="s">
        <v>8</v>
      </c>
      <c r="R3" s="16" t="s">
        <v>9</v>
      </c>
      <c r="T3" s="14" t="s">
        <v>7</v>
      </c>
      <c r="U3" s="15" t="s">
        <v>8</v>
      </c>
      <c r="V3" s="16" t="s">
        <v>9</v>
      </c>
      <c r="X3" s="14" t="s">
        <v>7</v>
      </c>
      <c r="Y3" s="15" t="s">
        <v>8</v>
      </c>
      <c r="Z3" s="16" t="s">
        <v>9</v>
      </c>
      <c r="AB3" s="45"/>
      <c r="AC3" s="38"/>
    </row>
    <row r="4" spans="2:29" ht="21" customHeight="1">
      <c r="B4" s="17" t="s">
        <v>1</v>
      </c>
      <c r="D4" s="5" t="s">
        <v>10</v>
      </c>
      <c r="E4" s="6">
        <v>7800</v>
      </c>
      <c r="F4" s="7">
        <v>10</v>
      </c>
      <c r="H4" s="5" t="s">
        <v>10</v>
      </c>
      <c r="I4" s="6">
        <v>2700</v>
      </c>
      <c r="J4" s="7">
        <v>8</v>
      </c>
      <c r="L4" s="5" t="s">
        <v>14</v>
      </c>
      <c r="M4" s="6">
        <v>8000</v>
      </c>
      <c r="N4" s="7">
        <v>6</v>
      </c>
      <c r="P4" s="5" t="s">
        <v>18</v>
      </c>
      <c r="Q4" s="6">
        <v>4500</v>
      </c>
      <c r="R4" s="7">
        <v>7</v>
      </c>
      <c r="T4" s="5" t="s">
        <v>22</v>
      </c>
      <c r="U4" s="6">
        <v>5500</v>
      </c>
      <c r="V4" s="7">
        <v>11</v>
      </c>
      <c r="X4" s="5" t="s">
        <v>26</v>
      </c>
      <c r="Y4" s="6">
        <v>600</v>
      </c>
      <c r="Z4" s="7">
        <v>9</v>
      </c>
      <c r="AB4" s="17" t="s">
        <v>37</v>
      </c>
    </row>
    <row r="5" spans="2:29" ht="21" customHeight="1" thickBot="1">
      <c r="B5" s="18" t="s">
        <v>2</v>
      </c>
      <c r="D5" s="8" t="s">
        <v>11</v>
      </c>
      <c r="E5" s="9">
        <v>7700</v>
      </c>
      <c r="F5" s="10">
        <v>10</v>
      </c>
      <c r="H5" s="8" t="s">
        <v>11</v>
      </c>
      <c r="I5" s="9">
        <v>2720</v>
      </c>
      <c r="J5" s="10">
        <v>8</v>
      </c>
      <c r="L5" s="8" t="s">
        <v>15</v>
      </c>
      <c r="M5" s="9">
        <v>8500</v>
      </c>
      <c r="N5" s="10">
        <v>10</v>
      </c>
      <c r="P5" s="8" t="s">
        <v>19</v>
      </c>
      <c r="Q5" s="9">
        <v>4700</v>
      </c>
      <c r="R5" s="10">
        <v>10</v>
      </c>
      <c r="T5" s="8" t="s">
        <v>23</v>
      </c>
      <c r="U5" s="9">
        <v>5400</v>
      </c>
      <c r="V5" s="10">
        <v>11</v>
      </c>
      <c r="X5" s="8" t="s">
        <v>27</v>
      </c>
      <c r="Y5" s="9">
        <v>700</v>
      </c>
      <c r="Z5" s="10">
        <v>11</v>
      </c>
      <c r="AB5" s="19" t="s">
        <v>38</v>
      </c>
    </row>
    <row r="6" spans="2:29" ht="21" customHeight="1">
      <c r="B6" s="18" t="s">
        <v>3</v>
      </c>
      <c r="D6" s="8" t="s">
        <v>12</v>
      </c>
      <c r="E6" s="9">
        <v>7750</v>
      </c>
      <c r="F6" s="10">
        <v>10</v>
      </c>
      <c r="H6" s="8" t="s">
        <v>12</v>
      </c>
      <c r="I6" s="9">
        <v>2750</v>
      </c>
      <c r="J6" s="10">
        <v>10</v>
      </c>
      <c r="L6" s="8" t="s">
        <v>16</v>
      </c>
      <c r="M6" s="9">
        <v>8300</v>
      </c>
      <c r="N6" s="10">
        <v>6</v>
      </c>
      <c r="P6" s="8" t="s">
        <v>20</v>
      </c>
      <c r="Q6" s="9">
        <v>4900</v>
      </c>
      <c r="R6" s="10">
        <v>7</v>
      </c>
      <c r="T6" s="8" t="s">
        <v>24</v>
      </c>
      <c r="U6" s="9">
        <v>5600</v>
      </c>
      <c r="V6" s="10">
        <v>7</v>
      </c>
      <c r="X6" s="8" t="s">
        <v>28</v>
      </c>
      <c r="Y6" s="9">
        <v>800</v>
      </c>
      <c r="Z6" s="10">
        <v>7</v>
      </c>
    </row>
    <row r="7" spans="2:29" ht="21" customHeight="1" thickBot="1">
      <c r="B7" s="18" t="s">
        <v>4</v>
      </c>
      <c r="D7" s="11" t="s">
        <v>13</v>
      </c>
      <c r="E7" s="12">
        <v>7780</v>
      </c>
      <c r="F7" s="13">
        <v>10</v>
      </c>
      <c r="H7" s="11" t="s">
        <v>13</v>
      </c>
      <c r="I7" s="12">
        <v>2780</v>
      </c>
      <c r="J7" s="13">
        <v>8</v>
      </c>
      <c r="L7" s="11" t="s">
        <v>17</v>
      </c>
      <c r="M7" s="12">
        <v>8200</v>
      </c>
      <c r="N7" s="13">
        <v>6</v>
      </c>
      <c r="P7" s="11" t="s">
        <v>21</v>
      </c>
      <c r="Q7" s="12">
        <v>4950</v>
      </c>
      <c r="R7" s="13">
        <v>8</v>
      </c>
      <c r="T7" s="11" t="s">
        <v>25</v>
      </c>
      <c r="U7" s="12">
        <v>5550</v>
      </c>
      <c r="V7" s="13">
        <v>11</v>
      </c>
      <c r="X7" s="11" t="s">
        <v>29</v>
      </c>
      <c r="Y7" s="12">
        <v>900</v>
      </c>
      <c r="Z7" s="13">
        <v>9</v>
      </c>
    </row>
    <row r="8" spans="2:29" ht="21" customHeight="1" thickBot="1">
      <c r="B8" s="18" t="s">
        <v>5</v>
      </c>
      <c r="E8" s="4"/>
      <c r="F8" s="4"/>
      <c r="I8" s="4"/>
      <c r="J8" s="4"/>
      <c r="M8" s="4"/>
      <c r="N8" s="4"/>
      <c r="Q8" s="4"/>
      <c r="R8" s="4"/>
      <c r="U8" s="4"/>
      <c r="V8" s="4"/>
      <c r="Y8" s="4"/>
      <c r="Z8" s="4"/>
    </row>
    <row r="9" spans="2:29" ht="21" customHeight="1" thickBot="1">
      <c r="B9" s="18" t="s">
        <v>6</v>
      </c>
      <c r="D9" s="39" t="s">
        <v>44</v>
      </c>
      <c r="E9" s="40"/>
      <c r="F9" s="41"/>
      <c r="I9" s="4"/>
      <c r="J9" s="4"/>
      <c r="M9" s="4"/>
      <c r="N9" s="4"/>
      <c r="P9" s="61" t="s">
        <v>71</v>
      </c>
      <c r="Q9" s="62"/>
      <c r="R9" s="4"/>
      <c r="U9" s="4"/>
      <c r="V9" s="4"/>
      <c r="Y9" s="4"/>
      <c r="Z9" s="4"/>
    </row>
    <row r="10" spans="2:29" ht="21" customHeight="1" thickBot="1">
      <c r="B10" s="57" t="s">
        <v>44</v>
      </c>
      <c r="D10" s="14" t="s">
        <v>7</v>
      </c>
      <c r="E10" s="15" t="s">
        <v>8</v>
      </c>
      <c r="F10" s="16" t="s">
        <v>9</v>
      </c>
      <c r="I10" s="4"/>
      <c r="J10" s="4"/>
      <c r="P10" s="58" t="s">
        <v>54</v>
      </c>
      <c r="Q10" s="59" t="s">
        <v>55</v>
      </c>
      <c r="R10" s="4"/>
      <c r="T10" s="1"/>
      <c r="V10" s="4"/>
      <c r="W10" s="4"/>
      <c r="X10" s="1"/>
      <c r="Y10" s="1"/>
      <c r="Z10" s="1"/>
    </row>
    <row r="11" spans="2:29" ht="21" customHeight="1">
      <c r="D11" s="5" t="s">
        <v>10</v>
      </c>
      <c r="E11" s="6">
        <v>7800</v>
      </c>
      <c r="F11" s="7">
        <v>10</v>
      </c>
      <c r="I11" s="4"/>
      <c r="J11" s="4"/>
      <c r="P11" s="54" t="s">
        <v>67</v>
      </c>
      <c r="Q11" s="7">
        <v>0</v>
      </c>
      <c r="R11" s="4"/>
      <c r="T11" s="1"/>
      <c r="V11" s="4"/>
      <c r="W11" s="4"/>
      <c r="X11" s="1"/>
      <c r="Y11" s="1"/>
      <c r="Z11" s="1"/>
    </row>
    <row r="12" spans="2:29" ht="21" customHeight="1">
      <c r="D12" s="8" t="s">
        <v>11</v>
      </c>
      <c r="E12" s="9">
        <v>7700</v>
      </c>
      <c r="F12" s="10">
        <v>10</v>
      </c>
      <c r="P12" s="55" t="s">
        <v>56</v>
      </c>
      <c r="Q12" s="10">
        <v>10</v>
      </c>
      <c r="T12" s="1"/>
      <c r="W12" s="2"/>
      <c r="X12" s="1"/>
      <c r="Y12" s="1"/>
      <c r="Z12" s="1"/>
    </row>
    <row r="13" spans="2:29" ht="21" customHeight="1">
      <c r="D13" s="8" t="s">
        <v>12</v>
      </c>
      <c r="E13" s="9">
        <v>7750</v>
      </c>
      <c r="F13" s="10">
        <v>10</v>
      </c>
      <c r="P13" s="55" t="s">
        <v>57</v>
      </c>
      <c r="Q13" s="10">
        <v>20</v>
      </c>
      <c r="T13" s="1"/>
      <c r="W13" s="2"/>
      <c r="X13" s="1"/>
      <c r="Y13" s="1"/>
      <c r="Z13" s="1"/>
    </row>
    <row r="14" spans="2:29" ht="21" customHeight="1" thickBot="1">
      <c r="D14" s="11" t="s">
        <v>13</v>
      </c>
      <c r="E14" s="12">
        <v>7780</v>
      </c>
      <c r="F14" s="13">
        <v>10</v>
      </c>
      <c r="P14" s="55" t="s">
        <v>58</v>
      </c>
      <c r="Q14" s="10">
        <v>30</v>
      </c>
      <c r="T14" s="1"/>
      <c r="W14" s="2"/>
      <c r="X14" s="1"/>
      <c r="Y14" s="1"/>
      <c r="Z14" s="1"/>
    </row>
    <row r="15" spans="2:29" ht="21" customHeight="1" thickBot="1">
      <c r="P15" s="56" t="s">
        <v>59</v>
      </c>
      <c r="Q15" s="13">
        <v>40</v>
      </c>
    </row>
    <row r="16" spans="2:29" ht="21" customHeight="1">
      <c r="I16" s="2" t="s">
        <v>69</v>
      </c>
    </row>
    <row r="17" spans="9:9" ht="21" customHeight="1">
      <c r="I17" s="2" t="s">
        <v>64</v>
      </c>
    </row>
    <row r="18" spans="9:9" ht="21" customHeight="1">
      <c r="I18" s="2" t="s">
        <v>65</v>
      </c>
    </row>
    <row r="19" spans="9:9" ht="21" customHeight="1">
      <c r="I19" s="2" t="s">
        <v>66</v>
      </c>
    </row>
    <row r="20" spans="9:9" ht="21" customHeight="1">
      <c r="I20" s="2" t="s">
        <v>68</v>
      </c>
    </row>
    <row r="21" spans="9:9" ht="21" customHeight="1">
      <c r="I21" s="2" t="s">
        <v>70</v>
      </c>
    </row>
  </sheetData>
  <mergeCells count="11">
    <mergeCell ref="D9:F9"/>
    <mergeCell ref="B2:B3"/>
    <mergeCell ref="T2:V2"/>
    <mergeCell ref="X2:Z2"/>
    <mergeCell ref="AB2:AB3"/>
    <mergeCell ref="P9:Q9"/>
    <mergeCell ref="AC2:AC3"/>
    <mergeCell ref="D2:F2"/>
    <mergeCell ref="H2:J2"/>
    <mergeCell ref="L2:N2"/>
    <mergeCell ref="P2:R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17</vt:i4>
      </vt:variant>
    </vt:vector>
  </HeadingPairs>
  <TitlesOfParts>
    <vt:vector size="21" baseType="lpstr">
      <vt:lpstr>Devis achat matière</vt:lpstr>
      <vt:lpstr>Devis usinage </vt:lpstr>
      <vt:lpstr>Paramètre et calcul</vt:lpstr>
      <vt:lpstr>Feuil2</vt:lpstr>
      <vt:lpstr>Acier</vt:lpstr>
      <vt:lpstr>Aluminium</vt:lpstr>
      <vt:lpstr>Brut</vt:lpstr>
      <vt:lpstr>Cuivre</vt:lpstr>
      <vt:lpstr>Fonte</vt:lpstr>
      <vt:lpstr>Laiton</vt:lpstr>
      <vt:lpstr>Matière</vt:lpstr>
      <vt:lpstr>Plastique</vt:lpstr>
      <vt:lpstr>TAcier</vt:lpstr>
      <vt:lpstr>TAluminium</vt:lpstr>
      <vt:lpstr>TCuivre</vt:lpstr>
      <vt:lpstr>TFonte</vt:lpstr>
      <vt:lpstr>TInox</vt:lpstr>
      <vt:lpstr>TLaiton</vt:lpstr>
      <vt:lpstr>TPlastique</vt:lpstr>
      <vt:lpstr>Traittement</vt:lpstr>
      <vt:lpstr>TTraittement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2016-06-07T01:59:57Z</dcterms:created>
  <dcterms:modified xsi:type="dcterms:W3CDTF">2016-06-08T16:46:48Z</dcterms:modified>
</cp:coreProperties>
</file>