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20" windowWidth="20160" windowHeight="7935" tabRatio="583" activeTab="2"/>
  </bookViews>
  <sheets>
    <sheet name="Devis achat matière" sheetId="2" r:id="rId1"/>
    <sheet name="Devis usinage " sheetId="6" r:id="rId2"/>
    <sheet name="Paramètre et calcul" sheetId="1" r:id="rId3"/>
  </sheets>
  <definedNames>
    <definedName name="Acier">'Paramètre et calcul'!$F$4:$F$7</definedName>
    <definedName name="Aluminium">'Paramètre et calcul'!$F$17:$F$20</definedName>
    <definedName name="BrutA">'Paramètre et calcul'!$B$4:$B$6</definedName>
    <definedName name="Cuivre">'Paramètre et calcul'!$L$17:$L$20</definedName>
    <definedName name="Fonte">'Paramètre et calcul'!$R$4:$R$7</definedName>
    <definedName name="Inox">'Paramètre et calcul'!$L$4:$L$7</definedName>
    <definedName name="Laiton">'Paramètre et calcul'!$X$4:$X$7</definedName>
    <definedName name="Matière">'Paramètre et calcul'!$D$4:$D$10</definedName>
    <definedName name="Plastique">'Paramètre et calcul'!$R$17:$R$20</definedName>
    <definedName name="TAcier">'Paramètre et calcul'!$F$4:$J$7</definedName>
    <definedName name="TAluminium">'Paramètre et calcul'!$F$17:$J$20</definedName>
    <definedName name="TCuivre">'Paramètre et calcul'!$L$17:$P$20</definedName>
    <definedName name="TFonte">'Paramètre et calcul'!$R$4:$V$7</definedName>
    <definedName name="TInox">'Paramètre et calcul'!$L$4:$P$7</definedName>
    <definedName name="TLaiton">'Paramètre et calcul'!$X$4:$AB$7</definedName>
    <definedName name="TPlastique">'Paramètre et calcul'!$R$17:$V$20</definedName>
    <definedName name="Traittement">'Paramètre et calcul'!$Y$17:$Y$21</definedName>
    <definedName name="TTraittement">'Paramètre et calcul'!$Y$17:$Z$21</definedName>
  </definedNames>
  <calcPr calcId="125725"/>
</workbook>
</file>

<file path=xl/calcChain.xml><?xml version="1.0" encoding="utf-8"?>
<calcChain xmlns="http://schemas.openxmlformats.org/spreadsheetml/2006/main">
  <c r="E12" i="6"/>
  <c r="N12" s="1"/>
  <c r="F12"/>
  <c r="T12"/>
  <c r="V12"/>
  <c r="W12"/>
  <c r="X12"/>
  <c r="E13"/>
  <c r="N13" s="1"/>
  <c r="F13"/>
  <c r="T13"/>
  <c r="W13" s="1"/>
  <c r="X13" s="1"/>
  <c r="V13"/>
  <c r="E7"/>
  <c r="N7" s="1"/>
  <c r="F7"/>
  <c r="T7"/>
  <c r="V7"/>
  <c r="W7"/>
  <c r="X7" s="1"/>
  <c r="E8"/>
  <c r="N8" s="1"/>
  <c r="F8"/>
  <c r="T8"/>
  <c r="V8"/>
  <c r="W8"/>
  <c r="X8"/>
  <c r="E9"/>
  <c r="N9" s="1"/>
  <c r="F9"/>
  <c r="T9"/>
  <c r="W9" s="1"/>
  <c r="X9" s="1"/>
  <c r="V9"/>
  <c r="E10"/>
  <c r="N10" s="1"/>
  <c r="F10"/>
  <c r="T10"/>
  <c r="W10" s="1"/>
  <c r="X10" s="1"/>
  <c r="V10"/>
  <c r="E11"/>
  <c r="N11" s="1"/>
  <c r="F11"/>
  <c r="T11"/>
  <c r="V11"/>
  <c r="W11"/>
  <c r="X11" s="1"/>
  <c r="E14" l="1"/>
  <c r="N14" s="1"/>
  <c r="F14"/>
  <c r="T14"/>
  <c r="W14" s="1"/>
  <c r="X14" s="1"/>
  <c r="V14"/>
  <c r="E15"/>
  <c r="N15" s="1"/>
  <c r="F15"/>
  <c r="T15"/>
  <c r="V15"/>
  <c r="W15"/>
  <c r="X15" s="1"/>
  <c r="E16"/>
  <c r="N16" s="1"/>
  <c r="F16"/>
  <c r="T16"/>
  <c r="V16"/>
  <c r="W16"/>
  <c r="X16"/>
  <c r="T5"/>
  <c r="W5" s="1"/>
  <c r="X5" s="1"/>
  <c r="V5"/>
  <c r="T6"/>
  <c r="W6" s="1"/>
  <c r="X6" s="1"/>
  <c r="V6"/>
  <c r="T4"/>
  <c r="F4"/>
  <c r="F5"/>
  <c r="E5"/>
  <c r="V4"/>
  <c r="E4"/>
  <c r="E6"/>
  <c r="F6"/>
  <c r="N4" l="1"/>
  <c r="W4" s="1"/>
  <c r="X4" s="1"/>
  <c r="N5"/>
  <c r="N6"/>
  <c r="E53" i="2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F53" i="6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E7" i="2"/>
  <c r="E6"/>
  <c r="E4"/>
  <c r="E5"/>
  <c r="V53" i="6" l="1"/>
  <c r="V52"/>
  <c r="V51"/>
  <c r="V50"/>
  <c r="V49"/>
  <c r="V48"/>
  <c r="V47"/>
  <c r="V46"/>
  <c r="V45"/>
  <c r="V44"/>
  <c r="V43"/>
  <c r="V42"/>
  <c r="V41"/>
  <c r="V40"/>
  <c r="V39"/>
  <c r="V38"/>
  <c r="V37"/>
  <c r="V36"/>
  <c r="V35"/>
  <c r="V34"/>
  <c r="V33"/>
  <c r="V32"/>
  <c r="V31"/>
  <c r="V30"/>
  <c r="V29"/>
  <c r="V28"/>
  <c r="V27"/>
  <c r="V26"/>
  <c r="V25"/>
  <c r="V24"/>
  <c r="V23"/>
  <c r="V22"/>
  <c r="V21"/>
  <c r="V20"/>
  <c r="V19"/>
  <c r="V18"/>
  <c r="V17"/>
  <c r="T53"/>
  <c r="W53" s="1"/>
  <c r="X53" s="1"/>
  <c r="T52"/>
  <c r="W52" s="1"/>
  <c r="X52" s="1"/>
  <c r="T51"/>
  <c r="W51" s="1"/>
  <c r="X51" s="1"/>
  <c r="T50"/>
  <c r="W50" s="1"/>
  <c r="X50" s="1"/>
  <c r="T49"/>
  <c r="W49" s="1"/>
  <c r="X49" s="1"/>
  <c r="T48"/>
  <c r="W48" s="1"/>
  <c r="X48" s="1"/>
  <c r="T47"/>
  <c r="W47" s="1"/>
  <c r="X47" s="1"/>
  <c r="T46"/>
  <c r="W46" s="1"/>
  <c r="X46" s="1"/>
  <c r="T45"/>
  <c r="W45" s="1"/>
  <c r="X45" s="1"/>
  <c r="T44"/>
  <c r="W44" s="1"/>
  <c r="X44" s="1"/>
  <c r="T43"/>
  <c r="W43" s="1"/>
  <c r="X43" s="1"/>
  <c r="T42"/>
  <c r="W42" s="1"/>
  <c r="X42" s="1"/>
  <c r="T41"/>
  <c r="W41" s="1"/>
  <c r="X41" s="1"/>
  <c r="T40"/>
  <c r="W40" s="1"/>
  <c r="X40" s="1"/>
  <c r="T39"/>
  <c r="W39" s="1"/>
  <c r="X39" s="1"/>
  <c r="T38"/>
  <c r="W38" s="1"/>
  <c r="X38" s="1"/>
  <c r="T37"/>
  <c r="W37" s="1"/>
  <c r="X37" s="1"/>
  <c r="T36"/>
  <c r="W36" s="1"/>
  <c r="X36" s="1"/>
  <c r="T35"/>
  <c r="W35" s="1"/>
  <c r="X35" s="1"/>
  <c r="T34"/>
  <c r="W34" s="1"/>
  <c r="X34" s="1"/>
  <c r="T33"/>
  <c r="W33" s="1"/>
  <c r="X33" s="1"/>
  <c r="T32"/>
  <c r="W32" s="1"/>
  <c r="X32" s="1"/>
  <c r="T31"/>
  <c r="W31" s="1"/>
  <c r="X31" s="1"/>
  <c r="T30"/>
  <c r="W30" s="1"/>
  <c r="X30" s="1"/>
  <c r="T29"/>
  <c r="W29" s="1"/>
  <c r="X29" s="1"/>
  <c r="T28"/>
  <c r="W28" s="1"/>
  <c r="X28" s="1"/>
  <c r="T27"/>
  <c r="W27" s="1"/>
  <c r="X27" s="1"/>
  <c r="T26"/>
  <c r="W26" s="1"/>
  <c r="X26" s="1"/>
  <c r="T25"/>
  <c r="W25" s="1"/>
  <c r="X25" s="1"/>
  <c r="T24"/>
  <c r="W24" s="1"/>
  <c r="X24" s="1"/>
  <c r="T23"/>
  <c r="W23" s="1"/>
  <c r="X23" s="1"/>
  <c r="T22"/>
  <c r="W22" s="1"/>
  <c r="X22" s="1"/>
  <c r="T21"/>
  <c r="W21" s="1"/>
  <c r="X21" s="1"/>
  <c r="T20"/>
  <c r="W20" s="1"/>
  <c r="X20" s="1"/>
  <c r="T19"/>
  <c r="W19" s="1"/>
  <c r="X19" s="1"/>
  <c r="T18"/>
  <c r="W18" s="1"/>
  <c r="X18" s="1"/>
  <c r="T17"/>
  <c r="W17" s="1"/>
  <c r="X17" s="1"/>
  <c r="E53" l="1"/>
  <c r="N53" s="1"/>
  <c r="E52"/>
  <c r="N52" s="1"/>
  <c r="E51"/>
  <c r="N51" s="1"/>
  <c r="E50"/>
  <c r="N50" s="1"/>
  <c r="E49"/>
  <c r="N49" s="1"/>
  <c r="E48"/>
  <c r="N48" s="1"/>
  <c r="E47"/>
  <c r="N47" s="1"/>
  <c r="E46"/>
  <c r="N46" s="1"/>
  <c r="E45"/>
  <c r="N45" s="1"/>
  <c r="E44"/>
  <c r="N44" s="1"/>
  <c r="E43"/>
  <c r="N43" s="1"/>
  <c r="E42"/>
  <c r="N42" s="1"/>
  <c r="E41"/>
  <c r="N41" s="1"/>
  <c r="E40"/>
  <c r="N40" s="1"/>
  <c r="E39"/>
  <c r="N39" s="1"/>
  <c r="E38"/>
  <c r="N38" s="1"/>
  <c r="E37"/>
  <c r="N37" s="1"/>
  <c r="E36"/>
  <c r="N36" s="1"/>
  <c r="E35"/>
  <c r="N35" s="1"/>
  <c r="E34"/>
  <c r="N34" s="1"/>
  <c r="E33"/>
  <c r="N33" s="1"/>
  <c r="E32"/>
  <c r="N32" s="1"/>
  <c r="E31"/>
  <c r="N31" s="1"/>
  <c r="E30"/>
  <c r="N30" s="1"/>
  <c r="E29"/>
  <c r="N29" s="1"/>
  <c r="E28"/>
  <c r="N28" s="1"/>
  <c r="E27"/>
  <c r="N27" s="1"/>
  <c r="E26"/>
  <c r="N26" s="1"/>
  <c r="E25"/>
  <c r="N25" s="1"/>
  <c r="E24"/>
  <c r="N24" s="1"/>
  <c r="E23"/>
  <c r="N23" s="1"/>
  <c r="E22"/>
  <c r="N22" s="1"/>
  <c r="E21"/>
  <c r="N21" s="1"/>
  <c r="E20"/>
  <c r="N20" s="1"/>
  <c r="E19"/>
  <c r="N19" s="1"/>
  <c r="E18"/>
  <c r="N18" s="1"/>
  <c r="E17"/>
  <c r="N17" s="1"/>
  <c r="D53" i="2" l="1"/>
  <c r="L53" s="1"/>
  <c r="D52"/>
  <c r="L52" s="1"/>
  <c r="D51"/>
  <c r="L51" s="1"/>
  <c r="D50"/>
  <c r="L50" s="1"/>
  <c r="D49"/>
  <c r="L49" s="1"/>
  <c r="D48"/>
  <c r="L48" s="1"/>
  <c r="D47"/>
  <c r="L47" s="1"/>
  <c r="D46"/>
  <c r="L46" s="1"/>
  <c r="D45"/>
  <c r="L45" s="1"/>
  <c r="D44"/>
  <c r="L44" s="1"/>
  <c r="D43"/>
  <c r="L43" s="1"/>
  <c r="D42"/>
  <c r="L42" s="1"/>
  <c r="D41"/>
  <c r="L41" s="1"/>
  <c r="D40"/>
  <c r="L40" s="1"/>
  <c r="D39"/>
  <c r="L39" s="1"/>
  <c r="D38"/>
  <c r="L38" s="1"/>
  <c r="D37"/>
  <c r="L37" s="1"/>
  <c r="D36"/>
  <c r="L36" s="1"/>
  <c r="D35"/>
  <c r="L35" s="1"/>
  <c r="D34"/>
  <c r="L34" s="1"/>
  <c r="D33"/>
  <c r="L33" s="1"/>
  <c r="D32"/>
  <c r="L32" s="1"/>
  <c r="D31"/>
  <c r="L31" s="1"/>
  <c r="D30"/>
  <c r="L30" s="1"/>
  <c r="D29"/>
  <c r="L29" s="1"/>
  <c r="D28"/>
  <c r="L28" s="1"/>
  <c r="D27"/>
  <c r="L27" s="1"/>
  <c r="D26"/>
  <c r="L26" s="1"/>
  <c r="D25"/>
  <c r="L25" s="1"/>
  <c r="D24"/>
  <c r="L24" s="1"/>
  <c r="D23"/>
  <c r="L23" s="1"/>
  <c r="D22"/>
  <c r="L22" s="1"/>
  <c r="D21"/>
  <c r="L21" s="1"/>
  <c r="D20"/>
  <c r="L20" s="1"/>
  <c r="D19"/>
  <c r="L19" s="1"/>
  <c r="D18"/>
  <c r="L18" s="1"/>
  <c r="D17"/>
  <c r="L17" s="1"/>
  <c r="D16"/>
  <c r="L16" s="1"/>
  <c r="D15"/>
  <c r="L15" s="1"/>
  <c r="D14"/>
  <c r="L14" s="1"/>
  <c r="D13"/>
  <c r="L13" s="1"/>
  <c r="D12"/>
  <c r="L12" s="1"/>
  <c r="D11"/>
  <c r="L11" s="1"/>
  <c r="D10"/>
  <c r="L10" s="1"/>
  <c r="D9"/>
  <c r="L9" s="1"/>
  <c r="D8"/>
  <c r="D7"/>
  <c r="D5"/>
  <c r="D6"/>
  <c r="D4"/>
  <c r="L4" l="1"/>
  <c r="N4" s="1"/>
  <c r="L5"/>
  <c r="N5" s="1"/>
  <c r="L6"/>
</calcChain>
</file>

<file path=xl/sharedStrings.xml><?xml version="1.0" encoding="utf-8"?>
<sst xmlns="http://schemas.openxmlformats.org/spreadsheetml/2006/main" count="159" uniqueCount="83">
  <si>
    <t>Matière</t>
  </si>
  <si>
    <t>Acier</t>
  </si>
  <si>
    <t>Aluminium</t>
  </si>
  <si>
    <t>Inox</t>
  </si>
  <si>
    <t>Laiton</t>
  </si>
  <si>
    <t>Cuivre</t>
  </si>
  <si>
    <t>Plastique</t>
  </si>
  <si>
    <t>Nuance</t>
  </si>
  <si>
    <t>kg/m³</t>
  </si>
  <si>
    <t>nuance1</t>
  </si>
  <si>
    <t>nuance2</t>
  </si>
  <si>
    <t>nuance3</t>
  </si>
  <si>
    <t>nuance4</t>
  </si>
  <si>
    <t>nuance7</t>
  </si>
  <si>
    <t>nuance8</t>
  </si>
  <si>
    <t>nuance9</t>
  </si>
  <si>
    <t>nuance10</t>
  </si>
  <si>
    <t>nuance11</t>
  </si>
  <si>
    <t>nuance12</t>
  </si>
  <si>
    <t>nuance13</t>
  </si>
  <si>
    <t>nuance14</t>
  </si>
  <si>
    <t>nuance15</t>
  </si>
  <si>
    <t>nuance16</t>
  </si>
  <si>
    <t>nuance17</t>
  </si>
  <si>
    <t>nuance18</t>
  </si>
  <si>
    <t>nuance19</t>
  </si>
  <si>
    <t>nuance20</t>
  </si>
  <si>
    <t>MATERİAUX</t>
  </si>
  <si>
    <t>Coût Matériaux
(€/Kg)</t>
  </si>
  <si>
    <t>Masse Volumique
(kg/m³)</t>
  </si>
  <si>
    <t>BRUT</t>
  </si>
  <si>
    <t>PRIX MATIERE
(€)</t>
  </si>
  <si>
    <t>COÛT LIVRAISON
(€)</t>
  </si>
  <si>
    <t>PRIX TOTALE COMMANDE
(€)</t>
  </si>
  <si>
    <t>Prismatique</t>
  </si>
  <si>
    <t>Longueur (m)</t>
  </si>
  <si>
    <t>Largeur (mm)</t>
  </si>
  <si>
    <t>Hauteur (mm)</t>
  </si>
  <si>
    <t xml:space="preserve">DIMENSIONS </t>
  </si>
  <si>
    <t>Fonte</t>
  </si>
  <si>
    <t>DIMENSIONS  BRUT pour 1 pièce</t>
  </si>
  <si>
    <t>Longueur (mm)</t>
  </si>
  <si>
    <t>TAUX HORAIRE
(€)</t>
  </si>
  <si>
    <t>Temp programmation (min)</t>
  </si>
  <si>
    <t>Temps usinage/pièce (min)</t>
  </si>
  <si>
    <t>Temp réglage (min)</t>
  </si>
  <si>
    <t>Nombre de pièce(s)</t>
  </si>
  <si>
    <t>Temps de travail (heure)</t>
  </si>
  <si>
    <t>Traittement</t>
  </si>
  <si>
    <t>Prix (euro)</t>
  </si>
  <si>
    <t>Brunissage</t>
  </si>
  <si>
    <t>Trempe</t>
  </si>
  <si>
    <t>Revenu</t>
  </si>
  <si>
    <t>Type</t>
  </si>
  <si>
    <t>Prix (€)</t>
  </si>
  <si>
    <t>Prix total (€)</t>
  </si>
  <si>
    <t>Prix / pièce  (€)</t>
  </si>
  <si>
    <t xml:space="preserve">Aucun </t>
  </si>
  <si>
    <t>Traitement Thérmique</t>
  </si>
  <si>
    <t>Diamètre Ext. (mm)</t>
  </si>
  <si>
    <t>Diamètre Int. (mm)</t>
  </si>
  <si>
    <t>Euro/kg
prismatique</t>
  </si>
  <si>
    <t>Cylindrique Plein</t>
  </si>
  <si>
    <t>Cylindrique Creux</t>
  </si>
  <si>
    <t>Euro/kg
Cyl. Plein</t>
  </si>
  <si>
    <t>Euro/kg
Cyl. Creux</t>
  </si>
  <si>
    <t xml:space="preserve">Dans devis achat matière rajouter une colone quantité pour chaque brut, il faut que: prix matière= quantité*Volume*masse volumique*prix du kilo </t>
  </si>
  <si>
    <t>Anodisation</t>
  </si>
  <si>
    <t>dans devis usinage rajouter 3 colone a la fin: une colone marge en %  avec saisie manuelle, ensuite mettre une colonne prix totale+marge et en dernier rajouter une colonne prix/pièce avec marge</t>
  </si>
  <si>
    <t>pour les calcul on : prix total+marge = (prix total*marge)/100 +prix totale</t>
  </si>
  <si>
    <t>prix/pièce avec marge= prix total+marge * nb de pièce</t>
  </si>
  <si>
    <t xml:space="preserve">dans devis usinage mettre une  premiere colonne qui s'appelle: nom ou référence pour savoir a quel pièce correspond le devis  </t>
  </si>
  <si>
    <t>316L</t>
  </si>
  <si>
    <t>303L</t>
  </si>
  <si>
    <t>2017A</t>
  </si>
  <si>
    <t>NOM ou REFERENCE</t>
  </si>
  <si>
    <t>PLATEAU DE COMMANDE</t>
  </si>
  <si>
    <t>BRIDE CONE</t>
  </si>
  <si>
    <t>QUANTITE
BRUT</t>
  </si>
  <si>
    <t>PRIX MATIERE
pour 1 pièce
(€)</t>
  </si>
  <si>
    <t>MARGE
(%)</t>
  </si>
  <si>
    <t>PRIX TOTAL
avec Marge</t>
  </si>
  <si>
    <t>PRIX / Pièce
avec MARGE</t>
  </si>
</sst>
</file>

<file path=xl/styles.xml><?xml version="1.0" encoding="utf-8"?>
<styleSheet xmlns="http://schemas.openxmlformats.org/spreadsheetml/2006/main">
  <fonts count="5">
    <font>
      <sz val="10"/>
      <color theme="1"/>
      <name val="Franklin Gothic Medium Cond"/>
      <family val="2"/>
      <charset val="162"/>
    </font>
    <font>
      <b/>
      <sz val="10"/>
      <color theme="0"/>
      <name val="Franklin Gothic Medium Cond"/>
      <family val="2"/>
      <charset val="162"/>
    </font>
    <font>
      <b/>
      <sz val="10"/>
      <color theme="1"/>
      <name val="Franklin Gothic Medium Cond"/>
      <family val="2"/>
      <charset val="162"/>
    </font>
    <font>
      <sz val="12"/>
      <color theme="0"/>
      <name val="Franklin Gothic Medium Cond"/>
      <family val="2"/>
      <charset val="162"/>
    </font>
    <font>
      <b/>
      <sz val="10"/>
      <color theme="0"/>
      <name val="Franklin Gothic Medium Cond"/>
      <family val="2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ck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ck">
        <color theme="0" tint="-4.9989318521683403E-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vertical="center"/>
    </xf>
    <xf numFmtId="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4" fontId="2" fillId="0" borderId="0" xfId="0" applyNumberFormat="1" applyFont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4" fontId="2" fillId="0" borderId="0" xfId="0" applyNumberFormat="1" applyFont="1" applyAlignment="1">
      <alignment vertical="center"/>
    </xf>
    <xf numFmtId="4" fontId="4" fillId="3" borderId="1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4" fontId="1" fillId="3" borderId="1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1" fillId="3" borderId="14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1" fillId="3" borderId="14" xfId="0" applyNumberFormat="1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 wrapText="1"/>
    </xf>
    <xf numFmtId="4" fontId="0" fillId="0" borderId="24" xfId="0" applyNumberFormat="1" applyBorder="1" applyAlignment="1">
      <alignment horizontal="center" vertical="center"/>
    </xf>
    <xf numFmtId="4" fontId="0" fillId="0" borderId="33" xfId="0" applyNumberFormat="1" applyBorder="1" applyAlignment="1">
      <alignment horizontal="center" vertical="center"/>
    </xf>
    <xf numFmtId="4" fontId="0" fillId="0" borderId="34" xfId="0" applyNumberFormat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 wrapText="1"/>
    </xf>
    <xf numFmtId="4" fontId="1" fillId="3" borderId="16" xfId="0" applyNumberFormat="1" applyFont="1" applyFill="1" applyBorder="1" applyAlignment="1">
      <alignment horizontal="center" vertical="center" wrapText="1"/>
    </xf>
    <xf numFmtId="4" fontId="1" fillId="3" borderId="17" xfId="0" applyNumberFormat="1" applyFont="1" applyFill="1" applyBorder="1" applyAlignment="1">
      <alignment horizontal="center" vertical="center" wrapText="1"/>
    </xf>
    <xf numFmtId="4" fontId="1" fillId="3" borderId="15" xfId="0" applyNumberFormat="1" applyFont="1" applyFill="1" applyBorder="1" applyAlignment="1">
      <alignment horizontal="center" vertical="center" wrapText="1"/>
    </xf>
    <xf numFmtId="4" fontId="1" fillId="3" borderId="14" xfId="0" applyNumberFormat="1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4" fontId="1" fillId="3" borderId="15" xfId="0" applyNumberFormat="1" applyFont="1" applyFill="1" applyBorder="1" applyAlignment="1">
      <alignment horizontal="center" vertical="center"/>
    </xf>
    <xf numFmtId="4" fontId="1" fillId="3" borderId="14" xfId="0" applyNumberFormat="1" applyFont="1" applyFill="1" applyBorder="1" applyAlignment="1">
      <alignment horizontal="center" vertical="center"/>
    </xf>
    <xf numFmtId="2" fontId="1" fillId="3" borderId="15" xfId="0" applyNumberFormat="1" applyFont="1" applyFill="1" applyBorder="1" applyAlignment="1">
      <alignment horizontal="center" vertical="center" wrapText="1"/>
    </xf>
    <xf numFmtId="2" fontId="1" fillId="3" borderId="14" xfId="0" applyNumberFormat="1" applyFont="1" applyFill="1" applyBorder="1" applyAlignment="1">
      <alignment horizontal="center" vertical="center" wrapText="1"/>
    </xf>
    <xf numFmtId="3" fontId="1" fillId="3" borderId="15" xfId="0" applyNumberFormat="1" applyFont="1" applyFill="1" applyBorder="1" applyAlignment="1">
      <alignment horizontal="center" vertical="center" wrapText="1"/>
    </xf>
    <xf numFmtId="3" fontId="1" fillId="3" borderId="14" xfId="0" applyNumberFormat="1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1" fillId="3" borderId="16" xfId="0" applyNumberFormat="1" applyFont="1" applyFill="1" applyBorder="1" applyAlignment="1">
      <alignment horizontal="center" vertical="center" wrapText="1"/>
    </xf>
    <xf numFmtId="3" fontId="1" fillId="3" borderId="17" xfId="0" applyNumberFormat="1" applyFont="1" applyFill="1" applyBorder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10" fontId="1" fillId="3" borderId="16" xfId="0" applyNumberFormat="1" applyFont="1" applyFill="1" applyBorder="1" applyAlignment="1">
      <alignment horizontal="center" vertical="center" wrapText="1"/>
    </xf>
    <xf numFmtId="10" fontId="1" fillId="3" borderId="1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4"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581024</xdr:colOff>
      <xdr:row>2</xdr:row>
      <xdr:rowOff>19050</xdr:rowOff>
    </xdr:from>
    <xdr:to>
      <xdr:col>18</xdr:col>
      <xdr:colOff>247649</xdr:colOff>
      <xdr:row>10</xdr:row>
      <xdr:rowOff>114300</xdr:rowOff>
    </xdr:to>
    <xdr:sp macro="" textlink="">
      <xdr:nvSpPr>
        <xdr:cNvPr id="2" name="1 Metin kutusu"/>
        <xdr:cNvSpPr txBox="1"/>
      </xdr:nvSpPr>
      <xdr:spPr>
        <a:xfrm>
          <a:off x="12392024" y="352425"/>
          <a:ext cx="1495425" cy="222885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r-TR" sz="1100"/>
            <a:t>les colonnes D , E  et K   sont formulées jusqu'à 53e ligne.</a:t>
          </a:r>
        </a:p>
        <a:p>
          <a:endParaRPr lang="tr-TR" sz="1100"/>
        </a:p>
        <a:p>
          <a:r>
            <a:rPr lang="tr-TR" sz="1100"/>
            <a:t>en cas de nécessité vous pouvez copier les formules vers le bas...</a:t>
          </a:r>
        </a:p>
        <a:p>
          <a:endParaRPr lang="tr-TR" sz="1100"/>
        </a:p>
        <a:p>
          <a:r>
            <a:rPr lang="tr-TR" sz="1100"/>
            <a:t>Pour les colonnes L et M , on a rien fait. Vous pouvez rediger les formules.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114301</xdr:colOff>
      <xdr:row>7</xdr:row>
      <xdr:rowOff>57150</xdr:rowOff>
    </xdr:from>
    <xdr:to>
      <xdr:col>19</xdr:col>
      <xdr:colOff>228601</xdr:colOff>
      <xdr:row>13</xdr:row>
      <xdr:rowOff>123825</xdr:rowOff>
    </xdr:to>
    <xdr:sp macro="" textlink="">
      <xdr:nvSpPr>
        <xdr:cNvPr id="2" name="1 Metin kutusu"/>
        <xdr:cNvSpPr txBox="1"/>
      </xdr:nvSpPr>
      <xdr:spPr>
        <a:xfrm>
          <a:off x="5448301" y="1885950"/>
          <a:ext cx="6610350" cy="1666875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tr-TR" sz="1100"/>
            <a:t>tous les tableaux sont nommés.</a:t>
          </a:r>
        </a:p>
        <a:p>
          <a:pPr algn="ctr"/>
          <a:r>
            <a:rPr lang="tr-TR" sz="1100"/>
            <a:t>Voir Formules &gt; Gestion de Nom</a:t>
          </a:r>
        </a:p>
        <a:p>
          <a:pPr algn="ctr"/>
          <a:r>
            <a:rPr lang="tr-TR" sz="1100" b="1"/>
            <a:t>L'Ordre des entités des colonnes pour chaque tableau doit etre : </a:t>
          </a:r>
        </a:p>
        <a:p>
          <a:pPr algn="ctr"/>
          <a:r>
            <a:rPr lang="tr-TR" sz="1100" b="1"/>
            <a:t>(RESPECTER la REGLE , sinon les formules calculeront</a:t>
          </a:r>
          <a:r>
            <a:rPr lang="fr-FR" sz="1100" b="1"/>
            <a:t> mal</a:t>
          </a:r>
          <a:r>
            <a:rPr lang="tr-TR" sz="1100" b="1"/>
            <a:t>.....)</a:t>
          </a:r>
        </a:p>
        <a:p>
          <a:pPr algn="ctr"/>
          <a:r>
            <a:rPr lang="tr-TR" sz="1100" b="1"/>
            <a:t>1 </a:t>
          </a:r>
          <a:r>
            <a:rPr lang="tr-TR" sz="1100" b="0"/>
            <a:t>- Nuance</a:t>
          </a:r>
        </a:p>
        <a:p>
          <a:pPr algn="ctr"/>
          <a:r>
            <a:rPr lang="tr-TR" sz="1100" b="1"/>
            <a:t>2 </a:t>
          </a:r>
          <a:r>
            <a:rPr lang="tr-TR" sz="1100" b="0"/>
            <a:t>- kg/m³</a:t>
          </a:r>
        </a:p>
        <a:p>
          <a:pPr algn="ctr"/>
          <a:r>
            <a:rPr lang="tr-TR" sz="1100" b="1"/>
            <a:t>3 </a:t>
          </a:r>
          <a:r>
            <a:rPr lang="tr-TR" sz="1100" b="0"/>
            <a:t>- Euro/kg</a:t>
          </a:r>
          <a:r>
            <a:rPr lang="tr-TR" sz="1100" b="0" baseline="0"/>
            <a:t> </a:t>
          </a:r>
          <a:r>
            <a:rPr lang="tr-TR" sz="1100" b="0"/>
            <a:t>Cyl. Plein</a:t>
          </a:r>
        </a:p>
        <a:p>
          <a:pPr algn="ctr"/>
          <a:r>
            <a:rPr lang="tr-TR" sz="1100" b="1"/>
            <a:t>4 </a:t>
          </a:r>
          <a:r>
            <a:rPr lang="tr-TR" sz="1100" b="0"/>
            <a:t>- Euro/kg</a:t>
          </a:r>
          <a:r>
            <a:rPr lang="tr-TR" sz="1100" b="0" baseline="0"/>
            <a:t> </a:t>
          </a:r>
          <a:r>
            <a:rPr lang="tr-TR" sz="1100" b="0"/>
            <a:t>Cyl. Creux</a:t>
          </a:r>
        </a:p>
        <a:p>
          <a:pPr algn="ctr"/>
          <a:r>
            <a:rPr lang="tr-TR" sz="1100" b="1"/>
            <a:t>5 </a:t>
          </a:r>
          <a:r>
            <a:rPr lang="tr-TR" sz="1100" b="0"/>
            <a:t>- Euro/kg</a:t>
          </a:r>
          <a:r>
            <a:rPr lang="tr-TR" sz="1100" b="0" baseline="0"/>
            <a:t> </a:t>
          </a:r>
          <a:r>
            <a:rPr lang="tr-TR" sz="1100" b="0"/>
            <a:t>prismatique</a:t>
          </a:r>
          <a:endParaRPr lang="fr-FR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ayfa1"/>
  <dimension ref="B1:N53"/>
  <sheetViews>
    <sheetView showGridLines="0" showZeros="0" zoomScaleNormal="100" workbookViewId="0">
      <selection activeCell="J8" sqref="J8"/>
    </sheetView>
  </sheetViews>
  <sheetFormatPr defaultColWidth="9.140625" defaultRowHeight="21" customHeight="1"/>
  <cols>
    <col min="1" max="1" width="1" style="1" customWidth="1"/>
    <col min="2" max="2" width="11.28515625" style="2" customWidth="1"/>
    <col min="3" max="3" width="12.42578125" style="2" customWidth="1"/>
    <col min="4" max="4" width="13.5703125" style="4" customWidth="1"/>
    <col min="5" max="5" width="15.85546875" style="4" customWidth="1"/>
    <col min="6" max="6" width="17.7109375" style="2" customWidth="1"/>
    <col min="7" max="8" width="17.7109375" style="4" customWidth="1"/>
    <col min="9" max="11" width="13.42578125" style="4" customWidth="1"/>
    <col min="12" max="12" width="17.5703125" style="16" customWidth="1"/>
    <col min="13" max="13" width="18.140625" style="3" customWidth="1"/>
    <col min="14" max="14" width="18.28515625" style="18" customWidth="1"/>
    <col min="15" max="15" width="1" style="1" customWidth="1"/>
    <col min="16" max="16384" width="9.140625" style="1"/>
  </cols>
  <sheetData>
    <row r="1" spans="2:14" ht="5.25" customHeight="1"/>
    <row r="2" spans="2:14" ht="21" customHeight="1">
      <c r="B2" s="49" t="s">
        <v>27</v>
      </c>
      <c r="C2" s="49"/>
      <c r="D2" s="47" t="s">
        <v>29</v>
      </c>
      <c r="E2" s="47" t="s">
        <v>28</v>
      </c>
      <c r="F2" s="49" t="s">
        <v>30</v>
      </c>
      <c r="G2" s="51" t="s">
        <v>38</v>
      </c>
      <c r="H2" s="51"/>
      <c r="I2" s="51"/>
      <c r="J2" s="51"/>
      <c r="K2" s="51"/>
      <c r="L2" s="47" t="s">
        <v>31</v>
      </c>
      <c r="M2" s="45" t="s">
        <v>32</v>
      </c>
      <c r="N2" s="45" t="s">
        <v>33</v>
      </c>
    </row>
    <row r="3" spans="2:14" ht="27.75" customHeight="1" thickBot="1">
      <c r="B3" s="17" t="s">
        <v>0</v>
      </c>
      <c r="C3" s="17" t="s">
        <v>7</v>
      </c>
      <c r="D3" s="48"/>
      <c r="E3" s="48"/>
      <c r="F3" s="50"/>
      <c r="G3" s="19" t="s">
        <v>59</v>
      </c>
      <c r="H3" s="19" t="s">
        <v>60</v>
      </c>
      <c r="I3" s="37" t="s">
        <v>35</v>
      </c>
      <c r="J3" s="37" t="s">
        <v>36</v>
      </c>
      <c r="K3" s="37" t="s">
        <v>37</v>
      </c>
      <c r="L3" s="52"/>
      <c r="M3" s="46"/>
      <c r="N3" s="46"/>
    </row>
    <row r="4" spans="2:14" ht="21" customHeight="1" thickTop="1">
      <c r="B4" s="2" t="s">
        <v>1</v>
      </c>
      <c r="C4" s="2" t="s">
        <v>9</v>
      </c>
      <c r="D4" s="4">
        <f ca="1">IF(COUNTBLANK($B4:$C4)&gt;0,"",VLOOKUP($C4,INDIRECT("T"&amp;$B4),2,0))</f>
        <v>7800</v>
      </c>
      <c r="E4" s="4">
        <f ca="1">IF(COUNTBLANK($B4:$C4)&gt;0,"",IF(F4="","",VLOOKUP($C4,INDIRECT("T"&amp;$B4),IF(F4="Prismatique",5,IF(COUNTIF(F4,"*Creux")=1,4,3)),0)))</f>
        <v>9</v>
      </c>
      <c r="F4" s="2" t="s">
        <v>34</v>
      </c>
      <c r="I4" s="4">
        <v>80</v>
      </c>
      <c r="J4" s="4">
        <v>80</v>
      </c>
      <c r="K4" s="4">
        <v>6</v>
      </c>
      <c r="L4" s="16">
        <f ca="1">IF(OR(D4="",F4=""),"",IF(F4="Prismatique",J4*K4*I4/10^6,IF(COUNTIF(F4,"*creu*")=1,PI()*((((G4/2)^2-(H4/2)^2)/10^6)*I4),PI()*(((G4/2)^2)/10^6)*I4))*D4*E4)</f>
        <v>2695.68</v>
      </c>
      <c r="M4" s="3">
        <v>100</v>
      </c>
      <c r="N4" s="18">
        <f ca="1">L4+M4</f>
        <v>2795.68</v>
      </c>
    </row>
    <row r="5" spans="2:14" ht="21" customHeight="1">
      <c r="B5" s="2" t="s">
        <v>1</v>
      </c>
      <c r="C5" s="2" t="s">
        <v>9</v>
      </c>
      <c r="D5" s="4">
        <f t="shared" ref="D5:D36" ca="1" si="0">IF(COUNTBLANK($B5:$C5)&gt;0,"",VLOOKUP($C5,INDIRECT("T"&amp;$B5),2,0))</f>
        <v>7800</v>
      </c>
      <c r="E5" s="4">
        <f t="shared" ref="E5:E53" ca="1" si="1">IF(COUNTBLANK($B5:$C5)&gt;0,"",IF(F5="","",VLOOKUP($C5,INDIRECT("T"&amp;$B5),IF(F5="Prismatique",5,IF(COUNTIF(F5,"*Creux")=1,4,3)),0)))</f>
        <v>8</v>
      </c>
      <c r="F5" s="2" t="s">
        <v>63</v>
      </c>
      <c r="G5" s="4">
        <v>90</v>
      </c>
      <c r="H5" s="4">
        <v>40</v>
      </c>
      <c r="I5" s="4">
        <v>4</v>
      </c>
      <c r="L5" s="16">
        <f t="shared" ref="L5:L53" ca="1" si="2">IF(OR(D5="",F5=""),"",IF(F5="Prismatique",J5*K5*I5/10^6,IF(COUNTIF(F5,"*creu*")=1,PI()*((((G5/2)^2-(H5/2)^2)/10^6)*I5),PI()*(((G5/2)^2)/10^6)*I5))*D5*E5)</f>
        <v>1274.2299802960201</v>
      </c>
      <c r="M5" s="3">
        <v>100</v>
      </c>
      <c r="N5" s="18">
        <f ca="1">L5+M5</f>
        <v>1374.2299802960201</v>
      </c>
    </row>
    <row r="6" spans="2:14" ht="21" customHeight="1">
      <c r="B6" s="2" t="s">
        <v>3</v>
      </c>
      <c r="C6" s="2" t="s">
        <v>13</v>
      </c>
      <c r="D6" s="4">
        <f t="shared" ca="1" si="0"/>
        <v>8300</v>
      </c>
      <c r="E6" s="4" t="str">
        <f t="shared" ca="1" si="1"/>
        <v/>
      </c>
      <c r="L6" s="16" t="str">
        <f t="shared" ca="1" si="2"/>
        <v/>
      </c>
    </row>
    <row r="7" spans="2:14" ht="21" customHeight="1">
      <c r="D7" s="4" t="str">
        <f t="shared" ca="1" si="0"/>
        <v/>
      </c>
      <c r="E7" s="4" t="str">
        <f t="shared" ca="1" si="1"/>
        <v/>
      </c>
    </row>
    <row r="8" spans="2:14" ht="21" customHeight="1">
      <c r="D8" s="4" t="str">
        <f t="shared" ca="1" si="0"/>
        <v/>
      </c>
      <c r="E8" s="4" t="str">
        <f t="shared" ca="1" si="1"/>
        <v/>
      </c>
    </row>
    <row r="9" spans="2:14" ht="21" customHeight="1">
      <c r="D9" s="4" t="str">
        <f t="shared" ca="1" si="0"/>
        <v/>
      </c>
      <c r="E9" s="4" t="str">
        <f t="shared" ca="1" si="1"/>
        <v/>
      </c>
      <c r="L9" s="16" t="str">
        <f t="shared" ca="1" si="2"/>
        <v/>
      </c>
    </row>
    <row r="10" spans="2:14" ht="21" customHeight="1">
      <c r="D10" s="4" t="str">
        <f t="shared" ca="1" si="0"/>
        <v/>
      </c>
      <c r="E10" s="4" t="str">
        <f t="shared" ca="1" si="1"/>
        <v/>
      </c>
      <c r="L10" s="16" t="str">
        <f t="shared" ca="1" si="2"/>
        <v/>
      </c>
    </row>
    <row r="11" spans="2:14" ht="21" customHeight="1">
      <c r="D11" s="4" t="str">
        <f t="shared" ca="1" si="0"/>
        <v/>
      </c>
      <c r="E11" s="4" t="str">
        <f t="shared" ca="1" si="1"/>
        <v/>
      </c>
      <c r="L11" s="16" t="str">
        <f t="shared" ca="1" si="2"/>
        <v/>
      </c>
    </row>
    <row r="12" spans="2:14" ht="21" customHeight="1">
      <c r="D12" s="4" t="str">
        <f t="shared" ca="1" si="0"/>
        <v/>
      </c>
      <c r="E12" s="4" t="str">
        <f t="shared" ca="1" si="1"/>
        <v/>
      </c>
      <c r="L12" s="16" t="str">
        <f t="shared" ca="1" si="2"/>
        <v/>
      </c>
    </row>
    <row r="13" spans="2:14" ht="21" customHeight="1">
      <c r="D13" s="4" t="str">
        <f t="shared" ca="1" si="0"/>
        <v/>
      </c>
      <c r="E13" s="4" t="str">
        <f t="shared" ca="1" si="1"/>
        <v/>
      </c>
      <c r="L13" s="16" t="str">
        <f t="shared" ca="1" si="2"/>
        <v/>
      </c>
    </row>
    <row r="14" spans="2:14" ht="21" customHeight="1">
      <c r="D14" s="4" t="str">
        <f t="shared" ca="1" si="0"/>
        <v/>
      </c>
      <c r="E14" s="4" t="str">
        <f t="shared" ca="1" si="1"/>
        <v/>
      </c>
      <c r="L14" s="16" t="str">
        <f t="shared" ca="1" si="2"/>
        <v/>
      </c>
    </row>
    <row r="15" spans="2:14" ht="21" customHeight="1">
      <c r="D15" s="4" t="str">
        <f t="shared" ca="1" si="0"/>
        <v/>
      </c>
      <c r="E15" s="4" t="str">
        <f t="shared" ca="1" si="1"/>
        <v/>
      </c>
      <c r="L15" s="16" t="str">
        <f t="shared" ca="1" si="2"/>
        <v/>
      </c>
    </row>
    <row r="16" spans="2:14" ht="21" customHeight="1">
      <c r="D16" s="4" t="str">
        <f t="shared" ca="1" si="0"/>
        <v/>
      </c>
      <c r="E16" s="4" t="str">
        <f t="shared" ca="1" si="1"/>
        <v/>
      </c>
      <c r="L16" s="16" t="str">
        <f t="shared" ca="1" si="2"/>
        <v/>
      </c>
    </row>
    <row r="17" spans="4:12" ht="21" customHeight="1">
      <c r="D17" s="4" t="str">
        <f t="shared" ca="1" si="0"/>
        <v/>
      </c>
      <c r="E17" s="4" t="str">
        <f t="shared" ca="1" si="1"/>
        <v/>
      </c>
      <c r="L17" s="16" t="str">
        <f t="shared" ca="1" si="2"/>
        <v/>
      </c>
    </row>
    <row r="18" spans="4:12" ht="21" customHeight="1">
      <c r="D18" s="4" t="str">
        <f t="shared" ca="1" si="0"/>
        <v/>
      </c>
      <c r="E18" s="4" t="str">
        <f t="shared" ca="1" si="1"/>
        <v/>
      </c>
      <c r="L18" s="16" t="str">
        <f t="shared" ca="1" si="2"/>
        <v/>
      </c>
    </row>
    <row r="19" spans="4:12" ht="21" customHeight="1">
      <c r="D19" s="4" t="str">
        <f t="shared" ca="1" si="0"/>
        <v/>
      </c>
      <c r="E19" s="4" t="str">
        <f t="shared" ca="1" si="1"/>
        <v/>
      </c>
      <c r="L19" s="16" t="str">
        <f t="shared" ca="1" si="2"/>
        <v/>
      </c>
    </row>
    <row r="20" spans="4:12" ht="21" customHeight="1">
      <c r="D20" s="4" t="str">
        <f t="shared" ca="1" si="0"/>
        <v/>
      </c>
      <c r="E20" s="4" t="str">
        <f t="shared" ca="1" si="1"/>
        <v/>
      </c>
      <c r="L20" s="16" t="str">
        <f t="shared" ca="1" si="2"/>
        <v/>
      </c>
    </row>
    <row r="21" spans="4:12" ht="21" customHeight="1">
      <c r="D21" s="4" t="str">
        <f t="shared" ca="1" si="0"/>
        <v/>
      </c>
      <c r="E21" s="4" t="str">
        <f t="shared" ca="1" si="1"/>
        <v/>
      </c>
      <c r="L21" s="16" t="str">
        <f t="shared" ca="1" si="2"/>
        <v/>
      </c>
    </row>
    <row r="22" spans="4:12" ht="21" customHeight="1">
      <c r="D22" s="4" t="str">
        <f t="shared" ca="1" si="0"/>
        <v/>
      </c>
      <c r="E22" s="4" t="str">
        <f t="shared" ca="1" si="1"/>
        <v/>
      </c>
      <c r="L22" s="16" t="str">
        <f t="shared" ca="1" si="2"/>
        <v/>
      </c>
    </row>
    <row r="23" spans="4:12" ht="21" customHeight="1">
      <c r="D23" s="4" t="str">
        <f t="shared" ca="1" si="0"/>
        <v/>
      </c>
      <c r="E23" s="4" t="str">
        <f t="shared" ca="1" si="1"/>
        <v/>
      </c>
      <c r="L23" s="16" t="str">
        <f t="shared" ca="1" si="2"/>
        <v/>
      </c>
    </row>
    <row r="24" spans="4:12" ht="21" customHeight="1">
      <c r="D24" s="4" t="str">
        <f t="shared" ca="1" si="0"/>
        <v/>
      </c>
      <c r="E24" s="4" t="str">
        <f t="shared" ca="1" si="1"/>
        <v/>
      </c>
      <c r="L24" s="16" t="str">
        <f t="shared" ca="1" si="2"/>
        <v/>
      </c>
    </row>
    <row r="25" spans="4:12" ht="21" customHeight="1">
      <c r="D25" s="4" t="str">
        <f t="shared" ca="1" si="0"/>
        <v/>
      </c>
      <c r="E25" s="4" t="str">
        <f t="shared" ca="1" si="1"/>
        <v/>
      </c>
      <c r="L25" s="16" t="str">
        <f t="shared" ca="1" si="2"/>
        <v/>
      </c>
    </row>
    <row r="26" spans="4:12" ht="21" customHeight="1">
      <c r="D26" s="4" t="str">
        <f t="shared" ca="1" si="0"/>
        <v/>
      </c>
      <c r="E26" s="4" t="str">
        <f t="shared" ca="1" si="1"/>
        <v/>
      </c>
      <c r="L26" s="16" t="str">
        <f t="shared" ca="1" si="2"/>
        <v/>
      </c>
    </row>
    <row r="27" spans="4:12" ht="21" customHeight="1">
      <c r="D27" s="4" t="str">
        <f t="shared" ca="1" si="0"/>
        <v/>
      </c>
      <c r="E27" s="4" t="str">
        <f t="shared" ca="1" si="1"/>
        <v/>
      </c>
      <c r="L27" s="16" t="str">
        <f t="shared" ca="1" si="2"/>
        <v/>
      </c>
    </row>
    <row r="28" spans="4:12" ht="21" customHeight="1">
      <c r="D28" s="4" t="str">
        <f t="shared" ca="1" si="0"/>
        <v/>
      </c>
      <c r="E28" s="4" t="str">
        <f t="shared" ca="1" si="1"/>
        <v/>
      </c>
      <c r="L28" s="16" t="str">
        <f t="shared" ca="1" si="2"/>
        <v/>
      </c>
    </row>
    <row r="29" spans="4:12" ht="21" customHeight="1">
      <c r="D29" s="4" t="str">
        <f t="shared" ca="1" si="0"/>
        <v/>
      </c>
      <c r="E29" s="4" t="str">
        <f t="shared" ca="1" si="1"/>
        <v/>
      </c>
      <c r="L29" s="16" t="str">
        <f t="shared" ca="1" si="2"/>
        <v/>
      </c>
    </row>
    <row r="30" spans="4:12" ht="21" customHeight="1">
      <c r="D30" s="4" t="str">
        <f t="shared" ca="1" si="0"/>
        <v/>
      </c>
      <c r="E30" s="4" t="str">
        <f t="shared" ca="1" si="1"/>
        <v/>
      </c>
      <c r="L30" s="16" t="str">
        <f t="shared" ca="1" si="2"/>
        <v/>
      </c>
    </row>
    <row r="31" spans="4:12" ht="21" customHeight="1">
      <c r="D31" s="4" t="str">
        <f t="shared" ca="1" si="0"/>
        <v/>
      </c>
      <c r="E31" s="4" t="str">
        <f t="shared" ca="1" si="1"/>
        <v/>
      </c>
      <c r="L31" s="16" t="str">
        <f t="shared" ca="1" si="2"/>
        <v/>
      </c>
    </row>
    <row r="32" spans="4:12" ht="21" customHeight="1">
      <c r="D32" s="4" t="str">
        <f t="shared" ca="1" si="0"/>
        <v/>
      </c>
      <c r="E32" s="4" t="str">
        <f t="shared" ca="1" si="1"/>
        <v/>
      </c>
      <c r="L32" s="16" t="str">
        <f t="shared" ca="1" si="2"/>
        <v/>
      </c>
    </row>
    <row r="33" spans="4:12" ht="21" customHeight="1">
      <c r="D33" s="4" t="str">
        <f t="shared" ca="1" si="0"/>
        <v/>
      </c>
      <c r="E33" s="4" t="str">
        <f t="shared" ca="1" si="1"/>
        <v/>
      </c>
      <c r="L33" s="16" t="str">
        <f t="shared" ca="1" si="2"/>
        <v/>
      </c>
    </row>
    <row r="34" spans="4:12" ht="21" customHeight="1">
      <c r="D34" s="4" t="str">
        <f t="shared" ca="1" si="0"/>
        <v/>
      </c>
      <c r="E34" s="4" t="str">
        <f t="shared" ca="1" si="1"/>
        <v/>
      </c>
      <c r="L34" s="16" t="str">
        <f t="shared" ca="1" si="2"/>
        <v/>
      </c>
    </row>
    <row r="35" spans="4:12" ht="21" customHeight="1">
      <c r="D35" s="4" t="str">
        <f t="shared" ca="1" si="0"/>
        <v/>
      </c>
      <c r="E35" s="4" t="str">
        <f t="shared" ca="1" si="1"/>
        <v/>
      </c>
      <c r="L35" s="16" t="str">
        <f t="shared" ca="1" si="2"/>
        <v/>
      </c>
    </row>
    <row r="36" spans="4:12" ht="21" customHeight="1">
      <c r="D36" s="4" t="str">
        <f t="shared" ca="1" si="0"/>
        <v/>
      </c>
      <c r="E36" s="4" t="str">
        <f t="shared" ca="1" si="1"/>
        <v/>
      </c>
      <c r="L36" s="16" t="str">
        <f t="shared" ca="1" si="2"/>
        <v/>
      </c>
    </row>
    <row r="37" spans="4:12" ht="21" customHeight="1">
      <c r="D37" s="4" t="str">
        <f t="shared" ref="D37:D53" ca="1" si="3">IF(COUNTBLANK($B37:$C37)&gt;0,"",VLOOKUP($C37,INDIRECT("T"&amp;$B37),2,0))</f>
        <v/>
      </c>
      <c r="E37" s="4" t="str">
        <f t="shared" ca="1" si="1"/>
        <v/>
      </c>
      <c r="L37" s="16" t="str">
        <f t="shared" ca="1" si="2"/>
        <v/>
      </c>
    </row>
    <row r="38" spans="4:12" ht="21" customHeight="1">
      <c r="D38" s="4" t="str">
        <f t="shared" ca="1" si="3"/>
        <v/>
      </c>
      <c r="E38" s="4" t="str">
        <f t="shared" ca="1" si="1"/>
        <v/>
      </c>
      <c r="L38" s="16" t="str">
        <f t="shared" ca="1" si="2"/>
        <v/>
      </c>
    </row>
    <row r="39" spans="4:12" ht="21" customHeight="1">
      <c r="D39" s="4" t="str">
        <f t="shared" ca="1" si="3"/>
        <v/>
      </c>
      <c r="E39" s="4" t="str">
        <f t="shared" ca="1" si="1"/>
        <v/>
      </c>
      <c r="L39" s="16" t="str">
        <f t="shared" ca="1" si="2"/>
        <v/>
      </c>
    </row>
    <row r="40" spans="4:12" ht="21" customHeight="1">
      <c r="D40" s="4" t="str">
        <f t="shared" ca="1" si="3"/>
        <v/>
      </c>
      <c r="E40" s="4" t="str">
        <f t="shared" ca="1" si="1"/>
        <v/>
      </c>
      <c r="L40" s="16" t="str">
        <f t="shared" ca="1" si="2"/>
        <v/>
      </c>
    </row>
    <row r="41" spans="4:12" ht="21" customHeight="1">
      <c r="D41" s="4" t="str">
        <f t="shared" ca="1" si="3"/>
        <v/>
      </c>
      <c r="E41" s="4" t="str">
        <f t="shared" ca="1" si="1"/>
        <v/>
      </c>
      <c r="L41" s="16" t="str">
        <f t="shared" ca="1" si="2"/>
        <v/>
      </c>
    </row>
    <row r="42" spans="4:12" ht="21" customHeight="1">
      <c r="D42" s="4" t="str">
        <f t="shared" ca="1" si="3"/>
        <v/>
      </c>
      <c r="E42" s="4" t="str">
        <f t="shared" ca="1" si="1"/>
        <v/>
      </c>
      <c r="L42" s="16" t="str">
        <f t="shared" ca="1" si="2"/>
        <v/>
      </c>
    </row>
    <row r="43" spans="4:12" ht="21" customHeight="1">
      <c r="D43" s="4" t="str">
        <f t="shared" ca="1" si="3"/>
        <v/>
      </c>
      <c r="E43" s="4" t="str">
        <f t="shared" ca="1" si="1"/>
        <v/>
      </c>
      <c r="L43" s="16" t="str">
        <f t="shared" ca="1" si="2"/>
        <v/>
      </c>
    </row>
    <row r="44" spans="4:12" ht="21" customHeight="1">
      <c r="D44" s="4" t="str">
        <f t="shared" ca="1" si="3"/>
        <v/>
      </c>
      <c r="E44" s="4" t="str">
        <f t="shared" ca="1" si="1"/>
        <v/>
      </c>
      <c r="L44" s="16" t="str">
        <f t="shared" ca="1" si="2"/>
        <v/>
      </c>
    </row>
    <row r="45" spans="4:12" ht="21" customHeight="1">
      <c r="D45" s="4" t="str">
        <f t="shared" ca="1" si="3"/>
        <v/>
      </c>
      <c r="E45" s="4" t="str">
        <f t="shared" ca="1" si="1"/>
        <v/>
      </c>
      <c r="L45" s="16" t="str">
        <f t="shared" ca="1" si="2"/>
        <v/>
      </c>
    </row>
    <row r="46" spans="4:12" ht="21" customHeight="1">
      <c r="D46" s="4" t="str">
        <f t="shared" ca="1" si="3"/>
        <v/>
      </c>
      <c r="E46" s="4" t="str">
        <f t="shared" ca="1" si="1"/>
        <v/>
      </c>
      <c r="L46" s="16" t="str">
        <f t="shared" ca="1" si="2"/>
        <v/>
      </c>
    </row>
    <row r="47" spans="4:12" ht="21" customHeight="1">
      <c r="D47" s="4" t="str">
        <f t="shared" ca="1" si="3"/>
        <v/>
      </c>
      <c r="E47" s="4" t="str">
        <f t="shared" ca="1" si="1"/>
        <v/>
      </c>
      <c r="L47" s="16" t="str">
        <f t="shared" ca="1" si="2"/>
        <v/>
      </c>
    </row>
    <row r="48" spans="4:12" ht="21" customHeight="1">
      <c r="D48" s="4" t="str">
        <f t="shared" ca="1" si="3"/>
        <v/>
      </c>
      <c r="E48" s="4" t="str">
        <f t="shared" ca="1" si="1"/>
        <v/>
      </c>
      <c r="L48" s="16" t="str">
        <f t="shared" ca="1" si="2"/>
        <v/>
      </c>
    </row>
    <row r="49" spans="4:12" ht="21" customHeight="1">
      <c r="D49" s="4" t="str">
        <f t="shared" ca="1" si="3"/>
        <v/>
      </c>
      <c r="E49" s="4" t="str">
        <f t="shared" ca="1" si="1"/>
        <v/>
      </c>
      <c r="L49" s="16" t="str">
        <f t="shared" ca="1" si="2"/>
        <v/>
      </c>
    </row>
    <row r="50" spans="4:12" ht="21" customHeight="1">
      <c r="D50" s="4" t="str">
        <f t="shared" ca="1" si="3"/>
        <v/>
      </c>
      <c r="E50" s="4" t="str">
        <f t="shared" ca="1" si="1"/>
        <v/>
      </c>
      <c r="L50" s="16" t="str">
        <f t="shared" ca="1" si="2"/>
        <v/>
      </c>
    </row>
    <row r="51" spans="4:12" ht="21" customHeight="1">
      <c r="D51" s="4" t="str">
        <f t="shared" ca="1" si="3"/>
        <v/>
      </c>
      <c r="E51" s="4" t="str">
        <f t="shared" ca="1" si="1"/>
        <v/>
      </c>
      <c r="L51" s="16" t="str">
        <f t="shared" ca="1" si="2"/>
        <v/>
      </c>
    </row>
    <row r="52" spans="4:12" ht="21" customHeight="1">
      <c r="D52" s="4" t="str">
        <f t="shared" ca="1" si="3"/>
        <v/>
      </c>
      <c r="E52" s="4" t="str">
        <f t="shared" ca="1" si="1"/>
        <v/>
      </c>
      <c r="L52" s="16" t="str">
        <f t="shared" ca="1" si="2"/>
        <v/>
      </c>
    </row>
    <row r="53" spans="4:12" ht="21" customHeight="1">
      <c r="D53" s="4" t="str">
        <f t="shared" ca="1" si="3"/>
        <v/>
      </c>
      <c r="E53" s="4" t="str">
        <f t="shared" ca="1" si="1"/>
        <v/>
      </c>
      <c r="L53" s="16" t="str">
        <f t="shared" ca="1" si="2"/>
        <v/>
      </c>
    </row>
  </sheetData>
  <mergeCells count="8">
    <mergeCell ref="M2:M3"/>
    <mergeCell ref="N2:N3"/>
    <mergeCell ref="D2:D3"/>
    <mergeCell ref="E2:E3"/>
    <mergeCell ref="B2:C2"/>
    <mergeCell ref="F2:F3"/>
    <mergeCell ref="G2:K2"/>
    <mergeCell ref="L2:L3"/>
  </mergeCells>
  <conditionalFormatting sqref="B4:N1048576">
    <cfRule type="expression" dxfId="5" priority="3">
      <formula>AND($B4&lt;&gt;"",MOD(ROW(),2)=1)</formula>
    </cfRule>
    <cfRule type="expression" dxfId="4" priority="4">
      <formula>AND($B4&lt;&gt;"",MOD(ROW(),2)=0)</formula>
    </cfRule>
  </conditionalFormatting>
  <dataValidations count="8">
    <dataValidation type="list" allowBlank="1" showInputMessage="1" showErrorMessage="1" sqref="B3:B1048576">
      <formula1>Matière</formula1>
    </dataValidation>
    <dataValidation type="list" allowBlank="1" showInputMessage="1" showErrorMessage="1" sqref="C3:C1048576">
      <formula1>INDIRECT($B3)</formula1>
    </dataValidation>
    <dataValidation type="custom" allowBlank="1" showInputMessage="1" showErrorMessage="1" errorTitle="Diamètre Intérieure" error="1 - C'est uniquement pour les Bruts Cylindrique Creux_x000a_2 - La valeur de diamètre doit etre plus grande que 0_x000a_3 - La valeur de diamètre int. doit etre plus moins que la diamètre ext." promptTitle="Diamètre Intérieure" prompt="C'est uniquement pour les Bruts Cylindrique Creux" sqref="H4:H1048576">
      <formula1>AND(COUNTIF(F4,"*creu*")=1,H4&gt;0,H4&lt;G4)</formula1>
    </dataValidation>
    <dataValidation type="decimal" operator="greaterThan" allowBlank="1" showInputMessage="1" showErrorMessage="1" errorTitle="Longueur" error="La valeur de Longueur doit etre plus grande que 0" sqref="I4:I1048576">
      <formula1>0</formula1>
    </dataValidation>
    <dataValidation type="custom" allowBlank="1" showInputMessage="1" showErrorMessage="1" errorTitle="Hauteur" error="1 - C'est uniquement pour les Bruts Prismatiques_x000a_2 - La valeur de Hauteur doit etre plus grande que 0" promptTitle="Hauteur" prompt="C'est uniquement pour les Bruts Prismatiques" sqref="K4:K1048576">
      <formula1>AND(F4="Prismatique",K4&gt;0)</formula1>
    </dataValidation>
    <dataValidation type="custom" allowBlank="1" showInputMessage="1" showErrorMessage="1" errorTitle="Largeur" error="1 - C'est uniquement pour les Bruts Prismatiques_x000a_2 - La valeur de largeur doit etre plus grande que 0" promptTitle="Largeur" prompt="C'est uniquement pour les Bruts Prismatiques" sqref="J4:J1048576">
      <formula1>AND(F4="Prismatique",J4&gt;0)</formula1>
    </dataValidation>
    <dataValidation type="custom" allowBlank="1" showInputMessage="1" showErrorMessage="1" errorTitle="Diamètre Extérieure" error="1 - C'est uniquement pour les Brut Cylindrique_x000a_2 - La valeur de diamètre doit etre plus grande que 0" promptTitle="Diamètre Extérieure" prompt="C'est uniquement pour les Brut Cylindrique" sqref="G4:G1048576">
      <formula1>AND(COUNTIF(F4,"Cylind*")=1,G4&gt;0)</formula1>
    </dataValidation>
    <dataValidation type="list" allowBlank="1" showInputMessage="1" showErrorMessage="1" sqref="F4:F1048576">
      <formula1>BrutA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ayfa2"/>
  <dimension ref="B1:AA53"/>
  <sheetViews>
    <sheetView showGridLines="0" showZeros="0" topLeftCell="B1" zoomScaleNormal="100" workbookViewId="0">
      <selection activeCell="J10" sqref="J10"/>
    </sheetView>
  </sheetViews>
  <sheetFormatPr defaultColWidth="9.140625" defaultRowHeight="21" customHeight="1"/>
  <cols>
    <col min="1" max="1" width="1" style="1" customWidth="1"/>
    <col min="2" max="2" width="17.28515625" style="1" customWidth="1"/>
    <col min="3" max="3" width="11.28515625" style="20" customWidth="1"/>
    <col min="4" max="4" width="12.42578125" style="20" customWidth="1"/>
    <col min="5" max="5" width="13.5703125" style="4" customWidth="1"/>
    <col min="6" max="6" width="15.85546875" style="4" customWidth="1"/>
    <col min="7" max="7" width="15.42578125" style="20" customWidth="1"/>
    <col min="8" max="9" width="17.7109375" style="4" customWidth="1"/>
    <col min="10" max="12" width="13.42578125" style="4" customWidth="1"/>
    <col min="13" max="13" width="12.42578125" style="70" customWidth="1"/>
    <col min="14" max="14" width="17.5703125" style="16" customWidth="1"/>
    <col min="15" max="15" width="13.5703125" style="4" customWidth="1"/>
    <col min="16" max="16" width="15" style="27" customWidth="1"/>
    <col min="17" max="17" width="13.140625" style="26" customWidth="1"/>
    <col min="18" max="18" width="15" style="23" customWidth="1"/>
    <col min="19" max="19" width="9.140625" style="28"/>
    <col min="20" max="20" width="9.85546875" style="25" customWidth="1"/>
    <col min="21" max="21" width="10.85546875" style="23" customWidth="1"/>
    <col min="22" max="22" width="10.140625" style="23" customWidth="1"/>
    <col min="23" max="23" width="11.85546875" style="35" customWidth="1"/>
    <col min="24" max="24" width="11.42578125" style="35" customWidth="1"/>
    <col min="25" max="25" width="11.42578125" style="73" customWidth="1"/>
    <col min="26" max="27" width="11.42578125" style="16" customWidth="1"/>
    <col min="28" max="16384" width="9.140625" style="1"/>
  </cols>
  <sheetData>
    <row r="1" spans="2:27" ht="5.25" customHeight="1">
      <c r="C1" s="36"/>
    </row>
    <row r="2" spans="2:27" ht="21" customHeight="1">
      <c r="B2" s="45" t="s">
        <v>75</v>
      </c>
      <c r="C2" s="49" t="s">
        <v>27</v>
      </c>
      <c r="D2" s="49"/>
      <c r="E2" s="47" t="s">
        <v>29</v>
      </c>
      <c r="F2" s="45" t="s">
        <v>28</v>
      </c>
      <c r="G2" s="49" t="s">
        <v>30</v>
      </c>
      <c r="H2" s="51" t="s">
        <v>40</v>
      </c>
      <c r="I2" s="51"/>
      <c r="J2" s="51"/>
      <c r="K2" s="51"/>
      <c r="L2" s="51"/>
      <c r="M2" s="71" t="s">
        <v>78</v>
      </c>
      <c r="N2" s="47" t="s">
        <v>79</v>
      </c>
      <c r="O2" s="47" t="s">
        <v>42</v>
      </c>
      <c r="P2" s="53" t="s">
        <v>43</v>
      </c>
      <c r="Q2" s="53" t="s">
        <v>45</v>
      </c>
      <c r="R2" s="47" t="s">
        <v>44</v>
      </c>
      <c r="S2" s="55" t="s">
        <v>46</v>
      </c>
      <c r="T2" s="53" t="s">
        <v>47</v>
      </c>
      <c r="U2" s="47" t="s">
        <v>48</v>
      </c>
      <c r="V2" s="47"/>
      <c r="W2" s="47" t="s">
        <v>55</v>
      </c>
      <c r="X2" s="47" t="s">
        <v>56</v>
      </c>
      <c r="Y2" s="74" t="s">
        <v>80</v>
      </c>
      <c r="Z2" s="45" t="s">
        <v>81</v>
      </c>
      <c r="AA2" s="45" t="s">
        <v>82</v>
      </c>
    </row>
    <row r="3" spans="2:27" ht="27" customHeight="1" thickBot="1">
      <c r="B3" s="46"/>
      <c r="C3" s="21" t="s">
        <v>0</v>
      </c>
      <c r="D3" s="21" t="s">
        <v>7</v>
      </c>
      <c r="E3" s="48"/>
      <c r="F3" s="46"/>
      <c r="G3" s="50"/>
      <c r="H3" s="19" t="s">
        <v>59</v>
      </c>
      <c r="I3" s="19" t="s">
        <v>60</v>
      </c>
      <c r="J3" s="22" t="s">
        <v>41</v>
      </c>
      <c r="K3" s="22" t="s">
        <v>36</v>
      </c>
      <c r="L3" s="22" t="s">
        <v>37</v>
      </c>
      <c r="M3" s="72"/>
      <c r="N3" s="52"/>
      <c r="O3" s="48"/>
      <c r="P3" s="54"/>
      <c r="Q3" s="54"/>
      <c r="R3" s="48"/>
      <c r="S3" s="56"/>
      <c r="T3" s="54"/>
      <c r="U3" s="24" t="s">
        <v>53</v>
      </c>
      <c r="V3" s="24" t="s">
        <v>54</v>
      </c>
      <c r="W3" s="48"/>
      <c r="X3" s="48"/>
      <c r="Y3" s="75"/>
      <c r="Z3" s="46"/>
      <c r="AA3" s="46"/>
    </row>
    <row r="4" spans="2:27" ht="21" customHeight="1" thickTop="1">
      <c r="B4" s="36">
        <v>279587250</v>
      </c>
      <c r="C4" s="20" t="s">
        <v>3</v>
      </c>
      <c r="D4" s="20" t="s">
        <v>72</v>
      </c>
      <c r="E4" s="4">
        <f ca="1">IF(COUNTBLANK($C4:$D4)&gt;0,"",VLOOKUP($D4,INDIRECT("T"&amp;$C4),2,0))</f>
        <v>7800</v>
      </c>
      <c r="F4" s="4">
        <f ca="1">IF(COUNTBLANK($C4:$D4)&gt;0,"",IF(G4="","",VLOOKUP($D4,INDIRECT("T"&amp;$C4),IF(G4="Prismatique",5,IF(COUNTIF(G4,"*Creux")=1,4,3)),0)))</f>
        <v>3</v>
      </c>
      <c r="G4" s="20" t="s">
        <v>62</v>
      </c>
      <c r="H4" s="4">
        <v>60</v>
      </c>
      <c r="J4" s="4">
        <v>120</v>
      </c>
      <c r="N4" s="16">
        <f ca="1">IF(OR(E4="",G4=""),"",IF(G4="Prismatique",K4*L4*J4/10^9,IF(COUNTIF(G4,"*creu*")=1,PI()*((((H4/2)^2-(I4/2)^2)/10^6)*J4/10^3),PI()*(((H4/2)^2)/10^6)*J4/10^3))*E4*F4)</f>
        <v>7.9394329541521254</v>
      </c>
      <c r="O4" s="4">
        <v>60</v>
      </c>
      <c r="P4" s="27">
        <v>60</v>
      </c>
      <c r="Q4" s="26">
        <v>45</v>
      </c>
      <c r="R4" s="16">
        <v>10</v>
      </c>
      <c r="S4" s="28">
        <v>100</v>
      </c>
      <c r="T4" s="25">
        <f t="shared" ref="T4:T35" si="0">IF(OR(C4="",COUNTBLANK(R4:S4)&gt;0),"",(R4*S4+P4+Q4)/60)</f>
        <v>18.416666666666668</v>
      </c>
      <c r="U4" s="16" t="s">
        <v>67</v>
      </c>
      <c r="V4" s="4">
        <f t="shared" ref="V4:V35" ca="1" si="1">IF(OR(C4="",U4=""),"",VLOOKUP($U4,INDIRECT("T"&amp;$U$2),2,0))</f>
        <v>40</v>
      </c>
      <c r="W4" s="16">
        <f ca="1">IF(OR(T4="",O4=""),"",IFERROR(T4*O4+N4*S4+V4,""))</f>
        <v>1938.9432954152126</v>
      </c>
      <c r="X4" s="16">
        <f ca="1">IFERROR(W4/S4,"")</f>
        <v>19.389432954152127</v>
      </c>
    </row>
    <row r="5" spans="2:27" ht="21" customHeight="1">
      <c r="B5" s="36" t="s">
        <v>76</v>
      </c>
      <c r="C5" s="20" t="s">
        <v>4</v>
      </c>
      <c r="D5" s="20" t="s">
        <v>17</v>
      </c>
      <c r="E5" s="4">
        <f t="shared" ref="E5:E53" ca="1" si="2">IF(COUNTBLANK($C5:$D5)&gt;0,"",VLOOKUP($D5,INDIRECT("T"&amp;$C5),2,0))</f>
        <v>4900</v>
      </c>
      <c r="F5" s="4">
        <f t="shared" ref="F5:F53" ca="1" si="3">IF(COUNTBLANK($C5:$D5)&gt;0,"",IF(G5="","",VLOOKUP($D5,INDIRECT("T"&amp;$C5),IF(G5="Prismatique",5,IF(COUNTIF(G5,"*Creux")=1,4,3)),0)))</f>
        <v>10</v>
      </c>
      <c r="G5" s="20" t="s">
        <v>34</v>
      </c>
      <c r="J5" s="4">
        <v>100</v>
      </c>
      <c r="K5" s="4">
        <v>40</v>
      </c>
      <c r="L5" s="4">
        <v>20</v>
      </c>
      <c r="N5" s="16">
        <f t="shared" ref="N5:N53" ca="1" si="4">IF(OR(E5="",G5=""),"",IF(G5="Prismatique",K5*L5*J5/10^9,IF(COUNTIF(G5,"*creu*")=1,PI()*((((H5/2)^2-(I5/2)^2)/10^6)*J5/10^3),PI()*(((H5/2)^2)/10^6)*J5/10^3))*E5*F5)</f>
        <v>3.92</v>
      </c>
      <c r="R5" s="16"/>
      <c r="T5" s="25" t="str">
        <f t="shared" si="0"/>
        <v/>
      </c>
      <c r="U5" s="16"/>
      <c r="V5" s="4" t="str">
        <f t="shared" ca="1" si="1"/>
        <v/>
      </c>
      <c r="W5" s="16" t="str">
        <f t="shared" ref="W5:W53" si="5">IF(OR(T5="",O5=""),"",IFERROR(T5*O5+N5*S5+V5,""))</f>
        <v/>
      </c>
      <c r="X5" s="16" t="str">
        <f t="shared" ref="X5:X53" si="6">IFERROR(W5/S5,"")</f>
        <v/>
      </c>
    </row>
    <row r="6" spans="2:27" ht="21" customHeight="1">
      <c r="B6" s="36" t="s">
        <v>77</v>
      </c>
      <c r="C6" s="20" t="s">
        <v>5</v>
      </c>
      <c r="D6" s="20" t="s">
        <v>22</v>
      </c>
      <c r="E6" s="4">
        <f t="shared" ca="1" si="2"/>
        <v>5550</v>
      </c>
      <c r="F6" s="4">
        <f t="shared" ca="1" si="3"/>
        <v>10</v>
      </c>
      <c r="G6" s="20" t="s">
        <v>63</v>
      </c>
      <c r="H6" s="4">
        <v>70</v>
      </c>
      <c r="I6" s="4">
        <v>50</v>
      </c>
      <c r="J6" s="4">
        <v>330</v>
      </c>
      <c r="N6" s="16">
        <f t="shared" ca="1" si="4"/>
        <v>34.522961670298237</v>
      </c>
      <c r="R6" s="16"/>
      <c r="T6" s="25" t="str">
        <f t="shared" si="0"/>
        <v/>
      </c>
      <c r="U6" s="16"/>
      <c r="V6" s="4" t="str">
        <f t="shared" ca="1" si="1"/>
        <v/>
      </c>
      <c r="W6" s="16" t="str">
        <f t="shared" si="5"/>
        <v/>
      </c>
      <c r="X6" s="16" t="str">
        <f t="shared" si="6"/>
        <v/>
      </c>
    </row>
    <row r="7" spans="2:27" ht="21" customHeight="1">
      <c r="B7" s="36"/>
      <c r="C7" s="36"/>
      <c r="D7" s="36"/>
      <c r="E7" s="4" t="str">
        <f t="shared" ca="1" si="2"/>
        <v/>
      </c>
      <c r="F7" s="4" t="str">
        <f t="shared" ref="F7:F11" ca="1" si="7">IF(COUNTBLANK($C7:$D7)&gt;0,"",IF(G7="","",VLOOKUP($D7,INDIRECT("T"&amp;$C7),IF(G7="Prismatique",5,IF(COUNTIF(G7,"*Creux")=1,4,3)),0)))</f>
        <v/>
      </c>
      <c r="G7" s="36"/>
      <c r="N7" s="16" t="str">
        <f t="shared" ref="N7:N11" ca="1" si="8">IF(OR(E7="",G7=""),"",IF(G7="Prismatique",K7*L7*J7/10^9,IF(COUNTIF(G7,"*creu*")=1,PI()*((((H7/2)^2-(I7/2)^2)/10^6)*J7/10^3),PI()*(((H7/2)^2)/10^6)*J7/10^3))*E7*F7)</f>
        <v/>
      </c>
      <c r="R7" s="36"/>
      <c r="T7" s="25" t="str">
        <f t="shared" ref="T7:T11" si="9">IF(OR(C7="",COUNTBLANK(R7:S7)&gt;0),"",(R7*S7+P7+Q7)/60)</f>
        <v/>
      </c>
      <c r="U7" s="36"/>
      <c r="V7" s="36" t="str">
        <f t="shared" ref="V7:V11" ca="1" si="10">IF(OR(C7="",U7=""),"",VLOOKUP($U7,INDIRECT("T"&amp;$U$2),2,0))</f>
        <v/>
      </c>
      <c r="W7" s="35" t="str">
        <f t="shared" ref="W7:W11" si="11">IF(OR(T7="",O7=""),"",IFERROR(T7*O7+N7*S7+V7,""))</f>
        <v/>
      </c>
      <c r="X7" s="35" t="str">
        <f t="shared" ref="X7:X11" si="12">IFERROR(W7/S7,"")</f>
        <v/>
      </c>
    </row>
    <row r="8" spans="2:27" ht="21" customHeight="1">
      <c r="B8" s="36"/>
      <c r="C8" s="36"/>
      <c r="D8" s="36"/>
      <c r="E8" s="4" t="str">
        <f t="shared" ca="1" si="2"/>
        <v/>
      </c>
      <c r="F8" s="4" t="str">
        <f t="shared" ca="1" si="7"/>
        <v/>
      </c>
      <c r="G8" s="36"/>
      <c r="N8" s="16" t="str">
        <f t="shared" ca="1" si="8"/>
        <v/>
      </c>
      <c r="R8" s="36"/>
      <c r="T8" s="25" t="str">
        <f t="shared" si="9"/>
        <v/>
      </c>
      <c r="U8" s="36"/>
      <c r="V8" s="36" t="str">
        <f t="shared" ca="1" si="10"/>
        <v/>
      </c>
      <c r="W8" s="35" t="str">
        <f t="shared" si="11"/>
        <v/>
      </c>
      <c r="X8" s="35" t="str">
        <f t="shared" si="12"/>
        <v/>
      </c>
    </row>
    <row r="9" spans="2:27" ht="21" customHeight="1">
      <c r="B9" s="36"/>
      <c r="C9" s="36"/>
      <c r="D9" s="36"/>
      <c r="E9" s="4" t="str">
        <f t="shared" ca="1" si="2"/>
        <v/>
      </c>
      <c r="F9" s="4" t="str">
        <f t="shared" ca="1" si="7"/>
        <v/>
      </c>
      <c r="G9" s="36"/>
      <c r="N9" s="16" t="str">
        <f t="shared" ca="1" si="8"/>
        <v/>
      </c>
      <c r="R9" s="36"/>
      <c r="T9" s="25" t="str">
        <f t="shared" si="9"/>
        <v/>
      </c>
      <c r="U9" s="36"/>
      <c r="V9" s="36" t="str">
        <f t="shared" ca="1" si="10"/>
        <v/>
      </c>
      <c r="W9" s="35" t="str">
        <f t="shared" si="11"/>
        <v/>
      </c>
      <c r="X9" s="35" t="str">
        <f t="shared" si="12"/>
        <v/>
      </c>
    </row>
    <row r="10" spans="2:27" ht="21" customHeight="1">
      <c r="B10" s="36"/>
      <c r="C10" s="36"/>
      <c r="D10" s="36"/>
      <c r="E10" s="4" t="str">
        <f t="shared" ca="1" si="2"/>
        <v/>
      </c>
      <c r="F10" s="4" t="str">
        <f t="shared" ca="1" si="7"/>
        <v/>
      </c>
      <c r="G10" s="36"/>
      <c r="N10" s="16" t="str">
        <f t="shared" ca="1" si="8"/>
        <v/>
      </c>
      <c r="R10" s="36"/>
      <c r="T10" s="25" t="str">
        <f t="shared" si="9"/>
        <v/>
      </c>
      <c r="U10" s="36"/>
      <c r="V10" s="36" t="str">
        <f t="shared" ca="1" si="10"/>
        <v/>
      </c>
      <c r="W10" s="35" t="str">
        <f t="shared" si="11"/>
        <v/>
      </c>
      <c r="X10" s="35" t="str">
        <f t="shared" si="12"/>
        <v/>
      </c>
    </row>
    <row r="11" spans="2:27" ht="21" customHeight="1">
      <c r="B11" s="36"/>
      <c r="C11" s="36"/>
      <c r="D11" s="36"/>
      <c r="E11" s="4" t="str">
        <f t="shared" ca="1" si="2"/>
        <v/>
      </c>
      <c r="F11" s="4" t="str">
        <f t="shared" ca="1" si="7"/>
        <v/>
      </c>
      <c r="G11" s="36"/>
      <c r="N11" s="16" t="str">
        <f t="shared" ca="1" si="8"/>
        <v/>
      </c>
      <c r="R11" s="36"/>
      <c r="T11" s="25" t="str">
        <f t="shared" si="9"/>
        <v/>
      </c>
      <c r="U11" s="36"/>
      <c r="V11" s="36" t="str">
        <f t="shared" ca="1" si="10"/>
        <v/>
      </c>
      <c r="W11" s="35" t="str">
        <f t="shared" si="11"/>
        <v/>
      </c>
      <c r="X11" s="35" t="str">
        <f t="shared" si="12"/>
        <v/>
      </c>
    </row>
    <row r="12" spans="2:27" ht="21" customHeight="1">
      <c r="B12" s="36"/>
      <c r="C12" s="36"/>
      <c r="D12" s="36"/>
      <c r="E12" s="4" t="str">
        <f t="shared" ca="1" si="2"/>
        <v/>
      </c>
      <c r="F12" s="4" t="str">
        <f t="shared" ref="F12:F13" ca="1" si="13">IF(COUNTBLANK($C12:$D12)&gt;0,"",IF(G12="","",VLOOKUP($D12,INDIRECT("T"&amp;$C12),IF(G12="Prismatique",5,IF(COUNTIF(G12,"*Creux")=1,4,3)),0)))</f>
        <v/>
      </c>
      <c r="G12" s="36"/>
      <c r="N12" s="16" t="str">
        <f t="shared" ref="N12:N13" ca="1" si="14">IF(OR(E12="",G12=""),"",IF(G12="Prismatique",K12*L12*J12/10^9,IF(COUNTIF(G12,"*creu*")=1,PI()*((((H12/2)^2-(I12/2)^2)/10^6)*J12/10^3),PI()*(((H12/2)^2)/10^6)*J12/10^3))*E12*F12)</f>
        <v/>
      </c>
      <c r="R12" s="36"/>
      <c r="T12" s="25" t="str">
        <f t="shared" ref="T12:T13" si="15">IF(OR(C12="",COUNTBLANK(R12:S12)&gt;0),"",(R12*S12+P12+Q12)/60)</f>
        <v/>
      </c>
      <c r="U12" s="36"/>
      <c r="V12" s="36" t="str">
        <f t="shared" ref="V12:V13" ca="1" si="16">IF(OR(C12="",U12=""),"",VLOOKUP($U12,INDIRECT("T"&amp;$U$2),2,0))</f>
        <v/>
      </c>
      <c r="W12" s="35" t="str">
        <f t="shared" ref="W12:W13" si="17">IF(OR(T12="",O12=""),"",IFERROR(T12*O12+N12*S12+V12,""))</f>
        <v/>
      </c>
      <c r="X12" s="35" t="str">
        <f t="shared" ref="X12:X13" si="18">IFERROR(W12/S12,"")</f>
        <v/>
      </c>
    </row>
    <row r="13" spans="2:27" ht="21" customHeight="1">
      <c r="B13" s="36"/>
      <c r="C13" s="36"/>
      <c r="D13" s="36"/>
      <c r="E13" s="4" t="str">
        <f t="shared" ca="1" si="2"/>
        <v/>
      </c>
      <c r="F13" s="4" t="str">
        <f t="shared" ca="1" si="13"/>
        <v/>
      </c>
      <c r="G13" s="36"/>
      <c r="N13" s="16" t="str">
        <f t="shared" ca="1" si="14"/>
        <v/>
      </c>
      <c r="R13" s="36"/>
      <c r="T13" s="25" t="str">
        <f t="shared" si="15"/>
        <v/>
      </c>
      <c r="U13" s="36"/>
      <c r="V13" s="36" t="str">
        <f t="shared" ca="1" si="16"/>
        <v/>
      </c>
      <c r="W13" s="35" t="str">
        <f t="shared" si="17"/>
        <v/>
      </c>
      <c r="X13" s="35" t="str">
        <f t="shared" si="18"/>
        <v/>
      </c>
    </row>
    <row r="14" spans="2:27" ht="21" customHeight="1">
      <c r="E14" s="4" t="str">
        <f t="shared" ca="1" si="2"/>
        <v/>
      </c>
      <c r="F14" s="4" t="str">
        <f t="shared" ca="1" si="3"/>
        <v/>
      </c>
      <c r="N14" s="16" t="str">
        <f t="shared" ca="1" si="4"/>
        <v/>
      </c>
      <c r="T14" s="25" t="str">
        <f t="shared" si="0"/>
        <v/>
      </c>
      <c r="V14" s="23" t="str">
        <f t="shared" ca="1" si="1"/>
        <v/>
      </c>
      <c r="W14" s="35" t="str">
        <f t="shared" si="5"/>
        <v/>
      </c>
      <c r="X14" s="35" t="str">
        <f t="shared" si="6"/>
        <v/>
      </c>
    </row>
    <row r="15" spans="2:27" ht="21" customHeight="1">
      <c r="E15" s="4" t="str">
        <f t="shared" ca="1" si="2"/>
        <v/>
      </c>
      <c r="F15" s="4" t="str">
        <f t="shared" ca="1" si="3"/>
        <v/>
      </c>
      <c r="N15" s="16" t="str">
        <f t="shared" ca="1" si="4"/>
        <v/>
      </c>
      <c r="T15" s="25" t="str">
        <f t="shared" si="0"/>
        <v/>
      </c>
      <c r="V15" s="23" t="str">
        <f t="shared" ca="1" si="1"/>
        <v/>
      </c>
      <c r="W15" s="35" t="str">
        <f t="shared" si="5"/>
        <v/>
      </c>
      <c r="X15" s="35" t="str">
        <f t="shared" si="6"/>
        <v/>
      </c>
    </row>
    <row r="16" spans="2:27" ht="21" customHeight="1">
      <c r="E16" s="4" t="str">
        <f t="shared" ca="1" si="2"/>
        <v/>
      </c>
      <c r="F16" s="4" t="str">
        <f t="shared" ca="1" si="3"/>
        <v/>
      </c>
      <c r="N16" s="16" t="str">
        <f t="shared" ca="1" si="4"/>
        <v/>
      </c>
      <c r="T16" s="25" t="str">
        <f t="shared" si="0"/>
        <v/>
      </c>
      <c r="V16" s="23" t="str">
        <f t="shared" ca="1" si="1"/>
        <v/>
      </c>
      <c r="W16" s="35" t="str">
        <f t="shared" si="5"/>
        <v/>
      </c>
      <c r="X16" s="35" t="str">
        <f t="shared" si="6"/>
        <v/>
      </c>
    </row>
    <row r="17" spans="5:24" ht="21" customHeight="1">
      <c r="E17" s="4" t="str">
        <f t="shared" ca="1" si="2"/>
        <v/>
      </c>
      <c r="F17" s="4" t="str">
        <f t="shared" ca="1" si="3"/>
        <v/>
      </c>
      <c r="N17" s="16" t="str">
        <f t="shared" ca="1" si="4"/>
        <v/>
      </c>
      <c r="T17" s="25" t="str">
        <f t="shared" si="0"/>
        <v/>
      </c>
      <c r="V17" s="23" t="str">
        <f t="shared" ca="1" si="1"/>
        <v/>
      </c>
      <c r="W17" s="35" t="str">
        <f t="shared" si="5"/>
        <v/>
      </c>
      <c r="X17" s="35" t="str">
        <f t="shared" si="6"/>
        <v/>
      </c>
    </row>
    <row r="18" spans="5:24" ht="21" customHeight="1">
      <c r="E18" s="4" t="str">
        <f t="shared" ca="1" si="2"/>
        <v/>
      </c>
      <c r="F18" s="4" t="str">
        <f t="shared" ca="1" si="3"/>
        <v/>
      </c>
      <c r="N18" s="16" t="str">
        <f t="shared" ca="1" si="4"/>
        <v/>
      </c>
      <c r="T18" s="25" t="str">
        <f t="shared" si="0"/>
        <v/>
      </c>
      <c r="V18" s="23" t="str">
        <f t="shared" ca="1" si="1"/>
        <v/>
      </c>
      <c r="W18" s="35" t="str">
        <f t="shared" si="5"/>
        <v/>
      </c>
      <c r="X18" s="35" t="str">
        <f t="shared" si="6"/>
        <v/>
      </c>
    </row>
    <row r="19" spans="5:24" ht="21" customHeight="1">
      <c r="E19" s="4" t="str">
        <f t="shared" ca="1" si="2"/>
        <v/>
      </c>
      <c r="F19" s="4" t="str">
        <f t="shared" ca="1" si="3"/>
        <v/>
      </c>
      <c r="N19" s="16" t="str">
        <f t="shared" ca="1" si="4"/>
        <v/>
      </c>
      <c r="T19" s="25" t="str">
        <f t="shared" si="0"/>
        <v/>
      </c>
      <c r="V19" s="23" t="str">
        <f t="shared" ca="1" si="1"/>
        <v/>
      </c>
      <c r="W19" s="35" t="str">
        <f t="shared" si="5"/>
        <v/>
      </c>
      <c r="X19" s="35" t="str">
        <f t="shared" si="6"/>
        <v/>
      </c>
    </row>
    <row r="20" spans="5:24" ht="21" customHeight="1">
      <c r="E20" s="4" t="str">
        <f t="shared" ca="1" si="2"/>
        <v/>
      </c>
      <c r="F20" s="4" t="str">
        <f t="shared" ca="1" si="3"/>
        <v/>
      </c>
      <c r="N20" s="16" t="str">
        <f t="shared" ca="1" si="4"/>
        <v/>
      </c>
      <c r="T20" s="25" t="str">
        <f t="shared" si="0"/>
        <v/>
      </c>
      <c r="V20" s="23" t="str">
        <f t="shared" ca="1" si="1"/>
        <v/>
      </c>
      <c r="W20" s="35" t="str">
        <f t="shared" si="5"/>
        <v/>
      </c>
      <c r="X20" s="35" t="str">
        <f t="shared" si="6"/>
        <v/>
      </c>
    </row>
    <row r="21" spans="5:24" ht="21" customHeight="1">
      <c r="E21" s="4" t="str">
        <f t="shared" ca="1" si="2"/>
        <v/>
      </c>
      <c r="F21" s="4" t="str">
        <f t="shared" ca="1" si="3"/>
        <v/>
      </c>
      <c r="N21" s="16" t="str">
        <f t="shared" ca="1" si="4"/>
        <v/>
      </c>
      <c r="T21" s="25" t="str">
        <f t="shared" si="0"/>
        <v/>
      </c>
      <c r="V21" s="23" t="str">
        <f t="shared" ca="1" si="1"/>
        <v/>
      </c>
      <c r="W21" s="35" t="str">
        <f t="shared" si="5"/>
        <v/>
      </c>
      <c r="X21" s="35" t="str">
        <f t="shared" si="6"/>
        <v/>
      </c>
    </row>
    <row r="22" spans="5:24" ht="21" customHeight="1">
      <c r="E22" s="4" t="str">
        <f t="shared" ca="1" si="2"/>
        <v/>
      </c>
      <c r="F22" s="4" t="str">
        <f t="shared" ca="1" si="3"/>
        <v/>
      </c>
      <c r="N22" s="16" t="str">
        <f t="shared" ca="1" si="4"/>
        <v/>
      </c>
      <c r="T22" s="25" t="str">
        <f t="shared" si="0"/>
        <v/>
      </c>
      <c r="V22" s="23" t="str">
        <f t="shared" ca="1" si="1"/>
        <v/>
      </c>
      <c r="W22" s="35" t="str">
        <f t="shared" si="5"/>
        <v/>
      </c>
      <c r="X22" s="35" t="str">
        <f t="shared" si="6"/>
        <v/>
      </c>
    </row>
    <row r="23" spans="5:24" ht="21" customHeight="1">
      <c r="E23" s="4" t="str">
        <f t="shared" ca="1" si="2"/>
        <v/>
      </c>
      <c r="F23" s="4" t="str">
        <f t="shared" ca="1" si="3"/>
        <v/>
      </c>
      <c r="N23" s="16" t="str">
        <f t="shared" ca="1" si="4"/>
        <v/>
      </c>
      <c r="T23" s="25" t="str">
        <f t="shared" si="0"/>
        <v/>
      </c>
      <c r="V23" s="23" t="str">
        <f t="shared" ca="1" si="1"/>
        <v/>
      </c>
      <c r="W23" s="35" t="str">
        <f t="shared" si="5"/>
        <v/>
      </c>
      <c r="X23" s="35" t="str">
        <f t="shared" si="6"/>
        <v/>
      </c>
    </row>
    <row r="24" spans="5:24" ht="21" customHeight="1">
      <c r="E24" s="4" t="str">
        <f t="shared" ca="1" si="2"/>
        <v/>
      </c>
      <c r="F24" s="4" t="str">
        <f t="shared" ca="1" si="3"/>
        <v/>
      </c>
      <c r="N24" s="16" t="str">
        <f t="shared" ca="1" si="4"/>
        <v/>
      </c>
      <c r="T24" s="25" t="str">
        <f t="shared" si="0"/>
        <v/>
      </c>
      <c r="V24" s="23" t="str">
        <f t="shared" ca="1" si="1"/>
        <v/>
      </c>
      <c r="W24" s="35" t="str">
        <f t="shared" si="5"/>
        <v/>
      </c>
      <c r="X24" s="35" t="str">
        <f t="shared" si="6"/>
        <v/>
      </c>
    </row>
    <row r="25" spans="5:24" ht="21" customHeight="1">
      <c r="E25" s="4" t="str">
        <f t="shared" ca="1" si="2"/>
        <v/>
      </c>
      <c r="F25" s="4" t="str">
        <f t="shared" ca="1" si="3"/>
        <v/>
      </c>
      <c r="N25" s="16" t="str">
        <f t="shared" ca="1" si="4"/>
        <v/>
      </c>
      <c r="T25" s="25" t="str">
        <f t="shared" si="0"/>
        <v/>
      </c>
      <c r="V25" s="23" t="str">
        <f t="shared" ca="1" si="1"/>
        <v/>
      </c>
      <c r="W25" s="35" t="str">
        <f t="shared" si="5"/>
        <v/>
      </c>
      <c r="X25" s="35" t="str">
        <f t="shared" si="6"/>
        <v/>
      </c>
    </row>
    <row r="26" spans="5:24" ht="21" customHeight="1">
      <c r="E26" s="4" t="str">
        <f t="shared" ca="1" si="2"/>
        <v/>
      </c>
      <c r="F26" s="4" t="str">
        <f t="shared" ca="1" si="3"/>
        <v/>
      </c>
      <c r="N26" s="16" t="str">
        <f t="shared" ca="1" si="4"/>
        <v/>
      </c>
      <c r="T26" s="25" t="str">
        <f t="shared" si="0"/>
        <v/>
      </c>
      <c r="V26" s="23" t="str">
        <f t="shared" ca="1" si="1"/>
        <v/>
      </c>
      <c r="W26" s="35" t="str">
        <f t="shared" si="5"/>
        <v/>
      </c>
      <c r="X26" s="35" t="str">
        <f t="shared" si="6"/>
        <v/>
      </c>
    </row>
    <row r="27" spans="5:24" ht="21" customHeight="1">
      <c r="E27" s="4" t="str">
        <f t="shared" ca="1" si="2"/>
        <v/>
      </c>
      <c r="F27" s="4" t="str">
        <f t="shared" ca="1" si="3"/>
        <v/>
      </c>
      <c r="N27" s="16" t="str">
        <f t="shared" ca="1" si="4"/>
        <v/>
      </c>
      <c r="T27" s="25" t="str">
        <f t="shared" si="0"/>
        <v/>
      </c>
      <c r="V27" s="23" t="str">
        <f t="shared" ca="1" si="1"/>
        <v/>
      </c>
      <c r="W27" s="35" t="str">
        <f t="shared" si="5"/>
        <v/>
      </c>
      <c r="X27" s="35" t="str">
        <f t="shared" si="6"/>
        <v/>
      </c>
    </row>
    <row r="28" spans="5:24" ht="21" customHeight="1">
      <c r="E28" s="4" t="str">
        <f t="shared" ca="1" si="2"/>
        <v/>
      </c>
      <c r="F28" s="4" t="str">
        <f t="shared" ca="1" si="3"/>
        <v/>
      </c>
      <c r="N28" s="16" t="str">
        <f t="shared" ca="1" si="4"/>
        <v/>
      </c>
      <c r="T28" s="25" t="str">
        <f t="shared" si="0"/>
        <v/>
      </c>
      <c r="V28" s="23" t="str">
        <f t="shared" ca="1" si="1"/>
        <v/>
      </c>
      <c r="W28" s="35" t="str">
        <f t="shared" si="5"/>
        <v/>
      </c>
      <c r="X28" s="35" t="str">
        <f t="shared" si="6"/>
        <v/>
      </c>
    </row>
    <row r="29" spans="5:24" ht="21" customHeight="1">
      <c r="E29" s="4" t="str">
        <f t="shared" ca="1" si="2"/>
        <v/>
      </c>
      <c r="F29" s="4" t="str">
        <f t="shared" ca="1" si="3"/>
        <v/>
      </c>
      <c r="N29" s="16" t="str">
        <f t="shared" ca="1" si="4"/>
        <v/>
      </c>
      <c r="T29" s="25" t="str">
        <f t="shared" si="0"/>
        <v/>
      </c>
      <c r="V29" s="23" t="str">
        <f t="shared" ca="1" si="1"/>
        <v/>
      </c>
      <c r="W29" s="35" t="str">
        <f t="shared" si="5"/>
        <v/>
      </c>
      <c r="X29" s="35" t="str">
        <f t="shared" si="6"/>
        <v/>
      </c>
    </row>
    <row r="30" spans="5:24" ht="21" customHeight="1">
      <c r="E30" s="4" t="str">
        <f t="shared" ca="1" si="2"/>
        <v/>
      </c>
      <c r="F30" s="4" t="str">
        <f t="shared" ca="1" si="3"/>
        <v/>
      </c>
      <c r="N30" s="16" t="str">
        <f t="shared" ca="1" si="4"/>
        <v/>
      </c>
      <c r="T30" s="25" t="str">
        <f t="shared" si="0"/>
        <v/>
      </c>
      <c r="V30" s="23" t="str">
        <f t="shared" ca="1" si="1"/>
        <v/>
      </c>
      <c r="W30" s="35" t="str">
        <f t="shared" si="5"/>
        <v/>
      </c>
      <c r="X30" s="35" t="str">
        <f t="shared" si="6"/>
        <v/>
      </c>
    </row>
    <row r="31" spans="5:24" ht="21" customHeight="1">
      <c r="E31" s="4" t="str">
        <f t="shared" ca="1" si="2"/>
        <v/>
      </c>
      <c r="F31" s="4" t="str">
        <f t="shared" ca="1" si="3"/>
        <v/>
      </c>
      <c r="N31" s="16" t="str">
        <f t="shared" ca="1" si="4"/>
        <v/>
      </c>
      <c r="T31" s="25" t="str">
        <f t="shared" si="0"/>
        <v/>
      </c>
      <c r="V31" s="23" t="str">
        <f t="shared" ca="1" si="1"/>
        <v/>
      </c>
      <c r="W31" s="35" t="str">
        <f t="shared" si="5"/>
        <v/>
      </c>
      <c r="X31" s="35" t="str">
        <f t="shared" si="6"/>
        <v/>
      </c>
    </row>
    <row r="32" spans="5:24" ht="21" customHeight="1">
      <c r="E32" s="4" t="str">
        <f t="shared" ca="1" si="2"/>
        <v/>
      </c>
      <c r="F32" s="4" t="str">
        <f t="shared" ca="1" si="3"/>
        <v/>
      </c>
      <c r="N32" s="16" t="str">
        <f t="shared" ca="1" si="4"/>
        <v/>
      </c>
      <c r="T32" s="25" t="str">
        <f t="shared" si="0"/>
        <v/>
      </c>
      <c r="V32" s="23" t="str">
        <f t="shared" ca="1" si="1"/>
        <v/>
      </c>
      <c r="W32" s="35" t="str">
        <f t="shared" si="5"/>
        <v/>
      </c>
      <c r="X32" s="35" t="str">
        <f t="shared" si="6"/>
        <v/>
      </c>
    </row>
    <row r="33" spans="5:24" ht="21" customHeight="1">
      <c r="E33" s="4" t="str">
        <f t="shared" ca="1" si="2"/>
        <v/>
      </c>
      <c r="F33" s="4" t="str">
        <f t="shared" ca="1" si="3"/>
        <v/>
      </c>
      <c r="N33" s="16" t="str">
        <f t="shared" ca="1" si="4"/>
        <v/>
      </c>
      <c r="T33" s="25" t="str">
        <f t="shared" si="0"/>
        <v/>
      </c>
      <c r="V33" s="23" t="str">
        <f t="shared" ca="1" si="1"/>
        <v/>
      </c>
      <c r="W33" s="35" t="str">
        <f t="shared" si="5"/>
        <v/>
      </c>
      <c r="X33" s="35" t="str">
        <f t="shared" si="6"/>
        <v/>
      </c>
    </row>
    <row r="34" spans="5:24" ht="21" customHeight="1">
      <c r="E34" s="4" t="str">
        <f t="shared" ca="1" si="2"/>
        <v/>
      </c>
      <c r="F34" s="4" t="str">
        <f t="shared" ca="1" si="3"/>
        <v/>
      </c>
      <c r="N34" s="16" t="str">
        <f t="shared" ca="1" si="4"/>
        <v/>
      </c>
      <c r="T34" s="25" t="str">
        <f t="shared" si="0"/>
        <v/>
      </c>
      <c r="V34" s="23" t="str">
        <f t="shared" ca="1" si="1"/>
        <v/>
      </c>
      <c r="W34" s="35" t="str">
        <f t="shared" si="5"/>
        <v/>
      </c>
      <c r="X34" s="35" t="str">
        <f t="shared" si="6"/>
        <v/>
      </c>
    </row>
    <row r="35" spans="5:24" ht="21" customHeight="1">
      <c r="E35" s="4" t="str">
        <f t="shared" ca="1" si="2"/>
        <v/>
      </c>
      <c r="F35" s="4" t="str">
        <f t="shared" ca="1" si="3"/>
        <v/>
      </c>
      <c r="N35" s="16" t="str">
        <f t="shared" ca="1" si="4"/>
        <v/>
      </c>
      <c r="T35" s="25" t="str">
        <f t="shared" si="0"/>
        <v/>
      </c>
      <c r="V35" s="23" t="str">
        <f t="shared" ca="1" si="1"/>
        <v/>
      </c>
      <c r="W35" s="35" t="str">
        <f t="shared" si="5"/>
        <v/>
      </c>
      <c r="X35" s="35" t="str">
        <f t="shared" si="6"/>
        <v/>
      </c>
    </row>
    <row r="36" spans="5:24" ht="21" customHeight="1">
      <c r="E36" s="4" t="str">
        <f t="shared" ca="1" si="2"/>
        <v/>
      </c>
      <c r="F36" s="4" t="str">
        <f t="shared" ca="1" si="3"/>
        <v/>
      </c>
      <c r="N36" s="16" t="str">
        <f t="shared" ca="1" si="4"/>
        <v/>
      </c>
      <c r="T36" s="25" t="str">
        <f t="shared" ref="T36:T53" si="19">IF(OR(C36="",COUNTBLANK(R36:S36)&gt;0),"",(R36*S36+P36+Q36)/60)</f>
        <v/>
      </c>
      <c r="V36" s="23" t="str">
        <f t="shared" ref="V36:V53" ca="1" si="20">IF(OR(C36="",U36=""),"",VLOOKUP($U36,INDIRECT("T"&amp;$U$2),2,0))</f>
        <v/>
      </c>
      <c r="W36" s="35" t="str">
        <f t="shared" si="5"/>
        <v/>
      </c>
      <c r="X36" s="35" t="str">
        <f t="shared" si="6"/>
        <v/>
      </c>
    </row>
    <row r="37" spans="5:24" ht="21" customHeight="1">
      <c r="E37" s="4" t="str">
        <f t="shared" ca="1" si="2"/>
        <v/>
      </c>
      <c r="F37" s="4" t="str">
        <f t="shared" ca="1" si="3"/>
        <v/>
      </c>
      <c r="N37" s="16" t="str">
        <f t="shared" ca="1" si="4"/>
        <v/>
      </c>
      <c r="T37" s="25" t="str">
        <f t="shared" si="19"/>
        <v/>
      </c>
      <c r="V37" s="23" t="str">
        <f t="shared" ca="1" si="20"/>
        <v/>
      </c>
      <c r="W37" s="35" t="str">
        <f t="shared" si="5"/>
        <v/>
      </c>
      <c r="X37" s="35" t="str">
        <f t="shared" si="6"/>
        <v/>
      </c>
    </row>
    <row r="38" spans="5:24" ht="21" customHeight="1">
      <c r="E38" s="4" t="str">
        <f t="shared" ca="1" si="2"/>
        <v/>
      </c>
      <c r="F38" s="4" t="str">
        <f t="shared" ca="1" si="3"/>
        <v/>
      </c>
      <c r="N38" s="16" t="str">
        <f t="shared" ca="1" si="4"/>
        <v/>
      </c>
      <c r="T38" s="25" t="str">
        <f t="shared" si="19"/>
        <v/>
      </c>
      <c r="V38" s="23" t="str">
        <f t="shared" ca="1" si="20"/>
        <v/>
      </c>
      <c r="W38" s="35" t="str">
        <f t="shared" si="5"/>
        <v/>
      </c>
      <c r="X38" s="35" t="str">
        <f t="shared" si="6"/>
        <v/>
      </c>
    </row>
    <row r="39" spans="5:24" ht="21" customHeight="1">
      <c r="E39" s="4" t="str">
        <f t="shared" ca="1" si="2"/>
        <v/>
      </c>
      <c r="F39" s="4" t="str">
        <f t="shared" ca="1" si="3"/>
        <v/>
      </c>
      <c r="N39" s="16" t="str">
        <f t="shared" ca="1" si="4"/>
        <v/>
      </c>
      <c r="T39" s="25" t="str">
        <f t="shared" si="19"/>
        <v/>
      </c>
      <c r="V39" s="23" t="str">
        <f t="shared" ca="1" si="20"/>
        <v/>
      </c>
      <c r="W39" s="35" t="str">
        <f t="shared" si="5"/>
        <v/>
      </c>
      <c r="X39" s="35" t="str">
        <f t="shared" si="6"/>
        <v/>
      </c>
    </row>
    <row r="40" spans="5:24" ht="21" customHeight="1">
      <c r="E40" s="4" t="str">
        <f t="shared" ca="1" si="2"/>
        <v/>
      </c>
      <c r="F40" s="4" t="str">
        <f t="shared" ca="1" si="3"/>
        <v/>
      </c>
      <c r="N40" s="16" t="str">
        <f t="shared" ca="1" si="4"/>
        <v/>
      </c>
      <c r="T40" s="25" t="str">
        <f t="shared" si="19"/>
        <v/>
      </c>
      <c r="V40" s="23" t="str">
        <f t="shared" ca="1" si="20"/>
        <v/>
      </c>
      <c r="W40" s="35" t="str">
        <f t="shared" si="5"/>
        <v/>
      </c>
      <c r="X40" s="35" t="str">
        <f t="shared" si="6"/>
        <v/>
      </c>
    </row>
    <row r="41" spans="5:24" ht="21" customHeight="1">
      <c r="E41" s="4" t="str">
        <f t="shared" ca="1" si="2"/>
        <v/>
      </c>
      <c r="F41" s="4" t="str">
        <f t="shared" ca="1" si="3"/>
        <v/>
      </c>
      <c r="N41" s="16" t="str">
        <f t="shared" ca="1" si="4"/>
        <v/>
      </c>
      <c r="T41" s="25" t="str">
        <f t="shared" si="19"/>
        <v/>
      </c>
      <c r="V41" s="23" t="str">
        <f t="shared" ca="1" si="20"/>
        <v/>
      </c>
      <c r="W41" s="35" t="str">
        <f t="shared" si="5"/>
        <v/>
      </c>
      <c r="X41" s="35" t="str">
        <f t="shared" si="6"/>
        <v/>
      </c>
    </row>
    <row r="42" spans="5:24" ht="21" customHeight="1">
      <c r="E42" s="4" t="str">
        <f t="shared" ca="1" si="2"/>
        <v/>
      </c>
      <c r="F42" s="4" t="str">
        <f t="shared" ca="1" si="3"/>
        <v/>
      </c>
      <c r="N42" s="16" t="str">
        <f t="shared" ca="1" si="4"/>
        <v/>
      </c>
      <c r="T42" s="25" t="str">
        <f t="shared" si="19"/>
        <v/>
      </c>
      <c r="V42" s="23" t="str">
        <f t="shared" ca="1" si="20"/>
        <v/>
      </c>
      <c r="W42" s="35" t="str">
        <f t="shared" si="5"/>
        <v/>
      </c>
      <c r="X42" s="35" t="str">
        <f t="shared" si="6"/>
        <v/>
      </c>
    </row>
    <row r="43" spans="5:24" ht="21" customHeight="1">
      <c r="E43" s="4" t="str">
        <f t="shared" ca="1" si="2"/>
        <v/>
      </c>
      <c r="F43" s="4" t="str">
        <f t="shared" ca="1" si="3"/>
        <v/>
      </c>
      <c r="N43" s="16" t="str">
        <f t="shared" ca="1" si="4"/>
        <v/>
      </c>
      <c r="T43" s="25" t="str">
        <f t="shared" si="19"/>
        <v/>
      </c>
      <c r="V43" s="23" t="str">
        <f t="shared" ca="1" si="20"/>
        <v/>
      </c>
      <c r="W43" s="35" t="str">
        <f t="shared" si="5"/>
        <v/>
      </c>
      <c r="X43" s="35" t="str">
        <f t="shared" si="6"/>
        <v/>
      </c>
    </row>
    <row r="44" spans="5:24" ht="21" customHeight="1">
      <c r="E44" s="4" t="str">
        <f t="shared" ca="1" si="2"/>
        <v/>
      </c>
      <c r="F44" s="4" t="str">
        <f t="shared" ca="1" si="3"/>
        <v/>
      </c>
      <c r="N44" s="16" t="str">
        <f t="shared" ca="1" si="4"/>
        <v/>
      </c>
      <c r="T44" s="25" t="str">
        <f t="shared" si="19"/>
        <v/>
      </c>
      <c r="V44" s="23" t="str">
        <f t="shared" ca="1" si="20"/>
        <v/>
      </c>
      <c r="W44" s="35" t="str">
        <f t="shared" si="5"/>
        <v/>
      </c>
      <c r="X44" s="35" t="str">
        <f t="shared" si="6"/>
        <v/>
      </c>
    </row>
    <row r="45" spans="5:24" ht="21" customHeight="1">
      <c r="E45" s="4" t="str">
        <f t="shared" ca="1" si="2"/>
        <v/>
      </c>
      <c r="F45" s="4" t="str">
        <f t="shared" ca="1" si="3"/>
        <v/>
      </c>
      <c r="N45" s="16" t="str">
        <f t="shared" ca="1" si="4"/>
        <v/>
      </c>
      <c r="T45" s="25" t="str">
        <f t="shared" si="19"/>
        <v/>
      </c>
      <c r="V45" s="23" t="str">
        <f t="shared" ca="1" si="20"/>
        <v/>
      </c>
      <c r="W45" s="35" t="str">
        <f t="shared" si="5"/>
        <v/>
      </c>
      <c r="X45" s="35" t="str">
        <f t="shared" si="6"/>
        <v/>
      </c>
    </row>
    <row r="46" spans="5:24" ht="21" customHeight="1">
      <c r="E46" s="4" t="str">
        <f t="shared" ca="1" si="2"/>
        <v/>
      </c>
      <c r="F46" s="4" t="str">
        <f t="shared" ca="1" si="3"/>
        <v/>
      </c>
      <c r="N46" s="16" t="str">
        <f t="shared" ca="1" si="4"/>
        <v/>
      </c>
      <c r="T46" s="25" t="str">
        <f t="shared" si="19"/>
        <v/>
      </c>
      <c r="V46" s="23" t="str">
        <f t="shared" ca="1" si="20"/>
        <v/>
      </c>
      <c r="W46" s="35" t="str">
        <f t="shared" si="5"/>
        <v/>
      </c>
      <c r="X46" s="35" t="str">
        <f t="shared" si="6"/>
        <v/>
      </c>
    </row>
    <row r="47" spans="5:24" ht="21" customHeight="1">
      <c r="E47" s="4" t="str">
        <f t="shared" ca="1" si="2"/>
        <v/>
      </c>
      <c r="F47" s="4" t="str">
        <f t="shared" ca="1" si="3"/>
        <v/>
      </c>
      <c r="N47" s="16" t="str">
        <f t="shared" ca="1" si="4"/>
        <v/>
      </c>
      <c r="T47" s="25" t="str">
        <f t="shared" si="19"/>
        <v/>
      </c>
      <c r="V47" s="23" t="str">
        <f t="shared" ca="1" si="20"/>
        <v/>
      </c>
      <c r="W47" s="35" t="str">
        <f t="shared" si="5"/>
        <v/>
      </c>
      <c r="X47" s="35" t="str">
        <f t="shared" si="6"/>
        <v/>
      </c>
    </row>
    <row r="48" spans="5:24" ht="21" customHeight="1">
      <c r="E48" s="4" t="str">
        <f t="shared" ca="1" si="2"/>
        <v/>
      </c>
      <c r="F48" s="4" t="str">
        <f t="shared" ca="1" si="3"/>
        <v/>
      </c>
      <c r="N48" s="16" t="str">
        <f t="shared" ca="1" si="4"/>
        <v/>
      </c>
      <c r="T48" s="25" t="str">
        <f t="shared" si="19"/>
        <v/>
      </c>
      <c r="V48" s="23" t="str">
        <f t="shared" ca="1" si="20"/>
        <v/>
      </c>
      <c r="W48" s="35" t="str">
        <f t="shared" si="5"/>
        <v/>
      </c>
      <c r="X48" s="35" t="str">
        <f t="shared" si="6"/>
        <v/>
      </c>
    </row>
    <row r="49" spans="5:24" ht="21" customHeight="1">
      <c r="E49" s="4" t="str">
        <f t="shared" ca="1" si="2"/>
        <v/>
      </c>
      <c r="F49" s="4" t="str">
        <f t="shared" ca="1" si="3"/>
        <v/>
      </c>
      <c r="N49" s="16" t="str">
        <f t="shared" ca="1" si="4"/>
        <v/>
      </c>
      <c r="T49" s="25" t="str">
        <f t="shared" si="19"/>
        <v/>
      </c>
      <c r="V49" s="23" t="str">
        <f t="shared" ca="1" si="20"/>
        <v/>
      </c>
      <c r="W49" s="35" t="str">
        <f t="shared" si="5"/>
        <v/>
      </c>
      <c r="X49" s="35" t="str">
        <f t="shared" si="6"/>
        <v/>
      </c>
    </row>
    <row r="50" spans="5:24" ht="21" customHeight="1">
      <c r="E50" s="4" t="str">
        <f t="shared" ca="1" si="2"/>
        <v/>
      </c>
      <c r="F50" s="4" t="str">
        <f t="shared" ca="1" si="3"/>
        <v/>
      </c>
      <c r="N50" s="16" t="str">
        <f t="shared" ca="1" si="4"/>
        <v/>
      </c>
      <c r="T50" s="25" t="str">
        <f t="shared" si="19"/>
        <v/>
      </c>
      <c r="V50" s="23" t="str">
        <f t="shared" ca="1" si="20"/>
        <v/>
      </c>
      <c r="W50" s="35" t="str">
        <f t="shared" si="5"/>
        <v/>
      </c>
      <c r="X50" s="35" t="str">
        <f t="shared" si="6"/>
        <v/>
      </c>
    </row>
    <row r="51" spans="5:24" ht="21" customHeight="1">
      <c r="E51" s="4" t="str">
        <f t="shared" ca="1" si="2"/>
        <v/>
      </c>
      <c r="F51" s="4" t="str">
        <f t="shared" ca="1" si="3"/>
        <v/>
      </c>
      <c r="N51" s="16" t="str">
        <f t="shared" ca="1" si="4"/>
        <v/>
      </c>
      <c r="T51" s="25" t="str">
        <f t="shared" si="19"/>
        <v/>
      </c>
      <c r="V51" s="23" t="str">
        <f t="shared" ca="1" si="20"/>
        <v/>
      </c>
      <c r="W51" s="35" t="str">
        <f t="shared" si="5"/>
        <v/>
      </c>
      <c r="X51" s="35" t="str">
        <f t="shared" si="6"/>
        <v/>
      </c>
    </row>
    <row r="52" spans="5:24" ht="21" customHeight="1">
      <c r="E52" s="4" t="str">
        <f t="shared" ca="1" si="2"/>
        <v/>
      </c>
      <c r="F52" s="4" t="str">
        <f t="shared" ca="1" si="3"/>
        <v/>
      </c>
      <c r="N52" s="16" t="str">
        <f t="shared" ca="1" si="4"/>
        <v/>
      </c>
      <c r="T52" s="25" t="str">
        <f t="shared" si="19"/>
        <v/>
      </c>
      <c r="V52" s="23" t="str">
        <f t="shared" ca="1" si="20"/>
        <v/>
      </c>
      <c r="W52" s="35" t="str">
        <f t="shared" si="5"/>
        <v/>
      </c>
      <c r="X52" s="35" t="str">
        <f t="shared" si="6"/>
        <v/>
      </c>
    </row>
    <row r="53" spans="5:24" ht="21" customHeight="1">
      <c r="E53" s="4" t="str">
        <f t="shared" ca="1" si="2"/>
        <v/>
      </c>
      <c r="F53" s="4" t="str">
        <f t="shared" ca="1" si="3"/>
        <v/>
      </c>
      <c r="N53" s="16" t="str">
        <f t="shared" ca="1" si="4"/>
        <v/>
      </c>
      <c r="T53" s="25" t="str">
        <f t="shared" si="19"/>
        <v/>
      </c>
      <c r="V53" s="23" t="str">
        <f t="shared" ca="1" si="20"/>
        <v/>
      </c>
      <c r="W53" s="35" t="str">
        <f t="shared" si="5"/>
        <v/>
      </c>
      <c r="X53" s="35" t="str">
        <f t="shared" si="6"/>
        <v/>
      </c>
    </row>
  </sheetData>
  <mergeCells count="20">
    <mergeCell ref="Y2:Y3"/>
    <mergeCell ref="Z2:Z3"/>
    <mergeCell ref="AA2:AA3"/>
    <mergeCell ref="B2:B3"/>
    <mergeCell ref="N2:N3"/>
    <mergeCell ref="C2:D2"/>
    <mergeCell ref="E2:E3"/>
    <mergeCell ref="F2:F3"/>
    <mergeCell ref="G2:G3"/>
    <mergeCell ref="H2:L2"/>
    <mergeCell ref="M2:M3"/>
    <mergeCell ref="T2:T3"/>
    <mergeCell ref="U2:V2"/>
    <mergeCell ref="W2:W3"/>
    <mergeCell ref="X2:X3"/>
    <mergeCell ref="O2:O3"/>
    <mergeCell ref="P2:P3"/>
    <mergeCell ref="Q2:Q3"/>
    <mergeCell ref="R2:R3"/>
    <mergeCell ref="S2:S3"/>
  </mergeCells>
  <conditionalFormatting sqref="B4:AA1048576">
    <cfRule type="expression" dxfId="23" priority="29">
      <formula>AND($C4&lt;&gt;"",MOD(ROW(),2)=1)</formula>
    </cfRule>
    <cfRule type="expression" dxfId="22" priority="30">
      <formula>AND($C4&lt;&gt;"",MOD(ROW(),2)=0)</formula>
    </cfRule>
  </conditionalFormatting>
  <dataValidations count="9">
    <dataValidation type="list" allowBlank="1" showInputMessage="1" showErrorMessage="1" sqref="D3:D1048576">
      <formula1>INDIRECT($C3)</formula1>
    </dataValidation>
    <dataValidation type="list" allowBlank="1" showInputMessage="1" showErrorMessage="1" sqref="C3:C1048576">
      <formula1>Matière</formula1>
    </dataValidation>
    <dataValidation type="list" allowBlank="1" showInputMessage="1" showErrorMessage="1" sqref="U3:U1048576">
      <formula1>INDIRECT($U$2)</formula1>
    </dataValidation>
    <dataValidation type="custom" allowBlank="1" showInputMessage="1" showErrorMessage="1" errorTitle="Diamètre Extérieure" error="1 - C'est uniquement pour les Brut Cylindrique_x000a_2 - La valeur de diamètre doit etre plus grande que 0" promptTitle="Diamètre Extérieure" prompt="C'est uniquement pour les Brut Cylindrique" sqref="H4:H1048576">
      <formula1>AND(COUNTIF(G4,"Cylind*")=1,H4&gt;0)</formula1>
    </dataValidation>
    <dataValidation type="custom" allowBlank="1" showInputMessage="1" showErrorMessage="1" errorTitle="Largeur" error="1 - C'est uniquement pour les Bruts Prismatiques_x000a_2 - La valeur de largeur doit etre plus grande que 0" promptTitle="Largeur" prompt="C'est uniquement pour les Bruts Prismatiques" sqref="K4:K1048576">
      <formula1>AND(G4="Prismatique",K4&gt;0)</formula1>
    </dataValidation>
    <dataValidation type="custom" allowBlank="1" showInputMessage="1" showErrorMessage="1" errorTitle="Hauteur" error="1 - C'est uniquement pour les Bruts Prismatiques_x000a_2 - La valeur de Hauteur doit etre plus grande que 0" promptTitle="Hauteur" prompt="C'est uniquement pour les Bruts Prismatiques" sqref="L4:L1048576">
      <formula1>AND(G4="Prismatique",L4&gt;0)</formula1>
    </dataValidation>
    <dataValidation type="decimal" operator="greaterThan" allowBlank="1" showInputMessage="1" showErrorMessage="1" errorTitle="Longueur" error="La valeur de Longueur doit etre plus grande que 0" sqref="J4:J1048576">
      <formula1>0</formula1>
    </dataValidation>
    <dataValidation type="custom" allowBlank="1" showInputMessage="1" showErrorMessage="1" errorTitle="Diamètre Intérieure" error="1 - C'est uniquement pour les Bruts Cylindrique Creux_x000a_2 - La valeur de diamètre doit etre plus grande que 0_x000a_3 - La valeur de diamètre int. doit etre plus moins que la diamètre ext." promptTitle="Diamètre Intérieure" prompt="C'est uniquement pour les Bruts Cylindrique Creux" sqref="I4:I1048576">
      <formula1>AND(COUNTIF(G4,"*creu*")=1,I4&gt;0,I4&lt;H4)</formula1>
    </dataValidation>
    <dataValidation type="list" allowBlank="1" showInputMessage="1" showErrorMessage="1" sqref="G4:G1048576">
      <formula1>BrutA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ayfa3"/>
  <dimension ref="B1:AH26"/>
  <sheetViews>
    <sheetView showGridLines="0" tabSelected="1" zoomScale="80" zoomScaleNormal="80" workbookViewId="0">
      <selection activeCell="I12" sqref="I12"/>
    </sheetView>
  </sheetViews>
  <sheetFormatPr defaultColWidth="9.140625" defaultRowHeight="21" customHeight="1"/>
  <cols>
    <col min="1" max="1" width="1.5703125" style="1" customWidth="1"/>
    <col min="2" max="2" width="14" style="1" customWidth="1"/>
    <col min="3" max="3" width="1.7109375" style="1" customWidth="1"/>
    <col min="4" max="4" width="12.5703125" style="1" customWidth="1"/>
    <col min="5" max="5" width="1.7109375" style="1" customWidth="1"/>
    <col min="6" max="6" width="11.140625" style="2" customWidth="1"/>
    <col min="7" max="8" width="12.42578125" style="2" customWidth="1"/>
    <col min="9" max="9" width="12.42578125" style="1" customWidth="1"/>
    <col min="10" max="10" width="12.42578125" style="2" customWidth="1"/>
    <col min="11" max="11" width="1.42578125" style="2" customWidth="1"/>
    <col min="12" max="12" width="11.140625" style="36" customWidth="1"/>
    <col min="13" max="14" width="12.42578125" style="36" customWidth="1"/>
    <col min="15" max="16" width="11.140625" style="36" customWidth="1"/>
    <col min="17" max="17" width="1.7109375" style="36" customWidth="1"/>
    <col min="18" max="18" width="12.42578125" style="2" customWidth="1"/>
    <col min="19" max="19" width="11.140625" style="1" customWidth="1"/>
    <col min="20" max="20" width="11.140625" style="2" customWidth="1"/>
    <col min="21" max="22" width="12.42578125" style="2" customWidth="1"/>
    <col min="23" max="23" width="1.7109375" style="1" customWidth="1"/>
    <col min="24" max="24" width="11.140625" style="2" customWidth="1"/>
    <col min="25" max="26" width="12.42578125" style="2" customWidth="1"/>
    <col min="27" max="27" width="11.140625" style="1" customWidth="1"/>
    <col min="28" max="28" width="11.140625" style="2" customWidth="1"/>
    <col min="29" max="30" width="12.42578125" style="2" customWidth="1"/>
    <col min="31" max="31" width="1.7109375" style="1" customWidth="1"/>
    <col min="32" max="32" width="11.140625" style="2" customWidth="1"/>
    <col min="33" max="34" width="12.42578125" style="2" customWidth="1"/>
    <col min="35" max="35" width="1.7109375" style="1" customWidth="1"/>
    <col min="36" max="36" width="11.140625" style="1" customWidth="1"/>
    <col min="37" max="37" width="12.42578125" style="1" customWidth="1"/>
    <col min="38" max="38" width="2" style="1" customWidth="1"/>
    <col min="39" max="16384" width="9.140625" style="1"/>
  </cols>
  <sheetData>
    <row r="1" spans="2:34" ht="8.25" customHeight="1" thickBot="1"/>
    <row r="2" spans="2:34" ht="21" customHeight="1" thickBot="1">
      <c r="B2" s="59" t="s">
        <v>30</v>
      </c>
      <c r="D2" s="57" t="s">
        <v>0</v>
      </c>
      <c r="F2" s="61" t="s">
        <v>1</v>
      </c>
      <c r="G2" s="62"/>
      <c r="H2" s="62"/>
      <c r="I2" s="62"/>
      <c r="J2" s="63"/>
      <c r="L2" s="64" t="s">
        <v>3</v>
      </c>
      <c r="M2" s="65"/>
      <c r="N2" s="65"/>
      <c r="O2" s="65"/>
      <c r="P2" s="66"/>
      <c r="R2" s="61" t="s">
        <v>39</v>
      </c>
      <c r="S2" s="62"/>
      <c r="T2" s="62"/>
      <c r="U2" s="62"/>
      <c r="V2" s="63"/>
      <c r="X2" s="64" t="s">
        <v>4</v>
      </c>
      <c r="Y2" s="65"/>
      <c r="Z2" s="65"/>
      <c r="AA2" s="65"/>
      <c r="AB2" s="66"/>
    </row>
    <row r="3" spans="2:34" ht="30.75" customHeight="1" thickBot="1">
      <c r="B3" s="60"/>
      <c r="D3" s="58"/>
      <c r="F3" s="38" t="s">
        <v>7</v>
      </c>
      <c r="G3" s="39" t="s">
        <v>8</v>
      </c>
      <c r="H3" s="44" t="s">
        <v>64</v>
      </c>
      <c r="I3" s="44" t="s">
        <v>65</v>
      </c>
      <c r="J3" s="40" t="s">
        <v>61</v>
      </c>
      <c r="L3" s="38" t="s">
        <v>7</v>
      </c>
      <c r="M3" s="39" t="s">
        <v>8</v>
      </c>
      <c r="N3" s="44" t="s">
        <v>64</v>
      </c>
      <c r="O3" s="44" t="s">
        <v>65</v>
      </c>
      <c r="P3" s="40" t="s">
        <v>61</v>
      </c>
      <c r="R3" s="38" t="s">
        <v>7</v>
      </c>
      <c r="S3" s="39" t="s">
        <v>8</v>
      </c>
      <c r="T3" s="44" t="s">
        <v>64</v>
      </c>
      <c r="U3" s="44" t="s">
        <v>65</v>
      </c>
      <c r="V3" s="40" t="s">
        <v>61</v>
      </c>
      <c r="X3" s="38" t="s">
        <v>7</v>
      </c>
      <c r="Y3" s="39" t="s">
        <v>8</v>
      </c>
      <c r="Z3" s="44" t="s">
        <v>64</v>
      </c>
      <c r="AA3" s="44" t="s">
        <v>65</v>
      </c>
      <c r="AB3" s="40" t="s">
        <v>61</v>
      </c>
    </row>
    <row r="4" spans="2:34" ht="21" customHeight="1">
      <c r="B4" s="14" t="s">
        <v>62</v>
      </c>
      <c r="D4" s="14" t="s">
        <v>1</v>
      </c>
      <c r="F4" s="5" t="s">
        <v>9</v>
      </c>
      <c r="G4" s="6">
        <v>7800</v>
      </c>
      <c r="H4" s="6">
        <v>10</v>
      </c>
      <c r="I4" s="6">
        <v>8</v>
      </c>
      <c r="J4" s="41">
        <v>9</v>
      </c>
      <c r="L4" s="5" t="s">
        <v>72</v>
      </c>
      <c r="M4" s="6">
        <v>7800</v>
      </c>
      <c r="N4" s="6">
        <v>3</v>
      </c>
      <c r="O4" s="6">
        <v>7</v>
      </c>
      <c r="P4" s="41">
        <v>3</v>
      </c>
      <c r="R4" s="5" t="s">
        <v>9</v>
      </c>
      <c r="S4" s="6">
        <v>7800</v>
      </c>
      <c r="T4" s="6">
        <v>10</v>
      </c>
      <c r="U4" s="6">
        <v>8</v>
      </c>
      <c r="V4" s="41">
        <v>9</v>
      </c>
      <c r="X4" s="5" t="s">
        <v>15</v>
      </c>
      <c r="Y4" s="6">
        <v>4500</v>
      </c>
      <c r="Z4" s="6">
        <v>10</v>
      </c>
      <c r="AA4" s="6">
        <v>8</v>
      </c>
      <c r="AB4" s="41">
        <v>9</v>
      </c>
    </row>
    <row r="5" spans="2:34" ht="21" customHeight="1">
      <c r="B5" s="15" t="s">
        <v>34</v>
      </c>
      <c r="D5" s="15" t="s">
        <v>2</v>
      </c>
      <c r="F5" s="8" t="s">
        <v>10</v>
      </c>
      <c r="G5" s="9">
        <v>7700</v>
      </c>
      <c r="H5" s="9">
        <v>10</v>
      </c>
      <c r="I5" s="9">
        <v>10</v>
      </c>
      <c r="J5" s="42">
        <v>10</v>
      </c>
      <c r="L5" s="8" t="s">
        <v>73</v>
      </c>
      <c r="M5" s="9">
        <v>8500</v>
      </c>
      <c r="N5" s="9">
        <v>10</v>
      </c>
      <c r="O5" s="9">
        <v>10</v>
      </c>
      <c r="P5" s="42">
        <v>10</v>
      </c>
      <c r="R5" s="8" t="s">
        <v>10</v>
      </c>
      <c r="S5" s="9">
        <v>7700</v>
      </c>
      <c r="T5" s="9">
        <v>10</v>
      </c>
      <c r="U5" s="9">
        <v>10</v>
      </c>
      <c r="V5" s="42">
        <v>10</v>
      </c>
      <c r="X5" s="8" t="s">
        <v>16</v>
      </c>
      <c r="Y5" s="9">
        <v>4700</v>
      </c>
      <c r="Z5" s="9">
        <v>10</v>
      </c>
      <c r="AA5" s="9">
        <v>10</v>
      </c>
      <c r="AB5" s="42">
        <v>10</v>
      </c>
    </row>
    <row r="6" spans="2:34" ht="21" customHeight="1" thickBot="1">
      <c r="B6" s="32" t="s">
        <v>63</v>
      </c>
      <c r="D6" s="15" t="s">
        <v>3</v>
      </c>
      <c r="F6" s="8" t="s">
        <v>11</v>
      </c>
      <c r="G6" s="9">
        <v>7750</v>
      </c>
      <c r="H6" s="9">
        <v>10</v>
      </c>
      <c r="I6" s="9">
        <v>10</v>
      </c>
      <c r="J6" s="42">
        <v>10</v>
      </c>
      <c r="L6" s="8" t="s">
        <v>13</v>
      </c>
      <c r="M6" s="9">
        <v>8300</v>
      </c>
      <c r="N6" s="9">
        <v>10</v>
      </c>
      <c r="O6" s="9">
        <v>10</v>
      </c>
      <c r="P6" s="42">
        <v>10</v>
      </c>
      <c r="R6" s="8" t="s">
        <v>11</v>
      </c>
      <c r="S6" s="9">
        <v>7750</v>
      </c>
      <c r="T6" s="9">
        <v>10</v>
      </c>
      <c r="U6" s="9">
        <v>10</v>
      </c>
      <c r="V6" s="42">
        <v>10</v>
      </c>
      <c r="X6" s="8" t="s">
        <v>17</v>
      </c>
      <c r="Y6" s="9">
        <v>4900</v>
      </c>
      <c r="Z6" s="9">
        <v>10</v>
      </c>
      <c r="AA6" s="9">
        <v>10</v>
      </c>
      <c r="AB6" s="42">
        <v>10</v>
      </c>
    </row>
    <row r="7" spans="2:34" ht="21" customHeight="1" thickBot="1">
      <c r="D7" s="15" t="s">
        <v>4</v>
      </c>
      <c r="F7" s="11" t="s">
        <v>12</v>
      </c>
      <c r="G7" s="12">
        <v>7780</v>
      </c>
      <c r="H7" s="12">
        <v>10</v>
      </c>
      <c r="I7" s="12">
        <v>10</v>
      </c>
      <c r="J7" s="43">
        <v>10</v>
      </c>
      <c r="L7" s="11" t="s">
        <v>14</v>
      </c>
      <c r="M7" s="12">
        <v>8200</v>
      </c>
      <c r="N7" s="12">
        <v>10</v>
      </c>
      <c r="O7" s="12">
        <v>10</v>
      </c>
      <c r="P7" s="43">
        <v>10</v>
      </c>
      <c r="R7" s="11" t="s">
        <v>12</v>
      </c>
      <c r="S7" s="12">
        <v>7780</v>
      </c>
      <c r="T7" s="12">
        <v>10</v>
      </c>
      <c r="U7" s="12">
        <v>10</v>
      </c>
      <c r="V7" s="43">
        <v>10</v>
      </c>
      <c r="X7" s="11" t="s">
        <v>18</v>
      </c>
      <c r="Y7" s="12">
        <v>4950</v>
      </c>
      <c r="Z7" s="12">
        <v>10</v>
      </c>
      <c r="AA7" s="12">
        <v>10</v>
      </c>
      <c r="AB7" s="43">
        <v>10</v>
      </c>
    </row>
    <row r="8" spans="2:34" ht="21" customHeight="1">
      <c r="D8" s="15" t="s">
        <v>5</v>
      </c>
      <c r="G8" s="4"/>
      <c r="H8" s="4"/>
      <c r="K8" s="4"/>
      <c r="L8" s="4"/>
      <c r="M8" s="4"/>
      <c r="N8" s="4"/>
      <c r="O8" s="4"/>
      <c r="P8" s="4"/>
      <c r="Q8" s="4"/>
      <c r="R8" s="4"/>
      <c r="U8" s="4"/>
      <c r="V8" s="4"/>
      <c r="Y8" s="4"/>
      <c r="Z8" s="4"/>
      <c r="AC8" s="4"/>
      <c r="AD8" s="4"/>
      <c r="AG8" s="4"/>
      <c r="AH8" s="4"/>
    </row>
    <row r="9" spans="2:34" ht="21" customHeight="1">
      <c r="D9" s="15" t="s">
        <v>6</v>
      </c>
      <c r="K9" s="4"/>
      <c r="L9" s="4"/>
      <c r="M9" s="4"/>
      <c r="N9" s="4"/>
      <c r="O9" s="4"/>
      <c r="P9" s="4"/>
      <c r="Q9" s="4"/>
      <c r="R9" s="4"/>
      <c r="U9" s="4"/>
      <c r="V9" s="4"/>
      <c r="Z9" s="4"/>
      <c r="AC9" s="4"/>
      <c r="AD9" s="4"/>
      <c r="AG9" s="4"/>
      <c r="AH9" s="4"/>
    </row>
    <row r="10" spans="2:34" ht="21" customHeight="1" thickBot="1">
      <c r="D10" s="32" t="s">
        <v>39</v>
      </c>
      <c r="K10" s="4"/>
      <c r="L10" s="4"/>
      <c r="M10" s="4"/>
      <c r="N10" s="4"/>
      <c r="O10" s="4"/>
      <c r="P10" s="4"/>
      <c r="Q10" s="4"/>
      <c r="R10" s="4"/>
      <c r="Z10" s="4"/>
      <c r="AD10" s="4"/>
      <c r="AE10" s="4"/>
      <c r="AF10" s="1"/>
      <c r="AG10" s="1"/>
      <c r="AH10" s="1"/>
    </row>
    <row r="11" spans="2:34" ht="21" customHeight="1">
      <c r="K11" s="4"/>
      <c r="L11" s="4"/>
      <c r="M11" s="4"/>
      <c r="N11" s="4"/>
      <c r="O11" s="4"/>
      <c r="P11" s="4"/>
      <c r="Q11" s="4"/>
      <c r="R11" s="4"/>
      <c r="Z11" s="4"/>
      <c r="AD11" s="4"/>
      <c r="AE11" s="4"/>
      <c r="AF11" s="1"/>
      <c r="AG11" s="1"/>
      <c r="AH11" s="1"/>
    </row>
    <row r="12" spans="2:34" ht="21" customHeight="1">
      <c r="AE12" s="2"/>
      <c r="AF12" s="1"/>
      <c r="AG12" s="1"/>
      <c r="AH12" s="1"/>
    </row>
    <row r="13" spans="2:34" ht="21" customHeight="1">
      <c r="AE13" s="2"/>
      <c r="AF13" s="1"/>
      <c r="AG13" s="1"/>
      <c r="AH13" s="1"/>
    </row>
    <row r="14" spans="2:34" ht="21" customHeight="1" thickBot="1">
      <c r="AE14" s="2"/>
      <c r="AF14" s="1"/>
      <c r="AG14" s="1"/>
      <c r="AH14" s="1"/>
    </row>
    <row r="15" spans="2:34" ht="21" customHeight="1" thickBot="1">
      <c r="F15" s="67" t="s">
        <v>2</v>
      </c>
      <c r="G15" s="68"/>
      <c r="H15" s="68"/>
      <c r="I15" s="68"/>
      <c r="J15" s="69"/>
      <c r="L15" s="64" t="s">
        <v>5</v>
      </c>
      <c r="M15" s="65"/>
      <c r="N15" s="65"/>
      <c r="O15" s="65"/>
      <c r="P15" s="65"/>
      <c r="R15" s="64" t="s">
        <v>6</v>
      </c>
      <c r="S15" s="65"/>
      <c r="T15" s="65"/>
      <c r="U15" s="65"/>
      <c r="V15" s="66"/>
      <c r="Y15" s="61" t="s">
        <v>58</v>
      </c>
      <c r="Z15" s="63"/>
    </row>
    <row r="16" spans="2:34" ht="31.5" customHeight="1" thickBot="1">
      <c r="F16" s="38" t="s">
        <v>7</v>
      </c>
      <c r="G16" s="39" t="s">
        <v>8</v>
      </c>
      <c r="H16" s="44" t="s">
        <v>64</v>
      </c>
      <c r="I16" s="44" t="s">
        <v>65</v>
      </c>
      <c r="J16" s="40" t="s">
        <v>61</v>
      </c>
      <c r="L16" s="38" t="s">
        <v>7</v>
      </c>
      <c r="M16" s="39" t="s">
        <v>8</v>
      </c>
      <c r="N16" s="44" t="s">
        <v>64</v>
      </c>
      <c r="O16" s="44" t="s">
        <v>65</v>
      </c>
      <c r="P16" s="40" t="s">
        <v>61</v>
      </c>
      <c r="Q16" s="2"/>
      <c r="R16" s="38" t="s">
        <v>7</v>
      </c>
      <c r="S16" s="39" t="s">
        <v>8</v>
      </c>
      <c r="T16" s="44" t="s">
        <v>64</v>
      </c>
      <c r="U16" s="44" t="s">
        <v>65</v>
      </c>
      <c r="V16" s="40" t="s">
        <v>61</v>
      </c>
      <c r="W16" s="2"/>
      <c r="X16" s="1"/>
      <c r="Y16" s="33" t="s">
        <v>48</v>
      </c>
      <c r="Z16" s="34" t="s">
        <v>49</v>
      </c>
      <c r="AA16" s="2"/>
      <c r="AB16" s="1"/>
      <c r="AE16" s="2"/>
      <c r="AF16" s="1"/>
      <c r="AG16" s="1"/>
      <c r="AH16" s="1"/>
    </row>
    <row r="17" spans="6:26" ht="21" customHeight="1">
      <c r="F17" s="5" t="s">
        <v>74</v>
      </c>
      <c r="G17" s="6">
        <v>2700</v>
      </c>
      <c r="H17" s="6">
        <v>4.8</v>
      </c>
      <c r="I17" s="6">
        <v>5.9</v>
      </c>
      <c r="J17" s="41">
        <v>4.9000000000000004</v>
      </c>
      <c r="L17" s="5" t="s">
        <v>19</v>
      </c>
      <c r="M17" s="6">
        <v>5500</v>
      </c>
      <c r="N17" s="6">
        <v>10</v>
      </c>
      <c r="O17" s="6">
        <v>8</v>
      </c>
      <c r="P17" s="41">
        <v>9</v>
      </c>
      <c r="R17" s="5" t="s">
        <v>23</v>
      </c>
      <c r="S17" s="6">
        <v>600</v>
      </c>
      <c r="T17" s="6">
        <v>10</v>
      </c>
      <c r="U17" s="6">
        <v>8</v>
      </c>
      <c r="V17" s="41">
        <v>9</v>
      </c>
      <c r="Y17" s="29" t="s">
        <v>57</v>
      </c>
      <c r="Z17" s="7">
        <v>0</v>
      </c>
    </row>
    <row r="18" spans="6:26" ht="21" customHeight="1">
      <c r="F18" s="8" t="s">
        <v>10</v>
      </c>
      <c r="G18" s="9">
        <v>2720</v>
      </c>
      <c r="H18" s="9">
        <v>10</v>
      </c>
      <c r="I18" s="9">
        <v>10</v>
      </c>
      <c r="J18" s="42">
        <v>10</v>
      </c>
      <c r="L18" s="8" t="s">
        <v>20</v>
      </c>
      <c r="M18" s="9">
        <v>5400</v>
      </c>
      <c r="N18" s="9">
        <v>10</v>
      </c>
      <c r="O18" s="9">
        <v>10</v>
      </c>
      <c r="P18" s="42">
        <v>10</v>
      </c>
      <c r="R18" s="8" t="s">
        <v>24</v>
      </c>
      <c r="S18" s="9">
        <v>700</v>
      </c>
      <c r="T18" s="9">
        <v>10</v>
      </c>
      <c r="U18" s="9">
        <v>10</v>
      </c>
      <c r="V18" s="42">
        <v>10</v>
      </c>
      <c r="Y18" s="30" t="s">
        <v>50</v>
      </c>
      <c r="Z18" s="10">
        <v>10</v>
      </c>
    </row>
    <row r="19" spans="6:26" ht="21" customHeight="1">
      <c r="F19" s="8" t="s">
        <v>11</v>
      </c>
      <c r="G19" s="9">
        <v>2750</v>
      </c>
      <c r="H19" s="9">
        <v>10</v>
      </c>
      <c r="I19" s="9">
        <v>10</v>
      </c>
      <c r="J19" s="42">
        <v>10</v>
      </c>
      <c r="L19" s="8" t="s">
        <v>21</v>
      </c>
      <c r="M19" s="9">
        <v>5600</v>
      </c>
      <c r="N19" s="9">
        <v>10</v>
      </c>
      <c r="O19" s="9">
        <v>10</v>
      </c>
      <c r="P19" s="42">
        <v>10</v>
      </c>
      <c r="R19" s="8" t="s">
        <v>25</v>
      </c>
      <c r="S19" s="9">
        <v>800</v>
      </c>
      <c r="T19" s="9">
        <v>10</v>
      </c>
      <c r="U19" s="9">
        <v>10</v>
      </c>
      <c r="V19" s="42">
        <v>10</v>
      </c>
      <c r="Y19" s="30" t="s">
        <v>51</v>
      </c>
      <c r="Z19" s="10">
        <v>20</v>
      </c>
    </row>
    <row r="20" spans="6:26" ht="21" customHeight="1" thickBot="1">
      <c r="F20" s="11" t="s">
        <v>12</v>
      </c>
      <c r="G20" s="12">
        <v>2780</v>
      </c>
      <c r="H20" s="12">
        <v>10</v>
      </c>
      <c r="I20" s="12">
        <v>10</v>
      </c>
      <c r="J20" s="43">
        <v>10</v>
      </c>
      <c r="L20" s="11" t="s">
        <v>22</v>
      </c>
      <c r="M20" s="12">
        <v>5550</v>
      </c>
      <c r="N20" s="12">
        <v>10</v>
      </c>
      <c r="O20" s="12">
        <v>10</v>
      </c>
      <c r="P20" s="43">
        <v>10</v>
      </c>
      <c r="R20" s="11" t="s">
        <v>26</v>
      </c>
      <c r="S20" s="12">
        <v>900</v>
      </c>
      <c r="T20" s="12">
        <v>10</v>
      </c>
      <c r="U20" s="12">
        <v>10</v>
      </c>
      <c r="V20" s="43">
        <v>10</v>
      </c>
      <c r="Y20" s="30" t="s">
        <v>52</v>
      </c>
      <c r="Z20" s="10">
        <v>30</v>
      </c>
    </row>
    <row r="21" spans="6:26" ht="21" customHeight="1" thickBot="1">
      <c r="Y21" s="31" t="s">
        <v>67</v>
      </c>
      <c r="Z21" s="13">
        <v>40</v>
      </c>
    </row>
    <row r="22" spans="6:26" ht="21" customHeight="1">
      <c r="H22" s="2" t="s">
        <v>66</v>
      </c>
    </row>
    <row r="23" spans="6:26" ht="21" customHeight="1">
      <c r="M23" s="36" t="s">
        <v>71</v>
      </c>
    </row>
    <row r="24" spans="6:26" ht="21" customHeight="1">
      <c r="M24" s="36" t="s">
        <v>68</v>
      </c>
    </row>
    <row r="25" spans="6:26" ht="21" customHeight="1">
      <c r="M25" s="36" t="s">
        <v>69</v>
      </c>
    </row>
    <row r="26" spans="6:26" ht="21" customHeight="1">
      <c r="L26" s="1"/>
      <c r="M26" s="36" t="s">
        <v>70</v>
      </c>
    </row>
  </sheetData>
  <mergeCells count="10">
    <mergeCell ref="D2:D3"/>
    <mergeCell ref="B2:B3"/>
    <mergeCell ref="R2:V2"/>
    <mergeCell ref="Y15:Z15"/>
    <mergeCell ref="F2:J2"/>
    <mergeCell ref="L2:P2"/>
    <mergeCell ref="F15:J15"/>
    <mergeCell ref="L15:P15"/>
    <mergeCell ref="X2:AB2"/>
    <mergeCell ref="R15:V15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18</vt:i4>
      </vt:variant>
    </vt:vector>
  </HeadingPairs>
  <TitlesOfParts>
    <vt:vector size="21" baseType="lpstr">
      <vt:lpstr>Devis achat matière</vt:lpstr>
      <vt:lpstr>Devis usinage </vt:lpstr>
      <vt:lpstr>Paramètre et calcul</vt:lpstr>
      <vt:lpstr>Acier</vt:lpstr>
      <vt:lpstr>Aluminium</vt:lpstr>
      <vt:lpstr>BrutA</vt:lpstr>
      <vt:lpstr>Cuivre</vt:lpstr>
      <vt:lpstr>Fonte</vt:lpstr>
      <vt:lpstr>Inox</vt:lpstr>
      <vt:lpstr>Laiton</vt:lpstr>
      <vt:lpstr>Matière</vt:lpstr>
      <vt:lpstr>Plastique</vt:lpstr>
      <vt:lpstr>TAcier</vt:lpstr>
      <vt:lpstr>TAluminium</vt:lpstr>
      <vt:lpstr>TCuivre</vt:lpstr>
      <vt:lpstr>TFonte</vt:lpstr>
      <vt:lpstr>TInox</vt:lpstr>
      <vt:lpstr>TLaiton</vt:lpstr>
      <vt:lpstr>TPlastique</vt:lpstr>
      <vt:lpstr>Traittement</vt:lpstr>
      <vt:lpstr>TTraittement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 AKMAN</dc:creator>
  <cp:lastModifiedBy>Saban AKMAN</cp:lastModifiedBy>
  <dcterms:created xsi:type="dcterms:W3CDTF">2016-06-07T01:59:57Z</dcterms:created>
  <dcterms:modified xsi:type="dcterms:W3CDTF">2016-06-21T09:50:52Z</dcterms:modified>
</cp:coreProperties>
</file>