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19920" windowHeight="7710"/>
  </bookViews>
  <sheets>
    <sheet name="BDD" sheetId="1" r:id="rId1"/>
    <sheet name="Graph1" sheetId="2" r:id="rId2"/>
    <sheet name="Graph2" sheetId="6" r:id="rId3"/>
    <sheet name="Graph3" sheetId="7" r:id="rId4"/>
  </sheets>
  <definedNames>
    <definedName name="BDD">OFFSET(BDD!$B$4,,,DD-3,2)</definedName>
    <definedName name="DD">MATCH(9.99999E+307,BDD!$B:$B)</definedName>
    <definedName name="jour">OFFSET(BDD!$B$4,,,DD-3,1)</definedName>
    <definedName name="mois">BDD!$J$4:$J$15</definedName>
    <definedName name="prod">OFFSET(BDD!$C$4,,,DD-3,1)</definedName>
    <definedName name="YVal" localSheetId="2">OFFSET(Graph2!#REF!,,,COUNT(Graph2!#REF!),1)</definedName>
    <definedName name="YVal" localSheetId="3">OFFSET(Graph3!#REF!,,,COUNT(Graph3!#REF!),1)</definedName>
    <definedName name="YVal">OFFSET(Graph1!$G$4,,,COUNT(Graph1!$G$4:$G$34),1)</definedName>
    <definedName name="YVal1" localSheetId="2">OFFSET(Graph2!$H$4,,,COUNT(Graph2!$H$4:$H$27),1)</definedName>
    <definedName name="YVal1" localSheetId="3">OFFSET(Graph3!$H$4,,,COUNT(Graph3!$H$4:$H$27),1)</definedName>
    <definedName name="YVal1">OFFSET(Graph1!$Q$4,,,COUNT(Graph1!$Q$4:$Q$27),1)</definedName>
    <definedName name="YVal2" localSheetId="3">OFFSET(Graph3!$H$4,,,COUNT(Graph3!$H$4:$H$27),1)</definedName>
    <definedName name="YVal2">OFFSET(Graph2!$H$4,,,COUNT(Graph2!$H$4:$H$27),1)</definedName>
    <definedName name="YVal3" localSheetId="3">OFFSET(Graph3!$R$4,,,COUNT(Graph3!$R$4:$R$27),1)</definedName>
    <definedName name="YVal3">OFFSET(Graph2!$R$4,,,COUNT(Graph2!$R$4:$R$27),1)</definedName>
    <definedName name="YVal4">OFFSET(Graph3!$H$4,,,COUNT(Graph3!$H$4:$H$18),1)</definedName>
    <definedName name="YVal5">OFFSET(Graph3!$R$4,,,COUNT(Graph3!$R$4:$R$18),1)</definedName>
  </definedNames>
  <calcPr calcId="125725"/>
</workbook>
</file>

<file path=xl/calcChain.xml><?xml version="1.0" encoding="utf-8"?>
<calcChain xmlns="http://schemas.openxmlformats.org/spreadsheetml/2006/main">
  <c r="F6" i="7"/>
  <c r="G5"/>
  <c r="G4"/>
  <c r="N5"/>
  <c r="D5"/>
  <c r="P4"/>
  <c r="P5" s="1"/>
  <c r="F4"/>
  <c r="F5" s="1"/>
  <c r="Q4" i="6"/>
  <c r="R4" s="1"/>
  <c r="P5"/>
  <c r="Q5" s="1"/>
  <c r="N5"/>
  <c r="P4"/>
  <c r="A12"/>
  <c r="D5"/>
  <c r="F4"/>
  <c r="F5" s="1"/>
  <c r="F4" i="2"/>
  <c r="G4" s="1"/>
  <c r="D5"/>
  <c r="O4"/>
  <c r="O5" s="1"/>
  <c r="M5"/>
  <c r="Q4" i="7" l="1"/>
  <c r="R4" s="1" a="1"/>
  <c r="R4" s="1"/>
  <c r="G6"/>
  <c r="H6" s="1"/>
  <c r="F7"/>
  <c r="P6"/>
  <c r="H4"/>
  <c r="P6" i="6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Q27" s="1"/>
  <c r="G4"/>
  <c r="H4" s="1"/>
  <c r="F6"/>
  <c r="P4" i="2"/>
  <c r="Q4" s="1" a="1"/>
  <c r="Q4" s="1"/>
  <c r="O6"/>
  <c r="P5"/>
  <c r="Q5" s="1" a="1"/>
  <c r="Q5" s="1"/>
  <c r="I2"/>
  <c r="F5"/>
  <c r="G5" s="1"/>
  <c r="Q6" i="7" l="1"/>
  <c r="R6" s="1" a="1"/>
  <c r="R6" s="1"/>
  <c r="Q5"/>
  <c r="R5" s="1" a="1"/>
  <c r="R5" s="1"/>
  <c r="G5" i="6"/>
  <c r="G6" s="1"/>
  <c r="G7" i="7"/>
  <c r="H7" s="1"/>
  <c r="F8"/>
  <c r="P7"/>
  <c r="H5"/>
  <c r="Q18" i="6"/>
  <c r="Q8"/>
  <c r="Q20"/>
  <c r="Q9"/>
  <c r="Q7"/>
  <c r="Q25"/>
  <c r="Q19"/>
  <c r="Q14"/>
  <c r="Q24"/>
  <c r="Q13"/>
  <c r="Q23"/>
  <c r="Q17"/>
  <c r="Q22"/>
  <c r="Q6"/>
  <c r="Q11"/>
  <c r="Q12"/>
  <c r="Q16"/>
  <c r="Q21"/>
  <c r="Q26"/>
  <c r="Q10"/>
  <c r="Q15"/>
  <c r="R5"/>
  <c r="F7"/>
  <c r="P6" i="2"/>
  <c r="Q6" s="1" a="1"/>
  <c r="Q6" s="1"/>
  <c r="O7"/>
  <c r="F6"/>
  <c r="G6" s="1"/>
  <c r="Q7" i="7" l="1"/>
  <c r="R7" a="1"/>
  <c r="R7" s="1"/>
  <c r="H5" i="6"/>
  <c r="Q7" i="2" a="1"/>
  <c r="Q7" s="1"/>
  <c r="F9" i="7"/>
  <c r="G8"/>
  <c r="H8" s="1"/>
  <c r="P8"/>
  <c r="R6" i="6"/>
  <c r="G7"/>
  <c r="H6"/>
  <c r="F8"/>
  <c r="P7" i="2"/>
  <c r="O8"/>
  <c r="F7"/>
  <c r="G7" s="1"/>
  <c r="Q8" i="7" l="1"/>
  <c r="R8" a="1"/>
  <c r="R8" s="1"/>
  <c r="Q8" i="2" a="1"/>
  <c r="Q8" s="1"/>
  <c r="F10" i="7"/>
  <c r="G9"/>
  <c r="H9" s="1"/>
  <c r="P9"/>
  <c r="R7" i="6"/>
  <c r="G8"/>
  <c r="H7"/>
  <c r="F9"/>
  <c r="P8" i="2"/>
  <c r="O9"/>
  <c r="F8"/>
  <c r="G8" s="1"/>
  <c r="R9" i="7" l="1" a="1"/>
  <c r="R9" s="1"/>
  <c r="Q9"/>
  <c r="Q9" i="2" a="1"/>
  <c r="Q9" s="1"/>
  <c r="G10" i="7"/>
  <c r="H10" s="1"/>
  <c r="F11"/>
  <c r="P10"/>
  <c r="Q10" s="1"/>
  <c r="R10" s="1" a="1"/>
  <c r="R10" s="1"/>
  <c r="R8" i="6"/>
  <c r="G9"/>
  <c r="H8"/>
  <c r="F10"/>
  <c r="O10" i="2"/>
  <c r="P9"/>
  <c r="F9"/>
  <c r="G9" s="1"/>
  <c r="Q10" l="1" a="1"/>
  <c r="Q10" s="1"/>
  <c r="G11" i="7"/>
  <c r="H11" s="1"/>
  <c r="F12"/>
  <c r="P11"/>
  <c r="R9" i="6"/>
  <c r="G10"/>
  <c r="H9"/>
  <c r="F11"/>
  <c r="P10" i="2"/>
  <c r="O11"/>
  <c r="F10"/>
  <c r="G10" s="1"/>
  <c r="Q11" i="7" l="1"/>
  <c r="R11" a="1"/>
  <c r="R11" s="1"/>
  <c r="Q11" i="2" a="1"/>
  <c r="Q11" s="1"/>
  <c r="F13" i="7"/>
  <c r="G12"/>
  <c r="H12" s="1"/>
  <c r="P12"/>
  <c r="R10" i="6"/>
  <c r="G11"/>
  <c r="H10"/>
  <c r="F12"/>
  <c r="O12" i="2"/>
  <c r="P11"/>
  <c r="F11"/>
  <c r="G11" s="1"/>
  <c r="Q12" i="7" l="1"/>
  <c r="R12" a="1"/>
  <c r="R12" s="1"/>
  <c r="F14"/>
  <c r="G13"/>
  <c r="H13" s="1"/>
  <c r="P13"/>
  <c r="R11" i="6"/>
  <c r="G12"/>
  <c r="H11"/>
  <c r="F13"/>
  <c r="P12" i="2"/>
  <c r="Q12" s="1" a="1"/>
  <c r="Q12" s="1"/>
  <c r="O13"/>
  <c r="F12"/>
  <c r="G12" s="1"/>
  <c r="Q13" l="1" a="1"/>
  <c r="Q13" s="1"/>
  <c r="Q13" i="7"/>
  <c r="R13" a="1"/>
  <c r="R13" s="1"/>
  <c r="G14"/>
  <c r="H14" s="1"/>
  <c r="F15"/>
  <c r="P14"/>
  <c r="Q14" s="1"/>
  <c r="R14" s="1" a="1"/>
  <c r="R14" s="1"/>
  <c r="R12" i="6"/>
  <c r="G13"/>
  <c r="H12"/>
  <c r="F14"/>
  <c r="O14" i="2"/>
  <c r="P13"/>
  <c r="F13"/>
  <c r="G13" s="1"/>
  <c r="Q14" l="1" a="1"/>
  <c r="Q14" s="1"/>
  <c r="G15" i="7"/>
  <c r="H15" s="1"/>
  <c r="F16"/>
  <c r="P15"/>
  <c r="R13" i="6"/>
  <c r="G14"/>
  <c r="H13"/>
  <c r="F15"/>
  <c r="P14" i="2"/>
  <c r="O15"/>
  <c r="F14"/>
  <c r="G14" s="1"/>
  <c r="Q15" l="1" a="1"/>
  <c r="Q15" s="1"/>
  <c r="Q15" i="7"/>
  <c r="R15" a="1"/>
  <c r="R15" s="1"/>
  <c r="F17"/>
  <c r="G16"/>
  <c r="H16" s="1"/>
  <c r="P16"/>
  <c r="R14" i="6"/>
  <c r="G15"/>
  <c r="H14"/>
  <c r="F16"/>
  <c r="O16" i="2"/>
  <c r="P15"/>
  <c r="F15"/>
  <c r="G15" s="1"/>
  <c r="Q16" l="1" a="1"/>
  <c r="Q16" s="1"/>
  <c r="R16" i="7" a="1"/>
  <c r="R16" s="1"/>
  <c r="Q16"/>
  <c r="F18"/>
  <c r="G18" s="1"/>
  <c r="H18" s="1"/>
  <c r="G17"/>
  <c r="H17" s="1"/>
  <c r="P17"/>
  <c r="R15" i="6"/>
  <c r="G16"/>
  <c r="H15"/>
  <c r="F17"/>
  <c r="P16" i="2"/>
  <c r="O17"/>
  <c r="F16"/>
  <c r="G16" s="1"/>
  <c r="Q17" l="1" a="1"/>
  <c r="Q17" s="1"/>
  <c r="R17" i="7" a="1"/>
  <c r="R17" s="1"/>
  <c r="Q17"/>
  <c r="P18"/>
  <c r="R16" i="6"/>
  <c r="G17"/>
  <c r="H17" s="1"/>
  <c r="H16"/>
  <c r="F18"/>
  <c r="G18" s="1"/>
  <c r="H18" s="1"/>
  <c r="O18" i="2"/>
  <c r="Q18" s="1" a="1"/>
  <c r="Q18" s="1"/>
  <c r="P17"/>
  <c r="F17"/>
  <c r="G17" s="1"/>
  <c r="Q18" i="7" l="1"/>
  <c r="R18" a="1"/>
  <c r="R18" s="1"/>
  <c r="R17" i="6"/>
  <c r="F19"/>
  <c r="G19" s="1"/>
  <c r="H19" s="1"/>
  <c r="P18" i="2"/>
  <c r="O19"/>
  <c r="Q19" s="1" a="1"/>
  <c r="Q19" s="1"/>
  <c r="F18"/>
  <c r="G18" s="1"/>
  <c r="R18" i="6" l="1"/>
  <c r="F20"/>
  <c r="G20" s="1"/>
  <c r="H20" s="1"/>
  <c r="O20" i="2"/>
  <c r="Q20" s="1" a="1"/>
  <c r="Q20" s="1"/>
  <c r="P19"/>
  <c r="F19"/>
  <c r="G19" s="1"/>
  <c r="R19" i="6" l="1"/>
  <c r="F21"/>
  <c r="G21" s="1"/>
  <c r="H21" s="1"/>
  <c r="P20" i="2"/>
  <c r="O21"/>
  <c r="Q21" s="1" a="1"/>
  <c r="Q21" s="1"/>
  <c r="F20"/>
  <c r="G20" s="1"/>
  <c r="R20" i="6" l="1"/>
  <c r="F22"/>
  <c r="G22" s="1"/>
  <c r="H22" s="1"/>
  <c r="O22" i="2"/>
  <c r="Q22" s="1" a="1"/>
  <c r="Q22" s="1"/>
  <c r="P21"/>
  <c r="F21"/>
  <c r="G21" s="1"/>
  <c r="R21" i="6" l="1"/>
  <c r="F23"/>
  <c r="G23" s="1"/>
  <c r="H23" s="1"/>
  <c r="P22" i="2"/>
  <c r="O23"/>
  <c r="Q23" s="1" a="1"/>
  <c r="Q23" s="1"/>
  <c r="F22"/>
  <c r="G22" s="1"/>
  <c r="R22" i="6" l="1"/>
  <c r="F24"/>
  <c r="G24" s="1"/>
  <c r="H24" s="1"/>
  <c r="O24" i="2"/>
  <c r="Q24" s="1" a="1"/>
  <c r="Q24" s="1"/>
  <c r="P23"/>
  <c r="F23"/>
  <c r="G23" s="1"/>
  <c r="R23" i="6" l="1"/>
  <c r="F25"/>
  <c r="G25" s="1"/>
  <c r="H25" s="1"/>
  <c r="P24" i="2"/>
  <c r="O25"/>
  <c r="Q25" s="1" a="1"/>
  <c r="Q25" s="1"/>
  <c r="F24"/>
  <c r="G24" s="1"/>
  <c r="R24" i="6" l="1"/>
  <c r="F26"/>
  <c r="G26" s="1"/>
  <c r="H26" s="1"/>
  <c r="O26" i="2"/>
  <c r="Q26" s="1" a="1"/>
  <c r="Q26" s="1"/>
  <c r="P25"/>
  <c r="F25"/>
  <c r="G25" s="1"/>
  <c r="R25" i="6" l="1"/>
  <c r="F27"/>
  <c r="G27" s="1"/>
  <c r="H27" s="1"/>
  <c r="P26" i="2"/>
  <c r="O27"/>
  <c r="Q27" s="1" a="1"/>
  <c r="Q27" s="1"/>
  <c r="F26"/>
  <c r="G26" s="1"/>
  <c r="R27" i="6" l="1"/>
  <c r="R26"/>
  <c r="P27" i="2"/>
  <c r="F27"/>
  <c r="G27" s="1"/>
  <c r="F28" l="1"/>
  <c r="G28" s="1"/>
  <c r="F29" l="1"/>
  <c r="G29" s="1"/>
  <c r="F30" l="1"/>
  <c r="G30" s="1"/>
  <c r="F31" l="1"/>
  <c r="G31" s="1"/>
  <c r="F32" l="1"/>
  <c r="G32" s="1"/>
  <c r="F33" l="1"/>
  <c r="G33" s="1"/>
  <c r="F34" l="1"/>
  <c r="G34" s="1"/>
</calcChain>
</file>

<file path=xl/sharedStrings.xml><?xml version="1.0" encoding="utf-8"?>
<sst xmlns="http://schemas.openxmlformats.org/spreadsheetml/2006/main" count="69" uniqueCount="35">
  <si>
    <t>JOUR</t>
  </si>
  <si>
    <t>PROD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</si>
  <si>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</si>
  <si>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</si>
  <si>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</si>
  <si>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</si>
  <si>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</si>
  <si>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</si>
  <si>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</si>
  <si>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</si>
  <si>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</si>
  <si>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</si>
  <si>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</si>
  <si>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</si>
  <si>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</si>
  <si>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Base de Données</t>
  </si>
  <si>
    <t>à partir de</t>
  </si>
  <si>
    <t>Graphique Journaliere</t>
  </si>
  <si>
    <t>Graphique Mensuelle
(en Moyenne)</t>
  </si>
  <si>
    <t>mois</t>
  </si>
  <si>
    <t>GRAPHIQUE MENSUELLE en MOYENNE</t>
  </si>
  <si>
    <t>Année</t>
  </si>
  <si>
    <t>Votre CHOIX</t>
  </si>
  <si>
    <t>pour la période de</t>
  </si>
  <si>
    <t>tous les</t>
  </si>
  <si>
    <t>des Mois</t>
  </si>
  <si>
    <t>Dérnièrs Jours</t>
  </si>
  <si>
    <t>ème  jour</t>
  </si>
  <si>
    <t>GRAPHIQUE JOURNALIERE des MOIS</t>
  </si>
  <si>
    <t>Graphique Journalière des Mois
(en Moyenne)</t>
  </si>
  <si>
    <t>Graphique Journalière des Années
(en Moyenne)</t>
  </si>
  <si>
    <t>GRAPHIQUE JOURNALIERE des ANNEES</t>
  </si>
  <si>
    <t>ans</t>
  </si>
  <si>
    <t>GRAPHIQUE MENSUELLE en MOYENNE / AN</t>
  </si>
  <si>
    <t>Graphique Mensuelle / An
(en Moyenne)</t>
  </si>
</sst>
</file>

<file path=xl/styles.xml><?xml version="1.0" encoding="utf-8"?>
<styleSheet xmlns="http://schemas.openxmlformats.org/spreadsheetml/2006/main">
  <numFmts count="1">
    <numFmt numFmtId="165" formatCode="mmmm/yyyy"/>
  </numFmts>
  <fonts count="17">
    <font>
      <sz val="10"/>
      <color theme="1"/>
      <name val="Franklin Gothic Medium Cond"/>
      <family val="2"/>
      <charset val="162"/>
    </font>
    <font>
      <b/>
      <sz val="10"/>
      <color theme="1"/>
      <name val="Franklin Gothic Medium Cond"/>
      <family val="2"/>
      <charset val="162"/>
    </font>
    <font>
      <sz val="10"/>
      <color theme="0"/>
      <name val="Franklin Gothic Medium Cond"/>
      <family val="2"/>
      <charset val="162"/>
    </font>
    <font>
      <sz val="8"/>
      <color theme="1"/>
      <name val="Franklin Gothic Medium Cond"/>
      <family val="2"/>
      <charset val="162"/>
    </font>
    <font>
      <sz val="9"/>
      <color theme="1"/>
      <name val="Franklin Gothic Medium Cond"/>
      <family val="2"/>
      <charset val="162"/>
    </font>
    <font>
      <b/>
      <sz val="9"/>
      <color theme="0" tint="-4.9989318521683403E-2"/>
      <name val="Franklin Gothic Medium Cond"/>
      <family val="2"/>
      <charset val="162"/>
    </font>
    <font>
      <b/>
      <sz val="10"/>
      <color theme="0" tint="-4.9989318521683403E-2"/>
      <name val="Franklin Gothic Medium Cond"/>
      <family val="2"/>
      <charset val="162"/>
    </font>
    <font>
      <sz val="8"/>
      <color theme="1" tint="0.34998626667073579"/>
      <name val="Franklin Gothic Medium Cond"/>
      <family val="2"/>
      <charset val="162"/>
    </font>
    <font>
      <b/>
      <sz val="12"/>
      <color theme="0"/>
      <name val="Franklin Gothic Medium Cond"/>
      <family val="2"/>
      <charset val="162"/>
    </font>
    <font>
      <sz val="18"/>
      <color theme="0"/>
      <name val="Bernard MT Condensed"/>
      <family val="1"/>
    </font>
    <font>
      <b/>
      <sz val="12"/>
      <color theme="0" tint="-0.499984740745262"/>
      <name val="Franklin Gothic Medium Cond"/>
      <family val="2"/>
      <charset val="162"/>
    </font>
    <font>
      <b/>
      <sz val="16"/>
      <color theme="0" tint="-0.499984740745262"/>
      <name val="Franklin Gothic Medium Cond"/>
      <family val="2"/>
      <charset val="162"/>
    </font>
    <font>
      <sz val="10"/>
      <color theme="0" tint="-0.499984740745262"/>
      <name val="Franklin Gothic Medium Cond"/>
      <family val="2"/>
      <charset val="162"/>
    </font>
    <font>
      <sz val="10"/>
      <color rgb="FF0070C0"/>
      <name val="Franklin Gothic Medium Cond"/>
      <family val="2"/>
      <charset val="162"/>
    </font>
    <font>
      <sz val="12"/>
      <color theme="0"/>
      <name val="Franklin Gothic Medium Cond"/>
      <family val="2"/>
      <charset val="162"/>
    </font>
    <font>
      <b/>
      <sz val="11"/>
      <color theme="0" tint="-0.499984740745262"/>
      <name val="Franklin Gothic Medium Cond"/>
      <family val="2"/>
      <charset val="162"/>
    </font>
    <font>
      <sz val="10"/>
      <color theme="1" tint="0.34998626667073579"/>
      <name val="Franklin Gothic Medium Cond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33">
    <xf numFmtId="0" fontId="0" fillId="0" borderId="0" xfId="0"/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vertical="center"/>
    </xf>
    <xf numFmtId="14" fontId="4" fillId="3" borderId="0" xfId="0" applyNumberFormat="1" applyFont="1" applyFill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2" fillId="8" borderId="0" xfId="0" applyFont="1" applyFill="1" applyAlignment="1">
      <alignment vertical="center"/>
    </xf>
    <xf numFmtId="0" fontId="8" fillId="8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14" fontId="10" fillId="3" borderId="0" xfId="0" applyNumberFormat="1" applyFont="1" applyFill="1" applyAlignment="1">
      <alignment horizontal="centerContinuous" vertical="center"/>
    </xf>
    <xf numFmtId="0" fontId="11" fillId="3" borderId="0" xfId="0" applyFont="1" applyFill="1" applyAlignment="1">
      <alignment horizontal="centerContinuous" vertical="center"/>
    </xf>
    <xf numFmtId="14" fontId="10" fillId="3" borderId="0" xfId="0" applyNumberFormat="1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0" fillId="6" borderId="0" xfId="0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Continuous" vertical="center"/>
    </xf>
    <xf numFmtId="0" fontId="0" fillId="6" borderId="0" xfId="0" applyFill="1" applyAlignment="1">
      <alignment horizontal="centerContinuous" vertical="center"/>
    </xf>
    <xf numFmtId="0" fontId="1" fillId="6" borderId="0" xfId="0" applyFont="1" applyFill="1" applyAlignment="1">
      <alignment vertical="center"/>
    </xf>
    <xf numFmtId="0" fontId="14" fillId="8" borderId="0" xfId="0" applyFont="1" applyFill="1" applyAlignment="1">
      <alignment horizontal="center" vertical="center"/>
    </xf>
    <xf numFmtId="14" fontId="15" fillId="3" borderId="0" xfId="0" applyNumberFormat="1" applyFont="1" applyFill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165" fontId="7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theme="5" tint="0.59996337778862885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>
        <c:manualLayout>
          <c:layoutTarget val="inner"/>
          <c:xMode val="edge"/>
          <c:yMode val="edge"/>
          <c:x val="0.1880440710927847"/>
          <c:y val="2.7625220682540131E-2"/>
          <c:w val="0.78214170303920927"/>
          <c:h val="0.96044980040577366"/>
        </c:manualLayout>
      </c:layout>
      <c:barChart>
        <c:barDir val="bar"/>
        <c:grouping val="clustered"/>
        <c:ser>
          <c:idx val="0"/>
          <c:order val="0"/>
          <c:spPr>
            <a:gradFill flip="none" rotWithShape="1">
              <a:gsLst>
                <a:gs pos="0">
                  <a:srgbClr val="FBEAC7"/>
                </a:gs>
                <a:gs pos="17999">
                  <a:srgbClr val="FEE7F2"/>
                </a:gs>
                <a:gs pos="36000">
                  <a:srgbClr val="FAC77D"/>
                </a:gs>
                <a:gs pos="61000">
                  <a:srgbClr val="FBA97D"/>
                </a:gs>
                <a:gs pos="82001">
                  <a:srgbClr val="FBD49C"/>
                </a:gs>
                <a:gs pos="100000">
                  <a:srgbClr val="FEE7F2"/>
                </a:gs>
              </a:gsLst>
              <a:path path="rect">
                <a:fillToRect l="100000" t="100000"/>
              </a:path>
              <a:tileRect r="-100000" b="-100000"/>
            </a:gradFill>
          </c:spPr>
          <c:cat>
            <c:numRef>
              <c:f>Graph1!$F$4:$F$34</c:f>
              <c:numCache>
                <c:formatCode>dd/mm/yyyy</c:formatCode>
                <c:ptCount val="31"/>
                <c:pt idx="0">
                  <c:v>42370</c:v>
                </c:pt>
                <c:pt idx="1">
                  <c:v>42371</c:v>
                </c:pt>
                <c:pt idx="2">
                  <c:v>42372</c:v>
                </c:pt>
                <c:pt idx="3">
                  <c:v>42373</c:v>
                </c:pt>
                <c:pt idx="4">
                  <c:v>42374</c:v>
                </c:pt>
                <c:pt idx="5">
                  <c:v>42375</c:v>
                </c:pt>
                <c:pt idx="6">
                  <c:v>42376</c:v>
                </c:pt>
                <c:pt idx="7">
                  <c:v>42377</c:v>
                </c:pt>
                <c:pt idx="8">
                  <c:v>42378</c:v>
                </c:pt>
                <c:pt idx="9">
                  <c:v>42379</c:v>
                </c:pt>
                <c:pt idx="10">
                  <c:v>42380</c:v>
                </c:pt>
                <c:pt idx="11">
                  <c:v>42381</c:v>
                </c:pt>
                <c:pt idx="12">
                  <c:v>42382</c:v>
                </c:pt>
                <c:pt idx="13">
                  <c:v>42383</c:v>
                </c:pt>
                <c:pt idx="14">
                  <c:v>42384</c:v>
                </c:pt>
                <c:pt idx="15">
                  <c:v>42385</c:v>
                </c:pt>
                <c:pt idx="16">
                  <c:v>42386</c:v>
                </c:pt>
                <c:pt idx="17">
                  <c:v>42387</c:v>
                </c:pt>
                <c:pt idx="18">
                  <c:v>42388</c:v>
                </c:pt>
                <c:pt idx="19">
                  <c:v>42389</c:v>
                </c:pt>
                <c:pt idx="20">
                  <c:v>42390</c:v>
                </c:pt>
                <c:pt idx="21">
                  <c:v>42391</c:v>
                </c:pt>
                <c:pt idx="22">
                  <c:v>42392</c:v>
                </c:pt>
                <c:pt idx="23">
                  <c:v>42393</c:v>
                </c:pt>
                <c:pt idx="24">
                  <c:v>42394</c:v>
                </c:pt>
                <c:pt idx="25">
                  <c:v>42395</c:v>
                </c:pt>
                <c:pt idx="26">
                  <c:v>42396</c:v>
                </c:pt>
                <c:pt idx="27">
                  <c:v>42397</c:v>
                </c:pt>
                <c:pt idx="28">
                  <c:v>42398</c:v>
                </c:pt>
                <c:pt idx="29">
                  <c:v>42399</c:v>
                </c:pt>
                <c:pt idx="30">
                  <c:v>42400</c:v>
                </c:pt>
              </c:numCache>
            </c:numRef>
          </c:cat>
          <c:val>
            <c:numRef>
              <c:f>[0]!YVal</c:f>
              <c:numCache>
                <c:formatCode>General</c:formatCode>
                <c:ptCount val="31"/>
                <c:pt idx="0">
                  <c:v>0.8366269899432216</c:v>
                </c:pt>
                <c:pt idx="1">
                  <c:v>0.46423186731692057</c:v>
                </c:pt>
                <c:pt idx="2">
                  <c:v>0.62583272194218664</c:v>
                </c:pt>
                <c:pt idx="3">
                  <c:v>1.7485505815350133E-2</c:v>
                </c:pt>
                <c:pt idx="4">
                  <c:v>0.2230025521406217</c:v>
                </c:pt>
                <c:pt idx="5">
                  <c:v>0.18351289749642208</c:v>
                </c:pt>
                <c:pt idx="6">
                  <c:v>0.79155765470928541</c:v>
                </c:pt>
                <c:pt idx="7">
                  <c:v>0.30937605744392371</c:v>
                </c:pt>
                <c:pt idx="8">
                  <c:v>0.47410883662414494</c:v>
                </c:pt>
                <c:pt idx="9">
                  <c:v>0.69855580219087787</c:v>
                </c:pt>
                <c:pt idx="10">
                  <c:v>0.52611110396519689</c:v>
                </c:pt>
                <c:pt idx="11">
                  <c:v>0.67166844039445661</c:v>
                </c:pt>
                <c:pt idx="12">
                  <c:v>0.40696319063860165</c:v>
                </c:pt>
                <c:pt idx="13">
                  <c:v>0.57375605856890721</c:v>
                </c:pt>
                <c:pt idx="14">
                  <c:v>0.86757089041547442</c:v>
                </c:pt>
                <c:pt idx="15">
                  <c:v>0.78681523857205804</c:v>
                </c:pt>
                <c:pt idx="16">
                  <c:v>0.42707414338035943</c:v>
                </c:pt>
                <c:pt idx="17">
                  <c:v>0.89340261662608811</c:v>
                </c:pt>
                <c:pt idx="18">
                  <c:v>0.18280205357010826</c:v>
                </c:pt>
                <c:pt idx="19">
                  <c:v>0.51482318114384062</c:v>
                </c:pt>
                <c:pt idx="20">
                  <c:v>0.85362839029192583</c:v>
                </c:pt>
                <c:pt idx="21">
                  <c:v>0.23398955312340386</c:v>
                </c:pt>
                <c:pt idx="22">
                  <c:v>3.7575169207283654E-2</c:v>
                </c:pt>
                <c:pt idx="23">
                  <c:v>3.19758594485825E-2</c:v>
                </c:pt>
                <c:pt idx="24">
                  <c:v>0.7184033285711201</c:v>
                </c:pt>
                <c:pt idx="25">
                  <c:v>0.2909438357948233</c:v>
                </c:pt>
                <c:pt idx="26">
                  <c:v>0.93400553143730569</c:v>
                </c:pt>
                <c:pt idx="27">
                  <c:v>0.78542331498452889</c:v>
                </c:pt>
                <c:pt idx="28">
                  <c:v>0.18313087626281044</c:v>
                </c:pt>
                <c:pt idx="29">
                  <c:v>0.1691954380138122</c:v>
                </c:pt>
                <c:pt idx="30">
                  <c:v>0.24917168477659923</c:v>
                </c:pt>
              </c:numCache>
            </c:numRef>
          </c:val>
        </c:ser>
        <c:gapWidth val="100"/>
        <c:axId val="107337216"/>
        <c:axId val="107338752"/>
      </c:barChart>
      <c:dateAx>
        <c:axId val="107337216"/>
        <c:scaling>
          <c:orientation val="maxMin"/>
        </c:scaling>
        <c:axPos val="l"/>
        <c:numFmt formatCode="dd/mm/yyyy" sourceLinked="1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107338752"/>
        <c:crosses val="autoZero"/>
        <c:auto val="1"/>
        <c:lblOffset val="100"/>
      </c:dateAx>
      <c:valAx>
        <c:axId val="107338752"/>
        <c:scaling>
          <c:orientation val="minMax"/>
        </c:scaling>
        <c:axPos val="t"/>
        <c:majorGridlines/>
        <c:numFmt formatCode="General" sourceLinked="1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107337216"/>
        <c:crosses val="autoZero"/>
        <c:crossBetween val="between"/>
      </c:valAx>
      <c:spPr>
        <a:solidFill>
          <a:schemeClr val="tx1">
            <a:lumMod val="65000"/>
            <a:lumOff val="35000"/>
          </a:schemeClr>
        </a:solidFill>
      </c:spPr>
    </c:plotArea>
    <c:plotVisOnly val="1"/>
  </c:chart>
  <c:spPr>
    <a:solidFill>
      <a:schemeClr val="bg1">
        <a:lumMod val="75000"/>
      </a:schemeClr>
    </a:solidFill>
    <a:ln w="19050">
      <a:solidFill>
        <a:srgbClr val="C00000"/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>
        <c:manualLayout>
          <c:layoutTarget val="inner"/>
          <c:xMode val="edge"/>
          <c:yMode val="edge"/>
          <c:x val="0.18804407109278476"/>
          <c:y val="2.7625220682540148E-2"/>
          <c:w val="0.78214170303920949"/>
          <c:h val="0.9604498004057741"/>
        </c:manualLayout>
      </c:layout>
      <c:barChart>
        <c:barDir val="bar"/>
        <c:grouping val="clustered"/>
        <c:ser>
          <c:idx val="0"/>
          <c:order val="0"/>
          <c:spPr>
            <a:gradFill flip="none" rotWithShape="1">
              <a:gsLst>
                <a:gs pos="0">
                  <a:srgbClr val="FBEAC7"/>
                </a:gs>
                <a:gs pos="17999">
                  <a:srgbClr val="FEE7F2"/>
                </a:gs>
                <a:gs pos="36000">
                  <a:srgbClr val="FAC77D"/>
                </a:gs>
                <a:gs pos="61000">
                  <a:srgbClr val="FBA97D"/>
                </a:gs>
                <a:gs pos="82001">
                  <a:srgbClr val="FBD49C"/>
                </a:gs>
                <a:gs pos="100000">
                  <a:srgbClr val="FEE7F2"/>
                </a:gs>
              </a:gsLst>
              <a:path path="rect">
                <a:fillToRect l="100000" t="100000"/>
              </a:path>
              <a:tileRect r="-100000" b="-100000"/>
            </a:gradFill>
          </c:spPr>
          <c:cat>
            <c:strRef>
              <c:f>Graph1!$P$4:$P$27</c:f>
              <c:strCache>
                <c:ptCount val="14"/>
                <c:pt idx="0">
                  <c:v>Ocak.2016</c:v>
                </c:pt>
                <c:pt idx="1">
                  <c:v>Şubat.2016</c:v>
                </c:pt>
                <c:pt idx="2">
                  <c:v>Mart.2016</c:v>
                </c:pt>
                <c:pt idx="3">
                  <c:v>Nisan.2016</c:v>
                </c:pt>
                <c:pt idx="4">
                  <c:v>Mayıs.2016</c:v>
                </c:pt>
                <c:pt idx="5">
                  <c:v>Haziran.2016</c:v>
                </c:pt>
                <c:pt idx="6">
                  <c:v>Temmuz.2016</c:v>
                </c:pt>
                <c:pt idx="7">
                  <c:v>Ağustos.2016</c:v>
                </c:pt>
                <c:pt idx="8">
                  <c:v>Eylül.2016</c:v>
                </c:pt>
                <c:pt idx="9">
                  <c:v>Ekim.2016</c:v>
                </c:pt>
                <c:pt idx="10">
                  <c:v>Kasım.2016</c:v>
                </c:pt>
                <c:pt idx="11">
                  <c:v>Aralık.2016</c:v>
                </c:pt>
                <c:pt idx="12">
                  <c:v>Ocak.2017</c:v>
                </c:pt>
                <c:pt idx="13">
                  <c:v>Şubat.2017</c:v>
                </c:pt>
              </c:strCache>
            </c:strRef>
          </c:cat>
          <c:val>
            <c:numRef>
              <c:f>[0]!YVal1</c:f>
              <c:numCache>
                <c:formatCode>General</c:formatCode>
                <c:ptCount val="2"/>
                <c:pt idx="0">
                  <c:v>0.48266841241323372</c:v>
                </c:pt>
                <c:pt idx="1">
                  <c:v>0.12973266348971169</c:v>
                </c:pt>
              </c:numCache>
            </c:numRef>
          </c:val>
        </c:ser>
        <c:gapWidth val="100"/>
        <c:axId val="126275584"/>
        <c:axId val="126284544"/>
      </c:barChart>
      <c:catAx>
        <c:axId val="126275584"/>
        <c:scaling>
          <c:orientation val="maxMin"/>
        </c:scaling>
        <c:axPos val="l"/>
        <c:numFmt formatCode="dd/mm/yyyy" sourceLinked="1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126284544"/>
        <c:crosses val="autoZero"/>
        <c:auto val="1"/>
        <c:lblAlgn val="ctr"/>
        <c:lblOffset val="100"/>
      </c:catAx>
      <c:valAx>
        <c:axId val="126284544"/>
        <c:scaling>
          <c:orientation val="minMax"/>
        </c:scaling>
        <c:axPos val="t"/>
        <c:majorGridlines/>
        <c:numFmt formatCode="General" sourceLinked="1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126275584"/>
        <c:crosses val="autoZero"/>
        <c:crossBetween val="between"/>
      </c:valAx>
      <c:spPr>
        <a:solidFill>
          <a:schemeClr val="tx1">
            <a:lumMod val="65000"/>
            <a:lumOff val="35000"/>
          </a:schemeClr>
        </a:solidFill>
      </c:spPr>
    </c:plotArea>
    <c:plotVisOnly val="1"/>
  </c:chart>
  <c:spPr>
    <a:solidFill>
      <a:schemeClr val="bg1">
        <a:lumMod val="75000"/>
      </a:schemeClr>
    </a:solidFill>
    <a:ln w="19050">
      <a:solidFill>
        <a:srgbClr val="C00000"/>
      </a:solidFill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>
        <c:manualLayout>
          <c:layoutTarget val="inner"/>
          <c:xMode val="edge"/>
          <c:yMode val="edge"/>
          <c:x val="0.18804407109278481"/>
          <c:y val="2.7625220682540166E-2"/>
          <c:w val="0.7821417030392096"/>
          <c:h val="0.96044980040577455"/>
        </c:manualLayout>
      </c:layout>
      <c:barChart>
        <c:barDir val="bar"/>
        <c:grouping val="clustered"/>
        <c:ser>
          <c:idx val="0"/>
          <c:order val="0"/>
          <c:spPr>
            <a:gradFill flip="none" rotWithShape="1">
              <a:gsLst>
                <a:gs pos="0">
                  <a:srgbClr val="FBEAC7"/>
                </a:gs>
                <a:gs pos="17999">
                  <a:srgbClr val="FEE7F2"/>
                </a:gs>
                <a:gs pos="36000">
                  <a:srgbClr val="FAC77D"/>
                </a:gs>
                <a:gs pos="61000">
                  <a:srgbClr val="FBA97D"/>
                </a:gs>
                <a:gs pos="82001">
                  <a:srgbClr val="FBD49C"/>
                </a:gs>
                <a:gs pos="100000">
                  <a:srgbClr val="FEE7F2"/>
                </a:gs>
              </a:gsLst>
              <a:path path="rect">
                <a:fillToRect l="100000" t="100000"/>
              </a:path>
              <a:tileRect r="-100000" b="-100000"/>
            </a:gradFill>
          </c:spPr>
          <c:cat>
            <c:strRef>
              <c:f>Graph2!$G$4:$G$27</c:f>
              <c:strCache>
                <c:ptCount val="8"/>
                <c:pt idx="0">
                  <c:v>31.01.2016</c:v>
                </c:pt>
                <c:pt idx="1">
                  <c:v>29.02.2016</c:v>
                </c:pt>
                <c:pt idx="2">
                  <c:v>31.03.2016</c:v>
                </c:pt>
                <c:pt idx="3">
                  <c:v>30.04.2016</c:v>
                </c:pt>
                <c:pt idx="4">
                  <c:v>31.05.2016</c:v>
                </c:pt>
                <c:pt idx="5">
                  <c:v>30.06.2016</c:v>
                </c:pt>
                <c:pt idx="6">
                  <c:v>31.07.2016</c:v>
                </c:pt>
                <c:pt idx="7">
                  <c:v>31.08.2016</c:v>
                </c:pt>
              </c:strCache>
            </c:strRef>
          </c:cat>
          <c:val>
            <c:numRef>
              <c:f>[0]!YVal2</c:f>
              <c:numCache>
                <c:formatCode>General</c:formatCode>
                <c:ptCount val="1"/>
                <c:pt idx="0">
                  <c:v>0.24917168477659923</c:v>
                </c:pt>
              </c:numCache>
            </c:numRef>
          </c:val>
        </c:ser>
        <c:gapWidth val="100"/>
        <c:axId val="127913984"/>
        <c:axId val="127915520"/>
      </c:barChart>
      <c:catAx>
        <c:axId val="127913984"/>
        <c:scaling>
          <c:orientation val="maxMin"/>
        </c:scaling>
        <c:axPos val="l"/>
        <c:numFmt formatCode="dd/mm/yyyy" sourceLinked="1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127915520"/>
        <c:crosses val="autoZero"/>
        <c:auto val="1"/>
        <c:lblAlgn val="ctr"/>
        <c:lblOffset val="100"/>
      </c:catAx>
      <c:valAx>
        <c:axId val="127915520"/>
        <c:scaling>
          <c:orientation val="minMax"/>
        </c:scaling>
        <c:axPos val="t"/>
        <c:majorGridlines/>
        <c:numFmt formatCode="General" sourceLinked="1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127913984"/>
        <c:crosses val="autoZero"/>
        <c:crossBetween val="between"/>
      </c:valAx>
      <c:spPr>
        <a:solidFill>
          <a:schemeClr val="tx1">
            <a:lumMod val="65000"/>
            <a:lumOff val="35000"/>
          </a:schemeClr>
        </a:solidFill>
      </c:spPr>
    </c:plotArea>
    <c:plotVisOnly val="1"/>
  </c:chart>
  <c:spPr>
    <a:solidFill>
      <a:schemeClr val="bg1">
        <a:lumMod val="75000"/>
      </a:schemeClr>
    </a:solidFill>
    <a:ln w="19050">
      <a:solidFill>
        <a:srgbClr val="C00000"/>
      </a:solidFill>
    </a:ln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>
        <c:manualLayout>
          <c:layoutTarget val="inner"/>
          <c:xMode val="edge"/>
          <c:yMode val="edge"/>
          <c:x val="0.18804407109278487"/>
          <c:y val="2.7625220682540183E-2"/>
          <c:w val="0.7821417030392096"/>
          <c:h val="0.96044980040577499"/>
        </c:manualLayout>
      </c:layout>
      <c:barChart>
        <c:barDir val="bar"/>
        <c:grouping val="clustered"/>
        <c:ser>
          <c:idx val="0"/>
          <c:order val="0"/>
          <c:spPr>
            <a:gradFill flip="none" rotWithShape="1">
              <a:gsLst>
                <a:gs pos="0">
                  <a:srgbClr val="FBEAC7"/>
                </a:gs>
                <a:gs pos="17999">
                  <a:srgbClr val="FEE7F2"/>
                </a:gs>
                <a:gs pos="36000">
                  <a:srgbClr val="FAC77D"/>
                </a:gs>
                <a:gs pos="61000">
                  <a:srgbClr val="FBA97D"/>
                </a:gs>
                <a:gs pos="82001">
                  <a:srgbClr val="FBD49C"/>
                </a:gs>
                <a:gs pos="100000">
                  <a:srgbClr val="FEE7F2"/>
                </a:gs>
              </a:gsLst>
              <a:path path="rect">
                <a:fillToRect l="100000" t="100000"/>
              </a:path>
              <a:tileRect r="-100000" b="-100000"/>
            </a:gradFill>
          </c:spPr>
          <c:cat>
            <c:strRef>
              <c:f>Graph2!$Q$4:$Q$27</c:f>
              <c:strCache>
                <c:ptCount val="13"/>
                <c:pt idx="0">
                  <c:v>15.01.2016</c:v>
                </c:pt>
                <c:pt idx="1">
                  <c:v>15.02.2016</c:v>
                </c:pt>
                <c:pt idx="2">
                  <c:v>15.03.2016</c:v>
                </c:pt>
                <c:pt idx="3">
                  <c:v>15.04.2016</c:v>
                </c:pt>
                <c:pt idx="4">
                  <c:v>15.05.2016</c:v>
                </c:pt>
                <c:pt idx="5">
                  <c:v>15.06.2016</c:v>
                </c:pt>
                <c:pt idx="6">
                  <c:v>15.07.2016</c:v>
                </c:pt>
                <c:pt idx="7">
                  <c:v>15.08.2016</c:v>
                </c:pt>
                <c:pt idx="8">
                  <c:v>15.09.2016</c:v>
                </c:pt>
                <c:pt idx="9">
                  <c:v>15.10.2016</c:v>
                </c:pt>
                <c:pt idx="10">
                  <c:v>15.11.2016</c:v>
                </c:pt>
                <c:pt idx="11">
                  <c:v>15.12.2016</c:v>
                </c:pt>
                <c:pt idx="12">
                  <c:v>15.01.2017</c:v>
                </c:pt>
              </c:strCache>
            </c:strRef>
          </c:cat>
          <c:val>
            <c:numRef>
              <c:f>[0]!YVal3</c:f>
              <c:numCache>
                <c:formatCode>General</c:formatCode>
                <c:ptCount val="1"/>
                <c:pt idx="0">
                  <c:v>0.86757089041547442</c:v>
                </c:pt>
              </c:numCache>
            </c:numRef>
          </c:val>
        </c:ser>
        <c:gapWidth val="100"/>
        <c:axId val="127894272"/>
        <c:axId val="127895808"/>
      </c:barChart>
      <c:catAx>
        <c:axId val="127894272"/>
        <c:scaling>
          <c:orientation val="maxMin"/>
        </c:scaling>
        <c:axPos val="l"/>
        <c:numFmt formatCode="dd/mm/yyyy" sourceLinked="1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127895808"/>
        <c:crosses val="autoZero"/>
        <c:auto val="1"/>
        <c:lblAlgn val="ctr"/>
        <c:lblOffset val="100"/>
      </c:catAx>
      <c:valAx>
        <c:axId val="127895808"/>
        <c:scaling>
          <c:orientation val="minMax"/>
        </c:scaling>
        <c:axPos val="t"/>
        <c:majorGridlines/>
        <c:numFmt formatCode="General" sourceLinked="1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127894272"/>
        <c:crosses val="autoZero"/>
        <c:crossBetween val="between"/>
      </c:valAx>
      <c:spPr>
        <a:solidFill>
          <a:schemeClr val="tx1">
            <a:lumMod val="65000"/>
            <a:lumOff val="35000"/>
          </a:schemeClr>
        </a:solidFill>
      </c:spPr>
    </c:plotArea>
    <c:plotVisOnly val="1"/>
  </c:chart>
  <c:spPr>
    <a:solidFill>
      <a:schemeClr val="bg1">
        <a:lumMod val="75000"/>
      </a:schemeClr>
    </a:solidFill>
    <a:ln w="19050">
      <a:solidFill>
        <a:srgbClr val="C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>
        <c:manualLayout>
          <c:layoutTarget val="inner"/>
          <c:xMode val="edge"/>
          <c:yMode val="edge"/>
          <c:x val="0.18804407109278487"/>
          <c:y val="2.7625220682540183E-2"/>
          <c:w val="0.7821417030392096"/>
          <c:h val="0.96044980040577499"/>
        </c:manualLayout>
      </c:layout>
      <c:barChart>
        <c:barDir val="bar"/>
        <c:grouping val="clustered"/>
        <c:ser>
          <c:idx val="0"/>
          <c:order val="0"/>
          <c:spPr>
            <a:gradFill flip="none" rotWithShape="1">
              <a:gsLst>
                <a:gs pos="0">
                  <a:srgbClr val="FBEAC7"/>
                </a:gs>
                <a:gs pos="17999">
                  <a:srgbClr val="FEE7F2"/>
                </a:gs>
                <a:gs pos="36000">
                  <a:srgbClr val="FAC77D"/>
                </a:gs>
                <a:gs pos="61000">
                  <a:srgbClr val="FBA97D"/>
                </a:gs>
                <a:gs pos="82001">
                  <a:srgbClr val="FBD49C"/>
                </a:gs>
                <a:gs pos="100000">
                  <a:srgbClr val="FEE7F2"/>
                </a:gs>
              </a:gsLst>
              <a:path path="rect">
                <a:fillToRect l="100000" t="100000"/>
              </a:path>
              <a:tileRect r="-100000" b="-100000"/>
            </a:gradFill>
          </c:spPr>
          <c:cat>
            <c:strRef>
              <c:f>Graph3!$G$4:$G$27</c:f>
              <c:strCache>
                <c:ptCount val="5"/>
                <c:pt idx="0">
                  <c:v>09.01.2016</c:v>
                </c:pt>
                <c:pt idx="1">
                  <c:v>09.01.2017</c:v>
                </c:pt>
                <c:pt idx="2">
                  <c:v>09.01.2018</c:v>
                </c:pt>
                <c:pt idx="3">
                  <c:v>09.01.2019</c:v>
                </c:pt>
                <c:pt idx="4">
                  <c:v>09.01.2020</c:v>
                </c:pt>
              </c:strCache>
            </c:strRef>
          </c:cat>
          <c:val>
            <c:numRef>
              <c:f>[0]!YVal4</c:f>
              <c:numCache>
                <c:formatCode>General</c:formatCode>
                <c:ptCount val="1"/>
                <c:pt idx="0">
                  <c:v>0.47410883662414494</c:v>
                </c:pt>
              </c:numCache>
            </c:numRef>
          </c:val>
        </c:ser>
        <c:gapWidth val="100"/>
        <c:axId val="130021632"/>
        <c:axId val="130101248"/>
      </c:barChart>
      <c:catAx>
        <c:axId val="130021632"/>
        <c:scaling>
          <c:orientation val="maxMin"/>
        </c:scaling>
        <c:axPos val="l"/>
        <c:numFmt formatCode="dd/mm/yyyy" sourceLinked="1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130101248"/>
        <c:crosses val="autoZero"/>
        <c:auto val="1"/>
        <c:lblAlgn val="ctr"/>
        <c:lblOffset val="100"/>
      </c:catAx>
      <c:valAx>
        <c:axId val="130101248"/>
        <c:scaling>
          <c:orientation val="minMax"/>
        </c:scaling>
        <c:axPos val="t"/>
        <c:majorGridlines/>
        <c:numFmt formatCode="General" sourceLinked="1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130021632"/>
        <c:crosses val="autoZero"/>
        <c:crossBetween val="between"/>
      </c:valAx>
      <c:spPr>
        <a:solidFill>
          <a:schemeClr val="tx1">
            <a:lumMod val="65000"/>
            <a:lumOff val="35000"/>
          </a:schemeClr>
        </a:solidFill>
      </c:spPr>
    </c:plotArea>
    <c:plotVisOnly val="1"/>
  </c:chart>
  <c:spPr>
    <a:solidFill>
      <a:schemeClr val="bg1">
        <a:lumMod val="75000"/>
      </a:schemeClr>
    </a:solidFill>
    <a:ln w="19050">
      <a:solidFill>
        <a:srgbClr val="C0000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>
        <c:manualLayout>
          <c:layoutTarget val="inner"/>
          <c:xMode val="edge"/>
          <c:yMode val="edge"/>
          <c:x val="0.18804407109278495"/>
          <c:y val="2.7625220682540204E-2"/>
          <c:w val="0.7821417030392096"/>
          <c:h val="0.96044980040577543"/>
        </c:manualLayout>
      </c:layout>
      <c:barChart>
        <c:barDir val="bar"/>
        <c:grouping val="clustered"/>
        <c:ser>
          <c:idx val="0"/>
          <c:order val="0"/>
          <c:spPr>
            <a:gradFill flip="none" rotWithShape="1">
              <a:gsLst>
                <a:gs pos="0">
                  <a:srgbClr val="FBEAC7"/>
                </a:gs>
                <a:gs pos="17999">
                  <a:srgbClr val="FEE7F2"/>
                </a:gs>
                <a:gs pos="36000">
                  <a:srgbClr val="FAC77D"/>
                </a:gs>
                <a:gs pos="61000">
                  <a:srgbClr val="FBA97D"/>
                </a:gs>
                <a:gs pos="82001">
                  <a:srgbClr val="FBD49C"/>
                </a:gs>
                <a:gs pos="100000">
                  <a:srgbClr val="FEE7F2"/>
                </a:gs>
              </a:gsLst>
              <a:path path="rect">
                <a:fillToRect l="100000" t="100000"/>
              </a:path>
              <a:tileRect r="-100000" b="-100000"/>
            </a:gradFill>
          </c:spPr>
          <c:cat>
            <c:numRef>
              <c:f>Graph3!$Q$4:$Q$27</c:f>
              <c:numCache>
                <c:formatCode>mmmm/yyyy</c:formatCode>
                <c:ptCount val="24"/>
                <c:pt idx="0">
                  <c:v>42370</c:v>
                </c:pt>
                <c:pt idx="1">
                  <c:v>42736</c:v>
                </c:pt>
                <c:pt idx="2">
                  <c:v>43101</c:v>
                </c:pt>
                <c:pt idx="3">
                  <c:v>43466</c:v>
                </c:pt>
                <c:pt idx="4">
                  <c:v>43831</c:v>
                </c:pt>
                <c:pt idx="5">
                  <c:v>44197</c:v>
                </c:pt>
                <c:pt idx="6">
                  <c:v>44562</c:v>
                </c:pt>
                <c:pt idx="7">
                  <c:v>44927</c:v>
                </c:pt>
                <c:pt idx="8">
                  <c:v>45292</c:v>
                </c:pt>
                <c:pt idx="9">
                  <c:v>45658</c:v>
                </c:pt>
                <c:pt idx="10">
                  <c:v>46023</c:v>
                </c:pt>
                <c:pt idx="11">
                  <c:v>46388</c:v>
                </c:pt>
                <c:pt idx="12">
                  <c:v>46753</c:v>
                </c:pt>
                <c:pt idx="13">
                  <c:v>47119</c:v>
                </c:pt>
                <c:pt idx="14">
                  <c:v>47484</c:v>
                </c:pt>
              </c:numCache>
            </c:numRef>
          </c:cat>
          <c:val>
            <c:numRef>
              <c:f>[0]!YVal5</c:f>
              <c:numCache>
                <c:formatCode>General</c:formatCode>
                <c:ptCount val="1"/>
                <c:pt idx="0">
                  <c:v>0.48266841241323372</c:v>
                </c:pt>
              </c:numCache>
            </c:numRef>
          </c:val>
        </c:ser>
        <c:gapWidth val="100"/>
        <c:axId val="130108032"/>
        <c:axId val="130138496"/>
      </c:barChart>
      <c:dateAx>
        <c:axId val="130108032"/>
        <c:scaling>
          <c:orientation val="maxMin"/>
        </c:scaling>
        <c:axPos val="l"/>
        <c:numFmt formatCode="mmmm/yyyy" sourceLinked="1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130138496"/>
        <c:crosses val="autoZero"/>
        <c:auto val="1"/>
        <c:lblOffset val="100"/>
      </c:dateAx>
      <c:valAx>
        <c:axId val="130138496"/>
        <c:scaling>
          <c:orientation val="minMax"/>
        </c:scaling>
        <c:axPos val="t"/>
        <c:majorGridlines/>
        <c:numFmt formatCode="General" sourceLinked="1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130108032"/>
        <c:crosses val="autoZero"/>
        <c:crossBetween val="between"/>
      </c:valAx>
      <c:spPr>
        <a:solidFill>
          <a:schemeClr val="tx1">
            <a:lumMod val="65000"/>
            <a:lumOff val="35000"/>
          </a:schemeClr>
        </a:solidFill>
      </c:spPr>
    </c:plotArea>
    <c:plotVisOnly val="1"/>
  </c:chart>
  <c:spPr>
    <a:solidFill>
      <a:schemeClr val="bg1">
        <a:lumMod val="75000"/>
      </a:schemeClr>
    </a:solidFill>
    <a:ln w="19050">
      <a:solidFill>
        <a:srgbClr val="C00000"/>
      </a:solidFill>
    </a:ln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3</xdr:row>
      <xdr:rowOff>9525</xdr:rowOff>
    </xdr:from>
    <xdr:to>
      <xdr:col>9</xdr:col>
      <xdr:colOff>0</xdr:colOff>
      <xdr:row>34</xdr:row>
      <xdr:rowOff>0</xdr:rowOff>
    </xdr:to>
    <xdr:graphicFrame macro="">
      <xdr:nvGraphicFramePr>
        <xdr:cNvPr id="2" name="1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0</xdr:colOff>
      <xdr:row>3</xdr:row>
      <xdr:rowOff>0</xdr:rowOff>
    </xdr:from>
    <xdr:to>
      <xdr:col>19</xdr:col>
      <xdr:colOff>0</xdr:colOff>
      <xdr:row>26</xdr:row>
      <xdr:rowOff>295276</xdr:rowOff>
    </xdr:to>
    <xdr:graphicFrame macro="">
      <xdr:nvGraphicFramePr>
        <xdr:cNvPr id="3" name="2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10</xdr:col>
      <xdr:colOff>0</xdr:colOff>
      <xdr:row>26</xdr:row>
      <xdr:rowOff>295276</xdr:rowOff>
    </xdr:to>
    <xdr:graphicFrame macro="">
      <xdr:nvGraphicFramePr>
        <xdr:cNvPr id="3" name="2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0</xdr:colOff>
      <xdr:row>3</xdr:row>
      <xdr:rowOff>0</xdr:rowOff>
    </xdr:from>
    <xdr:to>
      <xdr:col>20</xdr:col>
      <xdr:colOff>0</xdr:colOff>
      <xdr:row>26</xdr:row>
      <xdr:rowOff>295276</xdr:rowOff>
    </xdr:to>
    <xdr:graphicFrame macro="">
      <xdr:nvGraphicFramePr>
        <xdr:cNvPr id="4" name="3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10</xdr:col>
      <xdr:colOff>0</xdr:colOff>
      <xdr:row>17</xdr:row>
      <xdr:rowOff>295275</xdr:rowOff>
    </xdr:to>
    <xdr:graphicFrame macro="">
      <xdr:nvGraphicFramePr>
        <xdr:cNvPr id="2" name="1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0</xdr:colOff>
      <xdr:row>3</xdr:row>
      <xdr:rowOff>0</xdr:rowOff>
    </xdr:from>
    <xdr:to>
      <xdr:col>20</xdr:col>
      <xdr:colOff>0</xdr:colOff>
      <xdr:row>17</xdr:row>
      <xdr:rowOff>295275</xdr:rowOff>
    </xdr:to>
    <xdr:graphicFrame macro="">
      <xdr:nvGraphicFramePr>
        <xdr:cNvPr id="3" name="2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07"/>
  <sheetViews>
    <sheetView showGridLines="0"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9.5" customHeight="1"/>
  <cols>
    <col min="1" max="1" width="1" style="2" customWidth="1"/>
    <col min="2" max="2" width="10.85546875" style="1" customWidth="1"/>
    <col min="3" max="3" width="13.7109375" style="2" customWidth="1"/>
    <col min="4" max="4" width="1" style="2" customWidth="1"/>
    <col min="5" max="8" width="9.140625" style="2"/>
    <col min="9" max="9" width="1.140625" style="2" customWidth="1"/>
    <col min="10" max="10" width="9.140625" style="2"/>
    <col min="11" max="11" width="1" style="2" customWidth="1"/>
    <col min="12" max="16384" width="9.140625" style="2"/>
  </cols>
  <sheetData>
    <row r="1" spans="1:11" ht="6" customHeight="1">
      <c r="A1" s="4"/>
      <c r="B1" s="5"/>
      <c r="C1" s="4"/>
      <c r="D1" s="4"/>
      <c r="I1" s="4"/>
      <c r="J1" s="4"/>
      <c r="K1" s="4"/>
    </row>
    <row r="2" spans="1:11" ht="19.5" customHeight="1">
      <c r="A2" s="4"/>
      <c r="B2" s="6" t="s">
        <v>0</v>
      </c>
      <c r="C2" s="7" t="s">
        <v>1</v>
      </c>
      <c r="D2" s="4"/>
      <c r="E2" s="2" t="s">
        <v>15</v>
      </c>
      <c r="I2" s="4"/>
      <c r="J2" s="7" t="s">
        <v>2</v>
      </c>
      <c r="K2" s="4"/>
    </row>
    <row r="3" spans="1:11" ht="6" customHeight="1">
      <c r="A3" s="4"/>
      <c r="B3" s="5"/>
      <c r="C3" s="4"/>
      <c r="D3" s="4"/>
      <c r="I3" s="4"/>
      <c r="J3" s="4"/>
      <c r="K3" s="4"/>
    </row>
    <row r="4" spans="1:11" ht="19.5" customHeight="1">
      <c r="B4" s="1">
        <v>42370</v>
      </c>
      <c r="C4" s="2">
        <v>0.8366269899432216</v>
      </c>
      <c r="I4" s="4"/>
      <c r="J4" s="29" t="s">
        <v>3</v>
      </c>
      <c r="K4" s="4"/>
    </row>
    <row r="5" spans="1:11" ht="19.5" customHeight="1">
      <c r="B5" s="1">
        <v>42371</v>
      </c>
      <c r="C5" s="2">
        <v>0.46423186731692057</v>
      </c>
      <c r="I5" s="4"/>
      <c r="J5" s="29" t="s">
        <v>4</v>
      </c>
      <c r="K5" s="4"/>
    </row>
    <row r="6" spans="1:11" ht="19.5" customHeight="1">
      <c r="B6" s="1">
        <v>42372</v>
      </c>
      <c r="C6" s="2">
        <v>0.62583272194218664</v>
      </c>
      <c r="I6" s="4"/>
      <c r="J6" s="29" t="s">
        <v>5</v>
      </c>
      <c r="K6" s="4"/>
    </row>
    <row r="7" spans="1:11" ht="19.5" customHeight="1">
      <c r="B7" s="1">
        <v>42373</v>
      </c>
      <c r="C7" s="2">
        <v>1.7485505815350133E-2</v>
      </c>
      <c r="I7" s="4"/>
      <c r="J7" s="29" t="s">
        <v>6</v>
      </c>
      <c r="K7" s="4"/>
    </row>
    <row r="8" spans="1:11" ht="19.5" customHeight="1">
      <c r="B8" s="1">
        <v>42374</v>
      </c>
      <c r="C8" s="2">
        <v>0.2230025521406217</v>
      </c>
      <c r="I8" s="4"/>
      <c r="J8" s="29" t="s">
        <v>7</v>
      </c>
      <c r="K8" s="4"/>
    </row>
    <row r="9" spans="1:11" ht="19.5" customHeight="1">
      <c r="B9" s="1">
        <v>42375</v>
      </c>
      <c r="C9" s="2">
        <v>0.18351289749642208</v>
      </c>
      <c r="I9" s="4"/>
      <c r="J9" s="29" t="s">
        <v>8</v>
      </c>
      <c r="K9" s="4"/>
    </row>
    <row r="10" spans="1:11" ht="19.5" customHeight="1">
      <c r="B10" s="1">
        <v>42376</v>
      </c>
      <c r="C10" s="2">
        <v>0.79155765470928541</v>
      </c>
      <c r="I10" s="4"/>
      <c r="J10" s="29" t="s">
        <v>9</v>
      </c>
      <c r="K10" s="4"/>
    </row>
    <row r="11" spans="1:11" ht="19.5" customHeight="1">
      <c r="B11" s="1">
        <v>42377</v>
      </c>
      <c r="C11" s="2">
        <v>0.30937605744392371</v>
      </c>
      <c r="I11" s="4"/>
      <c r="J11" s="29" t="s">
        <v>10</v>
      </c>
      <c r="K11" s="4"/>
    </row>
    <row r="12" spans="1:11" ht="19.5" customHeight="1">
      <c r="B12" s="1">
        <v>42378</v>
      </c>
      <c r="C12" s="2">
        <v>0.47410883662414494</v>
      </c>
      <c r="I12" s="4"/>
      <c r="J12" s="29" t="s">
        <v>11</v>
      </c>
      <c r="K12" s="4"/>
    </row>
    <row r="13" spans="1:11" ht="19.5" customHeight="1">
      <c r="B13" s="1">
        <v>42379</v>
      </c>
      <c r="C13" s="2">
        <v>0.69855580219087787</v>
      </c>
      <c r="I13" s="4"/>
      <c r="J13" s="29" t="s">
        <v>12</v>
      </c>
      <c r="K13" s="4"/>
    </row>
    <row r="14" spans="1:11" ht="19.5" customHeight="1">
      <c r="B14" s="1">
        <v>42380</v>
      </c>
      <c r="C14" s="2">
        <v>0.52611110396519689</v>
      </c>
      <c r="I14" s="4"/>
      <c r="J14" s="29" t="s">
        <v>13</v>
      </c>
      <c r="K14" s="4"/>
    </row>
    <row r="15" spans="1:11" ht="19.5" customHeight="1">
      <c r="B15" s="1">
        <v>42381</v>
      </c>
      <c r="C15" s="2">
        <v>0.67166844039445661</v>
      </c>
      <c r="I15" s="4"/>
      <c r="J15" s="29" t="s">
        <v>14</v>
      </c>
      <c r="K15" s="4"/>
    </row>
    <row r="16" spans="1:11" ht="19.5" customHeight="1">
      <c r="B16" s="1">
        <v>42382</v>
      </c>
      <c r="C16" s="2">
        <v>0.40696319063860165</v>
      </c>
      <c r="I16" s="4"/>
      <c r="J16" s="4"/>
      <c r="K16" s="4"/>
    </row>
    <row r="17" spans="2:3" ht="19.5" customHeight="1">
      <c r="B17" s="1">
        <v>42383</v>
      </c>
      <c r="C17" s="2">
        <v>0.57375605856890721</v>
      </c>
    </row>
    <row r="18" spans="2:3" ht="19.5" customHeight="1">
      <c r="B18" s="1">
        <v>42384</v>
      </c>
      <c r="C18" s="2">
        <v>0.86757089041547442</v>
      </c>
    </row>
    <row r="19" spans="2:3" ht="19.5" customHeight="1">
      <c r="B19" s="1">
        <v>42385</v>
      </c>
      <c r="C19" s="2">
        <v>0.78681523857205804</v>
      </c>
    </row>
    <row r="20" spans="2:3" ht="19.5" customHeight="1">
      <c r="B20" s="1">
        <v>42386</v>
      </c>
      <c r="C20" s="2">
        <v>0.42707414338035943</v>
      </c>
    </row>
    <row r="21" spans="2:3" ht="19.5" customHeight="1">
      <c r="B21" s="1">
        <v>42387</v>
      </c>
      <c r="C21" s="2">
        <v>0.89340261662608811</v>
      </c>
    </row>
    <row r="22" spans="2:3" ht="19.5" customHeight="1">
      <c r="B22" s="1">
        <v>42388</v>
      </c>
      <c r="C22" s="2">
        <v>0.18280205357010826</v>
      </c>
    </row>
    <row r="23" spans="2:3" ht="19.5" customHeight="1">
      <c r="B23" s="1">
        <v>42389</v>
      </c>
      <c r="C23" s="2">
        <v>0.51482318114384062</v>
      </c>
    </row>
    <row r="24" spans="2:3" ht="19.5" customHeight="1">
      <c r="B24" s="1">
        <v>42390</v>
      </c>
      <c r="C24" s="2">
        <v>0.85362839029192583</v>
      </c>
    </row>
    <row r="25" spans="2:3" ht="19.5" customHeight="1">
      <c r="B25" s="1">
        <v>42391</v>
      </c>
      <c r="C25" s="2">
        <v>0.23398955312340386</v>
      </c>
    </row>
    <row r="26" spans="2:3" ht="19.5" customHeight="1">
      <c r="B26" s="1">
        <v>42392</v>
      </c>
      <c r="C26" s="2">
        <v>3.7575169207283654E-2</v>
      </c>
    </row>
    <row r="27" spans="2:3" ht="19.5" customHeight="1">
      <c r="B27" s="1">
        <v>42393</v>
      </c>
      <c r="C27" s="2">
        <v>3.19758594485825E-2</v>
      </c>
    </row>
    <row r="28" spans="2:3" ht="19.5" customHeight="1">
      <c r="B28" s="1">
        <v>42394</v>
      </c>
      <c r="C28" s="2">
        <v>0.7184033285711201</v>
      </c>
    </row>
    <row r="29" spans="2:3" ht="19.5" customHeight="1">
      <c r="B29" s="1">
        <v>42395</v>
      </c>
      <c r="C29" s="2">
        <v>0.2909438357948233</v>
      </c>
    </row>
    <row r="30" spans="2:3" ht="19.5" customHeight="1">
      <c r="B30" s="1">
        <v>42396</v>
      </c>
      <c r="C30" s="2">
        <v>0.93400553143730569</v>
      </c>
    </row>
    <row r="31" spans="2:3" ht="19.5" customHeight="1">
      <c r="B31" s="1">
        <v>42397</v>
      </c>
      <c r="C31" s="2">
        <v>0.78542331498452889</v>
      </c>
    </row>
    <row r="32" spans="2:3" ht="19.5" customHeight="1">
      <c r="B32" s="1">
        <v>42398</v>
      </c>
      <c r="C32" s="2">
        <v>0.18313087626281044</v>
      </c>
    </row>
    <row r="33" spans="2:3" ht="19.5" customHeight="1">
      <c r="B33" s="1">
        <v>42399</v>
      </c>
      <c r="C33" s="2">
        <v>0.1691954380138122</v>
      </c>
    </row>
    <row r="34" spans="2:3" ht="19.5" customHeight="1">
      <c r="B34" s="1">
        <v>42400</v>
      </c>
      <c r="C34" s="2">
        <v>0.24917168477659923</v>
      </c>
    </row>
    <row r="35" spans="2:3" ht="19.5" customHeight="1">
      <c r="B35" s="1">
        <v>42401</v>
      </c>
      <c r="C35" s="2">
        <v>0.96240979571077112</v>
      </c>
    </row>
    <row r="36" spans="2:3" ht="19.5" customHeight="1">
      <c r="B36" s="1">
        <v>42402</v>
      </c>
      <c r="C36" s="2">
        <v>0.45550285170801164</v>
      </c>
    </row>
    <row r="37" spans="2:3" ht="19.5" customHeight="1">
      <c r="B37" s="1">
        <v>42403</v>
      </c>
      <c r="C37" s="2">
        <v>0.11859418482425443</v>
      </c>
    </row>
    <row r="38" spans="2:3" ht="19.5" customHeight="1">
      <c r="B38" s="1">
        <v>42404</v>
      </c>
      <c r="C38" s="2">
        <v>4.6385296652958985E-2</v>
      </c>
    </row>
    <row r="39" spans="2:3" ht="19.5" customHeight="1">
      <c r="B39" s="1">
        <v>42405</v>
      </c>
      <c r="C39" s="2">
        <v>0.33539266719115357</v>
      </c>
    </row>
    <row r="40" spans="2:3" ht="19.5" customHeight="1">
      <c r="B40" s="1">
        <v>42406</v>
      </c>
      <c r="C40" s="2">
        <v>0.79035116228117841</v>
      </c>
    </row>
    <row r="41" spans="2:3" ht="19.5" customHeight="1">
      <c r="B41" s="1">
        <v>42407</v>
      </c>
      <c r="C41" s="2">
        <v>0.33800884109406837</v>
      </c>
    </row>
    <row r="42" spans="2:3" ht="19.5" customHeight="1">
      <c r="B42" s="1">
        <v>42408</v>
      </c>
      <c r="C42" s="2">
        <v>0.1141324480637379</v>
      </c>
    </row>
    <row r="43" spans="2:3" ht="19.5" customHeight="1">
      <c r="B43" s="1">
        <v>42409</v>
      </c>
      <c r="C43" s="2">
        <v>7.1693058708299562E-2</v>
      </c>
    </row>
    <row r="44" spans="2:3" ht="19.5" customHeight="1">
      <c r="B44" s="1">
        <v>42410</v>
      </c>
      <c r="C44" s="2">
        <v>0.52977693496720457</v>
      </c>
    </row>
    <row r="45" spans="2:3" ht="19.5" customHeight="1">
      <c r="B45" s="1">
        <v>42411</v>
      </c>
    </row>
    <row r="46" spans="2:3" ht="19.5" customHeight="1">
      <c r="B46" s="1">
        <v>42412</v>
      </c>
    </row>
    <row r="47" spans="2:3" ht="19.5" customHeight="1">
      <c r="B47" s="1">
        <v>42413</v>
      </c>
    </row>
    <row r="48" spans="2:3" ht="19.5" customHeight="1">
      <c r="B48" s="1">
        <v>42414</v>
      </c>
    </row>
    <row r="49" spans="2:2" ht="19.5" customHeight="1">
      <c r="B49" s="1">
        <v>42415</v>
      </c>
    </row>
    <row r="50" spans="2:2" ht="19.5" customHeight="1">
      <c r="B50" s="1">
        <v>42416</v>
      </c>
    </row>
    <row r="51" spans="2:2" ht="19.5" customHeight="1">
      <c r="B51" s="1">
        <v>42417</v>
      </c>
    </row>
    <row r="52" spans="2:2" ht="19.5" customHeight="1">
      <c r="B52" s="1">
        <v>42418</v>
      </c>
    </row>
    <row r="53" spans="2:2" ht="19.5" customHeight="1">
      <c r="B53" s="1">
        <v>42419</v>
      </c>
    </row>
    <row r="54" spans="2:2" ht="19.5" customHeight="1">
      <c r="B54" s="1">
        <v>42420</v>
      </c>
    </row>
    <row r="55" spans="2:2" ht="19.5" customHeight="1">
      <c r="B55" s="1">
        <v>42421</v>
      </c>
    </row>
    <row r="56" spans="2:2" ht="19.5" customHeight="1">
      <c r="B56" s="1">
        <v>42422</v>
      </c>
    </row>
    <row r="57" spans="2:2" ht="19.5" customHeight="1">
      <c r="B57" s="1">
        <v>42423</v>
      </c>
    </row>
    <row r="58" spans="2:2" ht="19.5" customHeight="1">
      <c r="B58" s="1">
        <v>42424</v>
      </c>
    </row>
    <row r="59" spans="2:2" ht="19.5" customHeight="1">
      <c r="B59" s="1">
        <v>42425</v>
      </c>
    </row>
    <row r="60" spans="2:2" ht="19.5" customHeight="1">
      <c r="B60" s="1">
        <v>42426</v>
      </c>
    </row>
    <row r="61" spans="2:2" ht="19.5" customHeight="1">
      <c r="B61" s="1">
        <v>42427</v>
      </c>
    </row>
    <row r="62" spans="2:2" ht="19.5" customHeight="1">
      <c r="B62" s="1">
        <v>42428</v>
      </c>
    </row>
    <row r="63" spans="2:2" ht="19.5" customHeight="1">
      <c r="B63" s="1">
        <v>42429</v>
      </c>
    </row>
    <row r="64" spans="2:2" ht="19.5" customHeight="1">
      <c r="B64" s="1">
        <v>42430</v>
      </c>
    </row>
    <row r="65" spans="2:2" ht="19.5" customHeight="1">
      <c r="B65" s="1">
        <v>42431</v>
      </c>
    </row>
    <row r="66" spans="2:2" ht="19.5" customHeight="1">
      <c r="B66" s="1">
        <v>42432</v>
      </c>
    </row>
    <row r="67" spans="2:2" ht="19.5" customHeight="1">
      <c r="B67" s="1">
        <v>42433</v>
      </c>
    </row>
    <row r="68" spans="2:2" ht="19.5" customHeight="1">
      <c r="B68" s="1">
        <v>42434</v>
      </c>
    </row>
    <row r="69" spans="2:2" ht="19.5" customHeight="1">
      <c r="B69" s="1">
        <v>42435</v>
      </c>
    </row>
    <row r="70" spans="2:2" ht="19.5" customHeight="1">
      <c r="B70" s="1">
        <v>42436</v>
      </c>
    </row>
    <row r="71" spans="2:2" ht="19.5" customHeight="1">
      <c r="B71" s="1">
        <v>42437</v>
      </c>
    </row>
    <row r="72" spans="2:2" ht="19.5" customHeight="1">
      <c r="B72" s="1">
        <v>42438</v>
      </c>
    </row>
    <row r="73" spans="2:2" ht="19.5" customHeight="1">
      <c r="B73" s="1">
        <v>42439</v>
      </c>
    </row>
    <row r="74" spans="2:2" ht="19.5" customHeight="1">
      <c r="B74" s="1">
        <v>42440</v>
      </c>
    </row>
    <row r="75" spans="2:2" ht="19.5" customHeight="1">
      <c r="B75" s="1">
        <v>42441</v>
      </c>
    </row>
    <row r="76" spans="2:2" ht="19.5" customHeight="1">
      <c r="B76" s="1">
        <v>42442</v>
      </c>
    </row>
    <row r="77" spans="2:2" ht="19.5" customHeight="1">
      <c r="B77" s="1">
        <v>42443</v>
      </c>
    </row>
    <row r="78" spans="2:2" ht="19.5" customHeight="1">
      <c r="B78" s="1">
        <v>42444</v>
      </c>
    </row>
    <row r="79" spans="2:2" ht="19.5" customHeight="1">
      <c r="B79" s="1">
        <v>42445</v>
      </c>
    </row>
    <row r="80" spans="2:2" ht="19.5" customHeight="1">
      <c r="B80" s="1">
        <v>42446</v>
      </c>
    </row>
    <row r="81" spans="2:2" ht="19.5" customHeight="1">
      <c r="B81" s="1">
        <v>42447</v>
      </c>
    </row>
    <row r="82" spans="2:2" ht="19.5" customHeight="1">
      <c r="B82" s="1">
        <v>42448</v>
      </c>
    </row>
    <row r="83" spans="2:2" ht="19.5" customHeight="1">
      <c r="B83" s="1">
        <v>42449</v>
      </c>
    </row>
    <row r="84" spans="2:2" ht="19.5" customHeight="1">
      <c r="B84" s="1">
        <v>42450</v>
      </c>
    </row>
    <row r="85" spans="2:2" ht="19.5" customHeight="1">
      <c r="B85" s="1">
        <v>42451</v>
      </c>
    </row>
    <row r="86" spans="2:2" ht="19.5" customHeight="1">
      <c r="B86" s="1">
        <v>42452</v>
      </c>
    </row>
    <row r="87" spans="2:2" ht="19.5" customHeight="1">
      <c r="B87" s="1">
        <v>42453</v>
      </c>
    </row>
    <row r="88" spans="2:2" ht="19.5" customHeight="1">
      <c r="B88" s="1">
        <v>42454</v>
      </c>
    </row>
    <row r="89" spans="2:2" ht="19.5" customHeight="1">
      <c r="B89" s="1">
        <v>42455</v>
      </c>
    </row>
    <row r="90" spans="2:2" ht="19.5" customHeight="1">
      <c r="B90" s="1">
        <v>42456</v>
      </c>
    </row>
    <row r="91" spans="2:2" ht="19.5" customHeight="1">
      <c r="B91" s="1">
        <v>42457</v>
      </c>
    </row>
    <row r="92" spans="2:2" ht="19.5" customHeight="1">
      <c r="B92" s="1">
        <v>42458</v>
      </c>
    </row>
    <row r="93" spans="2:2" ht="19.5" customHeight="1">
      <c r="B93" s="1">
        <v>42459</v>
      </c>
    </row>
    <row r="94" spans="2:2" ht="19.5" customHeight="1">
      <c r="B94" s="1">
        <v>42460</v>
      </c>
    </row>
    <row r="95" spans="2:2" ht="19.5" customHeight="1">
      <c r="B95" s="1">
        <v>42461</v>
      </c>
    </row>
    <row r="96" spans="2:2" ht="19.5" customHeight="1">
      <c r="B96" s="1">
        <v>42462</v>
      </c>
    </row>
    <row r="97" spans="2:2" ht="19.5" customHeight="1">
      <c r="B97" s="1">
        <v>42463</v>
      </c>
    </row>
    <row r="98" spans="2:2" ht="19.5" customHeight="1">
      <c r="B98" s="1">
        <v>42464</v>
      </c>
    </row>
    <row r="99" spans="2:2" ht="19.5" customHeight="1">
      <c r="B99" s="1">
        <v>42465</v>
      </c>
    </row>
    <row r="100" spans="2:2" ht="19.5" customHeight="1">
      <c r="B100" s="1">
        <v>42466</v>
      </c>
    </row>
    <row r="101" spans="2:2" ht="19.5" customHeight="1">
      <c r="B101" s="1">
        <v>42467</v>
      </c>
    </row>
    <row r="102" spans="2:2" ht="19.5" customHeight="1">
      <c r="B102" s="1">
        <v>42468</v>
      </c>
    </row>
    <row r="103" spans="2:2" ht="19.5" customHeight="1">
      <c r="B103" s="1">
        <v>42469</v>
      </c>
    </row>
    <row r="104" spans="2:2" ht="19.5" customHeight="1">
      <c r="B104" s="1">
        <v>42470</v>
      </c>
    </row>
    <row r="105" spans="2:2" ht="19.5" customHeight="1">
      <c r="B105" s="1">
        <v>42471</v>
      </c>
    </row>
    <row r="106" spans="2:2" ht="19.5" customHeight="1">
      <c r="B106" s="1">
        <v>42472</v>
      </c>
    </row>
    <row r="107" spans="2:2" ht="19.5" customHeight="1">
      <c r="B107" s="1">
        <v>42473</v>
      </c>
    </row>
    <row r="108" spans="2:2" ht="19.5" customHeight="1">
      <c r="B108" s="1">
        <v>42474</v>
      </c>
    </row>
    <row r="109" spans="2:2" ht="19.5" customHeight="1">
      <c r="B109" s="1">
        <v>42475</v>
      </c>
    </row>
    <row r="110" spans="2:2" ht="19.5" customHeight="1">
      <c r="B110" s="1">
        <v>42476</v>
      </c>
    </row>
    <row r="111" spans="2:2" ht="19.5" customHeight="1">
      <c r="B111" s="1">
        <v>42477</v>
      </c>
    </row>
    <row r="112" spans="2:2" ht="19.5" customHeight="1">
      <c r="B112" s="1">
        <v>42478</v>
      </c>
    </row>
    <row r="113" spans="2:2" ht="19.5" customHeight="1">
      <c r="B113" s="1">
        <v>42479</v>
      </c>
    </row>
    <row r="114" spans="2:2" ht="19.5" customHeight="1">
      <c r="B114" s="1">
        <v>42480</v>
      </c>
    </row>
    <row r="115" spans="2:2" ht="19.5" customHeight="1">
      <c r="B115" s="1">
        <v>42481</v>
      </c>
    </row>
    <row r="116" spans="2:2" ht="19.5" customHeight="1">
      <c r="B116" s="1">
        <v>42482</v>
      </c>
    </row>
    <row r="117" spans="2:2" ht="19.5" customHeight="1">
      <c r="B117" s="1">
        <v>42483</v>
      </c>
    </row>
    <row r="118" spans="2:2" ht="19.5" customHeight="1">
      <c r="B118" s="1">
        <v>42484</v>
      </c>
    </row>
    <row r="119" spans="2:2" ht="19.5" customHeight="1">
      <c r="B119" s="1">
        <v>42485</v>
      </c>
    </row>
    <row r="120" spans="2:2" ht="19.5" customHeight="1">
      <c r="B120" s="1">
        <v>42486</v>
      </c>
    </row>
    <row r="121" spans="2:2" ht="19.5" customHeight="1">
      <c r="B121" s="1">
        <v>42487</v>
      </c>
    </row>
    <row r="122" spans="2:2" ht="19.5" customHeight="1">
      <c r="B122" s="1">
        <v>42488</v>
      </c>
    </row>
    <row r="123" spans="2:2" ht="19.5" customHeight="1">
      <c r="B123" s="1">
        <v>42489</v>
      </c>
    </row>
    <row r="124" spans="2:2" ht="19.5" customHeight="1">
      <c r="B124" s="1">
        <v>42490</v>
      </c>
    </row>
    <row r="125" spans="2:2" ht="19.5" customHeight="1">
      <c r="B125" s="1">
        <v>42491</v>
      </c>
    </row>
    <row r="126" spans="2:2" ht="19.5" customHeight="1">
      <c r="B126" s="1">
        <v>42492</v>
      </c>
    </row>
    <row r="127" spans="2:2" ht="19.5" customHeight="1">
      <c r="B127" s="1">
        <v>42493</v>
      </c>
    </row>
    <row r="128" spans="2:2" ht="19.5" customHeight="1">
      <c r="B128" s="1">
        <v>42494</v>
      </c>
    </row>
    <row r="129" spans="2:2" ht="19.5" customHeight="1">
      <c r="B129" s="1">
        <v>42495</v>
      </c>
    </row>
    <row r="130" spans="2:2" ht="19.5" customHeight="1">
      <c r="B130" s="1">
        <v>42496</v>
      </c>
    </row>
    <row r="131" spans="2:2" ht="19.5" customHeight="1">
      <c r="B131" s="1">
        <v>42497</v>
      </c>
    </row>
    <row r="132" spans="2:2" ht="19.5" customHeight="1">
      <c r="B132" s="1">
        <v>42498</v>
      </c>
    </row>
    <row r="133" spans="2:2" ht="19.5" customHeight="1">
      <c r="B133" s="1">
        <v>42499</v>
      </c>
    </row>
    <row r="134" spans="2:2" ht="19.5" customHeight="1">
      <c r="B134" s="1">
        <v>42500</v>
      </c>
    </row>
    <row r="135" spans="2:2" ht="19.5" customHeight="1">
      <c r="B135" s="1">
        <v>42501</v>
      </c>
    </row>
    <row r="136" spans="2:2" ht="19.5" customHeight="1">
      <c r="B136" s="1">
        <v>42502</v>
      </c>
    </row>
    <row r="137" spans="2:2" ht="19.5" customHeight="1">
      <c r="B137" s="1">
        <v>42503</v>
      </c>
    </row>
    <row r="138" spans="2:2" ht="19.5" customHeight="1">
      <c r="B138" s="1">
        <v>42504</v>
      </c>
    </row>
    <row r="139" spans="2:2" ht="19.5" customHeight="1">
      <c r="B139" s="1">
        <v>42505</v>
      </c>
    </row>
    <row r="140" spans="2:2" ht="19.5" customHeight="1">
      <c r="B140" s="1">
        <v>42506</v>
      </c>
    </row>
    <row r="141" spans="2:2" ht="19.5" customHeight="1">
      <c r="B141" s="1">
        <v>42507</v>
      </c>
    </row>
    <row r="142" spans="2:2" ht="19.5" customHeight="1">
      <c r="B142" s="1">
        <v>42508</v>
      </c>
    </row>
    <row r="143" spans="2:2" ht="19.5" customHeight="1">
      <c r="B143" s="1">
        <v>42509</v>
      </c>
    </row>
    <row r="144" spans="2:2" ht="19.5" customHeight="1">
      <c r="B144" s="1">
        <v>42510</v>
      </c>
    </row>
    <row r="145" spans="2:2" ht="19.5" customHeight="1">
      <c r="B145" s="1">
        <v>42511</v>
      </c>
    </row>
    <row r="146" spans="2:2" ht="19.5" customHeight="1">
      <c r="B146" s="1">
        <v>42512</v>
      </c>
    </row>
    <row r="147" spans="2:2" ht="19.5" customHeight="1">
      <c r="B147" s="1">
        <v>42513</v>
      </c>
    </row>
    <row r="148" spans="2:2" ht="19.5" customHeight="1">
      <c r="B148" s="1">
        <v>42514</v>
      </c>
    </row>
    <row r="149" spans="2:2" ht="19.5" customHeight="1">
      <c r="B149" s="1">
        <v>42515</v>
      </c>
    </row>
    <row r="150" spans="2:2" ht="19.5" customHeight="1">
      <c r="B150" s="1">
        <v>42516</v>
      </c>
    </row>
    <row r="151" spans="2:2" ht="19.5" customHeight="1">
      <c r="B151" s="1">
        <v>42517</v>
      </c>
    </row>
    <row r="152" spans="2:2" ht="19.5" customHeight="1">
      <c r="B152" s="1">
        <v>42518</v>
      </c>
    </row>
    <row r="153" spans="2:2" ht="19.5" customHeight="1">
      <c r="B153" s="1">
        <v>42519</v>
      </c>
    </row>
    <row r="154" spans="2:2" ht="19.5" customHeight="1">
      <c r="B154" s="1">
        <v>42520</v>
      </c>
    </row>
    <row r="155" spans="2:2" ht="19.5" customHeight="1">
      <c r="B155" s="1">
        <v>42521</v>
      </c>
    </row>
    <row r="156" spans="2:2" ht="19.5" customHeight="1">
      <c r="B156" s="1">
        <v>42522</v>
      </c>
    </row>
    <row r="157" spans="2:2" ht="19.5" customHeight="1">
      <c r="B157" s="1">
        <v>42523</v>
      </c>
    </row>
    <row r="158" spans="2:2" ht="19.5" customHeight="1">
      <c r="B158" s="1">
        <v>42524</v>
      </c>
    </row>
    <row r="159" spans="2:2" ht="19.5" customHeight="1">
      <c r="B159" s="1">
        <v>42525</v>
      </c>
    </row>
    <row r="160" spans="2:2" ht="19.5" customHeight="1">
      <c r="B160" s="1">
        <v>42526</v>
      </c>
    </row>
    <row r="161" spans="2:2" ht="19.5" customHeight="1">
      <c r="B161" s="1">
        <v>42527</v>
      </c>
    </row>
    <row r="162" spans="2:2" ht="19.5" customHeight="1">
      <c r="B162" s="1">
        <v>42528</v>
      </c>
    </row>
    <row r="163" spans="2:2" ht="19.5" customHeight="1">
      <c r="B163" s="1">
        <v>42529</v>
      </c>
    </row>
    <row r="164" spans="2:2" ht="19.5" customHeight="1">
      <c r="B164" s="1">
        <v>42530</v>
      </c>
    </row>
    <row r="165" spans="2:2" ht="19.5" customHeight="1">
      <c r="B165" s="1">
        <v>42531</v>
      </c>
    </row>
    <row r="166" spans="2:2" ht="19.5" customHeight="1">
      <c r="B166" s="1">
        <v>42532</v>
      </c>
    </row>
    <row r="167" spans="2:2" ht="19.5" customHeight="1">
      <c r="B167" s="1">
        <v>42533</v>
      </c>
    </row>
    <row r="168" spans="2:2" ht="19.5" customHeight="1">
      <c r="B168" s="1">
        <v>42534</v>
      </c>
    </row>
    <row r="169" spans="2:2" ht="19.5" customHeight="1">
      <c r="B169" s="1">
        <v>42535</v>
      </c>
    </row>
    <row r="170" spans="2:2" ht="19.5" customHeight="1">
      <c r="B170" s="1">
        <v>42536</v>
      </c>
    </row>
    <row r="171" spans="2:2" ht="19.5" customHeight="1">
      <c r="B171" s="1">
        <v>42537</v>
      </c>
    </row>
    <row r="172" spans="2:2" ht="19.5" customHeight="1">
      <c r="B172" s="1">
        <v>42538</v>
      </c>
    </row>
    <row r="173" spans="2:2" ht="19.5" customHeight="1">
      <c r="B173" s="1">
        <v>42539</v>
      </c>
    </row>
    <row r="174" spans="2:2" ht="19.5" customHeight="1">
      <c r="B174" s="1">
        <v>42540</v>
      </c>
    </row>
    <row r="175" spans="2:2" ht="19.5" customHeight="1">
      <c r="B175" s="1">
        <v>42541</v>
      </c>
    </row>
    <row r="176" spans="2:2" ht="19.5" customHeight="1">
      <c r="B176" s="1">
        <v>42542</v>
      </c>
    </row>
    <row r="177" spans="2:2" ht="19.5" customHeight="1">
      <c r="B177" s="1">
        <v>42543</v>
      </c>
    </row>
    <row r="178" spans="2:2" ht="19.5" customHeight="1">
      <c r="B178" s="1">
        <v>42544</v>
      </c>
    </row>
    <row r="179" spans="2:2" ht="19.5" customHeight="1">
      <c r="B179" s="1">
        <v>42545</v>
      </c>
    </row>
    <row r="180" spans="2:2" ht="19.5" customHeight="1">
      <c r="B180" s="1">
        <v>42546</v>
      </c>
    </row>
    <row r="181" spans="2:2" ht="19.5" customHeight="1">
      <c r="B181" s="1">
        <v>42547</v>
      </c>
    </row>
    <row r="182" spans="2:2" ht="19.5" customHeight="1">
      <c r="B182" s="1">
        <v>42548</v>
      </c>
    </row>
    <row r="183" spans="2:2" ht="19.5" customHeight="1">
      <c r="B183" s="1">
        <v>42549</v>
      </c>
    </row>
    <row r="184" spans="2:2" ht="19.5" customHeight="1">
      <c r="B184" s="1">
        <v>42550</v>
      </c>
    </row>
    <row r="185" spans="2:2" ht="19.5" customHeight="1">
      <c r="B185" s="1">
        <v>42551</v>
      </c>
    </row>
    <row r="186" spans="2:2" ht="19.5" customHeight="1">
      <c r="B186" s="1">
        <v>42552</v>
      </c>
    </row>
    <row r="187" spans="2:2" ht="19.5" customHeight="1">
      <c r="B187" s="1">
        <v>42553</v>
      </c>
    </row>
    <row r="188" spans="2:2" ht="19.5" customHeight="1">
      <c r="B188" s="1">
        <v>42554</v>
      </c>
    </row>
    <row r="189" spans="2:2" ht="19.5" customHeight="1">
      <c r="B189" s="1">
        <v>42555</v>
      </c>
    </row>
    <row r="190" spans="2:2" ht="19.5" customHeight="1">
      <c r="B190" s="1">
        <v>42556</v>
      </c>
    </row>
    <row r="191" spans="2:2" ht="19.5" customHeight="1">
      <c r="B191" s="1">
        <v>42557</v>
      </c>
    </row>
    <row r="192" spans="2:2" ht="19.5" customHeight="1">
      <c r="B192" s="1">
        <v>42558</v>
      </c>
    </row>
    <row r="193" spans="2:2" ht="19.5" customHeight="1">
      <c r="B193" s="1">
        <v>42559</v>
      </c>
    </row>
    <row r="194" spans="2:2" ht="19.5" customHeight="1">
      <c r="B194" s="1">
        <v>42560</v>
      </c>
    </row>
    <row r="195" spans="2:2" ht="19.5" customHeight="1">
      <c r="B195" s="1">
        <v>42561</v>
      </c>
    </row>
    <row r="196" spans="2:2" ht="19.5" customHeight="1">
      <c r="B196" s="1">
        <v>42562</v>
      </c>
    </row>
    <row r="197" spans="2:2" ht="19.5" customHeight="1">
      <c r="B197" s="1">
        <v>42563</v>
      </c>
    </row>
    <row r="198" spans="2:2" ht="19.5" customHeight="1">
      <c r="B198" s="1">
        <v>42564</v>
      </c>
    </row>
    <row r="199" spans="2:2" ht="19.5" customHeight="1">
      <c r="B199" s="1">
        <v>42565</v>
      </c>
    </row>
    <row r="200" spans="2:2" ht="19.5" customHeight="1">
      <c r="B200" s="1">
        <v>42566</v>
      </c>
    </row>
    <row r="201" spans="2:2" ht="19.5" customHeight="1">
      <c r="B201" s="1">
        <v>42567</v>
      </c>
    </row>
    <row r="202" spans="2:2" ht="19.5" customHeight="1">
      <c r="B202" s="1">
        <v>42568</v>
      </c>
    </row>
    <row r="203" spans="2:2" ht="19.5" customHeight="1">
      <c r="B203" s="1">
        <v>42569</v>
      </c>
    </row>
    <row r="204" spans="2:2" ht="19.5" customHeight="1">
      <c r="B204" s="1">
        <v>42570</v>
      </c>
    </row>
    <row r="205" spans="2:2" ht="19.5" customHeight="1">
      <c r="B205" s="1">
        <v>42571</v>
      </c>
    </row>
    <row r="206" spans="2:2" ht="19.5" customHeight="1">
      <c r="B206" s="1">
        <v>42572</v>
      </c>
    </row>
    <row r="207" spans="2:2" ht="19.5" customHeight="1">
      <c r="B207" s="1">
        <v>42573</v>
      </c>
    </row>
    <row r="208" spans="2:2" ht="19.5" customHeight="1">
      <c r="B208" s="1">
        <v>42574</v>
      </c>
    </row>
    <row r="209" spans="2:2" ht="19.5" customHeight="1">
      <c r="B209" s="1">
        <v>42575</v>
      </c>
    </row>
    <row r="210" spans="2:2" ht="19.5" customHeight="1">
      <c r="B210" s="1">
        <v>42576</v>
      </c>
    </row>
    <row r="211" spans="2:2" ht="19.5" customHeight="1">
      <c r="B211" s="1">
        <v>42577</v>
      </c>
    </row>
    <row r="212" spans="2:2" ht="19.5" customHeight="1">
      <c r="B212" s="1">
        <v>42578</v>
      </c>
    </row>
    <row r="213" spans="2:2" ht="19.5" customHeight="1">
      <c r="B213" s="1">
        <v>42579</v>
      </c>
    </row>
    <row r="214" spans="2:2" ht="19.5" customHeight="1">
      <c r="B214" s="1">
        <v>42580</v>
      </c>
    </row>
    <row r="215" spans="2:2" ht="19.5" customHeight="1">
      <c r="B215" s="1">
        <v>42581</v>
      </c>
    </row>
    <row r="216" spans="2:2" ht="19.5" customHeight="1">
      <c r="B216" s="1">
        <v>42582</v>
      </c>
    </row>
    <row r="217" spans="2:2" ht="19.5" customHeight="1">
      <c r="B217" s="1">
        <v>42583</v>
      </c>
    </row>
    <row r="218" spans="2:2" ht="19.5" customHeight="1">
      <c r="B218" s="1">
        <v>42584</v>
      </c>
    </row>
    <row r="219" spans="2:2" ht="19.5" customHeight="1">
      <c r="B219" s="1">
        <v>42585</v>
      </c>
    </row>
    <row r="220" spans="2:2" ht="19.5" customHeight="1">
      <c r="B220" s="1">
        <v>42586</v>
      </c>
    </row>
    <row r="221" spans="2:2" ht="19.5" customHeight="1">
      <c r="B221" s="1">
        <v>42587</v>
      </c>
    </row>
    <row r="222" spans="2:2" ht="19.5" customHeight="1">
      <c r="B222" s="1">
        <v>42588</v>
      </c>
    </row>
    <row r="223" spans="2:2" ht="19.5" customHeight="1">
      <c r="B223" s="1">
        <v>42589</v>
      </c>
    </row>
    <row r="224" spans="2:2" ht="19.5" customHeight="1">
      <c r="B224" s="1">
        <v>42590</v>
      </c>
    </row>
    <row r="225" spans="2:2" ht="19.5" customHeight="1">
      <c r="B225" s="1">
        <v>42591</v>
      </c>
    </row>
    <row r="226" spans="2:2" ht="19.5" customHeight="1">
      <c r="B226" s="1">
        <v>42592</v>
      </c>
    </row>
    <row r="227" spans="2:2" ht="19.5" customHeight="1">
      <c r="B227" s="1">
        <v>42593</v>
      </c>
    </row>
    <row r="228" spans="2:2" ht="19.5" customHeight="1">
      <c r="B228" s="1">
        <v>42594</v>
      </c>
    </row>
    <row r="229" spans="2:2" ht="19.5" customHeight="1">
      <c r="B229" s="1">
        <v>42595</v>
      </c>
    </row>
    <row r="230" spans="2:2" ht="19.5" customHeight="1">
      <c r="B230" s="1">
        <v>42596</v>
      </c>
    </row>
    <row r="231" spans="2:2" ht="19.5" customHeight="1">
      <c r="B231" s="1">
        <v>42597</v>
      </c>
    </row>
    <row r="232" spans="2:2" ht="19.5" customHeight="1">
      <c r="B232" s="1">
        <v>42598</v>
      </c>
    </row>
    <row r="233" spans="2:2" ht="19.5" customHeight="1">
      <c r="B233" s="1">
        <v>42599</v>
      </c>
    </row>
    <row r="234" spans="2:2" ht="19.5" customHeight="1">
      <c r="B234" s="1">
        <v>42600</v>
      </c>
    </row>
    <row r="235" spans="2:2" ht="19.5" customHeight="1">
      <c r="B235" s="1">
        <v>42601</v>
      </c>
    </row>
    <row r="236" spans="2:2" ht="19.5" customHeight="1">
      <c r="B236" s="1">
        <v>42602</v>
      </c>
    </row>
    <row r="237" spans="2:2" ht="19.5" customHeight="1">
      <c r="B237" s="1">
        <v>42603</v>
      </c>
    </row>
    <row r="238" spans="2:2" ht="19.5" customHeight="1">
      <c r="B238" s="1">
        <v>42604</v>
      </c>
    </row>
    <row r="239" spans="2:2" ht="19.5" customHeight="1">
      <c r="B239" s="1">
        <v>42605</v>
      </c>
    </row>
    <row r="240" spans="2:2" ht="19.5" customHeight="1">
      <c r="B240" s="1">
        <v>42606</v>
      </c>
    </row>
    <row r="241" spans="2:2" ht="19.5" customHeight="1">
      <c r="B241" s="1">
        <v>42607</v>
      </c>
    </row>
    <row r="242" spans="2:2" ht="19.5" customHeight="1">
      <c r="B242" s="1">
        <v>42608</v>
      </c>
    </row>
    <row r="243" spans="2:2" ht="19.5" customHeight="1">
      <c r="B243" s="1">
        <v>42609</v>
      </c>
    </row>
    <row r="244" spans="2:2" ht="19.5" customHeight="1">
      <c r="B244" s="1">
        <v>42610</v>
      </c>
    </row>
    <row r="245" spans="2:2" ht="19.5" customHeight="1">
      <c r="B245" s="1">
        <v>42611</v>
      </c>
    </row>
    <row r="246" spans="2:2" ht="19.5" customHeight="1">
      <c r="B246" s="1">
        <v>42612</v>
      </c>
    </row>
    <row r="247" spans="2:2" ht="19.5" customHeight="1">
      <c r="B247" s="1">
        <v>42613</v>
      </c>
    </row>
    <row r="248" spans="2:2" ht="19.5" customHeight="1">
      <c r="B248" s="1">
        <v>42614</v>
      </c>
    </row>
    <row r="249" spans="2:2" ht="19.5" customHeight="1">
      <c r="B249" s="1">
        <v>42615</v>
      </c>
    </row>
    <row r="250" spans="2:2" ht="19.5" customHeight="1">
      <c r="B250" s="1">
        <v>42616</v>
      </c>
    </row>
    <row r="251" spans="2:2" ht="19.5" customHeight="1">
      <c r="B251" s="1">
        <v>42617</v>
      </c>
    </row>
    <row r="252" spans="2:2" ht="19.5" customHeight="1">
      <c r="B252" s="1">
        <v>42618</v>
      </c>
    </row>
    <row r="253" spans="2:2" ht="19.5" customHeight="1">
      <c r="B253" s="1">
        <v>42619</v>
      </c>
    </row>
    <row r="254" spans="2:2" ht="19.5" customHeight="1">
      <c r="B254" s="1">
        <v>42620</v>
      </c>
    </row>
    <row r="255" spans="2:2" ht="19.5" customHeight="1">
      <c r="B255" s="1">
        <v>42621</v>
      </c>
    </row>
    <row r="256" spans="2:2" ht="19.5" customHeight="1">
      <c r="B256" s="1">
        <v>42622</v>
      </c>
    </row>
    <row r="257" spans="2:2" ht="19.5" customHeight="1">
      <c r="B257" s="1">
        <v>42623</v>
      </c>
    </row>
    <row r="258" spans="2:2" ht="19.5" customHeight="1">
      <c r="B258" s="1">
        <v>42624</v>
      </c>
    </row>
    <row r="259" spans="2:2" ht="19.5" customHeight="1">
      <c r="B259" s="1">
        <v>42625</v>
      </c>
    </row>
    <row r="260" spans="2:2" ht="19.5" customHeight="1">
      <c r="B260" s="1">
        <v>42626</v>
      </c>
    </row>
    <row r="261" spans="2:2" ht="19.5" customHeight="1">
      <c r="B261" s="1">
        <v>42627</v>
      </c>
    </row>
    <row r="262" spans="2:2" ht="19.5" customHeight="1">
      <c r="B262" s="1">
        <v>42628</v>
      </c>
    </row>
    <row r="263" spans="2:2" ht="19.5" customHeight="1">
      <c r="B263" s="1">
        <v>42629</v>
      </c>
    </row>
    <row r="264" spans="2:2" ht="19.5" customHeight="1">
      <c r="B264" s="1">
        <v>42630</v>
      </c>
    </row>
    <row r="265" spans="2:2" ht="19.5" customHeight="1">
      <c r="B265" s="1">
        <v>42631</v>
      </c>
    </row>
    <row r="266" spans="2:2" ht="19.5" customHeight="1">
      <c r="B266" s="1">
        <v>42632</v>
      </c>
    </row>
    <row r="267" spans="2:2" ht="19.5" customHeight="1">
      <c r="B267" s="1">
        <v>42633</v>
      </c>
    </row>
    <row r="268" spans="2:2" ht="19.5" customHeight="1">
      <c r="B268" s="1">
        <v>42634</v>
      </c>
    </row>
    <row r="269" spans="2:2" ht="19.5" customHeight="1">
      <c r="B269" s="1">
        <v>42635</v>
      </c>
    </row>
    <row r="270" spans="2:2" ht="19.5" customHeight="1">
      <c r="B270" s="1">
        <v>42636</v>
      </c>
    </row>
    <row r="271" spans="2:2" ht="19.5" customHeight="1">
      <c r="B271" s="1">
        <v>42637</v>
      </c>
    </row>
    <row r="272" spans="2:2" ht="19.5" customHeight="1">
      <c r="B272" s="1">
        <v>42638</v>
      </c>
    </row>
    <row r="273" spans="2:2" ht="19.5" customHeight="1">
      <c r="B273" s="1">
        <v>42639</v>
      </c>
    </row>
    <row r="274" spans="2:2" ht="19.5" customHeight="1">
      <c r="B274" s="1">
        <v>42640</v>
      </c>
    </row>
    <row r="275" spans="2:2" ht="19.5" customHeight="1">
      <c r="B275" s="1">
        <v>42641</v>
      </c>
    </row>
    <row r="276" spans="2:2" ht="19.5" customHeight="1">
      <c r="B276" s="1">
        <v>42642</v>
      </c>
    </row>
    <row r="277" spans="2:2" ht="19.5" customHeight="1">
      <c r="B277" s="1">
        <v>42643</v>
      </c>
    </row>
    <row r="278" spans="2:2" ht="19.5" customHeight="1">
      <c r="B278" s="1">
        <v>42644</v>
      </c>
    </row>
    <row r="279" spans="2:2" ht="19.5" customHeight="1">
      <c r="B279" s="1">
        <v>42645</v>
      </c>
    </row>
    <row r="280" spans="2:2" ht="19.5" customHeight="1">
      <c r="B280" s="1">
        <v>42646</v>
      </c>
    </row>
    <row r="281" spans="2:2" ht="19.5" customHeight="1">
      <c r="B281" s="1">
        <v>42647</v>
      </c>
    </row>
    <row r="282" spans="2:2" ht="19.5" customHeight="1">
      <c r="B282" s="1">
        <v>42648</v>
      </c>
    </row>
    <row r="283" spans="2:2" ht="19.5" customHeight="1">
      <c r="B283" s="1">
        <v>42649</v>
      </c>
    </row>
    <row r="284" spans="2:2" ht="19.5" customHeight="1">
      <c r="B284" s="1">
        <v>42650</v>
      </c>
    </row>
    <row r="285" spans="2:2" ht="19.5" customHeight="1">
      <c r="B285" s="1">
        <v>42651</v>
      </c>
    </row>
    <row r="286" spans="2:2" ht="19.5" customHeight="1">
      <c r="B286" s="1">
        <v>42652</v>
      </c>
    </row>
    <row r="287" spans="2:2" ht="19.5" customHeight="1">
      <c r="B287" s="1">
        <v>42653</v>
      </c>
    </row>
    <row r="288" spans="2:2" ht="19.5" customHeight="1">
      <c r="B288" s="1">
        <v>42654</v>
      </c>
    </row>
    <row r="289" spans="2:2" ht="19.5" customHeight="1">
      <c r="B289" s="1">
        <v>42655</v>
      </c>
    </row>
    <row r="290" spans="2:2" ht="19.5" customHeight="1">
      <c r="B290" s="1">
        <v>42656</v>
      </c>
    </row>
    <row r="291" spans="2:2" ht="19.5" customHeight="1">
      <c r="B291" s="1">
        <v>42657</v>
      </c>
    </row>
    <row r="292" spans="2:2" ht="19.5" customHeight="1">
      <c r="B292" s="1">
        <v>42658</v>
      </c>
    </row>
    <row r="293" spans="2:2" ht="19.5" customHeight="1">
      <c r="B293" s="1">
        <v>42659</v>
      </c>
    </row>
    <row r="294" spans="2:2" ht="19.5" customHeight="1">
      <c r="B294" s="1">
        <v>42660</v>
      </c>
    </row>
    <row r="295" spans="2:2" ht="19.5" customHeight="1">
      <c r="B295" s="1">
        <v>42661</v>
      </c>
    </row>
    <row r="296" spans="2:2" ht="19.5" customHeight="1">
      <c r="B296" s="1">
        <v>42662</v>
      </c>
    </row>
    <row r="297" spans="2:2" ht="19.5" customHeight="1">
      <c r="B297" s="1">
        <v>42663</v>
      </c>
    </row>
    <row r="298" spans="2:2" ht="19.5" customHeight="1">
      <c r="B298" s="1">
        <v>42664</v>
      </c>
    </row>
    <row r="299" spans="2:2" ht="19.5" customHeight="1">
      <c r="B299" s="1">
        <v>42665</v>
      </c>
    </row>
    <row r="300" spans="2:2" ht="19.5" customHeight="1">
      <c r="B300" s="1">
        <v>42666</v>
      </c>
    </row>
    <row r="301" spans="2:2" ht="19.5" customHeight="1">
      <c r="B301" s="1">
        <v>42667</v>
      </c>
    </row>
    <row r="302" spans="2:2" ht="19.5" customHeight="1">
      <c r="B302" s="1">
        <v>42668</v>
      </c>
    </row>
    <row r="303" spans="2:2" ht="19.5" customHeight="1">
      <c r="B303" s="1">
        <v>42669</v>
      </c>
    </row>
    <row r="304" spans="2:2" ht="19.5" customHeight="1">
      <c r="B304" s="1">
        <v>42670</v>
      </c>
    </row>
    <row r="305" spans="2:2" ht="19.5" customHeight="1">
      <c r="B305" s="1">
        <v>42671</v>
      </c>
    </row>
    <row r="306" spans="2:2" ht="19.5" customHeight="1">
      <c r="B306" s="1">
        <v>42672</v>
      </c>
    </row>
    <row r="307" spans="2:2" ht="19.5" customHeight="1">
      <c r="B307" s="1">
        <v>42673</v>
      </c>
    </row>
    <row r="308" spans="2:2" ht="19.5" customHeight="1">
      <c r="B308" s="1">
        <v>42674</v>
      </c>
    </row>
    <row r="309" spans="2:2" ht="19.5" customHeight="1">
      <c r="B309" s="1">
        <v>42675</v>
      </c>
    </row>
    <row r="310" spans="2:2" ht="19.5" customHeight="1">
      <c r="B310" s="1">
        <v>42676</v>
      </c>
    </row>
    <row r="311" spans="2:2" ht="19.5" customHeight="1">
      <c r="B311" s="1">
        <v>42677</v>
      </c>
    </row>
    <row r="312" spans="2:2" ht="19.5" customHeight="1">
      <c r="B312" s="1">
        <v>42678</v>
      </c>
    </row>
    <row r="313" spans="2:2" ht="19.5" customHeight="1">
      <c r="B313" s="1">
        <v>42679</v>
      </c>
    </row>
    <row r="314" spans="2:2" ht="19.5" customHeight="1">
      <c r="B314" s="1">
        <v>42680</v>
      </c>
    </row>
    <row r="315" spans="2:2" ht="19.5" customHeight="1">
      <c r="B315" s="1">
        <v>42681</v>
      </c>
    </row>
    <row r="316" spans="2:2" ht="19.5" customHeight="1">
      <c r="B316" s="1">
        <v>42682</v>
      </c>
    </row>
    <row r="317" spans="2:2" ht="19.5" customHeight="1">
      <c r="B317" s="1">
        <v>42683</v>
      </c>
    </row>
    <row r="318" spans="2:2" ht="19.5" customHeight="1">
      <c r="B318" s="1">
        <v>42684</v>
      </c>
    </row>
    <row r="319" spans="2:2" ht="19.5" customHeight="1">
      <c r="B319" s="1">
        <v>42685</v>
      </c>
    </row>
    <row r="320" spans="2:2" ht="19.5" customHeight="1">
      <c r="B320" s="1">
        <v>42686</v>
      </c>
    </row>
    <row r="321" spans="2:2" ht="19.5" customHeight="1">
      <c r="B321" s="1">
        <v>42687</v>
      </c>
    </row>
    <row r="322" spans="2:2" ht="19.5" customHeight="1">
      <c r="B322" s="1">
        <v>42688</v>
      </c>
    </row>
    <row r="323" spans="2:2" ht="19.5" customHeight="1">
      <c r="B323" s="1">
        <v>42689</v>
      </c>
    </row>
    <row r="324" spans="2:2" ht="19.5" customHeight="1">
      <c r="B324" s="1">
        <v>42690</v>
      </c>
    </row>
    <row r="325" spans="2:2" ht="19.5" customHeight="1">
      <c r="B325" s="1">
        <v>42691</v>
      </c>
    </row>
    <row r="326" spans="2:2" ht="19.5" customHeight="1">
      <c r="B326" s="1">
        <v>42692</v>
      </c>
    </row>
    <row r="327" spans="2:2" ht="19.5" customHeight="1">
      <c r="B327" s="1">
        <v>42693</v>
      </c>
    </row>
    <row r="328" spans="2:2" ht="19.5" customHeight="1">
      <c r="B328" s="1">
        <v>42694</v>
      </c>
    </row>
    <row r="329" spans="2:2" ht="19.5" customHeight="1">
      <c r="B329" s="1">
        <v>42695</v>
      </c>
    </row>
    <row r="330" spans="2:2" ht="19.5" customHeight="1">
      <c r="B330" s="1">
        <v>42696</v>
      </c>
    </row>
    <row r="331" spans="2:2" ht="19.5" customHeight="1">
      <c r="B331" s="1">
        <v>42697</v>
      </c>
    </row>
    <row r="332" spans="2:2" ht="19.5" customHeight="1">
      <c r="B332" s="1">
        <v>42698</v>
      </c>
    </row>
    <row r="333" spans="2:2" ht="19.5" customHeight="1">
      <c r="B333" s="1">
        <v>42699</v>
      </c>
    </row>
    <row r="334" spans="2:2" ht="19.5" customHeight="1">
      <c r="B334" s="1">
        <v>42700</v>
      </c>
    </row>
    <row r="335" spans="2:2" ht="19.5" customHeight="1">
      <c r="B335" s="1">
        <v>42701</v>
      </c>
    </row>
    <row r="336" spans="2:2" ht="19.5" customHeight="1">
      <c r="B336" s="1">
        <v>42702</v>
      </c>
    </row>
    <row r="337" spans="2:2" ht="19.5" customHeight="1">
      <c r="B337" s="1">
        <v>42703</v>
      </c>
    </row>
    <row r="338" spans="2:2" ht="19.5" customHeight="1">
      <c r="B338" s="1">
        <v>42704</v>
      </c>
    </row>
    <row r="339" spans="2:2" ht="19.5" customHeight="1">
      <c r="B339" s="1">
        <v>42705</v>
      </c>
    </row>
    <row r="340" spans="2:2" ht="19.5" customHeight="1">
      <c r="B340" s="1">
        <v>42706</v>
      </c>
    </row>
    <row r="341" spans="2:2" ht="19.5" customHeight="1">
      <c r="B341" s="1">
        <v>42707</v>
      </c>
    </row>
    <row r="342" spans="2:2" ht="19.5" customHeight="1">
      <c r="B342" s="1">
        <v>42708</v>
      </c>
    </row>
    <row r="343" spans="2:2" ht="19.5" customHeight="1">
      <c r="B343" s="1">
        <v>42709</v>
      </c>
    </row>
    <row r="344" spans="2:2" ht="19.5" customHeight="1">
      <c r="B344" s="1">
        <v>42710</v>
      </c>
    </row>
    <row r="345" spans="2:2" ht="19.5" customHeight="1">
      <c r="B345" s="1">
        <v>42711</v>
      </c>
    </row>
    <row r="346" spans="2:2" ht="19.5" customHeight="1">
      <c r="B346" s="1">
        <v>42712</v>
      </c>
    </row>
    <row r="347" spans="2:2" ht="19.5" customHeight="1">
      <c r="B347" s="1">
        <v>42713</v>
      </c>
    </row>
    <row r="348" spans="2:2" ht="19.5" customHeight="1">
      <c r="B348" s="1">
        <v>42714</v>
      </c>
    </row>
    <row r="349" spans="2:2" ht="19.5" customHeight="1">
      <c r="B349" s="1">
        <v>42715</v>
      </c>
    </row>
    <row r="350" spans="2:2" ht="19.5" customHeight="1">
      <c r="B350" s="1">
        <v>42716</v>
      </c>
    </row>
    <row r="351" spans="2:2" ht="19.5" customHeight="1">
      <c r="B351" s="1">
        <v>42717</v>
      </c>
    </row>
    <row r="352" spans="2:2" ht="19.5" customHeight="1">
      <c r="B352" s="1">
        <v>42718</v>
      </c>
    </row>
    <row r="353" spans="2:2" ht="19.5" customHeight="1">
      <c r="B353" s="1">
        <v>42719</v>
      </c>
    </row>
    <row r="354" spans="2:2" ht="19.5" customHeight="1">
      <c r="B354" s="1">
        <v>42720</v>
      </c>
    </row>
    <row r="355" spans="2:2" ht="19.5" customHeight="1">
      <c r="B355" s="1">
        <v>42721</v>
      </c>
    </row>
    <row r="356" spans="2:2" ht="19.5" customHeight="1">
      <c r="B356" s="1">
        <v>42722</v>
      </c>
    </row>
    <row r="357" spans="2:2" ht="19.5" customHeight="1">
      <c r="B357" s="1">
        <v>42723</v>
      </c>
    </row>
    <row r="358" spans="2:2" ht="19.5" customHeight="1">
      <c r="B358" s="1">
        <v>42724</v>
      </c>
    </row>
    <row r="359" spans="2:2" ht="19.5" customHeight="1">
      <c r="B359" s="1">
        <v>42725</v>
      </c>
    </row>
    <row r="360" spans="2:2" ht="19.5" customHeight="1">
      <c r="B360" s="1">
        <v>42726</v>
      </c>
    </row>
    <row r="361" spans="2:2" ht="19.5" customHeight="1">
      <c r="B361" s="1">
        <v>42727</v>
      </c>
    </row>
    <row r="362" spans="2:2" ht="19.5" customHeight="1">
      <c r="B362" s="1">
        <v>42728</v>
      </c>
    </row>
    <row r="363" spans="2:2" ht="19.5" customHeight="1">
      <c r="B363" s="1">
        <v>42729</v>
      </c>
    </row>
    <row r="364" spans="2:2" ht="19.5" customHeight="1">
      <c r="B364" s="1">
        <v>42730</v>
      </c>
    </row>
    <row r="365" spans="2:2" ht="19.5" customHeight="1">
      <c r="B365" s="1">
        <v>42731</v>
      </c>
    </row>
    <row r="366" spans="2:2" ht="19.5" customHeight="1">
      <c r="B366" s="1">
        <v>42732</v>
      </c>
    </row>
    <row r="367" spans="2:2" ht="19.5" customHeight="1">
      <c r="B367" s="1">
        <v>42733</v>
      </c>
    </row>
    <row r="368" spans="2:2" ht="19.5" customHeight="1">
      <c r="B368" s="1">
        <v>42734</v>
      </c>
    </row>
    <row r="369" spans="2:2" ht="19.5" customHeight="1">
      <c r="B369" s="1">
        <v>42735</v>
      </c>
    </row>
    <row r="370" spans="2:2" ht="19.5" customHeight="1">
      <c r="B370" s="1">
        <v>42736</v>
      </c>
    </row>
    <row r="371" spans="2:2" ht="19.5" customHeight="1">
      <c r="B371" s="1">
        <v>42737</v>
      </c>
    </row>
    <row r="372" spans="2:2" ht="19.5" customHeight="1">
      <c r="B372" s="1">
        <v>42738</v>
      </c>
    </row>
    <row r="373" spans="2:2" ht="19.5" customHeight="1">
      <c r="B373" s="1">
        <v>42739</v>
      </c>
    </row>
    <row r="374" spans="2:2" ht="19.5" customHeight="1">
      <c r="B374" s="1">
        <v>42740</v>
      </c>
    </row>
    <row r="375" spans="2:2" ht="19.5" customHeight="1">
      <c r="B375" s="1">
        <v>42741</v>
      </c>
    </row>
    <row r="376" spans="2:2" ht="19.5" customHeight="1">
      <c r="B376" s="1">
        <v>42742</v>
      </c>
    </row>
    <row r="377" spans="2:2" ht="19.5" customHeight="1">
      <c r="B377" s="1">
        <v>42743</v>
      </c>
    </row>
    <row r="378" spans="2:2" ht="19.5" customHeight="1">
      <c r="B378" s="1">
        <v>42744</v>
      </c>
    </row>
    <row r="379" spans="2:2" ht="19.5" customHeight="1">
      <c r="B379" s="1">
        <v>42745</v>
      </c>
    </row>
    <row r="380" spans="2:2" ht="19.5" customHeight="1">
      <c r="B380" s="1">
        <v>42746</v>
      </c>
    </row>
    <row r="381" spans="2:2" ht="19.5" customHeight="1">
      <c r="B381" s="1">
        <v>42747</v>
      </c>
    </row>
    <row r="382" spans="2:2" ht="19.5" customHeight="1">
      <c r="B382" s="1">
        <v>42748</v>
      </c>
    </row>
    <row r="383" spans="2:2" ht="19.5" customHeight="1">
      <c r="B383" s="1">
        <v>42749</v>
      </c>
    </row>
    <row r="384" spans="2:2" ht="19.5" customHeight="1">
      <c r="B384" s="1">
        <v>42750</v>
      </c>
    </row>
    <row r="385" spans="2:2" ht="19.5" customHeight="1">
      <c r="B385" s="1">
        <v>42751</v>
      </c>
    </row>
    <row r="386" spans="2:2" ht="19.5" customHeight="1">
      <c r="B386" s="1">
        <v>42752</v>
      </c>
    </row>
    <row r="387" spans="2:2" ht="19.5" customHeight="1">
      <c r="B387" s="1">
        <v>42753</v>
      </c>
    </row>
    <row r="388" spans="2:2" ht="19.5" customHeight="1">
      <c r="B388" s="1">
        <v>42754</v>
      </c>
    </row>
    <row r="389" spans="2:2" ht="19.5" customHeight="1">
      <c r="B389" s="1">
        <v>42755</v>
      </c>
    </row>
    <row r="390" spans="2:2" ht="19.5" customHeight="1">
      <c r="B390" s="1">
        <v>42756</v>
      </c>
    </row>
    <row r="391" spans="2:2" ht="19.5" customHeight="1">
      <c r="B391" s="1">
        <v>42757</v>
      </c>
    </row>
    <row r="392" spans="2:2" ht="19.5" customHeight="1">
      <c r="B392" s="1">
        <v>42758</v>
      </c>
    </row>
    <row r="393" spans="2:2" ht="19.5" customHeight="1">
      <c r="B393" s="1">
        <v>42759</v>
      </c>
    </row>
    <row r="394" spans="2:2" ht="19.5" customHeight="1">
      <c r="B394" s="1">
        <v>42760</v>
      </c>
    </row>
    <row r="395" spans="2:2" ht="19.5" customHeight="1">
      <c r="B395" s="1">
        <v>42761</v>
      </c>
    </row>
    <row r="396" spans="2:2" ht="19.5" customHeight="1">
      <c r="B396" s="1">
        <v>42762</v>
      </c>
    </row>
    <row r="397" spans="2:2" ht="19.5" customHeight="1">
      <c r="B397" s="1">
        <v>42763</v>
      </c>
    </row>
    <row r="398" spans="2:2" ht="19.5" customHeight="1">
      <c r="B398" s="1">
        <v>42764</v>
      </c>
    </row>
    <row r="399" spans="2:2" ht="19.5" customHeight="1">
      <c r="B399" s="1">
        <v>42765</v>
      </c>
    </row>
    <row r="400" spans="2:2" ht="19.5" customHeight="1">
      <c r="B400" s="1">
        <v>42766</v>
      </c>
    </row>
    <row r="401" spans="2:2" ht="19.5" customHeight="1">
      <c r="B401" s="1">
        <v>42767</v>
      </c>
    </row>
    <row r="402" spans="2:2" ht="19.5" customHeight="1">
      <c r="B402" s="1">
        <v>42768</v>
      </c>
    </row>
    <row r="403" spans="2:2" ht="19.5" customHeight="1">
      <c r="B403" s="1">
        <v>42769</v>
      </c>
    </row>
    <row r="404" spans="2:2" ht="19.5" customHeight="1">
      <c r="B404" s="1">
        <v>42770</v>
      </c>
    </row>
    <row r="405" spans="2:2" ht="19.5" customHeight="1">
      <c r="B405" s="1">
        <v>42771</v>
      </c>
    </row>
    <row r="406" spans="2:2" ht="19.5" customHeight="1">
      <c r="B406" s="1">
        <v>42772</v>
      </c>
    </row>
    <row r="407" spans="2:2" ht="19.5" customHeight="1">
      <c r="B407" s="1">
        <v>42773</v>
      </c>
    </row>
    <row r="408" spans="2:2" ht="19.5" customHeight="1">
      <c r="B408" s="1">
        <v>42774</v>
      </c>
    </row>
    <row r="409" spans="2:2" ht="19.5" customHeight="1">
      <c r="B409" s="1">
        <v>42775</v>
      </c>
    </row>
    <row r="410" spans="2:2" ht="19.5" customHeight="1">
      <c r="B410" s="1">
        <v>42776</v>
      </c>
    </row>
    <row r="411" spans="2:2" ht="19.5" customHeight="1">
      <c r="B411" s="1">
        <v>42777</v>
      </c>
    </row>
    <row r="412" spans="2:2" ht="19.5" customHeight="1">
      <c r="B412" s="1">
        <v>42778</v>
      </c>
    </row>
    <row r="413" spans="2:2" ht="19.5" customHeight="1">
      <c r="B413" s="1">
        <v>42779</v>
      </c>
    </row>
    <row r="414" spans="2:2" ht="19.5" customHeight="1">
      <c r="B414" s="1">
        <v>42780</v>
      </c>
    </row>
    <row r="415" spans="2:2" ht="19.5" customHeight="1">
      <c r="B415" s="1">
        <v>42781</v>
      </c>
    </row>
    <row r="416" spans="2:2" ht="19.5" customHeight="1">
      <c r="B416" s="1">
        <v>42782</v>
      </c>
    </row>
    <row r="417" spans="2:2" ht="19.5" customHeight="1">
      <c r="B417" s="1">
        <v>42783</v>
      </c>
    </row>
    <row r="418" spans="2:2" ht="19.5" customHeight="1">
      <c r="B418" s="1">
        <v>42784</v>
      </c>
    </row>
    <row r="419" spans="2:2" ht="19.5" customHeight="1">
      <c r="B419" s="1">
        <v>42785</v>
      </c>
    </row>
    <row r="420" spans="2:2" ht="19.5" customHeight="1">
      <c r="B420" s="1">
        <v>42786</v>
      </c>
    </row>
    <row r="421" spans="2:2" ht="19.5" customHeight="1">
      <c r="B421" s="1">
        <v>42787</v>
      </c>
    </row>
    <row r="422" spans="2:2" ht="19.5" customHeight="1">
      <c r="B422" s="1">
        <v>42788</v>
      </c>
    </row>
    <row r="423" spans="2:2" ht="19.5" customHeight="1">
      <c r="B423" s="1">
        <v>42789</v>
      </c>
    </row>
    <row r="424" spans="2:2" ht="19.5" customHeight="1">
      <c r="B424" s="1">
        <v>42790</v>
      </c>
    </row>
    <row r="425" spans="2:2" ht="19.5" customHeight="1">
      <c r="B425" s="1">
        <v>42791</v>
      </c>
    </row>
    <row r="426" spans="2:2" ht="19.5" customHeight="1">
      <c r="B426" s="1">
        <v>42792</v>
      </c>
    </row>
    <row r="427" spans="2:2" ht="19.5" customHeight="1">
      <c r="B427" s="1">
        <v>42793</v>
      </c>
    </row>
    <row r="428" spans="2:2" ht="19.5" customHeight="1">
      <c r="B428" s="1">
        <v>42794</v>
      </c>
    </row>
    <row r="429" spans="2:2" ht="19.5" customHeight="1">
      <c r="B429" s="1">
        <v>42795</v>
      </c>
    </row>
    <row r="430" spans="2:2" ht="19.5" customHeight="1">
      <c r="B430" s="1">
        <v>42796</v>
      </c>
    </row>
    <row r="431" spans="2:2" ht="19.5" customHeight="1">
      <c r="B431" s="1">
        <v>42797</v>
      </c>
    </row>
    <row r="432" spans="2:2" ht="19.5" customHeight="1">
      <c r="B432" s="1">
        <v>42798</v>
      </c>
    </row>
    <row r="433" spans="2:2" ht="19.5" customHeight="1">
      <c r="B433" s="1">
        <v>42799</v>
      </c>
    </row>
    <row r="434" spans="2:2" ht="19.5" customHeight="1">
      <c r="B434" s="1">
        <v>42800</v>
      </c>
    </row>
    <row r="435" spans="2:2" ht="19.5" customHeight="1">
      <c r="B435" s="1">
        <v>42801</v>
      </c>
    </row>
    <row r="436" spans="2:2" ht="19.5" customHeight="1">
      <c r="B436" s="1">
        <v>42802</v>
      </c>
    </row>
    <row r="437" spans="2:2" ht="19.5" customHeight="1">
      <c r="B437" s="1">
        <v>42803</v>
      </c>
    </row>
    <row r="438" spans="2:2" ht="19.5" customHeight="1">
      <c r="B438" s="1">
        <v>42804</v>
      </c>
    </row>
    <row r="439" spans="2:2" ht="19.5" customHeight="1">
      <c r="B439" s="1">
        <v>42805</v>
      </c>
    </row>
    <row r="440" spans="2:2" ht="19.5" customHeight="1">
      <c r="B440" s="1">
        <v>42806</v>
      </c>
    </row>
    <row r="441" spans="2:2" ht="19.5" customHeight="1">
      <c r="B441" s="1">
        <v>42807</v>
      </c>
    </row>
    <row r="442" spans="2:2" ht="19.5" customHeight="1">
      <c r="B442" s="1">
        <v>42808</v>
      </c>
    </row>
    <row r="443" spans="2:2" ht="19.5" customHeight="1">
      <c r="B443" s="1">
        <v>42809</v>
      </c>
    </row>
    <row r="444" spans="2:2" ht="19.5" customHeight="1">
      <c r="B444" s="1">
        <v>42810</v>
      </c>
    </row>
    <row r="445" spans="2:2" ht="19.5" customHeight="1">
      <c r="B445" s="1">
        <v>42811</v>
      </c>
    </row>
    <row r="446" spans="2:2" ht="19.5" customHeight="1">
      <c r="B446" s="1">
        <v>42812</v>
      </c>
    </row>
    <row r="447" spans="2:2" ht="19.5" customHeight="1">
      <c r="B447" s="1">
        <v>42813</v>
      </c>
    </row>
    <row r="448" spans="2:2" ht="19.5" customHeight="1">
      <c r="B448" s="1">
        <v>42814</v>
      </c>
    </row>
    <row r="449" spans="2:2" ht="19.5" customHeight="1">
      <c r="B449" s="1">
        <v>42815</v>
      </c>
    </row>
    <row r="450" spans="2:2" ht="19.5" customHeight="1">
      <c r="B450" s="1">
        <v>42816</v>
      </c>
    </row>
    <row r="451" spans="2:2" ht="19.5" customHeight="1">
      <c r="B451" s="1">
        <v>42817</v>
      </c>
    </row>
    <row r="452" spans="2:2" ht="19.5" customHeight="1">
      <c r="B452" s="1">
        <v>42818</v>
      </c>
    </row>
    <row r="453" spans="2:2" ht="19.5" customHeight="1">
      <c r="B453" s="1">
        <v>42819</v>
      </c>
    </row>
    <row r="454" spans="2:2" ht="19.5" customHeight="1">
      <c r="B454" s="1">
        <v>42820</v>
      </c>
    </row>
    <row r="455" spans="2:2" ht="19.5" customHeight="1">
      <c r="B455" s="1">
        <v>42821</v>
      </c>
    </row>
    <row r="456" spans="2:2" ht="19.5" customHeight="1">
      <c r="B456" s="1">
        <v>42822</v>
      </c>
    </row>
    <row r="457" spans="2:2" ht="19.5" customHeight="1">
      <c r="B457" s="1">
        <v>42823</v>
      </c>
    </row>
    <row r="458" spans="2:2" ht="19.5" customHeight="1">
      <c r="B458" s="1">
        <v>42824</v>
      </c>
    </row>
    <row r="459" spans="2:2" ht="19.5" customHeight="1">
      <c r="B459" s="1">
        <v>42825</v>
      </c>
    </row>
    <row r="460" spans="2:2" ht="19.5" customHeight="1">
      <c r="B460" s="1">
        <v>42826</v>
      </c>
    </row>
    <row r="461" spans="2:2" ht="19.5" customHeight="1">
      <c r="B461" s="1">
        <v>42827</v>
      </c>
    </row>
    <row r="462" spans="2:2" ht="19.5" customHeight="1">
      <c r="B462" s="1">
        <v>42828</v>
      </c>
    </row>
    <row r="463" spans="2:2" ht="19.5" customHeight="1">
      <c r="B463" s="1">
        <v>42829</v>
      </c>
    </row>
    <row r="464" spans="2:2" ht="19.5" customHeight="1">
      <c r="B464" s="1">
        <v>42830</v>
      </c>
    </row>
    <row r="465" spans="2:2" ht="19.5" customHeight="1">
      <c r="B465" s="1">
        <v>42831</v>
      </c>
    </row>
    <row r="466" spans="2:2" ht="19.5" customHeight="1">
      <c r="B466" s="1">
        <v>42832</v>
      </c>
    </row>
    <row r="467" spans="2:2" ht="19.5" customHeight="1">
      <c r="B467" s="1">
        <v>42833</v>
      </c>
    </row>
    <row r="468" spans="2:2" ht="19.5" customHeight="1">
      <c r="B468" s="1">
        <v>42834</v>
      </c>
    </row>
    <row r="469" spans="2:2" ht="19.5" customHeight="1">
      <c r="B469" s="1">
        <v>42835</v>
      </c>
    </row>
    <row r="470" spans="2:2" ht="19.5" customHeight="1">
      <c r="B470" s="1">
        <v>42836</v>
      </c>
    </row>
    <row r="471" spans="2:2" ht="19.5" customHeight="1">
      <c r="B471" s="1">
        <v>42837</v>
      </c>
    </row>
    <row r="472" spans="2:2" ht="19.5" customHeight="1">
      <c r="B472" s="1">
        <v>42838</v>
      </c>
    </row>
    <row r="473" spans="2:2" ht="19.5" customHeight="1">
      <c r="B473" s="1">
        <v>42839</v>
      </c>
    </row>
    <row r="474" spans="2:2" ht="19.5" customHeight="1">
      <c r="B474" s="1">
        <v>42840</v>
      </c>
    </row>
    <row r="475" spans="2:2" ht="19.5" customHeight="1">
      <c r="B475" s="1">
        <v>42841</v>
      </c>
    </row>
    <row r="476" spans="2:2" ht="19.5" customHeight="1">
      <c r="B476" s="1">
        <v>42842</v>
      </c>
    </row>
    <row r="477" spans="2:2" ht="19.5" customHeight="1">
      <c r="B477" s="1">
        <v>42843</v>
      </c>
    </row>
    <row r="478" spans="2:2" ht="19.5" customHeight="1">
      <c r="B478" s="1">
        <v>42844</v>
      </c>
    </row>
    <row r="479" spans="2:2" ht="19.5" customHeight="1">
      <c r="B479" s="1">
        <v>42845</v>
      </c>
    </row>
    <row r="480" spans="2:2" ht="19.5" customHeight="1">
      <c r="B480" s="1">
        <v>42846</v>
      </c>
    </row>
    <row r="481" spans="2:2" ht="19.5" customHeight="1">
      <c r="B481" s="1">
        <v>42847</v>
      </c>
    </row>
    <row r="482" spans="2:2" ht="19.5" customHeight="1">
      <c r="B482" s="1">
        <v>42848</v>
      </c>
    </row>
    <row r="483" spans="2:2" ht="19.5" customHeight="1">
      <c r="B483" s="1">
        <v>42849</v>
      </c>
    </row>
    <row r="484" spans="2:2" ht="19.5" customHeight="1">
      <c r="B484" s="1">
        <v>42850</v>
      </c>
    </row>
    <row r="485" spans="2:2" ht="19.5" customHeight="1">
      <c r="B485" s="1">
        <v>42851</v>
      </c>
    </row>
    <row r="486" spans="2:2" ht="19.5" customHeight="1">
      <c r="B486" s="1">
        <v>42852</v>
      </c>
    </row>
    <row r="487" spans="2:2" ht="19.5" customHeight="1">
      <c r="B487" s="1">
        <v>42853</v>
      </c>
    </row>
    <row r="488" spans="2:2" ht="19.5" customHeight="1">
      <c r="B488" s="1">
        <v>42854</v>
      </c>
    </row>
    <row r="489" spans="2:2" ht="19.5" customHeight="1">
      <c r="B489" s="1">
        <v>42855</v>
      </c>
    </row>
    <row r="490" spans="2:2" ht="19.5" customHeight="1">
      <c r="B490" s="1">
        <v>42856</v>
      </c>
    </row>
    <row r="491" spans="2:2" ht="19.5" customHeight="1">
      <c r="B491" s="1">
        <v>42857</v>
      </c>
    </row>
    <row r="492" spans="2:2" ht="19.5" customHeight="1">
      <c r="B492" s="1">
        <v>42858</v>
      </c>
    </row>
    <row r="493" spans="2:2" ht="19.5" customHeight="1">
      <c r="B493" s="1">
        <v>42859</v>
      </c>
    </row>
    <row r="494" spans="2:2" ht="19.5" customHeight="1">
      <c r="B494" s="1">
        <v>42860</v>
      </c>
    </row>
    <row r="495" spans="2:2" ht="19.5" customHeight="1">
      <c r="B495" s="1">
        <v>42861</v>
      </c>
    </row>
    <row r="496" spans="2:2" ht="19.5" customHeight="1">
      <c r="B496" s="1">
        <v>42862</v>
      </c>
    </row>
    <row r="497" spans="2:2" ht="19.5" customHeight="1">
      <c r="B497" s="1">
        <v>42863</v>
      </c>
    </row>
    <row r="498" spans="2:2" ht="19.5" customHeight="1">
      <c r="B498" s="1">
        <v>42864</v>
      </c>
    </row>
    <row r="499" spans="2:2" ht="19.5" customHeight="1">
      <c r="B499" s="1">
        <v>42865</v>
      </c>
    </row>
    <row r="500" spans="2:2" ht="19.5" customHeight="1">
      <c r="B500" s="1">
        <v>42866</v>
      </c>
    </row>
    <row r="501" spans="2:2" ht="19.5" customHeight="1">
      <c r="B501" s="1">
        <v>42867</v>
      </c>
    </row>
    <row r="502" spans="2:2" ht="19.5" customHeight="1">
      <c r="B502" s="1">
        <v>42868</v>
      </c>
    </row>
    <row r="503" spans="2:2" ht="19.5" customHeight="1">
      <c r="B503" s="1">
        <v>42869</v>
      </c>
    </row>
    <row r="504" spans="2:2" ht="19.5" customHeight="1">
      <c r="B504" s="1">
        <v>42870</v>
      </c>
    </row>
    <row r="505" spans="2:2" ht="19.5" customHeight="1">
      <c r="B505" s="1">
        <v>42871</v>
      </c>
    </row>
    <row r="506" spans="2:2" ht="19.5" customHeight="1">
      <c r="B506" s="1">
        <v>42872</v>
      </c>
    </row>
    <row r="507" spans="2:2" ht="19.5" customHeight="1">
      <c r="B507" s="1">
        <v>42873</v>
      </c>
    </row>
    <row r="508" spans="2:2" ht="19.5" customHeight="1">
      <c r="B508" s="1">
        <v>42874</v>
      </c>
    </row>
    <row r="509" spans="2:2" ht="19.5" customHeight="1">
      <c r="B509" s="1">
        <v>42875</v>
      </c>
    </row>
    <row r="510" spans="2:2" ht="19.5" customHeight="1">
      <c r="B510" s="1">
        <v>42876</v>
      </c>
    </row>
    <row r="511" spans="2:2" ht="19.5" customHeight="1">
      <c r="B511" s="1">
        <v>42877</v>
      </c>
    </row>
    <row r="512" spans="2:2" ht="19.5" customHeight="1">
      <c r="B512" s="1">
        <v>42878</v>
      </c>
    </row>
    <row r="513" spans="2:2" ht="19.5" customHeight="1">
      <c r="B513" s="1">
        <v>42879</v>
      </c>
    </row>
    <row r="514" spans="2:2" ht="19.5" customHeight="1">
      <c r="B514" s="1">
        <v>42880</v>
      </c>
    </row>
    <row r="515" spans="2:2" ht="19.5" customHeight="1">
      <c r="B515" s="1">
        <v>42881</v>
      </c>
    </row>
    <row r="516" spans="2:2" ht="19.5" customHeight="1">
      <c r="B516" s="1">
        <v>42882</v>
      </c>
    </row>
    <row r="517" spans="2:2" ht="19.5" customHeight="1">
      <c r="B517" s="1">
        <v>42883</v>
      </c>
    </row>
    <row r="518" spans="2:2" ht="19.5" customHeight="1">
      <c r="B518" s="1">
        <v>42884</v>
      </c>
    </row>
    <row r="519" spans="2:2" ht="19.5" customHeight="1">
      <c r="B519" s="1">
        <v>42885</v>
      </c>
    </row>
    <row r="520" spans="2:2" ht="19.5" customHeight="1">
      <c r="B520" s="1">
        <v>42886</v>
      </c>
    </row>
    <row r="521" spans="2:2" ht="19.5" customHeight="1">
      <c r="B521" s="1">
        <v>42887</v>
      </c>
    </row>
    <row r="522" spans="2:2" ht="19.5" customHeight="1">
      <c r="B522" s="1">
        <v>42888</v>
      </c>
    </row>
    <row r="523" spans="2:2" ht="19.5" customHeight="1">
      <c r="B523" s="1">
        <v>42889</v>
      </c>
    </row>
    <row r="524" spans="2:2" ht="19.5" customHeight="1">
      <c r="B524" s="1">
        <v>42890</v>
      </c>
    </row>
    <row r="525" spans="2:2" ht="19.5" customHeight="1">
      <c r="B525" s="1">
        <v>42891</v>
      </c>
    </row>
    <row r="526" spans="2:2" ht="19.5" customHeight="1">
      <c r="B526" s="1">
        <v>42892</v>
      </c>
    </row>
    <row r="527" spans="2:2" ht="19.5" customHeight="1">
      <c r="B527" s="1">
        <v>42893</v>
      </c>
    </row>
    <row r="528" spans="2:2" ht="19.5" customHeight="1">
      <c r="B528" s="1">
        <v>42894</v>
      </c>
    </row>
    <row r="529" spans="2:2" ht="19.5" customHeight="1">
      <c r="B529" s="1">
        <v>42895</v>
      </c>
    </row>
    <row r="530" spans="2:2" ht="19.5" customHeight="1">
      <c r="B530" s="1">
        <v>42896</v>
      </c>
    </row>
    <row r="531" spans="2:2" ht="19.5" customHeight="1">
      <c r="B531" s="1">
        <v>42897</v>
      </c>
    </row>
    <row r="532" spans="2:2" ht="19.5" customHeight="1">
      <c r="B532" s="1">
        <v>42898</v>
      </c>
    </row>
    <row r="533" spans="2:2" ht="19.5" customHeight="1">
      <c r="B533" s="1">
        <v>42899</v>
      </c>
    </row>
    <row r="534" spans="2:2" ht="19.5" customHeight="1">
      <c r="B534" s="1">
        <v>42900</v>
      </c>
    </row>
    <row r="535" spans="2:2" ht="19.5" customHeight="1">
      <c r="B535" s="1">
        <v>42901</v>
      </c>
    </row>
    <row r="536" spans="2:2" ht="19.5" customHeight="1">
      <c r="B536" s="1">
        <v>42902</v>
      </c>
    </row>
    <row r="537" spans="2:2" ht="19.5" customHeight="1">
      <c r="B537" s="1">
        <v>42903</v>
      </c>
    </row>
    <row r="538" spans="2:2" ht="19.5" customHeight="1">
      <c r="B538" s="1">
        <v>42904</v>
      </c>
    </row>
    <row r="539" spans="2:2" ht="19.5" customHeight="1">
      <c r="B539" s="1">
        <v>42905</v>
      </c>
    </row>
    <row r="540" spans="2:2" ht="19.5" customHeight="1">
      <c r="B540" s="1">
        <v>42906</v>
      </c>
    </row>
    <row r="541" spans="2:2" ht="19.5" customHeight="1">
      <c r="B541" s="1">
        <v>42907</v>
      </c>
    </row>
    <row r="542" spans="2:2" ht="19.5" customHeight="1">
      <c r="B542" s="1">
        <v>42908</v>
      </c>
    </row>
    <row r="543" spans="2:2" ht="19.5" customHeight="1">
      <c r="B543" s="1">
        <v>42909</v>
      </c>
    </row>
    <row r="544" spans="2:2" ht="19.5" customHeight="1">
      <c r="B544" s="1">
        <v>42910</v>
      </c>
    </row>
    <row r="545" spans="2:2" ht="19.5" customHeight="1">
      <c r="B545" s="1">
        <v>42911</v>
      </c>
    </row>
    <row r="546" spans="2:2" ht="19.5" customHeight="1">
      <c r="B546" s="1">
        <v>42912</v>
      </c>
    </row>
    <row r="547" spans="2:2" ht="19.5" customHeight="1">
      <c r="B547" s="1">
        <v>42913</v>
      </c>
    </row>
    <row r="548" spans="2:2" ht="19.5" customHeight="1">
      <c r="B548" s="1">
        <v>42914</v>
      </c>
    </row>
    <row r="549" spans="2:2" ht="19.5" customHeight="1">
      <c r="B549" s="1">
        <v>42915</v>
      </c>
    </row>
    <row r="550" spans="2:2" ht="19.5" customHeight="1">
      <c r="B550" s="1">
        <v>42916</v>
      </c>
    </row>
    <row r="551" spans="2:2" ht="19.5" customHeight="1">
      <c r="B551" s="1">
        <v>42917</v>
      </c>
    </row>
    <row r="552" spans="2:2" ht="19.5" customHeight="1">
      <c r="B552" s="1">
        <v>42918</v>
      </c>
    </row>
    <row r="553" spans="2:2" ht="19.5" customHeight="1">
      <c r="B553" s="1">
        <v>42919</v>
      </c>
    </row>
    <row r="554" spans="2:2" ht="19.5" customHeight="1">
      <c r="B554" s="1">
        <v>42920</v>
      </c>
    </row>
    <row r="555" spans="2:2" ht="19.5" customHeight="1">
      <c r="B555" s="1">
        <v>42921</v>
      </c>
    </row>
    <row r="556" spans="2:2" ht="19.5" customHeight="1">
      <c r="B556" s="1">
        <v>42922</v>
      </c>
    </row>
    <row r="557" spans="2:2" ht="19.5" customHeight="1">
      <c r="B557" s="1">
        <v>42923</v>
      </c>
    </row>
    <row r="558" spans="2:2" ht="19.5" customHeight="1">
      <c r="B558" s="1">
        <v>42924</v>
      </c>
    </row>
    <row r="559" spans="2:2" ht="19.5" customHeight="1">
      <c r="B559" s="1">
        <v>42925</v>
      </c>
    </row>
    <row r="560" spans="2:2" ht="19.5" customHeight="1">
      <c r="B560" s="1">
        <v>42926</v>
      </c>
    </row>
    <row r="561" spans="2:2" ht="19.5" customHeight="1">
      <c r="B561" s="1">
        <v>42927</v>
      </c>
    </row>
    <row r="562" spans="2:2" ht="19.5" customHeight="1">
      <c r="B562" s="1">
        <v>42928</v>
      </c>
    </row>
    <row r="563" spans="2:2" ht="19.5" customHeight="1">
      <c r="B563" s="1">
        <v>42929</v>
      </c>
    </row>
    <row r="564" spans="2:2" ht="19.5" customHeight="1">
      <c r="B564" s="1">
        <v>42930</v>
      </c>
    </row>
    <row r="565" spans="2:2" ht="19.5" customHeight="1">
      <c r="B565" s="1">
        <v>42931</v>
      </c>
    </row>
    <row r="566" spans="2:2" ht="19.5" customHeight="1">
      <c r="B566" s="1">
        <v>42932</v>
      </c>
    </row>
    <row r="567" spans="2:2" ht="19.5" customHeight="1">
      <c r="B567" s="1">
        <v>42933</v>
      </c>
    </row>
    <row r="568" spans="2:2" ht="19.5" customHeight="1">
      <c r="B568" s="1">
        <v>42934</v>
      </c>
    </row>
    <row r="569" spans="2:2" ht="19.5" customHeight="1">
      <c r="B569" s="1">
        <v>42935</v>
      </c>
    </row>
    <row r="570" spans="2:2" ht="19.5" customHeight="1">
      <c r="B570" s="1">
        <v>42936</v>
      </c>
    </row>
    <row r="571" spans="2:2" ht="19.5" customHeight="1">
      <c r="B571" s="1">
        <v>42937</v>
      </c>
    </row>
    <row r="572" spans="2:2" ht="19.5" customHeight="1">
      <c r="B572" s="1">
        <v>42938</v>
      </c>
    </row>
    <row r="573" spans="2:2" ht="19.5" customHeight="1">
      <c r="B573" s="1">
        <v>42939</v>
      </c>
    </row>
    <row r="574" spans="2:2" ht="19.5" customHeight="1">
      <c r="B574" s="1">
        <v>42940</v>
      </c>
    </row>
    <row r="575" spans="2:2" ht="19.5" customHeight="1">
      <c r="B575" s="1">
        <v>42941</v>
      </c>
    </row>
    <row r="576" spans="2:2" ht="19.5" customHeight="1">
      <c r="B576" s="1">
        <v>42942</v>
      </c>
    </row>
    <row r="577" spans="2:2" ht="19.5" customHeight="1">
      <c r="B577" s="1">
        <v>42943</v>
      </c>
    </row>
    <row r="578" spans="2:2" ht="19.5" customHeight="1">
      <c r="B578" s="1">
        <v>42944</v>
      </c>
    </row>
    <row r="579" spans="2:2" ht="19.5" customHeight="1">
      <c r="B579" s="1">
        <v>42945</v>
      </c>
    </row>
    <row r="580" spans="2:2" ht="19.5" customHeight="1">
      <c r="B580" s="1">
        <v>42946</v>
      </c>
    </row>
    <row r="581" spans="2:2" ht="19.5" customHeight="1">
      <c r="B581" s="1">
        <v>42947</v>
      </c>
    </row>
    <row r="582" spans="2:2" ht="19.5" customHeight="1">
      <c r="B582" s="1">
        <v>42948</v>
      </c>
    </row>
    <row r="583" spans="2:2" ht="19.5" customHeight="1">
      <c r="B583" s="1">
        <v>42949</v>
      </c>
    </row>
    <row r="584" spans="2:2" ht="19.5" customHeight="1">
      <c r="B584" s="1">
        <v>42950</v>
      </c>
    </row>
    <row r="585" spans="2:2" ht="19.5" customHeight="1">
      <c r="B585" s="1">
        <v>42951</v>
      </c>
    </row>
    <row r="586" spans="2:2" ht="19.5" customHeight="1">
      <c r="B586" s="1">
        <v>42952</v>
      </c>
    </row>
    <row r="587" spans="2:2" ht="19.5" customHeight="1">
      <c r="B587" s="1">
        <v>42953</v>
      </c>
    </row>
    <row r="588" spans="2:2" ht="19.5" customHeight="1">
      <c r="B588" s="1">
        <v>42954</v>
      </c>
    </row>
    <row r="589" spans="2:2" ht="19.5" customHeight="1">
      <c r="B589" s="1">
        <v>42955</v>
      </c>
    </row>
    <row r="590" spans="2:2" ht="19.5" customHeight="1">
      <c r="B590" s="1">
        <v>42956</v>
      </c>
    </row>
    <row r="591" spans="2:2" ht="19.5" customHeight="1">
      <c r="B591" s="1">
        <v>42957</v>
      </c>
    </row>
    <row r="592" spans="2:2" ht="19.5" customHeight="1">
      <c r="B592" s="1">
        <v>42958</v>
      </c>
    </row>
    <row r="593" spans="2:2" ht="19.5" customHeight="1">
      <c r="B593" s="1">
        <v>42959</v>
      </c>
    </row>
    <row r="594" spans="2:2" ht="19.5" customHeight="1">
      <c r="B594" s="1">
        <v>42960</v>
      </c>
    </row>
    <row r="595" spans="2:2" ht="19.5" customHeight="1">
      <c r="B595" s="1">
        <v>42961</v>
      </c>
    </row>
    <row r="596" spans="2:2" ht="19.5" customHeight="1">
      <c r="B596" s="1">
        <v>42962</v>
      </c>
    </row>
    <row r="597" spans="2:2" ht="19.5" customHeight="1">
      <c r="B597" s="1">
        <v>42963</v>
      </c>
    </row>
    <row r="598" spans="2:2" ht="19.5" customHeight="1">
      <c r="B598" s="1">
        <v>42964</v>
      </c>
    </row>
    <row r="599" spans="2:2" ht="19.5" customHeight="1">
      <c r="B599" s="1">
        <v>42965</v>
      </c>
    </row>
    <row r="600" spans="2:2" ht="19.5" customHeight="1">
      <c r="B600" s="1">
        <v>42966</v>
      </c>
    </row>
    <row r="601" spans="2:2" ht="19.5" customHeight="1">
      <c r="B601" s="1">
        <v>42967</v>
      </c>
    </row>
    <row r="602" spans="2:2" ht="19.5" customHeight="1">
      <c r="B602" s="1">
        <v>42968</v>
      </c>
    </row>
    <row r="603" spans="2:2" ht="19.5" customHeight="1">
      <c r="B603" s="1">
        <v>42969</v>
      </c>
    </row>
    <row r="604" spans="2:2" ht="19.5" customHeight="1">
      <c r="B604" s="1">
        <v>42970</v>
      </c>
    </row>
    <row r="605" spans="2:2" ht="19.5" customHeight="1">
      <c r="B605" s="1">
        <v>42971</v>
      </c>
    </row>
    <row r="606" spans="2:2" ht="19.5" customHeight="1">
      <c r="B606" s="1">
        <v>42972</v>
      </c>
    </row>
    <row r="607" spans="2:2" ht="19.5" customHeight="1">
      <c r="B607" s="1">
        <v>42973</v>
      </c>
    </row>
    <row r="608" spans="2:2" ht="19.5" customHeight="1">
      <c r="B608" s="1">
        <v>42974</v>
      </c>
    </row>
    <row r="609" spans="2:2" ht="19.5" customHeight="1">
      <c r="B609" s="1">
        <v>42975</v>
      </c>
    </row>
    <row r="610" spans="2:2" ht="19.5" customHeight="1">
      <c r="B610" s="1">
        <v>42976</v>
      </c>
    </row>
    <row r="611" spans="2:2" ht="19.5" customHeight="1">
      <c r="B611" s="1">
        <v>42977</v>
      </c>
    </row>
    <row r="612" spans="2:2" ht="19.5" customHeight="1">
      <c r="B612" s="1">
        <v>42978</v>
      </c>
    </row>
    <row r="613" spans="2:2" ht="19.5" customHeight="1">
      <c r="B613" s="1">
        <v>42979</v>
      </c>
    </row>
    <row r="614" spans="2:2" ht="19.5" customHeight="1">
      <c r="B614" s="1">
        <v>42980</v>
      </c>
    </row>
    <row r="615" spans="2:2" ht="19.5" customHeight="1">
      <c r="B615" s="1">
        <v>42981</v>
      </c>
    </row>
    <row r="616" spans="2:2" ht="19.5" customHeight="1">
      <c r="B616" s="1">
        <v>42982</v>
      </c>
    </row>
    <row r="617" spans="2:2" ht="19.5" customHeight="1">
      <c r="B617" s="1">
        <v>42983</v>
      </c>
    </row>
    <row r="618" spans="2:2" ht="19.5" customHeight="1">
      <c r="B618" s="1">
        <v>42984</v>
      </c>
    </row>
    <row r="619" spans="2:2" ht="19.5" customHeight="1">
      <c r="B619" s="1">
        <v>42985</v>
      </c>
    </row>
    <row r="620" spans="2:2" ht="19.5" customHeight="1">
      <c r="B620" s="1">
        <v>42986</v>
      </c>
    </row>
    <row r="621" spans="2:2" ht="19.5" customHeight="1">
      <c r="B621" s="1">
        <v>42987</v>
      </c>
    </row>
    <row r="622" spans="2:2" ht="19.5" customHeight="1">
      <c r="B622" s="1">
        <v>42988</v>
      </c>
    </row>
    <row r="623" spans="2:2" ht="19.5" customHeight="1">
      <c r="B623" s="1">
        <v>42989</v>
      </c>
    </row>
    <row r="624" spans="2:2" ht="19.5" customHeight="1">
      <c r="B624" s="1">
        <v>42990</v>
      </c>
    </row>
    <row r="625" spans="2:2" ht="19.5" customHeight="1">
      <c r="B625" s="1">
        <v>42991</v>
      </c>
    </row>
    <row r="626" spans="2:2" ht="19.5" customHeight="1">
      <c r="B626" s="1">
        <v>42992</v>
      </c>
    </row>
    <row r="627" spans="2:2" ht="19.5" customHeight="1">
      <c r="B627" s="1">
        <v>42993</v>
      </c>
    </row>
    <row r="628" spans="2:2" ht="19.5" customHeight="1">
      <c r="B628" s="1">
        <v>42994</v>
      </c>
    </row>
    <row r="629" spans="2:2" ht="19.5" customHeight="1">
      <c r="B629" s="1">
        <v>42995</v>
      </c>
    </row>
    <row r="630" spans="2:2" ht="19.5" customHeight="1">
      <c r="B630" s="1">
        <v>42996</v>
      </c>
    </row>
    <row r="631" spans="2:2" ht="19.5" customHeight="1">
      <c r="B631" s="1">
        <v>42997</v>
      </c>
    </row>
    <row r="632" spans="2:2" ht="19.5" customHeight="1">
      <c r="B632" s="1">
        <v>42998</v>
      </c>
    </row>
    <row r="633" spans="2:2" ht="19.5" customHeight="1">
      <c r="B633" s="1">
        <v>42999</v>
      </c>
    </row>
    <row r="634" spans="2:2" ht="19.5" customHeight="1">
      <c r="B634" s="1">
        <v>43000</v>
      </c>
    </row>
    <row r="635" spans="2:2" ht="19.5" customHeight="1">
      <c r="B635" s="1">
        <v>43001</v>
      </c>
    </row>
    <row r="636" spans="2:2" ht="19.5" customHeight="1">
      <c r="B636" s="1">
        <v>43002</v>
      </c>
    </row>
    <row r="637" spans="2:2" ht="19.5" customHeight="1">
      <c r="B637" s="1">
        <v>43003</v>
      </c>
    </row>
    <row r="638" spans="2:2" ht="19.5" customHeight="1">
      <c r="B638" s="1">
        <v>43004</v>
      </c>
    </row>
    <row r="639" spans="2:2" ht="19.5" customHeight="1">
      <c r="B639" s="1">
        <v>43005</v>
      </c>
    </row>
    <row r="640" spans="2:2" ht="19.5" customHeight="1">
      <c r="B640" s="1">
        <v>43006</v>
      </c>
    </row>
    <row r="641" spans="2:2" ht="19.5" customHeight="1">
      <c r="B641" s="1">
        <v>43007</v>
      </c>
    </row>
    <row r="642" spans="2:2" ht="19.5" customHeight="1">
      <c r="B642" s="1">
        <v>43008</v>
      </c>
    </row>
    <row r="643" spans="2:2" ht="19.5" customHeight="1">
      <c r="B643" s="1">
        <v>43009</v>
      </c>
    </row>
    <row r="644" spans="2:2" ht="19.5" customHeight="1">
      <c r="B644" s="1">
        <v>43010</v>
      </c>
    </row>
    <row r="645" spans="2:2" ht="19.5" customHeight="1">
      <c r="B645" s="1">
        <v>43011</v>
      </c>
    </row>
    <row r="646" spans="2:2" ht="19.5" customHeight="1">
      <c r="B646" s="1">
        <v>43012</v>
      </c>
    </row>
    <row r="647" spans="2:2" ht="19.5" customHeight="1">
      <c r="B647" s="1">
        <v>43013</v>
      </c>
    </row>
    <row r="648" spans="2:2" ht="19.5" customHeight="1">
      <c r="B648" s="1">
        <v>43014</v>
      </c>
    </row>
    <row r="649" spans="2:2" ht="19.5" customHeight="1">
      <c r="B649" s="1">
        <v>43015</v>
      </c>
    </row>
    <row r="650" spans="2:2" ht="19.5" customHeight="1">
      <c r="B650" s="1">
        <v>43016</v>
      </c>
    </row>
    <row r="651" spans="2:2" ht="19.5" customHeight="1">
      <c r="B651" s="1">
        <v>43017</v>
      </c>
    </row>
    <row r="652" spans="2:2" ht="19.5" customHeight="1">
      <c r="B652" s="1">
        <v>43018</v>
      </c>
    </row>
    <row r="653" spans="2:2" ht="19.5" customHeight="1">
      <c r="B653" s="1">
        <v>43019</v>
      </c>
    </row>
    <row r="654" spans="2:2" ht="19.5" customHeight="1">
      <c r="B654" s="1">
        <v>43020</v>
      </c>
    </row>
    <row r="655" spans="2:2" ht="19.5" customHeight="1">
      <c r="B655" s="1">
        <v>43021</v>
      </c>
    </row>
    <row r="656" spans="2:2" ht="19.5" customHeight="1">
      <c r="B656" s="1">
        <v>43022</v>
      </c>
    </row>
    <row r="657" spans="2:2" ht="19.5" customHeight="1">
      <c r="B657" s="1">
        <v>43023</v>
      </c>
    </row>
    <row r="658" spans="2:2" ht="19.5" customHeight="1">
      <c r="B658" s="1">
        <v>43024</v>
      </c>
    </row>
    <row r="659" spans="2:2" ht="19.5" customHeight="1">
      <c r="B659" s="1">
        <v>43025</v>
      </c>
    </row>
    <row r="660" spans="2:2" ht="19.5" customHeight="1">
      <c r="B660" s="1">
        <v>43026</v>
      </c>
    </row>
    <row r="661" spans="2:2" ht="19.5" customHeight="1">
      <c r="B661" s="1">
        <v>43027</v>
      </c>
    </row>
    <row r="662" spans="2:2" ht="19.5" customHeight="1">
      <c r="B662" s="1">
        <v>43028</v>
      </c>
    </row>
    <row r="663" spans="2:2" ht="19.5" customHeight="1">
      <c r="B663" s="1">
        <v>43029</v>
      </c>
    </row>
    <row r="664" spans="2:2" ht="19.5" customHeight="1">
      <c r="B664" s="1">
        <v>43030</v>
      </c>
    </row>
    <row r="665" spans="2:2" ht="19.5" customHeight="1">
      <c r="B665" s="1">
        <v>43031</v>
      </c>
    </row>
    <row r="666" spans="2:2" ht="19.5" customHeight="1">
      <c r="B666" s="1">
        <v>43032</v>
      </c>
    </row>
    <row r="667" spans="2:2" ht="19.5" customHeight="1">
      <c r="B667" s="1">
        <v>43033</v>
      </c>
    </row>
    <row r="668" spans="2:2" ht="19.5" customHeight="1">
      <c r="B668" s="1">
        <v>43034</v>
      </c>
    </row>
    <row r="669" spans="2:2" ht="19.5" customHeight="1">
      <c r="B669" s="1">
        <v>43035</v>
      </c>
    </row>
    <row r="670" spans="2:2" ht="19.5" customHeight="1">
      <c r="B670" s="1">
        <v>43036</v>
      </c>
    </row>
    <row r="671" spans="2:2" ht="19.5" customHeight="1">
      <c r="B671" s="1">
        <v>43037</v>
      </c>
    </row>
    <row r="672" spans="2:2" ht="19.5" customHeight="1">
      <c r="B672" s="1">
        <v>43038</v>
      </c>
    </row>
    <row r="673" spans="2:2" ht="19.5" customHeight="1">
      <c r="B673" s="1">
        <v>43039</v>
      </c>
    </row>
    <row r="674" spans="2:2" ht="19.5" customHeight="1">
      <c r="B674" s="1">
        <v>43040</v>
      </c>
    </row>
    <row r="675" spans="2:2" ht="19.5" customHeight="1">
      <c r="B675" s="1">
        <v>43041</v>
      </c>
    </row>
    <row r="676" spans="2:2" ht="19.5" customHeight="1">
      <c r="B676" s="1">
        <v>43042</v>
      </c>
    </row>
    <row r="677" spans="2:2" ht="19.5" customHeight="1">
      <c r="B677" s="1">
        <v>43043</v>
      </c>
    </row>
    <row r="678" spans="2:2" ht="19.5" customHeight="1">
      <c r="B678" s="1">
        <v>43044</v>
      </c>
    </row>
    <row r="679" spans="2:2" ht="19.5" customHeight="1">
      <c r="B679" s="1">
        <v>43045</v>
      </c>
    </row>
    <row r="680" spans="2:2" ht="19.5" customHeight="1">
      <c r="B680" s="1">
        <v>43046</v>
      </c>
    </row>
    <row r="681" spans="2:2" ht="19.5" customHeight="1">
      <c r="B681" s="1">
        <v>43047</v>
      </c>
    </row>
    <row r="682" spans="2:2" ht="19.5" customHeight="1">
      <c r="B682" s="1">
        <v>43048</v>
      </c>
    </row>
    <row r="683" spans="2:2" ht="19.5" customHeight="1">
      <c r="B683" s="1">
        <v>43049</v>
      </c>
    </row>
    <row r="684" spans="2:2" ht="19.5" customHeight="1">
      <c r="B684" s="1">
        <v>43050</v>
      </c>
    </row>
    <row r="685" spans="2:2" ht="19.5" customHeight="1">
      <c r="B685" s="1">
        <v>43051</v>
      </c>
    </row>
    <row r="686" spans="2:2" ht="19.5" customHeight="1">
      <c r="B686" s="1">
        <v>43052</v>
      </c>
    </row>
    <row r="687" spans="2:2" ht="19.5" customHeight="1">
      <c r="B687" s="1">
        <v>43053</v>
      </c>
    </row>
    <row r="688" spans="2:2" ht="19.5" customHeight="1">
      <c r="B688" s="1">
        <v>43054</v>
      </c>
    </row>
    <row r="689" spans="2:2" ht="19.5" customHeight="1">
      <c r="B689" s="1">
        <v>43055</v>
      </c>
    </row>
    <row r="690" spans="2:2" ht="19.5" customHeight="1">
      <c r="B690" s="1">
        <v>43056</v>
      </c>
    </row>
    <row r="691" spans="2:2" ht="19.5" customHeight="1">
      <c r="B691" s="1">
        <v>43057</v>
      </c>
    </row>
    <row r="692" spans="2:2" ht="19.5" customHeight="1">
      <c r="B692" s="1">
        <v>43058</v>
      </c>
    </row>
    <row r="693" spans="2:2" ht="19.5" customHeight="1">
      <c r="B693" s="1">
        <v>43059</v>
      </c>
    </row>
    <row r="694" spans="2:2" ht="19.5" customHeight="1">
      <c r="B694" s="1">
        <v>43060</v>
      </c>
    </row>
    <row r="695" spans="2:2" ht="19.5" customHeight="1">
      <c r="B695" s="1">
        <v>43061</v>
      </c>
    </row>
    <row r="696" spans="2:2" ht="19.5" customHeight="1">
      <c r="B696" s="1">
        <v>43062</v>
      </c>
    </row>
    <row r="697" spans="2:2" ht="19.5" customHeight="1">
      <c r="B697" s="1">
        <v>43063</v>
      </c>
    </row>
    <row r="698" spans="2:2" ht="19.5" customHeight="1">
      <c r="B698" s="1">
        <v>43064</v>
      </c>
    </row>
    <row r="699" spans="2:2" ht="19.5" customHeight="1">
      <c r="B699" s="1">
        <v>43065</v>
      </c>
    </row>
    <row r="700" spans="2:2" ht="19.5" customHeight="1">
      <c r="B700" s="1">
        <v>43066</v>
      </c>
    </row>
    <row r="701" spans="2:2" ht="19.5" customHeight="1">
      <c r="B701" s="1">
        <v>43067</v>
      </c>
    </row>
    <row r="702" spans="2:2" ht="19.5" customHeight="1">
      <c r="B702" s="1">
        <v>43068</v>
      </c>
    </row>
    <row r="703" spans="2:2" ht="19.5" customHeight="1">
      <c r="B703" s="1">
        <v>43069</v>
      </c>
    </row>
    <row r="704" spans="2:2" ht="19.5" customHeight="1">
      <c r="B704" s="1">
        <v>43070</v>
      </c>
    </row>
    <row r="705" spans="2:2" ht="19.5" customHeight="1">
      <c r="B705" s="1">
        <v>43071</v>
      </c>
    </row>
    <row r="706" spans="2:2" ht="19.5" customHeight="1">
      <c r="B706" s="1">
        <v>43072</v>
      </c>
    </row>
    <row r="707" spans="2:2" ht="19.5" customHeight="1">
      <c r="B707" s="1">
        <v>43073</v>
      </c>
    </row>
    <row r="708" spans="2:2" ht="19.5" customHeight="1">
      <c r="B708" s="1">
        <v>43074</v>
      </c>
    </row>
    <row r="709" spans="2:2" ht="19.5" customHeight="1">
      <c r="B709" s="1">
        <v>43075</v>
      </c>
    </row>
    <row r="710" spans="2:2" ht="19.5" customHeight="1">
      <c r="B710" s="1">
        <v>43076</v>
      </c>
    </row>
    <row r="711" spans="2:2" ht="19.5" customHeight="1">
      <c r="B711" s="1">
        <v>43077</v>
      </c>
    </row>
    <row r="712" spans="2:2" ht="19.5" customHeight="1">
      <c r="B712" s="1">
        <v>43078</v>
      </c>
    </row>
    <row r="713" spans="2:2" ht="19.5" customHeight="1">
      <c r="B713" s="1">
        <v>43079</v>
      </c>
    </row>
    <row r="714" spans="2:2" ht="19.5" customHeight="1">
      <c r="B714" s="1">
        <v>43080</v>
      </c>
    </row>
    <row r="715" spans="2:2" ht="19.5" customHeight="1">
      <c r="B715" s="1">
        <v>43081</v>
      </c>
    </row>
    <row r="716" spans="2:2" ht="19.5" customHeight="1">
      <c r="B716" s="1">
        <v>43082</v>
      </c>
    </row>
    <row r="717" spans="2:2" ht="19.5" customHeight="1">
      <c r="B717" s="1">
        <v>43083</v>
      </c>
    </row>
    <row r="718" spans="2:2" ht="19.5" customHeight="1">
      <c r="B718" s="1">
        <v>43084</v>
      </c>
    </row>
    <row r="719" spans="2:2" ht="19.5" customHeight="1">
      <c r="B719" s="1">
        <v>43085</v>
      </c>
    </row>
    <row r="720" spans="2:2" ht="19.5" customHeight="1">
      <c r="B720" s="1">
        <v>43086</v>
      </c>
    </row>
    <row r="721" spans="2:2" ht="19.5" customHeight="1">
      <c r="B721" s="1">
        <v>43087</v>
      </c>
    </row>
    <row r="722" spans="2:2" ht="19.5" customHeight="1">
      <c r="B722" s="1">
        <v>43088</v>
      </c>
    </row>
    <row r="723" spans="2:2" ht="19.5" customHeight="1">
      <c r="B723" s="1">
        <v>43089</v>
      </c>
    </row>
    <row r="724" spans="2:2" ht="19.5" customHeight="1">
      <c r="B724" s="1">
        <v>43090</v>
      </c>
    </row>
    <row r="725" spans="2:2" ht="19.5" customHeight="1">
      <c r="B725" s="1">
        <v>43091</v>
      </c>
    </row>
    <row r="726" spans="2:2" ht="19.5" customHeight="1">
      <c r="B726" s="1">
        <v>43092</v>
      </c>
    </row>
    <row r="727" spans="2:2" ht="19.5" customHeight="1">
      <c r="B727" s="1">
        <v>43093</v>
      </c>
    </row>
    <row r="728" spans="2:2" ht="19.5" customHeight="1">
      <c r="B728" s="1">
        <v>43094</v>
      </c>
    </row>
    <row r="729" spans="2:2" ht="19.5" customHeight="1">
      <c r="B729" s="1">
        <v>43095</v>
      </c>
    </row>
    <row r="730" spans="2:2" ht="19.5" customHeight="1">
      <c r="B730" s="1">
        <v>43096</v>
      </c>
    </row>
    <row r="731" spans="2:2" ht="19.5" customHeight="1">
      <c r="B731" s="1">
        <v>43097</v>
      </c>
    </row>
    <row r="732" spans="2:2" ht="19.5" customHeight="1">
      <c r="B732" s="1">
        <v>43098</v>
      </c>
    </row>
    <row r="733" spans="2:2" ht="19.5" customHeight="1">
      <c r="B733" s="1">
        <v>43099</v>
      </c>
    </row>
    <row r="734" spans="2:2" ht="19.5" customHeight="1">
      <c r="B734" s="1">
        <v>43100</v>
      </c>
    </row>
    <row r="735" spans="2:2" ht="19.5" customHeight="1">
      <c r="B735" s="1">
        <v>43101</v>
      </c>
    </row>
    <row r="736" spans="2:2" ht="19.5" customHeight="1">
      <c r="B736" s="1">
        <v>43102</v>
      </c>
    </row>
    <row r="737" spans="2:2" ht="19.5" customHeight="1">
      <c r="B737" s="1">
        <v>43103</v>
      </c>
    </row>
    <row r="738" spans="2:2" ht="19.5" customHeight="1">
      <c r="B738" s="1">
        <v>43104</v>
      </c>
    </row>
    <row r="739" spans="2:2" ht="19.5" customHeight="1">
      <c r="B739" s="1">
        <v>43105</v>
      </c>
    </row>
    <row r="740" spans="2:2" ht="19.5" customHeight="1">
      <c r="B740" s="1">
        <v>43106</v>
      </c>
    </row>
    <row r="741" spans="2:2" ht="19.5" customHeight="1">
      <c r="B741" s="1">
        <v>43107</v>
      </c>
    </row>
    <row r="742" spans="2:2" ht="19.5" customHeight="1">
      <c r="B742" s="1">
        <v>43108</v>
      </c>
    </row>
    <row r="743" spans="2:2" ht="19.5" customHeight="1">
      <c r="B743" s="1">
        <v>43109</v>
      </c>
    </row>
    <row r="744" spans="2:2" ht="19.5" customHeight="1">
      <c r="B744" s="1">
        <v>43110</v>
      </c>
    </row>
    <row r="745" spans="2:2" ht="19.5" customHeight="1">
      <c r="B745" s="1">
        <v>43111</v>
      </c>
    </row>
    <row r="746" spans="2:2" ht="19.5" customHeight="1">
      <c r="B746" s="1">
        <v>43112</v>
      </c>
    </row>
    <row r="747" spans="2:2" ht="19.5" customHeight="1">
      <c r="B747" s="1">
        <v>43113</v>
      </c>
    </row>
    <row r="748" spans="2:2" ht="19.5" customHeight="1">
      <c r="B748" s="1">
        <v>43114</v>
      </c>
    </row>
    <row r="749" spans="2:2" ht="19.5" customHeight="1">
      <c r="B749" s="1">
        <v>43115</v>
      </c>
    </row>
    <row r="750" spans="2:2" ht="19.5" customHeight="1">
      <c r="B750" s="1">
        <v>43116</v>
      </c>
    </row>
    <row r="751" spans="2:2" ht="19.5" customHeight="1">
      <c r="B751" s="1">
        <v>43117</v>
      </c>
    </row>
    <row r="752" spans="2:2" ht="19.5" customHeight="1">
      <c r="B752" s="1">
        <v>43118</v>
      </c>
    </row>
    <row r="753" spans="2:2" ht="19.5" customHeight="1">
      <c r="B753" s="1">
        <v>43119</v>
      </c>
    </row>
    <row r="754" spans="2:2" ht="19.5" customHeight="1">
      <c r="B754" s="1">
        <v>43120</v>
      </c>
    </row>
    <row r="755" spans="2:2" ht="19.5" customHeight="1">
      <c r="B755" s="1">
        <v>43121</v>
      </c>
    </row>
    <row r="756" spans="2:2" ht="19.5" customHeight="1">
      <c r="B756" s="1">
        <v>43122</v>
      </c>
    </row>
    <row r="757" spans="2:2" ht="19.5" customHeight="1">
      <c r="B757" s="1">
        <v>43123</v>
      </c>
    </row>
    <row r="758" spans="2:2" ht="19.5" customHeight="1">
      <c r="B758" s="1">
        <v>43124</v>
      </c>
    </row>
    <row r="759" spans="2:2" ht="19.5" customHeight="1">
      <c r="B759" s="1">
        <v>43125</v>
      </c>
    </row>
    <row r="760" spans="2:2" ht="19.5" customHeight="1">
      <c r="B760" s="1">
        <v>43126</v>
      </c>
    </row>
    <row r="761" spans="2:2" ht="19.5" customHeight="1">
      <c r="B761" s="1">
        <v>43127</v>
      </c>
    </row>
    <row r="762" spans="2:2" ht="19.5" customHeight="1">
      <c r="B762" s="1">
        <v>43128</v>
      </c>
    </row>
    <row r="763" spans="2:2" ht="19.5" customHeight="1">
      <c r="B763" s="1">
        <v>43129</v>
      </c>
    </row>
    <row r="764" spans="2:2" ht="19.5" customHeight="1">
      <c r="B764" s="1">
        <v>43130</v>
      </c>
    </row>
    <row r="765" spans="2:2" ht="19.5" customHeight="1">
      <c r="B765" s="1">
        <v>43131</v>
      </c>
    </row>
    <row r="766" spans="2:2" ht="19.5" customHeight="1">
      <c r="B766" s="1">
        <v>43132</v>
      </c>
    </row>
    <row r="767" spans="2:2" ht="19.5" customHeight="1">
      <c r="B767" s="1">
        <v>43133</v>
      </c>
    </row>
    <row r="768" spans="2:2" ht="19.5" customHeight="1">
      <c r="B768" s="1">
        <v>43134</v>
      </c>
    </row>
    <row r="769" spans="2:2" ht="19.5" customHeight="1">
      <c r="B769" s="1">
        <v>43135</v>
      </c>
    </row>
    <row r="770" spans="2:2" ht="19.5" customHeight="1">
      <c r="B770" s="1">
        <v>43136</v>
      </c>
    </row>
    <row r="771" spans="2:2" ht="19.5" customHeight="1">
      <c r="B771" s="1">
        <v>43137</v>
      </c>
    </row>
    <row r="772" spans="2:2" ht="19.5" customHeight="1">
      <c r="B772" s="1">
        <v>43138</v>
      </c>
    </row>
    <row r="773" spans="2:2" ht="19.5" customHeight="1">
      <c r="B773" s="1">
        <v>43139</v>
      </c>
    </row>
    <row r="774" spans="2:2" ht="19.5" customHeight="1">
      <c r="B774" s="1">
        <v>43140</v>
      </c>
    </row>
    <row r="775" spans="2:2" ht="19.5" customHeight="1">
      <c r="B775" s="1">
        <v>43141</v>
      </c>
    </row>
    <row r="776" spans="2:2" ht="19.5" customHeight="1">
      <c r="B776" s="1">
        <v>43142</v>
      </c>
    </row>
    <row r="777" spans="2:2" ht="19.5" customHeight="1">
      <c r="B777" s="1">
        <v>43143</v>
      </c>
    </row>
    <row r="778" spans="2:2" ht="19.5" customHeight="1">
      <c r="B778" s="1">
        <v>43144</v>
      </c>
    </row>
    <row r="779" spans="2:2" ht="19.5" customHeight="1">
      <c r="B779" s="1">
        <v>43145</v>
      </c>
    </row>
    <row r="780" spans="2:2" ht="19.5" customHeight="1">
      <c r="B780" s="1">
        <v>43146</v>
      </c>
    </row>
    <row r="781" spans="2:2" ht="19.5" customHeight="1">
      <c r="B781" s="1">
        <v>43147</v>
      </c>
    </row>
    <row r="782" spans="2:2" ht="19.5" customHeight="1">
      <c r="B782" s="1">
        <v>43148</v>
      </c>
    </row>
    <row r="783" spans="2:2" ht="19.5" customHeight="1">
      <c r="B783" s="1">
        <v>43149</v>
      </c>
    </row>
    <row r="784" spans="2:2" ht="19.5" customHeight="1">
      <c r="B784" s="1">
        <v>43150</v>
      </c>
    </row>
    <row r="785" spans="2:2" ht="19.5" customHeight="1">
      <c r="B785" s="1">
        <v>43151</v>
      </c>
    </row>
    <row r="786" spans="2:2" ht="19.5" customHeight="1">
      <c r="B786" s="1">
        <v>43152</v>
      </c>
    </row>
    <row r="787" spans="2:2" ht="19.5" customHeight="1">
      <c r="B787" s="1">
        <v>43153</v>
      </c>
    </row>
    <row r="788" spans="2:2" ht="19.5" customHeight="1">
      <c r="B788" s="1">
        <v>43154</v>
      </c>
    </row>
    <row r="789" spans="2:2" ht="19.5" customHeight="1">
      <c r="B789" s="1">
        <v>43155</v>
      </c>
    </row>
    <row r="790" spans="2:2" ht="19.5" customHeight="1">
      <c r="B790" s="1">
        <v>43156</v>
      </c>
    </row>
    <row r="791" spans="2:2" ht="19.5" customHeight="1">
      <c r="B791" s="1">
        <v>43157</v>
      </c>
    </row>
    <row r="792" spans="2:2" ht="19.5" customHeight="1">
      <c r="B792" s="1">
        <v>43158</v>
      </c>
    </row>
    <row r="793" spans="2:2" ht="19.5" customHeight="1">
      <c r="B793" s="1">
        <v>43159</v>
      </c>
    </row>
    <row r="794" spans="2:2" ht="19.5" customHeight="1">
      <c r="B794" s="1">
        <v>43160</v>
      </c>
    </row>
    <row r="795" spans="2:2" ht="19.5" customHeight="1">
      <c r="B795" s="1">
        <v>43161</v>
      </c>
    </row>
    <row r="796" spans="2:2" ht="19.5" customHeight="1">
      <c r="B796" s="1">
        <v>43162</v>
      </c>
    </row>
    <row r="797" spans="2:2" ht="19.5" customHeight="1">
      <c r="B797" s="1">
        <v>43163</v>
      </c>
    </row>
    <row r="798" spans="2:2" ht="19.5" customHeight="1">
      <c r="B798" s="1">
        <v>43164</v>
      </c>
    </row>
    <row r="799" spans="2:2" ht="19.5" customHeight="1">
      <c r="B799" s="1">
        <v>43165</v>
      </c>
    </row>
    <row r="800" spans="2:2" ht="19.5" customHeight="1">
      <c r="B800" s="1">
        <v>43166</v>
      </c>
    </row>
    <row r="801" spans="2:2" ht="19.5" customHeight="1">
      <c r="B801" s="1">
        <v>43167</v>
      </c>
    </row>
    <row r="802" spans="2:2" ht="19.5" customHeight="1">
      <c r="B802" s="1">
        <v>43168</v>
      </c>
    </row>
    <row r="803" spans="2:2" ht="19.5" customHeight="1">
      <c r="B803" s="1">
        <v>43169</v>
      </c>
    </row>
    <row r="804" spans="2:2" ht="19.5" customHeight="1">
      <c r="B804" s="1">
        <v>43170</v>
      </c>
    </row>
    <row r="805" spans="2:2" ht="19.5" customHeight="1">
      <c r="B805" s="1">
        <v>43171</v>
      </c>
    </row>
    <row r="806" spans="2:2" ht="19.5" customHeight="1">
      <c r="B806" s="1">
        <v>43172</v>
      </c>
    </row>
    <row r="807" spans="2:2" ht="19.5" customHeight="1">
      <c r="B807" s="1">
        <v>43173</v>
      </c>
    </row>
    <row r="808" spans="2:2" ht="19.5" customHeight="1">
      <c r="B808" s="1">
        <v>43174</v>
      </c>
    </row>
    <row r="809" spans="2:2" ht="19.5" customHeight="1">
      <c r="B809" s="1">
        <v>43175</v>
      </c>
    </row>
    <row r="810" spans="2:2" ht="19.5" customHeight="1">
      <c r="B810" s="1">
        <v>43176</v>
      </c>
    </row>
    <row r="811" spans="2:2" ht="19.5" customHeight="1">
      <c r="B811" s="1">
        <v>43177</v>
      </c>
    </row>
    <row r="812" spans="2:2" ht="19.5" customHeight="1">
      <c r="B812" s="1">
        <v>43178</v>
      </c>
    </row>
    <row r="813" spans="2:2" ht="19.5" customHeight="1">
      <c r="B813" s="1">
        <v>43179</v>
      </c>
    </row>
    <row r="814" spans="2:2" ht="19.5" customHeight="1">
      <c r="B814" s="1">
        <v>43180</v>
      </c>
    </row>
    <row r="815" spans="2:2" ht="19.5" customHeight="1">
      <c r="B815" s="1">
        <v>43181</v>
      </c>
    </row>
    <row r="816" spans="2:2" ht="19.5" customHeight="1">
      <c r="B816" s="1">
        <v>43182</v>
      </c>
    </row>
    <row r="817" spans="2:2" ht="19.5" customHeight="1">
      <c r="B817" s="1">
        <v>43183</v>
      </c>
    </row>
    <row r="818" spans="2:2" ht="19.5" customHeight="1">
      <c r="B818" s="1">
        <v>43184</v>
      </c>
    </row>
    <row r="819" spans="2:2" ht="19.5" customHeight="1">
      <c r="B819" s="1">
        <v>43185</v>
      </c>
    </row>
    <row r="820" spans="2:2" ht="19.5" customHeight="1">
      <c r="B820" s="1">
        <v>43186</v>
      </c>
    </row>
    <row r="821" spans="2:2" ht="19.5" customHeight="1">
      <c r="B821" s="1">
        <v>43187</v>
      </c>
    </row>
    <row r="822" spans="2:2" ht="19.5" customHeight="1">
      <c r="B822" s="1">
        <v>43188</v>
      </c>
    </row>
    <row r="823" spans="2:2" ht="19.5" customHeight="1">
      <c r="B823" s="1">
        <v>43189</v>
      </c>
    </row>
    <row r="824" spans="2:2" ht="19.5" customHeight="1">
      <c r="B824" s="1">
        <v>43190</v>
      </c>
    </row>
    <row r="825" spans="2:2" ht="19.5" customHeight="1">
      <c r="B825" s="1">
        <v>43191</v>
      </c>
    </row>
    <row r="826" spans="2:2" ht="19.5" customHeight="1">
      <c r="B826" s="1">
        <v>43192</v>
      </c>
    </row>
    <row r="827" spans="2:2" ht="19.5" customHeight="1">
      <c r="B827" s="1">
        <v>43193</v>
      </c>
    </row>
    <row r="828" spans="2:2" ht="19.5" customHeight="1">
      <c r="B828" s="1">
        <v>43194</v>
      </c>
    </row>
    <row r="829" spans="2:2" ht="19.5" customHeight="1">
      <c r="B829" s="1">
        <v>43195</v>
      </c>
    </row>
    <row r="830" spans="2:2" ht="19.5" customHeight="1">
      <c r="B830" s="1">
        <v>43196</v>
      </c>
    </row>
    <row r="831" spans="2:2" ht="19.5" customHeight="1">
      <c r="B831" s="1">
        <v>43197</v>
      </c>
    </row>
    <row r="832" spans="2:2" ht="19.5" customHeight="1">
      <c r="B832" s="1">
        <v>43198</v>
      </c>
    </row>
    <row r="833" spans="2:2" ht="19.5" customHeight="1">
      <c r="B833" s="1">
        <v>43199</v>
      </c>
    </row>
    <row r="834" spans="2:2" ht="19.5" customHeight="1">
      <c r="B834" s="1">
        <v>43200</v>
      </c>
    </row>
    <row r="835" spans="2:2" ht="19.5" customHeight="1">
      <c r="B835" s="1">
        <v>43201</v>
      </c>
    </row>
    <row r="836" spans="2:2" ht="19.5" customHeight="1">
      <c r="B836" s="1">
        <v>43202</v>
      </c>
    </row>
    <row r="837" spans="2:2" ht="19.5" customHeight="1">
      <c r="B837" s="1">
        <v>43203</v>
      </c>
    </row>
    <row r="838" spans="2:2" ht="19.5" customHeight="1">
      <c r="B838" s="1">
        <v>43204</v>
      </c>
    </row>
    <row r="839" spans="2:2" ht="19.5" customHeight="1">
      <c r="B839" s="1">
        <v>43205</v>
      </c>
    </row>
    <row r="840" spans="2:2" ht="19.5" customHeight="1">
      <c r="B840" s="1">
        <v>43206</v>
      </c>
    </row>
    <row r="841" spans="2:2" ht="19.5" customHeight="1">
      <c r="B841" s="1">
        <v>43207</v>
      </c>
    </row>
    <row r="842" spans="2:2" ht="19.5" customHeight="1">
      <c r="B842" s="1">
        <v>43208</v>
      </c>
    </row>
    <row r="843" spans="2:2" ht="19.5" customHeight="1">
      <c r="B843" s="1">
        <v>43209</v>
      </c>
    </row>
    <row r="844" spans="2:2" ht="19.5" customHeight="1">
      <c r="B844" s="1">
        <v>43210</v>
      </c>
    </row>
    <row r="845" spans="2:2" ht="19.5" customHeight="1">
      <c r="B845" s="1">
        <v>43211</v>
      </c>
    </row>
    <row r="846" spans="2:2" ht="19.5" customHeight="1">
      <c r="B846" s="1">
        <v>43212</v>
      </c>
    </row>
    <row r="847" spans="2:2" ht="19.5" customHeight="1">
      <c r="B847" s="1">
        <v>43213</v>
      </c>
    </row>
    <row r="848" spans="2:2" ht="19.5" customHeight="1">
      <c r="B848" s="1">
        <v>43214</v>
      </c>
    </row>
    <row r="849" spans="2:2" ht="19.5" customHeight="1">
      <c r="B849" s="1">
        <v>43215</v>
      </c>
    </row>
    <row r="850" spans="2:2" ht="19.5" customHeight="1">
      <c r="B850" s="1">
        <v>43216</v>
      </c>
    </row>
    <row r="851" spans="2:2" ht="19.5" customHeight="1">
      <c r="B851" s="1">
        <v>43217</v>
      </c>
    </row>
    <row r="852" spans="2:2" ht="19.5" customHeight="1">
      <c r="B852" s="1">
        <v>43218</v>
      </c>
    </row>
    <row r="853" spans="2:2" ht="19.5" customHeight="1">
      <c r="B853" s="1">
        <v>43219</v>
      </c>
    </row>
    <row r="854" spans="2:2" ht="19.5" customHeight="1">
      <c r="B854" s="1">
        <v>43220</v>
      </c>
    </row>
    <row r="855" spans="2:2" ht="19.5" customHeight="1">
      <c r="B855" s="1">
        <v>43221</v>
      </c>
    </row>
    <row r="856" spans="2:2" ht="19.5" customHeight="1">
      <c r="B856" s="1">
        <v>43222</v>
      </c>
    </row>
    <row r="857" spans="2:2" ht="19.5" customHeight="1">
      <c r="B857" s="1">
        <v>43223</v>
      </c>
    </row>
    <row r="858" spans="2:2" ht="19.5" customHeight="1">
      <c r="B858" s="1">
        <v>43224</v>
      </c>
    </row>
    <row r="859" spans="2:2" ht="19.5" customHeight="1">
      <c r="B859" s="1">
        <v>43225</v>
      </c>
    </row>
    <row r="860" spans="2:2" ht="19.5" customHeight="1">
      <c r="B860" s="1">
        <v>43226</v>
      </c>
    </row>
    <row r="861" spans="2:2" ht="19.5" customHeight="1">
      <c r="B861" s="1">
        <v>43227</v>
      </c>
    </row>
    <row r="862" spans="2:2" ht="19.5" customHeight="1">
      <c r="B862" s="1">
        <v>43228</v>
      </c>
    </row>
    <row r="863" spans="2:2" ht="19.5" customHeight="1">
      <c r="B863" s="1">
        <v>43229</v>
      </c>
    </row>
    <row r="864" spans="2:2" ht="19.5" customHeight="1">
      <c r="B864" s="1">
        <v>43230</v>
      </c>
    </row>
    <row r="865" spans="2:2" ht="19.5" customHeight="1">
      <c r="B865" s="1">
        <v>43231</v>
      </c>
    </row>
    <row r="866" spans="2:2" ht="19.5" customHeight="1">
      <c r="B866" s="1">
        <v>43232</v>
      </c>
    </row>
    <row r="867" spans="2:2" ht="19.5" customHeight="1">
      <c r="B867" s="1">
        <v>43233</v>
      </c>
    </row>
    <row r="868" spans="2:2" ht="19.5" customHeight="1">
      <c r="B868" s="1">
        <v>43234</v>
      </c>
    </row>
    <row r="869" spans="2:2" ht="19.5" customHeight="1">
      <c r="B869" s="1">
        <v>43235</v>
      </c>
    </row>
    <row r="870" spans="2:2" ht="19.5" customHeight="1">
      <c r="B870" s="1">
        <v>43236</v>
      </c>
    </row>
    <row r="871" spans="2:2" ht="19.5" customHeight="1">
      <c r="B871" s="1">
        <v>43237</v>
      </c>
    </row>
    <row r="872" spans="2:2" ht="19.5" customHeight="1">
      <c r="B872" s="1">
        <v>43238</v>
      </c>
    </row>
    <row r="873" spans="2:2" ht="19.5" customHeight="1">
      <c r="B873" s="1">
        <v>43239</v>
      </c>
    </row>
    <row r="874" spans="2:2" ht="19.5" customHeight="1">
      <c r="B874" s="1">
        <v>43240</v>
      </c>
    </row>
    <row r="875" spans="2:2" ht="19.5" customHeight="1">
      <c r="B875" s="1">
        <v>43241</v>
      </c>
    </row>
    <row r="876" spans="2:2" ht="19.5" customHeight="1">
      <c r="B876" s="1">
        <v>43242</v>
      </c>
    </row>
    <row r="877" spans="2:2" ht="19.5" customHeight="1">
      <c r="B877" s="1">
        <v>43243</v>
      </c>
    </row>
    <row r="878" spans="2:2" ht="19.5" customHeight="1">
      <c r="B878" s="1">
        <v>43244</v>
      </c>
    </row>
    <row r="879" spans="2:2" ht="19.5" customHeight="1">
      <c r="B879" s="1">
        <v>43245</v>
      </c>
    </row>
    <row r="880" spans="2:2" ht="19.5" customHeight="1">
      <c r="B880" s="1">
        <v>43246</v>
      </c>
    </row>
    <row r="881" spans="2:2" ht="19.5" customHeight="1">
      <c r="B881" s="1">
        <v>43247</v>
      </c>
    </row>
    <row r="882" spans="2:2" ht="19.5" customHeight="1">
      <c r="B882" s="1">
        <v>43248</v>
      </c>
    </row>
    <row r="883" spans="2:2" ht="19.5" customHeight="1">
      <c r="B883" s="1">
        <v>43249</v>
      </c>
    </row>
    <row r="884" spans="2:2" ht="19.5" customHeight="1">
      <c r="B884" s="1">
        <v>43250</v>
      </c>
    </row>
    <row r="885" spans="2:2" ht="19.5" customHeight="1">
      <c r="B885" s="1">
        <v>43251</v>
      </c>
    </row>
    <row r="886" spans="2:2" ht="19.5" customHeight="1">
      <c r="B886" s="1">
        <v>43252</v>
      </c>
    </row>
    <row r="887" spans="2:2" ht="19.5" customHeight="1">
      <c r="B887" s="1">
        <v>43253</v>
      </c>
    </row>
    <row r="888" spans="2:2" ht="19.5" customHeight="1">
      <c r="B888" s="1">
        <v>43254</v>
      </c>
    </row>
    <row r="889" spans="2:2" ht="19.5" customHeight="1">
      <c r="B889" s="1">
        <v>43255</v>
      </c>
    </row>
    <row r="890" spans="2:2" ht="19.5" customHeight="1">
      <c r="B890" s="1">
        <v>43256</v>
      </c>
    </row>
    <row r="891" spans="2:2" ht="19.5" customHeight="1">
      <c r="B891" s="1">
        <v>43257</v>
      </c>
    </row>
    <row r="892" spans="2:2" ht="19.5" customHeight="1">
      <c r="B892" s="1">
        <v>43258</v>
      </c>
    </row>
    <row r="893" spans="2:2" ht="19.5" customHeight="1">
      <c r="B893" s="1">
        <v>43259</v>
      </c>
    </row>
    <row r="894" spans="2:2" ht="19.5" customHeight="1">
      <c r="B894" s="1">
        <v>43260</v>
      </c>
    </row>
    <row r="895" spans="2:2" ht="19.5" customHeight="1">
      <c r="B895" s="1">
        <v>43261</v>
      </c>
    </row>
    <row r="896" spans="2:2" ht="19.5" customHeight="1">
      <c r="B896" s="1">
        <v>43262</v>
      </c>
    </row>
    <row r="897" spans="2:2" ht="19.5" customHeight="1">
      <c r="B897" s="1">
        <v>43263</v>
      </c>
    </row>
    <row r="898" spans="2:2" ht="19.5" customHeight="1">
      <c r="B898" s="1">
        <v>43264</v>
      </c>
    </row>
    <row r="899" spans="2:2" ht="19.5" customHeight="1">
      <c r="B899" s="1">
        <v>43265</v>
      </c>
    </row>
    <row r="900" spans="2:2" ht="19.5" customHeight="1">
      <c r="B900" s="1">
        <v>43266</v>
      </c>
    </row>
    <row r="901" spans="2:2" ht="19.5" customHeight="1">
      <c r="B901" s="1">
        <v>43267</v>
      </c>
    </row>
    <row r="902" spans="2:2" ht="19.5" customHeight="1">
      <c r="B902" s="1">
        <v>43268</v>
      </c>
    </row>
    <row r="903" spans="2:2" ht="19.5" customHeight="1">
      <c r="B903" s="1">
        <v>43269</v>
      </c>
    </row>
    <row r="904" spans="2:2" ht="19.5" customHeight="1">
      <c r="B904" s="1">
        <v>43270</v>
      </c>
    </row>
    <row r="905" spans="2:2" ht="19.5" customHeight="1">
      <c r="B905" s="1">
        <v>43271</v>
      </c>
    </row>
    <row r="906" spans="2:2" ht="19.5" customHeight="1">
      <c r="B906" s="1">
        <v>43272</v>
      </c>
    </row>
    <row r="907" spans="2:2" ht="19.5" customHeight="1">
      <c r="B907" s="1">
        <v>43273</v>
      </c>
    </row>
    <row r="908" spans="2:2" ht="19.5" customHeight="1">
      <c r="B908" s="1">
        <v>43274</v>
      </c>
    </row>
    <row r="909" spans="2:2" ht="19.5" customHeight="1">
      <c r="B909" s="1">
        <v>43275</v>
      </c>
    </row>
    <row r="910" spans="2:2" ht="19.5" customHeight="1">
      <c r="B910" s="1">
        <v>43276</v>
      </c>
    </row>
    <row r="911" spans="2:2" ht="19.5" customHeight="1">
      <c r="B911" s="1">
        <v>43277</v>
      </c>
    </row>
    <row r="912" spans="2:2" ht="19.5" customHeight="1">
      <c r="B912" s="1">
        <v>43278</v>
      </c>
    </row>
    <row r="913" spans="2:2" ht="19.5" customHeight="1">
      <c r="B913" s="1">
        <v>43279</v>
      </c>
    </row>
    <row r="914" spans="2:2" ht="19.5" customHeight="1">
      <c r="B914" s="1">
        <v>43280</v>
      </c>
    </row>
    <row r="915" spans="2:2" ht="19.5" customHeight="1">
      <c r="B915" s="1">
        <v>43281</v>
      </c>
    </row>
    <row r="916" spans="2:2" ht="19.5" customHeight="1">
      <c r="B916" s="1">
        <v>43282</v>
      </c>
    </row>
    <row r="917" spans="2:2" ht="19.5" customHeight="1">
      <c r="B917" s="1">
        <v>43283</v>
      </c>
    </row>
    <row r="918" spans="2:2" ht="19.5" customHeight="1">
      <c r="B918" s="1">
        <v>43284</v>
      </c>
    </row>
    <row r="919" spans="2:2" ht="19.5" customHeight="1">
      <c r="B919" s="1">
        <v>43285</v>
      </c>
    </row>
    <row r="920" spans="2:2" ht="19.5" customHeight="1">
      <c r="B920" s="1">
        <v>43286</v>
      </c>
    </row>
    <row r="921" spans="2:2" ht="19.5" customHeight="1">
      <c r="B921" s="1">
        <v>43287</v>
      </c>
    </row>
    <row r="922" spans="2:2" ht="19.5" customHeight="1">
      <c r="B922" s="1">
        <v>43288</v>
      </c>
    </row>
    <row r="923" spans="2:2" ht="19.5" customHeight="1">
      <c r="B923" s="1">
        <v>43289</v>
      </c>
    </row>
    <row r="924" spans="2:2" ht="19.5" customHeight="1">
      <c r="B924" s="1">
        <v>43290</v>
      </c>
    </row>
    <row r="925" spans="2:2" ht="19.5" customHeight="1">
      <c r="B925" s="1">
        <v>43291</v>
      </c>
    </row>
    <row r="926" spans="2:2" ht="19.5" customHeight="1">
      <c r="B926" s="1">
        <v>43292</v>
      </c>
    </row>
    <row r="927" spans="2:2" ht="19.5" customHeight="1">
      <c r="B927" s="1">
        <v>43293</v>
      </c>
    </row>
    <row r="928" spans="2:2" ht="19.5" customHeight="1">
      <c r="B928" s="1">
        <v>43294</v>
      </c>
    </row>
    <row r="929" spans="2:2" ht="19.5" customHeight="1">
      <c r="B929" s="1">
        <v>43295</v>
      </c>
    </row>
    <row r="930" spans="2:2" ht="19.5" customHeight="1">
      <c r="B930" s="1">
        <v>43296</v>
      </c>
    </row>
    <row r="931" spans="2:2" ht="19.5" customHeight="1">
      <c r="B931" s="1">
        <v>43297</v>
      </c>
    </row>
    <row r="932" spans="2:2" ht="19.5" customHeight="1">
      <c r="B932" s="1">
        <v>43298</v>
      </c>
    </row>
    <row r="933" spans="2:2" ht="19.5" customHeight="1">
      <c r="B933" s="1">
        <v>43299</v>
      </c>
    </row>
    <row r="934" spans="2:2" ht="19.5" customHeight="1">
      <c r="B934" s="1">
        <v>43300</v>
      </c>
    </row>
    <row r="935" spans="2:2" ht="19.5" customHeight="1">
      <c r="B935" s="1">
        <v>43301</v>
      </c>
    </row>
    <row r="936" spans="2:2" ht="19.5" customHeight="1">
      <c r="B936" s="1">
        <v>43302</v>
      </c>
    </row>
    <row r="937" spans="2:2" ht="19.5" customHeight="1">
      <c r="B937" s="1">
        <v>43303</v>
      </c>
    </row>
    <row r="938" spans="2:2" ht="19.5" customHeight="1">
      <c r="B938" s="1">
        <v>43304</v>
      </c>
    </row>
    <row r="939" spans="2:2" ht="19.5" customHeight="1">
      <c r="B939" s="1">
        <v>43305</v>
      </c>
    </row>
    <row r="940" spans="2:2" ht="19.5" customHeight="1">
      <c r="B940" s="1">
        <v>43306</v>
      </c>
    </row>
    <row r="941" spans="2:2" ht="19.5" customHeight="1">
      <c r="B941" s="1">
        <v>43307</v>
      </c>
    </row>
    <row r="942" spans="2:2" ht="19.5" customHeight="1">
      <c r="B942" s="1">
        <v>43308</v>
      </c>
    </row>
    <row r="943" spans="2:2" ht="19.5" customHeight="1">
      <c r="B943" s="1">
        <v>43309</v>
      </c>
    </row>
    <row r="944" spans="2:2" ht="19.5" customHeight="1">
      <c r="B944" s="1">
        <v>43310</v>
      </c>
    </row>
    <row r="945" spans="2:2" ht="19.5" customHeight="1">
      <c r="B945" s="1">
        <v>43311</v>
      </c>
    </row>
    <row r="946" spans="2:2" ht="19.5" customHeight="1">
      <c r="B946" s="1">
        <v>43312</v>
      </c>
    </row>
    <row r="947" spans="2:2" ht="19.5" customHeight="1">
      <c r="B947" s="1">
        <v>43313</v>
      </c>
    </row>
    <row r="948" spans="2:2" ht="19.5" customHeight="1">
      <c r="B948" s="1">
        <v>43314</v>
      </c>
    </row>
    <row r="949" spans="2:2" ht="19.5" customHeight="1">
      <c r="B949" s="1">
        <v>43315</v>
      </c>
    </row>
    <row r="950" spans="2:2" ht="19.5" customHeight="1">
      <c r="B950" s="1">
        <v>43316</v>
      </c>
    </row>
    <row r="951" spans="2:2" ht="19.5" customHeight="1">
      <c r="B951" s="1">
        <v>43317</v>
      </c>
    </row>
    <row r="952" spans="2:2" ht="19.5" customHeight="1">
      <c r="B952" s="1">
        <v>43318</v>
      </c>
    </row>
    <row r="953" spans="2:2" ht="19.5" customHeight="1">
      <c r="B953" s="1">
        <v>43319</v>
      </c>
    </row>
    <row r="954" spans="2:2" ht="19.5" customHeight="1">
      <c r="B954" s="1">
        <v>43320</v>
      </c>
    </row>
    <row r="955" spans="2:2" ht="19.5" customHeight="1">
      <c r="B955" s="1">
        <v>43321</v>
      </c>
    </row>
    <row r="956" spans="2:2" ht="19.5" customHeight="1">
      <c r="B956" s="1">
        <v>43322</v>
      </c>
    </row>
    <row r="957" spans="2:2" ht="19.5" customHeight="1">
      <c r="B957" s="1">
        <v>43323</v>
      </c>
    </row>
    <row r="958" spans="2:2" ht="19.5" customHeight="1">
      <c r="B958" s="1">
        <v>43324</v>
      </c>
    </row>
    <row r="959" spans="2:2" ht="19.5" customHeight="1">
      <c r="B959" s="1">
        <v>43325</v>
      </c>
    </row>
    <row r="960" spans="2:2" ht="19.5" customHeight="1">
      <c r="B960" s="1">
        <v>43326</v>
      </c>
    </row>
    <row r="961" spans="2:2" ht="19.5" customHeight="1">
      <c r="B961" s="1">
        <v>43327</v>
      </c>
    </row>
    <row r="962" spans="2:2" ht="19.5" customHeight="1">
      <c r="B962" s="1">
        <v>43328</v>
      </c>
    </row>
    <row r="963" spans="2:2" ht="19.5" customHeight="1">
      <c r="B963" s="1">
        <v>43329</v>
      </c>
    </row>
    <row r="964" spans="2:2" ht="19.5" customHeight="1">
      <c r="B964" s="1">
        <v>43330</v>
      </c>
    </row>
    <row r="965" spans="2:2" ht="19.5" customHeight="1">
      <c r="B965" s="1">
        <v>43331</v>
      </c>
    </row>
    <row r="966" spans="2:2" ht="19.5" customHeight="1">
      <c r="B966" s="1">
        <v>43332</v>
      </c>
    </row>
    <row r="967" spans="2:2" ht="19.5" customHeight="1">
      <c r="B967" s="1">
        <v>43333</v>
      </c>
    </row>
    <row r="968" spans="2:2" ht="19.5" customHeight="1">
      <c r="B968" s="1">
        <v>43334</v>
      </c>
    </row>
    <row r="969" spans="2:2" ht="19.5" customHeight="1">
      <c r="B969" s="1">
        <v>43335</v>
      </c>
    </row>
    <row r="970" spans="2:2" ht="19.5" customHeight="1">
      <c r="B970" s="1">
        <v>43336</v>
      </c>
    </row>
    <row r="971" spans="2:2" ht="19.5" customHeight="1">
      <c r="B971" s="1">
        <v>43337</v>
      </c>
    </row>
    <row r="972" spans="2:2" ht="19.5" customHeight="1">
      <c r="B972" s="1">
        <v>43338</v>
      </c>
    </row>
    <row r="973" spans="2:2" ht="19.5" customHeight="1">
      <c r="B973" s="1">
        <v>43339</v>
      </c>
    </row>
    <row r="974" spans="2:2" ht="19.5" customHeight="1">
      <c r="B974" s="1">
        <v>43340</v>
      </c>
    </row>
    <row r="975" spans="2:2" ht="19.5" customHeight="1">
      <c r="B975" s="1">
        <v>43341</v>
      </c>
    </row>
    <row r="976" spans="2:2" ht="19.5" customHeight="1">
      <c r="B976" s="1">
        <v>43342</v>
      </c>
    </row>
    <row r="977" spans="2:2" ht="19.5" customHeight="1">
      <c r="B977" s="1">
        <v>43343</v>
      </c>
    </row>
    <row r="978" spans="2:2" ht="19.5" customHeight="1">
      <c r="B978" s="1">
        <v>43344</v>
      </c>
    </row>
    <row r="979" spans="2:2" ht="19.5" customHeight="1">
      <c r="B979" s="1">
        <v>43345</v>
      </c>
    </row>
    <row r="980" spans="2:2" ht="19.5" customHeight="1">
      <c r="B980" s="1">
        <v>43346</v>
      </c>
    </row>
    <row r="981" spans="2:2" ht="19.5" customHeight="1">
      <c r="B981" s="1">
        <v>43347</v>
      </c>
    </row>
    <row r="982" spans="2:2" ht="19.5" customHeight="1">
      <c r="B982" s="1">
        <v>43348</v>
      </c>
    </row>
    <row r="983" spans="2:2" ht="19.5" customHeight="1">
      <c r="B983" s="1">
        <v>43349</v>
      </c>
    </row>
    <row r="984" spans="2:2" ht="19.5" customHeight="1">
      <c r="B984" s="1">
        <v>43350</v>
      </c>
    </row>
    <row r="985" spans="2:2" ht="19.5" customHeight="1">
      <c r="B985" s="1">
        <v>43351</v>
      </c>
    </row>
    <row r="986" spans="2:2" ht="19.5" customHeight="1">
      <c r="B986" s="1">
        <v>43352</v>
      </c>
    </row>
    <row r="987" spans="2:2" ht="19.5" customHeight="1">
      <c r="B987" s="1">
        <v>43353</v>
      </c>
    </row>
    <row r="988" spans="2:2" ht="19.5" customHeight="1">
      <c r="B988" s="1">
        <v>43354</v>
      </c>
    </row>
    <row r="989" spans="2:2" ht="19.5" customHeight="1">
      <c r="B989" s="1">
        <v>43355</v>
      </c>
    </row>
    <row r="990" spans="2:2" ht="19.5" customHeight="1">
      <c r="B990" s="1">
        <v>43356</v>
      </c>
    </row>
    <row r="991" spans="2:2" ht="19.5" customHeight="1">
      <c r="B991" s="1">
        <v>43357</v>
      </c>
    </row>
    <row r="992" spans="2:2" ht="19.5" customHeight="1">
      <c r="B992" s="1">
        <v>43358</v>
      </c>
    </row>
    <row r="993" spans="2:2" ht="19.5" customHeight="1">
      <c r="B993" s="1">
        <v>43359</v>
      </c>
    </row>
    <row r="994" spans="2:2" ht="19.5" customHeight="1">
      <c r="B994" s="1">
        <v>43360</v>
      </c>
    </row>
    <row r="995" spans="2:2" ht="19.5" customHeight="1">
      <c r="B995" s="1">
        <v>43361</v>
      </c>
    </row>
    <row r="996" spans="2:2" ht="19.5" customHeight="1">
      <c r="B996" s="1">
        <v>43362</v>
      </c>
    </row>
    <row r="997" spans="2:2" ht="19.5" customHeight="1">
      <c r="B997" s="1">
        <v>43363</v>
      </c>
    </row>
    <row r="998" spans="2:2" ht="19.5" customHeight="1">
      <c r="B998" s="1">
        <v>43364</v>
      </c>
    </row>
    <row r="999" spans="2:2" ht="19.5" customHeight="1">
      <c r="B999" s="1">
        <v>43365</v>
      </c>
    </row>
    <row r="1000" spans="2:2" ht="19.5" customHeight="1">
      <c r="B1000" s="1">
        <v>43366</v>
      </c>
    </row>
    <row r="1001" spans="2:2" ht="19.5" customHeight="1">
      <c r="B1001" s="1">
        <v>43367</v>
      </c>
    </row>
    <row r="1002" spans="2:2" ht="19.5" customHeight="1">
      <c r="B1002" s="1">
        <v>43368</v>
      </c>
    </row>
    <row r="1003" spans="2:2" ht="19.5" customHeight="1">
      <c r="B1003" s="1">
        <v>43369</v>
      </c>
    </row>
    <row r="1004" spans="2:2" ht="19.5" customHeight="1">
      <c r="B1004" s="1">
        <v>43370</v>
      </c>
    </row>
    <row r="1005" spans="2:2" ht="19.5" customHeight="1">
      <c r="B1005" s="1">
        <v>43371</v>
      </c>
    </row>
    <row r="1006" spans="2:2" ht="19.5" customHeight="1">
      <c r="B1006" s="1">
        <v>43372</v>
      </c>
    </row>
    <row r="1007" spans="2:2" ht="19.5" customHeight="1">
      <c r="B1007" s="1">
        <v>43373</v>
      </c>
    </row>
  </sheetData>
  <conditionalFormatting sqref="B4:C1048576">
    <cfRule type="expression" dxfId="7" priority="2">
      <formula>AND($B4&lt;&gt;"",MOD(MONTH($B4),2)=1,MOD(ROW(),2)=1)</formula>
    </cfRule>
    <cfRule type="expression" dxfId="6" priority="3">
      <formula>AND($B4&lt;&gt;"",MOD(MONTH($B4),2)=1,MOD(ROW(),2)=0)</formula>
    </cfRule>
    <cfRule type="expression" dxfId="5" priority="4">
      <formula>AND($B4&lt;&gt;"",MOD(MONTH($B4),2)=0,MOD(ROW(),2)=1)</formula>
    </cfRule>
    <cfRule type="expression" dxfId="4" priority="5">
      <formula>AND($B4&lt;&gt;"",MOD(MONTH($B4),2)=0,MOD(ROW(),2)=0)</formula>
    </cfRule>
  </conditionalFormatting>
  <conditionalFormatting sqref="D4:D1048576 A4:A1048576">
    <cfRule type="expression" dxfId="3" priority="1">
      <formula>$B4&lt;&gt;""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S34"/>
  <sheetViews>
    <sheetView showGridLines="0" workbookViewId="0"/>
  </sheetViews>
  <sheetFormatPr defaultRowHeight="20.25" customHeight="1"/>
  <cols>
    <col min="1" max="1" width="1.140625" style="2" customWidth="1"/>
    <col min="2" max="2" width="5.5703125" style="2" customWidth="1"/>
    <col min="3" max="3" width="3.5703125" style="2" customWidth="1"/>
    <col min="4" max="4" width="11.42578125" style="2" customWidth="1"/>
    <col min="5" max="5" width="1.140625" style="2" customWidth="1"/>
    <col min="6" max="6" width="10.28515625" style="9" customWidth="1"/>
    <col min="7" max="7" width="12.42578125" style="8" customWidth="1"/>
    <col min="8" max="8" width="1.140625" style="2" customWidth="1"/>
    <col min="9" max="9" width="47.85546875" style="2" customWidth="1"/>
    <col min="10" max="10" width="1.140625" style="2" customWidth="1"/>
    <col min="11" max="11" width="6" style="2" customWidth="1"/>
    <col min="12" max="12" width="3.7109375" style="2" customWidth="1"/>
    <col min="13" max="13" width="9.28515625" style="2" customWidth="1"/>
    <col min="14" max="14" width="1.140625" style="2" customWidth="1"/>
    <col min="15" max="15" width="3" style="3" customWidth="1"/>
    <col min="16" max="16" width="10.7109375" style="28" customWidth="1"/>
    <col min="17" max="17" width="11.5703125" style="2" customWidth="1"/>
    <col min="18" max="18" width="1.140625" style="2" customWidth="1"/>
    <col min="19" max="19" width="45.85546875" style="2" customWidth="1"/>
    <col min="20" max="16384" width="9.140625" style="2"/>
  </cols>
  <sheetData>
    <row r="1" spans="2:19" ht="4.5" customHeight="1"/>
    <row r="2" spans="2:19" ht="30.75" customHeight="1">
      <c r="B2" s="21" t="s">
        <v>22</v>
      </c>
      <c r="C2" s="21"/>
      <c r="D2" s="21"/>
      <c r="F2" s="15" t="s">
        <v>17</v>
      </c>
      <c r="G2" s="16"/>
      <c r="I2" s="22" t="str">
        <f>"GRAPHIQUE  JOURNALIERE  /  "&amp;D5&amp;" – "&amp;D7</f>
        <v>GRAPHIQUE  JOURNALIERE  /  Janvier – 2016</v>
      </c>
      <c r="K2" s="21" t="s">
        <v>22</v>
      </c>
      <c r="L2" s="21"/>
      <c r="M2" s="21"/>
      <c r="O2" s="17" t="s">
        <v>18</v>
      </c>
      <c r="P2" s="17"/>
      <c r="Q2" s="17"/>
      <c r="S2" s="22" t="s">
        <v>20</v>
      </c>
    </row>
    <row r="3" spans="2:19" ht="4.5" customHeight="1"/>
    <row r="4" spans="2:19" ht="24" customHeight="1">
      <c r="B4" s="20"/>
      <c r="C4" s="20"/>
      <c r="D4" s="20"/>
      <c r="F4" s="10">
        <f>DATE(D7,C5,1)</f>
        <v>42370</v>
      </c>
      <c r="G4" s="11">
        <f ca="1">IF(F4="","",IFERROR(IF(VLOOKUP(F4,BDD,2,0)="",0,VLOOKUP(F4,BDD,2,0)),0))</f>
        <v>0.8366269899432216</v>
      </c>
      <c r="K4" s="23" t="s">
        <v>16</v>
      </c>
      <c r="L4" s="24"/>
      <c r="M4" s="24"/>
      <c r="O4" s="30">
        <f>L5</f>
        <v>1</v>
      </c>
      <c r="P4" s="32">
        <f>IFERROR(DATE(M6,O4,1),"")</f>
        <v>42370</v>
      </c>
      <c r="Q4" s="31">
        <f t="array" aca="1" ref="Q4" ca="1">IFERROR(AVERAGE(IF((MONTH(jour)=MONTH(P4))*(YEAR(jour)=YEAR(P4)),prod)),0)</f>
        <v>0.48266841241323372</v>
      </c>
    </row>
    <row r="5" spans="2:19" ht="24" customHeight="1">
      <c r="B5" s="20" t="s">
        <v>2</v>
      </c>
      <c r="C5" s="19">
        <v>1</v>
      </c>
      <c r="D5" s="13" t="str">
        <f>INDEX(mois,C5,1)</f>
        <v>Janvier</v>
      </c>
      <c r="F5" s="10">
        <f>F4+1</f>
        <v>42371</v>
      </c>
      <c r="G5" s="11">
        <f ca="1">IF(F5="","",IFERROR(IF(VLOOKUP(F5,BDD,2,0)="","",VLOOKUP(F5,BDD,2,0)),""))</f>
        <v>0.46423186731692057</v>
      </c>
      <c r="K5" s="20" t="s">
        <v>2</v>
      </c>
      <c r="L5" s="19">
        <v>1</v>
      </c>
      <c r="M5" s="13" t="str">
        <f>INDEX(mois,L5,1)</f>
        <v>Janvier</v>
      </c>
      <c r="O5" s="30">
        <f>IF(O4="","",IF(COUNT($O$4:O4)=$K$9,"",O4+1))</f>
        <v>2</v>
      </c>
      <c r="P5" s="32">
        <f>IF(O5="","",DATE(YEAR(P4),MONTH(P4)+1,1))</f>
        <v>42401</v>
      </c>
      <c r="Q5" s="31">
        <f t="array" aca="1" ref="Q5" ca="1">IF(O5="","",IFERROR(IF(AVERAGE(IF((MONTH(jour)=MONTH(P5))*(YEAR(jour)=YEAR(P5)),prod))=0,"",AVERAGE(IF((MONTH(jour)=MONTH(P5))*(YEAR(jour)=YEAR(P5)),prod))),""))</f>
        <v>0.12973266348971169</v>
      </c>
    </row>
    <row r="6" spans="2:19" ht="24" customHeight="1">
      <c r="B6" s="20"/>
      <c r="C6" s="20"/>
      <c r="D6" s="20"/>
      <c r="F6" s="10">
        <f t="shared" ref="F6:F33" si="0">F5+1</f>
        <v>42372</v>
      </c>
      <c r="G6" s="11">
        <f ca="1">IF(F6="","",IFERROR(IF(VLOOKUP(F6,BDD,2,0)="","",VLOOKUP(F6,BDD,2,0)),""))</f>
        <v>0.62583272194218664</v>
      </c>
      <c r="K6" s="20" t="s">
        <v>21</v>
      </c>
      <c r="L6" s="12"/>
      <c r="M6" s="14">
        <v>2016</v>
      </c>
      <c r="O6" s="30">
        <f>IF(O5="","",IF(COUNT($O$4:O5)=$K$9,"",O5+1))</f>
        <v>3</v>
      </c>
      <c r="P6" s="32">
        <f t="shared" ref="P6:P27" si="1">IF(O6="","",DATE(YEAR(P5),MONTH(P5)+1,1))</f>
        <v>42430</v>
      </c>
      <c r="Q6" s="31" t="str">
        <f t="array" aca="1" ref="Q6" ca="1">IF(O6="","",IFERROR(IF(AVERAGE(IF((MONTH(jour)=MONTH(P6))*(YEAR(jour)=YEAR(P6)),prod))=0,"",AVERAGE(IF((MONTH(jour)=MONTH(P6))*(YEAR(jour)=YEAR(P6)),prod))),""))</f>
        <v/>
      </c>
    </row>
    <row r="7" spans="2:19" ht="24" customHeight="1">
      <c r="B7" s="20" t="s">
        <v>21</v>
      </c>
      <c r="C7" s="12"/>
      <c r="D7" s="14">
        <v>2016</v>
      </c>
      <c r="F7" s="10">
        <f t="shared" si="0"/>
        <v>42373</v>
      </c>
      <c r="G7" s="11">
        <f ca="1">IF(F7="","",IFERROR(IF(VLOOKUP(F7,BDD,2,0)="","",VLOOKUP(F7,BDD,2,0)),""))</f>
        <v>1.7485505815350133E-2</v>
      </c>
      <c r="K7" s="20"/>
      <c r="L7" s="20"/>
      <c r="M7" s="20"/>
      <c r="O7" s="30">
        <f>IF(O6="","",IF(COUNT($O$4:O6)=$K$9,"",O6+1))</f>
        <v>4</v>
      </c>
      <c r="P7" s="32">
        <f t="shared" si="1"/>
        <v>42461</v>
      </c>
      <c r="Q7" s="31" t="str">
        <f t="array" aca="1" ref="Q7" ca="1">IF(O7="","",IFERROR(IF(AVERAGE(IF((MONTH(jour)=MONTH(P7))*(YEAR(jour)=YEAR(P7)),prod))=0,"",AVERAGE(IF((MONTH(jour)=MONTH(P7))*(YEAR(jour)=YEAR(P7)),prod))),""))</f>
        <v/>
      </c>
    </row>
    <row r="8" spans="2:19" ht="24" customHeight="1">
      <c r="B8" s="20"/>
      <c r="C8" s="20"/>
      <c r="D8" s="20"/>
      <c r="F8" s="10">
        <f t="shared" si="0"/>
        <v>42374</v>
      </c>
      <c r="G8" s="11">
        <f ca="1">IF(F8="","",IFERROR(IF(VLOOKUP(F8,BDD,2,0)="","",VLOOKUP(F8,BDD,2,0)),""))</f>
        <v>0.2230025521406217</v>
      </c>
      <c r="K8" s="23" t="s">
        <v>23</v>
      </c>
      <c r="L8" s="23"/>
      <c r="M8" s="23"/>
      <c r="O8" s="30">
        <f>IF(O7="","",IF(COUNT($O$4:O7)=$K$9,"",O7+1))</f>
        <v>5</v>
      </c>
      <c r="P8" s="32">
        <f t="shared" si="1"/>
        <v>42491</v>
      </c>
      <c r="Q8" s="31" t="str">
        <f t="array" aca="1" ref="Q8" ca="1">IF(O8="","",IFERROR(IF(AVERAGE(IF((MONTH(jour)=MONTH(P8))*(YEAR(jour)=YEAR(P8)),prod))=0,"",AVERAGE(IF((MONTH(jour)=MONTH(P8))*(YEAR(jour)=YEAR(P8)),prod))),""))</f>
        <v/>
      </c>
    </row>
    <row r="9" spans="2:19" ht="24" customHeight="1">
      <c r="B9" s="20"/>
      <c r="C9" s="20"/>
      <c r="D9" s="20"/>
      <c r="F9" s="10">
        <f t="shared" si="0"/>
        <v>42375</v>
      </c>
      <c r="G9" s="11">
        <f ca="1">IF(F9="","",IFERROR(IF(VLOOKUP(F9,BDD,2,0)="","",VLOOKUP(F9,BDD,2,0)),""))</f>
        <v>0.18351289749642208</v>
      </c>
      <c r="K9" s="14">
        <v>14</v>
      </c>
      <c r="L9" s="12"/>
      <c r="M9" s="25" t="s">
        <v>19</v>
      </c>
      <c r="O9" s="30">
        <f>IF(O8="","",IF(COUNT($O$4:O8)=$K$9,"",O8+1))</f>
        <v>6</v>
      </c>
      <c r="P9" s="32">
        <f t="shared" si="1"/>
        <v>42522</v>
      </c>
      <c r="Q9" s="31" t="str">
        <f t="array" aca="1" ref="Q9" ca="1">IF(O9="","",IFERROR(IF(AVERAGE(IF((MONTH(jour)=MONTH(P9))*(YEAR(jour)=YEAR(P9)),prod))=0,"",AVERAGE(IF((MONTH(jour)=MONTH(P9))*(YEAR(jour)=YEAR(P9)),prod))),""))</f>
        <v/>
      </c>
    </row>
    <row r="10" spans="2:19" ht="24" customHeight="1">
      <c r="B10" s="20"/>
      <c r="C10" s="20"/>
      <c r="D10" s="20"/>
      <c r="F10" s="10">
        <f t="shared" si="0"/>
        <v>42376</v>
      </c>
      <c r="G10" s="11">
        <f ca="1">IF(F10="","",IFERROR(IF(VLOOKUP(F10,BDD,2,0)="","",VLOOKUP(F10,BDD,2,0)),""))</f>
        <v>0.79155765470928541</v>
      </c>
      <c r="K10" s="20"/>
      <c r="L10" s="20"/>
      <c r="M10" s="20"/>
      <c r="O10" s="30">
        <f>IF(O9="","",IF(COUNT($O$4:O9)=$K$9,"",O9+1))</f>
        <v>7</v>
      </c>
      <c r="P10" s="32">
        <f t="shared" si="1"/>
        <v>42552</v>
      </c>
      <c r="Q10" s="31" t="str">
        <f t="array" aca="1" ref="Q10" ca="1">IF(O10="","",IFERROR(IF(AVERAGE(IF((MONTH(jour)=MONTH(P10))*(YEAR(jour)=YEAR(P10)),prod))=0,"",AVERAGE(IF((MONTH(jour)=MONTH(P10))*(YEAR(jour)=YEAR(P10)),prod))),""))</f>
        <v/>
      </c>
    </row>
    <row r="11" spans="2:19" ht="24" customHeight="1">
      <c r="B11" s="20"/>
      <c r="C11" s="20"/>
      <c r="D11" s="20"/>
      <c r="F11" s="10">
        <f t="shared" si="0"/>
        <v>42377</v>
      </c>
      <c r="G11" s="11">
        <f ca="1">IF(F11="","",IFERROR(IF(VLOOKUP(F11,BDD,2,0)="","",VLOOKUP(F11,BDD,2,0)),""))</f>
        <v>0.30937605744392371</v>
      </c>
      <c r="K11" s="20"/>
      <c r="L11" s="20"/>
      <c r="M11" s="20"/>
      <c r="O11" s="30">
        <f>IF(O10="","",IF(COUNT($O$4:O10)=$K$9,"",O10+1))</f>
        <v>8</v>
      </c>
      <c r="P11" s="32">
        <f t="shared" si="1"/>
        <v>42583</v>
      </c>
      <c r="Q11" s="31" t="str">
        <f t="array" aca="1" ref="Q11" ca="1">IF(O11="","",IFERROR(IF(AVERAGE(IF((MONTH(jour)=MONTH(P11))*(YEAR(jour)=YEAR(P11)),prod))=0,"",AVERAGE(IF((MONTH(jour)=MONTH(P11))*(YEAR(jour)=YEAR(P11)),prod))),""))</f>
        <v/>
      </c>
    </row>
    <row r="12" spans="2:19" ht="24" customHeight="1">
      <c r="B12" s="20"/>
      <c r="C12" s="20"/>
      <c r="D12" s="20"/>
      <c r="F12" s="10">
        <f t="shared" si="0"/>
        <v>42378</v>
      </c>
      <c r="G12" s="11">
        <f ca="1">IF(F12="","",IFERROR(IF(VLOOKUP(F12,BDD,2,0)="","",VLOOKUP(F12,BDD,2,0)),""))</f>
        <v>0.47410883662414494</v>
      </c>
      <c r="K12" s="20"/>
      <c r="L12" s="20"/>
      <c r="M12" s="20"/>
      <c r="O12" s="30">
        <f>IF(O11="","",IF(COUNT($O$4:O11)=$K$9,"",O11+1))</f>
        <v>9</v>
      </c>
      <c r="P12" s="32">
        <f t="shared" si="1"/>
        <v>42614</v>
      </c>
      <c r="Q12" s="31" t="str">
        <f t="array" aca="1" ref="Q12" ca="1">IF(O12="","",IFERROR(IF(AVERAGE(IF((MONTH(jour)=MONTH(P12))*(YEAR(jour)=YEAR(P12)),prod))=0,"",AVERAGE(IF((MONTH(jour)=MONTH(P12))*(YEAR(jour)=YEAR(P12)),prod))),""))</f>
        <v/>
      </c>
    </row>
    <row r="13" spans="2:19" ht="24" customHeight="1">
      <c r="B13" s="20"/>
      <c r="C13" s="20"/>
      <c r="D13" s="20"/>
      <c r="F13" s="10">
        <f t="shared" si="0"/>
        <v>42379</v>
      </c>
      <c r="G13" s="11">
        <f ca="1">IF(F13="","",IFERROR(IF(VLOOKUP(F13,BDD,2,0)="","",VLOOKUP(F13,BDD,2,0)),""))</f>
        <v>0.69855580219087787</v>
      </c>
      <c r="K13" s="20"/>
      <c r="L13" s="20"/>
      <c r="M13" s="20"/>
      <c r="O13" s="30">
        <f>IF(O12="","",IF(COUNT($O$4:O12)=$K$9,"",O12+1))</f>
        <v>10</v>
      </c>
      <c r="P13" s="32">
        <f t="shared" si="1"/>
        <v>42644</v>
      </c>
      <c r="Q13" s="31" t="str">
        <f t="array" aca="1" ref="Q13" ca="1">IF(O13="","",IFERROR(IF(AVERAGE(IF((MONTH(jour)=MONTH(P13))*(YEAR(jour)=YEAR(P13)),prod))=0,"",AVERAGE(IF((MONTH(jour)=MONTH(P13))*(YEAR(jour)=YEAR(P13)),prod))),""))</f>
        <v/>
      </c>
    </row>
    <row r="14" spans="2:19" ht="24" customHeight="1">
      <c r="B14" s="20"/>
      <c r="C14" s="20"/>
      <c r="D14" s="20"/>
      <c r="F14" s="10">
        <f t="shared" si="0"/>
        <v>42380</v>
      </c>
      <c r="G14" s="11">
        <f ca="1">IF(F14="","",IFERROR(IF(VLOOKUP(F14,BDD,2,0)="","",VLOOKUP(F14,BDD,2,0)),""))</f>
        <v>0.52611110396519689</v>
      </c>
      <c r="K14" s="20"/>
      <c r="L14" s="20"/>
      <c r="M14" s="20"/>
      <c r="O14" s="30">
        <f>IF(O13="","",IF(COUNT($O$4:O13)=$K$9,"",O13+1))</f>
        <v>11</v>
      </c>
      <c r="P14" s="32">
        <f t="shared" si="1"/>
        <v>42675</v>
      </c>
      <c r="Q14" s="31" t="str">
        <f t="array" aca="1" ref="Q14" ca="1">IF(O14="","",IFERROR(IF(AVERAGE(IF((MONTH(jour)=MONTH(P14))*(YEAR(jour)=YEAR(P14)),prod))=0,"",AVERAGE(IF((MONTH(jour)=MONTH(P14))*(YEAR(jour)=YEAR(P14)),prod))),""))</f>
        <v/>
      </c>
    </row>
    <row r="15" spans="2:19" ht="24" customHeight="1">
      <c r="B15" s="20"/>
      <c r="C15" s="20"/>
      <c r="D15" s="20"/>
      <c r="F15" s="10">
        <f t="shared" si="0"/>
        <v>42381</v>
      </c>
      <c r="G15" s="11">
        <f ca="1">IF(F15="","",IFERROR(IF(VLOOKUP(F15,BDD,2,0)="","",VLOOKUP(F15,BDD,2,0)),""))</f>
        <v>0.67166844039445661</v>
      </c>
      <c r="K15" s="20"/>
      <c r="L15" s="20"/>
      <c r="M15" s="20"/>
      <c r="O15" s="30">
        <f>IF(O14="","",IF(COUNT($O$4:O14)=$K$9,"",O14+1))</f>
        <v>12</v>
      </c>
      <c r="P15" s="32">
        <f t="shared" si="1"/>
        <v>42705</v>
      </c>
      <c r="Q15" s="31" t="str">
        <f t="array" aca="1" ref="Q15" ca="1">IF(O15="","",IFERROR(IF(AVERAGE(IF((MONTH(jour)=MONTH(P15))*(YEAR(jour)=YEAR(P15)),prod))=0,"",AVERAGE(IF((MONTH(jour)=MONTH(P15))*(YEAR(jour)=YEAR(P15)),prod))),""))</f>
        <v/>
      </c>
    </row>
    <row r="16" spans="2:19" ht="24" customHeight="1">
      <c r="F16" s="10">
        <f t="shared" si="0"/>
        <v>42382</v>
      </c>
      <c r="G16" s="11">
        <f ca="1">IF(F16="","",IFERROR(IF(VLOOKUP(F16,BDD,2,0)="","",VLOOKUP(F16,BDD,2,0)),""))</f>
        <v>0.40696319063860165</v>
      </c>
      <c r="O16" s="30">
        <f>IF(O15="","",IF(COUNT($O$4:O15)=$K$9,"",O15+1))</f>
        <v>13</v>
      </c>
      <c r="P16" s="32">
        <f t="shared" si="1"/>
        <v>42736</v>
      </c>
      <c r="Q16" s="31" t="str">
        <f t="array" aca="1" ref="Q16" ca="1">IF(O16="","",IFERROR(IF(AVERAGE(IF((MONTH(jour)=MONTH(P16))*(YEAR(jour)=YEAR(P16)),prod))=0,"",AVERAGE(IF((MONTH(jour)=MONTH(P16))*(YEAR(jour)=YEAR(P16)),prod))),""))</f>
        <v/>
      </c>
    </row>
    <row r="17" spans="6:17" ht="24" customHeight="1">
      <c r="F17" s="10">
        <f t="shared" si="0"/>
        <v>42383</v>
      </c>
      <c r="G17" s="11">
        <f ca="1">IF(F17="","",IFERROR(IF(VLOOKUP(F17,BDD,2,0)="","",VLOOKUP(F17,BDD,2,0)),""))</f>
        <v>0.57375605856890721</v>
      </c>
      <c r="O17" s="30">
        <f>IF(O16="","",IF(COUNT($O$4:O16)=$K$9,"",O16+1))</f>
        <v>14</v>
      </c>
      <c r="P17" s="32">
        <f t="shared" si="1"/>
        <v>42767</v>
      </c>
      <c r="Q17" s="31" t="str">
        <f t="array" aca="1" ref="Q17" ca="1">IF(O17="","",IFERROR(IF(AVERAGE(IF((MONTH(jour)=MONTH(P17))*(YEAR(jour)=YEAR(P17)),prod))=0,"",AVERAGE(IF((MONTH(jour)=MONTH(P17))*(YEAR(jour)=YEAR(P17)),prod))),""))</f>
        <v/>
      </c>
    </row>
    <row r="18" spans="6:17" ht="24" customHeight="1">
      <c r="F18" s="10">
        <f t="shared" si="0"/>
        <v>42384</v>
      </c>
      <c r="G18" s="11">
        <f ca="1">IF(F18="","",IFERROR(IF(VLOOKUP(F18,BDD,2,0)="","",VLOOKUP(F18,BDD,2,0)),""))</f>
        <v>0.86757089041547442</v>
      </c>
      <c r="O18" s="30" t="str">
        <f>IF(O17="","",IF(COUNT($O$4:O17)=$K$9,"",O17+1))</f>
        <v/>
      </c>
      <c r="P18" s="32" t="str">
        <f t="shared" si="1"/>
        <v/>
      </c>
      <c r="Q18" s="31" t="str">
        <f t="array" ref="Q18">IF(O18="","",IFERROR(IF(AVERAGE(IF((MONTH(jour)=MONTH(P18))*(YEAR(jour)=YEAR(P18)),prod))=0,"",AVERAGE(IF((MONTH(jour)=MONTH(P18))*(YEAR(jour)=YEAR(P18)),prod))),""))</f>
        <v/>
      </c>
    </row>
    <row r="19" spans="6:17" ht="24" customHeight="1">
      <c r="F19" s="10">
        <f t="shared" si="0"/>
        <v>42385</v>
      </c>
      <c r="G19" s="11">
        <f ca="1">IF(F19="","",IFERROR(IF(VLOOKUP(F19,BDD,2,0)="","",VLOOKUP(F19,BDD,2,0)),""))</f>
        <v>0.78681523857205804</v>
      </c>
      <c r="O19" s="30" t="str">
        <f>IF(O18="","",IF(COUNT($O$4:O18)=$K$9,"",O18+1))</f>
        <v/>
      </c>
      <c r="P19" s="32" t="str">
        <f t="shared" si="1"/>
        <v/>
      </c>
      <c r="Q19" s="31" t="str">
        <f t="array" ref="Q19">IF(O19="","",IFERROR(IF(AVERAGE(IF((MONTH(jour)=MONTH(P19))*(YEAR(jour)=YEAR(P19)),prod))=0,"",AVERAGE(IF((MONTH(jour)=MONTH(P19))*(YEAR(jour)=YEAR(P19)),prod))),""))</f>
        <v/>
      </c>
    </row>
    <row r="20" spans="6:17" ht="24" customHeight="1">
      <c r="F20" s="10">
        <f t="shared" si="0"/>
        <v>42386</v>
      </c>
      <c r="G20" s="11">
        <f ca="1">IF(F20="","",IFERROR(IF(VLOOKUP(F20,BDD,2,0)="","",VLOOKUP(F20,BDD,2,0)),""))</f>
        <v>0.42707414338035943</v>
      </c>
      <c r="O20" s="30" t="str">
        <f>IF(O19="","",IF(COUNT($O$4:O19)=$K$9,"",O19+1))</f>
        <v/>
      </c>
      <c r="P20" s="32" t="str">
        <f t="shared" si="1"/>
        <v/>
      </c>
      <c r="Q20" s="31" t="str">
        <f t="array" ref="Q20">IF(O20="","",IFERROR(IF(AVERAGE(IF((MONTH(jour)=MONTH(P20))*(YEAR(jour)=YEAR(P20)),prod))=0,"",AVERAGE(IF((MONTH(jour)=MONTH(P20))*(YEAR(jour)=YEAR(P20)),prod))),""))</f>
        <v/>
      </c>
    </row>
    <row r="21" spans="6:17" ht="24" customHeight="1">
      <c r="F21" s="10">
        <f t="shared" si="0"/>
        <v>42387</v>
      </c>
      <c r="G21" s="11">
        <f ca="1">IF(F21="","",IFERROR(IF(VLOOKUP(F21,BDD,2,0)="","",VLOOKUP(F21,BDD,2,0)),""))</f>
        <v>0.89340261662608811</v>
      </c>
      <c r="O21" s="30" t="str">
        <f>IF(O20="","",IF(COUNT($O$4:O20)=$K$9,"",O20+1))</f>
        <v/>
      </c>
      <c r="P21" s="32" t="str">
        <f t="shared" si="1"/>
        <v/>
      </c>
      <c r="Q21" s="31" t="str">
        <f t="array" ref="Q21">IF(O21="","",IFERROR(IF(AVERAGE(IF((MONTH(jour)=MONTH(P21))*(YEAR(jour)=YEAR(P21)),prod))=0,"",AVERAGE(IF((MONTH(jour)=MONTH(P21))*(YEAR(jour)=YEAR(P21)),prod))),""))</f>
        <v/>
      </c>
    </row>
    <row r="22" spans="6:17" ht="24" customHeight="1">
      <c r="F22" s="10">
        <f t="shared" si="0"/>
        <v>42388</v>
      </c>
      <c r="G22" s="11">
        <f ca="1">IF(F22="","",IFERROR(IF(VLOOKUP(F22,BDD,2,0)="","",VLOOKUP(F22,BDD,2,0)),""))</f>
        <v>0.18280205357010826</v>
      </c>
      <c r="O22" s="30" t="str">
        <f>IF(O21="","",IF(COUNT($O$4:O21)=$K$9,"",O21+1))</f>
        <v/>
      </c>
      <c r="P22" s="32" t="str">
        <f t="shared" si="1"/>
        <v/>
      </c>
      <c r="Q22" s="31" t="str">
        <f t="array" ref="Q22">IF(O22="","",IFERROR(IF(AVERAGE(IF((MONTH(jour)=MONTH(P22))*(YEAR(jour)=YEAR(P22)),prod))=0,"",AVERAGE(IF((MONTH(jour)=MONTH(P22))*(YEAR(jour)=YEAR(P22)),prod))),""))</f>
        <v/>
      </c>
    </row>
    <row r="23" spans="6:17" ht="24" customHeight="1">
      <c r="F23" s="10">
        <f t="shared" si="0"/>
        <v>42389</v>
      </c>
      <c r="G23" s="11">
        <f ca="1">IF(F23="","",IFERROR(IF(VLOOKUP(F23,BDD,2,0)="","",VLOOKUP(F23,BDD,2,0)),""))</f>
        <v>0.51482318114384062</v>
      </c>
      <c r="O23" s="30" t="str">
        <f>IF(O22="","",IF(COUNT($O$4:O22)=$K$9,"",O22+1))</f>
        <v/>
      </c>
      <c r="P23" s="32" t="str">
        <f t="shared" si="1"/>
        <v/>
      </c>
      <c r="Q23" s="31" t="str">
        <f t="array" ref="Q23">IF(O23="","",IFERROR(IF(AVERAGE(IF((MONTH(jour)=MONTH(P23))*(YEAR(jour)=YEAR(P23)),prod))=0,"",AVERAGE(IF((MONTH(jour)=MONTH(P23))*(YEAR(jour)=YEAR(P23)),prod))),""))</f>
        <v/>
      </c>
    </row>
    <row r="24" spans="6:17" ht="24" customHeight="1">
      <c r="F24" s="10">
        <f t="shared" si="0"/>
        <v>42390</v>
      </c>
      <c r="G24" s="11">
        <f ca="1">IF(F24="","",IFERROR(IF(VLOOKUP(F24,BDD,2,0)="","",VLOOKUP(F24,BDD,2,0)),""))</f>
        <v>0.85362839029192583</v>
      </c>
      <c r="O24" s="30" t="str">
        <f>IF(O23="","",IF(COUNT($O$4:O23)=$K$9,"",O23+1))</f>
        <v/>
      </c>
      <c r="P24" s="32" t="str">
        <f t="shared" si="1"/>
        <v/>
      </c>
      <c r="Q24" s="31" t="str">
        <f t="array" ref="Q24">IF(O24="","",IFERROR(IF(AVERAGE(IF((MONTH(jour)=MONTH(P24))*(YEAR(jour)=YEAR(P24)),prod))=0,"",AVERAGE(IF((MONTH(jour)=MONTH(P24))*(YEAR(jour)=YEAR(P24)),prod))),""))</f>
        <v/>
      </c>
    </row>
    <row r="25" spans="6:17" ht="24" customHeight="1">
      <c r="F25" s="10">
        <f t="shared" si="0"/>
        <v>42391</v>
      </c>
      <c r="G25" s="11">
        <f ca="1">IF(F25="","",IFERROR(IF(VLOOKUP(F25,BDD,2,0)="","",VLOOKUP(F25,BDD,2,0)),""))</f>
        <v>0.23398955312340386</v>
      </c>
      <c r="O25" s="30" t="str">
        <f>IF(O24="","",IF(COUNT($O$4:O24)=$K$9,"",O24+1))</f>
        <v/>
      </c>
      <c r="P25" s="32" t="str">
        <f t="shared" si="1"/>
        <v/>
      </c>
      <c r="Q25" s="31" t="str">
        <f t="array" ref="Q25">IF(O25="","",IFERROR(IF(AVERAGE(IF((MONTH(jour)=MONTH(P25))*(YEAR(jour)=YEAR(P25)),prod))=0,"",AVERAGE(IF((MONTH(jour)=MONTH(P25))*(YEAR(jour)=YEAR(P25)),prod))),""))</f>
        <v/>
      </c>
    </row>
    <row r="26" spans="6:17" ht="24" customHeight="1">
      <c r="F26" s="10">
        <f t="shared" si="0"/>
        <v>42392</v>
      </c>
      <c r="G26" s="11">
        <f ca="1">IF(F26="","",IFERROR(IF(VLOOKUP(F26,BDD,2,0)="","",VLOOKUP(F26,BDD,2,0)),""))</f>
        <v>3.7575169207283654E-2</v>
      </c>
      <c r="O26" s="30" t="str">
        <f>IF(O25="","",IF(COUNT($O$4:O25)=$K$9,"",O25+1))</f>
        <v/>
      </c>
      <c r="P26" s="32" t="str">
        <f t="shared" si="1"/>
        <v/>
      </c>
      <c r="Q26" s="31" t="str">
        <f t="array" ref="Q26">IF(O26="","",IFERROR(IF(AVERAGE(IF((MONTH(jour)=MONTH(P26))*(YEAR(jour)=YEAR(P26)),prod))=0,"",AVERAGE(IF((MONTH(jour)=MONTH(P26))*(YEAR(jour)=YEAR(P26)),prod))),""))</f>
        <v/>
      </c>
    </row>
    <row r="27" spans="6:17" ht="24" customHeight="1">
      <c r="F27" s="10">
        <f t="shared" si="0"/>
        <v>42393</v>
      </c>
      <c r="G27" s="11">
        <f ca="1">IF(F27="","",IFERROR(IF(VLOOKUP(F27,BDD,2,0)="","",VLOOKUP(F27,BDD,2,0)),""))</f>
        <v>3.19758594485825E-2</v>
      </c>
      <c r="O27" s="30" t="str">
        <f>IF(O26="","",IF(COUNT($O$4:O26)=$K$9,"",O26+1))</f>
        <v/>
      </c>
      <c r="P27" s="32" t="str">
        <f t="shared" si="1"/>
        <v/>
      </c>
      <c r="Q27" s="31" t="str">
        <f t="array" ref="Q27">IF(O27="","",IFERROR(IF(AVERAGE(IF((MONTH(jour)=MONTH(P27))*(YEAR(jour)=YEAR(P27)),prod))=0,"",AVERAGE(IF((MONTH(jour)=MONTH(P27))*(YEAR(jour)=YEAR(P27)),prod))),""))</f>
        <v/>
      </c>
    </row>
    <row r="28" spans="6:17" ht="24" customHeight="1">
      <c r="F28" s="10">
        <f t="shared" si="0"/>
        <v>42394</v>
      </c>
      <c r="G28" s="11">
        <f ca="1">IF(F28="","",IFERROR(IF(VLOOKUP(F28,BDD,2,0)="","",VLOOKUP(F28,BDD,2,0)),""))</f>
        <v>0.7184033285711201</v>
      </c>
    </row>
    <row r="29" spans="6:17" ht="24" customHeight="1">
      <c r="F29" s="10">
        <f t="shared" si="0"/>
        <v>42395</v>
      </c>
      <c r="G29" s="11">
        <f ca="1">IF(F29="","",IFERROR(IF(VLOOKUP(F29,BDD,2,0)="","",VLOOKUP(F29,BDD,2,0)),""))</f>
        <v>0.2909438357948233</v>
      </c>
    </row>
    <row r="30" spans="6:17" ht="24" customHeight="1">
      <c r="F30" s="10">
        <f t="shared" si="0"/>
        <v>42396</v>
      </c>
      <c r="G30" s="11">
        <f ca="1">IF(F30="","",IFERROR(IF(VLOOKUP(F30,BDD,2,0)="","",VLOOKUP(F30,BDD,2,0)),""))</f>
        <v>0.93400553143730569</v>
      </c>
    </row>
    <row r="31" spans="6:17" ht="24" customHeight="1">
      <c r="F31" s="10">
        <f t="shared" si="0"/>
        <v>42397</v>
      </c>
      <c r="G31" s="11">
        <f ca="1">IF(F31="","",IFERROR(IF(VLOOKUP(F31,BDD,2,0)="","",VLOOKUP(F31,BDD,2,0)),""))</f>
        <v>0.78542331498452889</v>
      </c>
    </row>
    <row r="32" spans="6:17" ht="24" customHeight="1">
      <c r="F32" s="10">
        <f>IF(F31="","",IF(MONTH(F31+1)=MONTH(F31),F31+1,""))</f>
        <v>42398</v>
      </c>
      <c r="G32" s="11">
        <f ca="1">IF(F32="","",IFERROR(IF(VLOOKUP(F32,BDD,2,0)="","",VLOOKUP(F32,BDD,2,0)),""))</f>
        <v>0.18313087626281044</v>
      </c>
    </row>
    <row r="33" spans="6:7" ht="20.25" customHeight="1">
      <c r="F33" s="10">
        <f t="shared" ref="F33:F34" si="2">IF(F32="","",IF(MONTH(F32+1)=MONTH(F32),F32+1,""))</f>
        <v>42399</v>
      </c>
      <c r="G33" s="11">
        <f ca="1">IF(F33="","",IFERROR(IF(VLOOKUP(F33,BDD,2,0)="","",VLOOKUP(F33,BDD,2,0)),""))</f>
        <v>0.1691954380138122</v>
      </c>
    </row>
    <row r="34" spans="6:7" ht="20.25" customHeight="1">
      <c r="F34" s="10">
        <f t="shared" si="2"/>
        <v>42400</v>
      </c>
      <c r="G34" s="11">
        <f ca="1">IF(F34="","",IFERROR(IF(VLOOKUP(F34,BDD,2,0)="","",VLOOKUP(F34,BDD,2,0)),""))</f>
        <v>0.24917168477659923</v>
      </c>
    </row>
  </sheetData>
  <mergeCells count="3">
    <mergeCell ref="O2:Q2"/>
    <mergeCell ref="B2:D2"/>
    <mergeCell ref="K2:M2"/>
  </mergeCells>
  <conditionalFormatting sqref="F4:G34">
    <cfRule type="expression" dxfId="11" priority="2">
      <formula>$F4&lt;&gt;""</formula>
    </cfRule>
  </conditionalFormatting>
  <conditionalFormatting sqref="O4:Q27">
    <cfRule type="expression" dxfId="10" priority="1">
      <formula>$O4&lt;&gt;""</formula>
    </cfRule>
  </conditionalFormatting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32"/>
  <sheetViews>
    <sheetView showGridLines="0" workbookViewId="0"/>
  </sheetViews>
  <sheetFormatPr defaultRowHeight="20.25" customHeight="1"/>
  <cols>
    <col min="1" max="1" width="1.140625" style="2" customWidth="1"/>
    <col min="2" max="2" width="6" style="2" customWidth="1"/>
    <col min="3" max="3" width="3.7109375" style="2" customWidth="1"/>
    <col min="4" max="4" width="9.28515625" style="2" customWidth="1"/>
    <col min="5" max="5" width="1.140625" style="2" customWidth="1"/>
    <col min="6" max="6" width="3" style="3" customWidth="1"/>
    <col min="7" max="7" width="10.7109375" style="9" customWidth="1"/>
    <col min="8" max="8" width="11.5703125" style="2" customWidth="1"/>
    <col min="9" max="9" width="1.140625" style="2" customWidth="1"/>
    <col min="10" max="10" width="47" style="2" customWidth="1"/>
    <col min="11" max="11" width="1.140625" style="2" customWidth="1"/>
    <col min="12" max="12" width="6" style="2" customWidth="1"/>
    <col min="13" max="13" width="3.7109375" style="2" customWidth="1"/>
    <col min="14" max="14" width="9.28515625" style="2" customWidth="1"/>
    <col min="15" max="15" width="1.140625" style="2" customWidth="1"/>
    <col min="16" max="16" width="3" style="3" customWidth="1"/>
    <col min="17" max="17" width="10.7109375" style="9" customWidth="1"/>
    <col min="18" max="18" width="11.5703125" style="2" customWidth="1"/>
    <col min="19" max="19" width="1.140625" style="2" customWidth="1"/>
    <col min="20" max="20" width="47" style="2" customWidth="1"/>
    <col min="21" max="16384" width="9.140625" style="2"/>
  </cols>
  <sheetData>
    <row r="1" spans="1:20" ht="4.5" customHeight="1"/>
    <row r="2" spans="1:20" ht="30.75" customHeight="1">
      <c r="B2" s="21" t="s">
        <v>22</v>
      </c>
      <c r="C2" s="21"/>
      <c r="D2" s="21"/>
      <c r="F2" s="17" t="s">
        <v>29</v>
      </c>
      <c r="G2" s="17"/>
      <c r="H2" s="17"/>
      <c r="J2" s="22" t="s">
        <v>28</v>
      </c>
      <c r="L2" s="21" t="s">
        <v>22</v>
      </c>
      <c r="M2" s="21"/>
      <c r="N2" s="21"/>
      <c r="P2" s="17" t="s">
        <v>29</v>
      </c>
      <c r="Q2" s="17"/>
      <c r="R2" s="17"/>
      <c r="T2" s="22" t="s">
        <v>28</v>
      </c>
    </row>
    <row r="3" spans="1:20" ht="4.5" customHeight="1"/>
    <row r="4" spans="1:20" ht="24" customHeight="1">
      <c r="B4" s="23" t="s">
        <v>16</v>
      </c>
      <c r="C4" s="24"/>
      <c r="D4" s="24"/>
      <c r="F4" s="30">
        <f>C5</f>
        <v>1</v>
      </c>
      <c r="G4" s="10">
        <f>IFERROR(DATE(D6,F4+A12-1,IF(A12=1,1,0)),"")</f>
        <v>42400</v>
      </c>
      <c r="H4" s="31">
        <f ca="1">IF(G4="","",IFERROR(IF(VLOOKUP(G4,BDD,2,0)="",0,VLOOKUP(G4,BDD,2,0)),0))</f>
        <v>0.24917168477659923</v>
      </c>
      <c r="L4" s="23" t="s">
        <v>16</v>
      </c>
      <c r="M4" s="24"/>
      <c r="N4" s="24"/>
      <c r="P4" s="30">
        <f>M5</f>
        <v>1</v>
      </c>
      <c r="Q4" s="10">
        <f>IFERROR(DATE($N$6,P4,IF($L$12&lt;=DAY(DATE($N$6,P4+1,0)),$L$12,DAY(DATE($N$6,P4+1,0)))),"")</f>
        <v>42384</v>
      </c>
      <c r="R4" s="31">
        <f ca="1">IF(Q4="","",IFERROR(IF(VLOOKUP(Q4,BDD,2,0)="",0,VLOOKUP(Q4,BDD,2,0)),0))</f>
        <v>0.86757089041547442</v>
      </c>
    </row>
    <row r="5" spans="1:20" ht="24" customHeight="1">
      <c r="B5" s="20" t="s">
        <v>2</v>
      </c>
      <c r="C5" s="19">
        <v>1</v>
      </c>
      <c r="D5" s="13" t="str">
        <f>INDEX(mois,C5,1)</f>
        <v>Janvier</v>
      </c>
      <c r="F5" s="30">
        <f>IF(F4="","",IF(COUNT($F$4:F4)=$B$9,"",F4+1))</f>
        <v>2</v>
      </c>
      <c r="G5" s="10">
        <f>IF(F5="","",DATE(YEAR(G4),MONTH(G4)+$A$12,IF($A$12=1,1,0)))</f>
        <v>42429</v>
      </c>
      <c r="H5" s="31" t="str">
        <f ca="1">IF(G5="","",IFERROR(IF(VLOOKUP(G5,BDD,2,0)="","",VLOOKUP(G5,BDD,2,0)),""))</f>
        <v/>
      </c>
      <c r="L5" s="20" t="s">
        <v>2</v>
      </c>
      <c r="M5" s="19">
        <v>1</v>
      </c>
      <c r="N5" s="13" t="str">
        <f>INDEX(mois,M5,1)</f>
        <v>Janvier</v>
      </c>
      <c r="P5" s="30">
        <f>IF(P4="","",IF(COUNT($P$4:P4)=$L$9,"",P4+1))</f>
        <v>2</v>
      </c>
      <c r="Q5" s="10">
        <f t="shared" ref="Q5:Q27" si="0">IFERROR(DATE($N$6,P5,IF($L$12&lt;=DAY(DATE($N$6,P5+1,0)),$L$12,DAY(DATE($N$6,P5+1,0)))),"")</f>
        <v>42415</v>
      </c>
      <c r="R5" s="31" t="str">
        <f ca="1">IF(Q5="","",IFERROR(IF(VLOOKUP(Q5,BDD,2,0)="","",VLOOKUP(Q5,BDD,2,0)),""))</f>
        <v/>
      </c>
    </row>
    <row r="6" spans="1:20" ht="24" customHeight="1">
      <c r="B6" s="20" t="s">
        <v>21</v>
      </c>
      <c r="C6" s="12"/>
      <c r="D6" s="14">
        <v>2016</v>
      </c>
      <c r="F6" s="30">
        <f>IF(F5="","",IF(COUNT($F$4:F5)=$B$9,"",F5+1))</f>
        <v>3</v>
      </c>
      <c r="G6" s="10">
        <f t="shared" ref="G6:G27" si="1">IF(F6="","",DATE(YEAR(G5),MONTH(G5)+$A$12,IF($A$12=1,1,0)))</f>
        <v>42460</v>
      </c>
      <c r="H6" s="31" t="str">
        <f ca="1">IF(G6="","",IFERROR(IF(VLOOKUP(G6,BDD,2,0)="","",VLOOKUP(G6,BDD,2,0)),""))</f>
        <v/>
      </c>
      <c r="L6" s="20" t="s">
        <v>21</v>
      </c>
      <c r="M6" s="12"/>
      <c r="N6" s="14">
        <v>2016</v>
      </c>
      <c r="P6" s="30">
        <f>IF(P5="","",IF(COUNT($P$4:P5)=$L$9,"",P5+1))</f>
        <v>3</v>
      </c>
      <c r="Q6" s="10">
        <f t="shared" si="0"/>
        <v>42444</v>
      </c>
      <c r="R6" s="31" t="str">
        <f ca="1">IF(Q6="","",IFERROR(IF(VLOOKUP(Q6,BDD,2,0)="","",VLOOKUP(Q6,BDD,2,0)),""))</f>
        <v/>
      </c>
    </row>
    <row r="7" spans="1:20" ht="24" customHeight="1">
      <c r="B7" s="20"/>
      <c r="C7" s="20"/>
      <c r="D7" s="20"/>
      <c r="F7" s="30">
        <f>IF(F6="","",IF(COUNT($F$4:F6)=$B$9,"",F6+1))</f>
        <v>4</v>
      </c>
      <c r="G7" s="10">
        <f t="shared" si="1"/>
        <v>42490</v>
      </c>
      <c r="H7" s="31" t="str">
        <f ca="1">IF(G7="","",IFERROR(IF(VLOOKUP(G7,BDD,2,0)="","",VLOOKUP(G7,BDD,2,0)),""))</f>
        <v/>
      </c>
      <c r="L7" s="20"/>
      <c r="M7" s="20"/>
      <c r="N7" s="20"/>
      <c r="P7" s="30">
        <f>IF(P6="","",IF(COUNT($P$4:P6)=$L$9,"",P6+1))</f>
        <v>4</v>
      </c>
      <c r="Q7" s="10">
        <f t="shared" si="0"/>
        <v>42475</v>
      </c>
      <c r="R7" s="31" t="str">
        <f ca="1">IF(Q7="","",IFERROR(IF(VLOOKUP(Q7,BDD,2,0)="","",VLOOKUP(Q7,BDD,2,0)),""))</f>
        <v/>
      </c>
    </row>
    <row r="8" spans="1:20" ht="24" customHeight="1">
      <c r="B8" s="23" t="s">
        <v>23</v>
      </c>
      <c r="C8" s="23"/>
      <c r="D8" s="23"/>
      <c r="F8" s="30">
        <f>IF(F7="","",IF(COUNT($F$4:F7)=$B$9,"",F7+1))</f>
        <v>5</v>
      </c>
      <c r="G8" s="10">
        <f t="shared" si="1"/>
        <v>42521</v>
      </c>
      <c r="H8" s="31" t="str">
        <f ca="1">IF(G8="","",IFERROR(IF(VLOOKUP(G8,BDD,2,0)="","",VLOOKUP(G8,BDD,2,0)),""))</f>
        <v/>
      </c>
      <c r="L8" s="23" t="s">
        <v>23</v>
      </c>
      <c r="M8" s="23"/>
      <c r="N8" s="23"/>
      <c r="P8" s="30">
        <f>IF(P7="","",IF(COUNT($P$4:P7)=$L$9,"",P7+1))</f>
        <v>5</v>
      </c>
      <c r="Q8" s="10">
        <f t="shared" si="0"/>
        <v>42505</v>
      </c>
      <c r="R8" s="31" t="str">
        <f ca="1">IF(Q8="","",IFERROR(IF(VLOOKUP(Q8,BDD,2,0)="","",VLOOKUP(Q8,BDD,2,0)),""))</f>
        <v/>
      </c>
    </row>
    <row r="9" spans="1:20" ht="24" customHeight="1">
      <c r="B9" s="14">
        <v>8</v>
      </c>
      <c r="C9" s="12"/>
      <c r="D9" s="25" t="s">
        <v>19</v>
      </c>
      <c r="F9" s="30">
        <f>IF(F8="","",IF(COUNT($F$4:F8)=$B$9,"",F8+1))</f>
        <v>6</v>
      </c>
      <c r="G9" s="10">
        <f t="shared" si="1"/>
        <v>42551</v>
      </c>
      <c r="H9" s="31" t="str">
        <f ca="1">IF(G9="","",IFERROR(IF(VLOOKUP(G9,BDD,2,0)="","",VLOOKUP(G9,BDD,2,0)),""))</f>
        <v/>
      </c>
      <c r="L9" s="14">
        <v>13</v>
      </c>
      <c r="M9" s="12"/>
      <c r="N9" s="25" t="s">
        <v>19</v>
      </c>
      <c r="P9" s="30">
        <f>IF(P8="","",IF(COUNT($P$4:P8)=$L$9,"",P8+1))</f>
        <v>6</v>
      </c>
      <c r="Q9" s="10">
        <f t="shared" si="0"/>
        <v>42536</v>
      </c>
      <c r="R9" s="31" t="str">
        <f ca="1">IF(Q9="","",IFERROR(IF(VLOOKUP(Q9,BDD,2,0)="","",VLOOKUP(Q9,BDD,2,0)),""))</f>
        <v/>
      </c>
    </row>
    <row r="10" spans="1:20" ht="24" customHeight="1">
      <c r="B10" s="20"/>
      <c r="C10" s="20"/>
      <c r="D10" s="20"/>
      <c r="F10" s="30">
        <f>IF(F9="","",IF(COUNT($F$4:F9)=$B$9,"",F9+1))</f>
        <v>7</v>
      </c>
      <c r="G10" s="10">
        <f t="shared" si="1"/>
        <v>42582</v>
      </c>
      <c r="H10" s="31" t="str">
        <f ca="1">IF(G10="","",IFERROR(IF(VLOOKUP(G10,BDD,2,0)="","",VLOOKUP(G10,BDD,2,0)),""))</f>
        <v/>
      </c>
      <c r="L10" s="20"/>
      <c r="M10" s="20"/>
      <c r="N10" s="20"/>
      <c r="P10" s="30">
        <f>IF(P9="","",IF(COUNT($P$4:P9)=$L$9,"",P9+1))</f>
        <v>7</v>
      </c>
      <c r="Q10" s="10">
        <f t="shared" si="0"/>
        <v>42566</v>
      </c>
      <c r="R10" s="31" t="str">
        <f ca="1">IF(Q10="","",IFERROR(IF(VLOOKUP(Q10,BDD,2,0)="","",VLOOKUP(Q10,BDD,2,0)),""))</f>
        <v/>
      </c>
    </row>
    <row r="11" spans="1:20" ht="24" customHeight="1">
      <c r="B11" s="23" t="s">
        <v>24</v>
      </c>
      <c r="C11" s="23"/>
      <c r="D11" s="23"/>
      <c r="F11" s="30">
        <f>IF(F10="","",IF(COUNT($F$4:F10)=$B$9,"",F10+1))</f>
        <v>8</v>
      </c>
      <c r="G11" s="10">
        <f t="shared" si="1"/>
        <v>42613</v>
      </c>
      <c r="H11" s="31" t="str">
        <f ca="1">IF(G11="","",IFERROR(IF(VLOOKUP(G11,BDD,2,0)="","",VLOOKUP(G11,BDD,2,0)),""))</f>
        <v/>
      </c>
      <c r="L11" s="23" t="s">
        <v>24</v>
      </c>
      <c r="M11" s="23"/>
      <c r="N11" s="23"/>
      <c r="P11" s="30">
        <f>IF(P10="","",IF(COUNT($P$4:P10)=$L$9,"",P10+1))</f>
        <v>8</v>
      </c>
      <c r="Q11" s="10">
        <f t="shared" si="0"/>
        <v>42597</v>
      </c>
      <c r="R11" s="31" t="str">
        <f ca="1">IF(Q11="","",IFERROR(IF(VLOOKUP(Q11,BDD,2,0)="","",VLOOKUP(Q11,BDD,2,0)),""))</f>
        <v/>
      </c>
    </row>
    <row r="12" spans="1:20" ht="24" customHeight="1">
      <c r="A12" s="2">
        <f>IF(COUNTIF(B12,"P*")=1,1,IF(COUNTIF(B12,"D*")=1,2,""))</f>
        <v>2</v>
      </c>
      <c r="B12" s="26" t="s">
        <v>26</v>
      </c>
      <c r="C12" s="26"/>
      <c r="D12" s="26"/>
      <c r="F12" s="30" t="str">
        <f>IF(F11="","",IF(COUNT($F$4:F11)=$B$9,"",F11+1))</f>
        <v/>
      </c>
      <c r="G12" s="10" t="str">
        <f t="shared" si="1"/>
        <v/>
      </c>
      <c r="H12" s="31" t="str">
        <f>IF(G12="","",IFERROR(IF(VLOOKUP(G12,BDD,2,0)="","",VLOOKUP(G12,BDD,2,0)),""))</f>
        <v/>
      </c>
      <c r="L12" s="14">
        <v>15</v>
      </c>
      <c r="M12" s="12"/>
      <c r="N12" s="25" t="s">
        <v>27</v>
      </c>
      <c r="P12" s="30">
        <f>IF(P11="","",IF(COUNT($P$4:P11)=$L$9,"",P11+1))</f>
        <v>9</v>
      </c>
      <c r="Q12" s="10">
        <f t="shared" si="0"/>
        <v>42628</v>
      </c>
      <c r="R12" s="31" t="str">
        <f ca="1">IF(Q12="","",IFERROR(IF(VLOOKUP(Q12,BDD,2,0)="","",VLOOKUP(Q12,BDD,2,0)),""))</f>
        <v/>
      </c>
    </row>
    <row r="13" spans="1:20" ht="24" customHeight="1">
      <c r="B13" s="23" t="s">
        <v>25</v>
      </c>
      <c r="C13" s="23"/>
      <c r="D13" s="23"/>
      <c r="F13" s="30" t="str">
        <f>IF(F12="","",IF(COUNT($F$4:F12)=$B$9,"",F12+1))</f>
        <v/>
      </c>
      <c r="G13" s="10" t="str">
        <f t="shared" si="1"/>
        <v/>
      </c>
      <c r="H13" s="31" t="str">
        <f>IF(G13="","",IFERROR(IF(VLOOKUP(G13,BDD,2,0)="","",VLOOKUP(G13,BDD,2,0)),""))</f>
        <v/>
      </c>
      <c r="L13" s="23" t="s">
        <v>25</v>
      </c>
      <c r="M13" s="23"/>
      <c r="N13" s="23"/>
      <c r="P13" s="30">
        <f>IF(P12="","",IF(COUNT($P$4:P12)=$L$9,"",P12+1))</f>
        <v>10</v>
      </c>
      <c r="Q13" s="10">
        <f t="shared" si="0"/>
        <v>42658</v>
      </c>
      <c r="R13" s="31" t="str">
        <f ca="1">IF(Q13="","",IFERROR(IF(VLOOKUP(Q13,BDD,2,0)="","",VLOOKUP(Q13,BDD,2,0)),""))</f>
        <v/>
      </c>
    </row>
    <row r="14" spans="1:20" ht="24" customHeight="1">
      <c r="B14" s="20"/>
      <c r="C14" s="20"/>
      <c r="D14" s="20"/>
      <c r="F14" s="30" t="str">
        <f>IF(F13="","",IF(COUNT($F$4:F13)=$B$9,"",F13+1))</f>
        <v/>
      </c>
      <c r="G14" s="10" t="str">
        <f t="shared" si="1"/>
        <v/>
      </c>
      <c r="H14" s="31" t="str">
        <f>IF(G14="","",IFERROR(IF(VLOOKUP(G14,BDD,2,0)="","",VLOOKUP(G14,BDD,2,0)),""))</f>
        <v/>
      </c>
      <c r="L14" s="20"/>
      <c r="M14" s="20"/>
      <c r="N14" s="20"/>
      <c r="P14" s="30">
        <f>IF(P13="","",IF(COUNT($P$4:P13)=$L$9,"",P13+1))</f>
        <v>11</v>
      </c>
      <c r="Q14" s="10">
        <f t="shared" si="0"/>
        <v>42689</v>
      </c>
      <c r="R14" s="31" t="str">
        <f ca="1">IF(Q14="","",IFERROR(IF(VLOOKUP(Q14,BDD,2,0)="","",VLOOKUP(Q14,BDD,2,0)),""))</f>
        <v/>
      </c>
    </row>
    <row r="15" spans="1:20" ht="24" customHeight="1">
      <c r="B15" s="20"/>
      <c r="C15" s="20"/>
      <c r="D15" s="20"/>
      <c r="F15" s="30" t="str">
        <f>IF(F14="","",IF(COUNT($F$4:F14)=$B$9,"",F14+1))</f>
        <v/>
      </c>
      <c r="G15" s="10" t="str">
        <f t="shared" si="1"/>
        <v/>
      </c>
      <c r="H15" s="31" t="str">
        <f>IF(G15="","",IFERROR(IF(VLOOKUP(G15,BDD,2,0)="","",VLOOKUP(G15,BDD,2,0)),""))</f>
        <v/>
      </c>
      <c r="L15" s="20"/>
      <c r="M15" s="20"/>
      <c r="N15" s="20"/>
      <c r="P15" s="30">
        <f>IF(P14="","",IF(COUNT($P$4:P14)=$L$9,"",P14+1))</f>
        <v>12</v>
      </c>
      <c r="Q15" s="10">
        <f t="shared" si="0"/>
        <v>42719</v>
      </c>
      <c r="R15" s="31" t="str">
        <f ca="1">IF(Q15="","",IFERROR(IF(VLOOKUP(Q15,BDD,2,0)="","",VLOOKUP(Q15,BDD,2,0)),""))</f>
        <v/>
      </c>
    </row>
    <row r="16" spans="1:20" ht="24" customHeight="1">
      <c r="F16" s="30" t="str">
        <f>IF(F15="","",IF(COUNT($F$4:F15)=$B$9,"",F15+1))</f>
        <v/>
      </c>
      <c r="G16" s="10" t="str">
        <f t="shared" si="1"/>
        <v/>
      </c>
      <c r="H16" s="31" t="str">
        <f>IF(G16="","",IFERROR(IF(VLOOKUP(G16,BDD,2,0)="","",VLOOKUP(G16,BDD,2,0)),""))</f>
        <v/>
      </c>
      <c r="P16" s="30">
        <f>IF(P15="","",IF(COUNT($P$4:P15)=$L$9,"",P15+1))</f>
        <v>13</v>
      </c>
      <c r="Q16" s="10">
        <f t="shared" si="0"/>
        <v>42750</v>
      </c>
      <c r="R16" s="31" t="str">
        <f ca="1">IF(Q16="","",IFERROR(IF(VLOOKUP(Q16,BDD,2,0)="","",VLOOKUP(Q16,BDD,2,0)),""))</f>
        <v/>
      </c>
    </row>
    <row r="17" spans="6:18" ht="24" customHeight="1">
      <c r="F17" s="30" t="str">
        <f>IF(F16="","",IF(COUNT($F$4:F16)=$B$9,"",F16+1))</f>
        <v/>
      </c>
      <c r="G17" s="10" t="str">
        <f t="shared" si="1"/>
        <v/>
      </c>
      <c r="H17" s="31" t="str">
        <f>IF(G17="","",IFERROR(IF(VLOOKUP(G17,BDD,2,0)="","",VLOOKUP(G17,BDD,2,0)),""))</f>
        <v/>
      </c>
      <c r="P17" s="30" t="str">
        <f>IF(P16="","",IF(COUNT($P$4:P16)=$L$9,"",P16+1))</f>
        <v/>
      </c>
      <c r="Q17" s="10" t="str">
        <f t="shared" si="0"/>
        <v/>
      </c>
      <c r="R17" s="31" t="str">
        <f>IF(Q17="","",IFERROR(IF(VLOOKUP(Q17,BDD,2,0)="","",VLOOKUP(Q17,BDD,2,0)),""))</f>
        <v/>
      </c>
    </row>
    <row r="18" spans="6:18" ht="24" customHeight="1">
      <c r="F18" s="30" t="str">
        <f>IF(F17="","",IF(COUNT($F$4:F17)=$B$9,"",F17+1))</f>
        <v/>
      </c>
      <c r="G18" s="10" t="str">
        <f t="shared" si="1"/>
        <v/>
      </c>
      <c r="H18" s="31" t="str">
        <f>IF(G18="","",IFERROR(IF(VLOOKUP(G18,BDD,2,0)="","",VLOOKUP(G18,BDD,2,0)),""))</f>
        <v/>
      </c>
      <c r="P18" s="30" t="str">
        <f>IF(P17="","",IF(COUNT($P$4:P17)=$L$9,"",P17+1))</f>
        <v/>
      </c>
      <c r="Q18" s="10" t="str">
        <f t="shared" si="0"/>
        <v/>
      </c>
      <c r="R18" s="31" t="str">
        <f>IF(Q18="","",IFERROR(IF(VLOOKUP(Q18,BDD,2,0)="","",VLOOKUP(Q18,BDD,2,0)),""))</f>
        <v/>
      </c>
    </row>
    <row r="19" spans="6:18" ht="24" customHeight="1">
      <c r="F19" s="30" t="str">
        <f>IF(F18="","",IF(COUNT($F$4:F18)=$B$9,"",F18+1))</f>
        <v/>
      </c>
      <c r="G19" s="10" t="str">
        <f t="shared" si="1"/>
        <v/>
      </c>
      <c r="H19" s="31" t="str">
        <f>IF(G19="","",IFERROR(IF(VLOOKUP(G19,BDD,2,0)="","",VLOOKUP(G19,BDD,2,0)),""))</f>
        <v/>
      </c>
      <c r="P19" s="30" t="str">
        <f>IF(P18="","",IF(COUNT($P$4:P18)=$L$9,"",P18+1))</f>
        <v/>
      </c>
      <c r="Q19" s="10" t="str">
        <f t="shared" si="0"/>
        <v/>
      </c>
      <c r="R19" s="31" t="str">
        <f>IF(Q19="","",IFERROR(IF(VLOOKUP(Q19,BDD,2,0)="","",VLOOKUP(Q19,BDD,2,0)),""))</f>
        <v/>
      </c>
    </row>
    <row r="20" spans="6:18" ht="24" customHeight="1">
      <c r="F20" s="30" t="str">
        <f>IF(F19="","",IF(COUNT($F$4:F19)=$B$9,"",F19+1))</f>
        <v/>
      </c>
      <c r="G20" s="10" t="str">
        <f t="shared" si="1"/>
        <v/>
      </c>
      <c r="H20" s="31" t="str">
        <f>IF(G20="","",IFERROR(IF(VLOOKUP(G20,BDD,2,0)="","",VLOOKUP(G20,BDD,2,0)),""))</f>
        <v/>
      </c>
      <c r="P20" s="30" t="str">
        <f>IF(P19="","",IF(COUNT($P$4:P19)=$L$9,"",P19+1))</f>
        <v/>
      </c>
      <c r="Q20" s="10" t="str">
        <f t="shared" si="0"/>
        <v/>
      </c>
      <c r="R20" s="31" t="str">
        <f>IF(Q20="","",IFERROR(IF(VLOOKUP(Q20,BDD,2,0)="","",VLOOKUP(Q20,BDD,2,0)),""))</f>
        <v/>
      </c>
    </row>
    <row r="21" spans="6:18" ht="24" customHeight="1">
      <c r="F21" s="30" t="str">
        <f>IF(F20="","",IF(COUNT($F$4:F20)=$B$9,"",F20+1))</f>
        <v/>
      </c>
      <c r="G21" s="10" t="str">
        <f t="shared" si="1"/>
        <v/>
      </c>
      <c r="H21" s="31" t="str">
        <f>IF(G21="","",IFERROR(IF(VLOOKUP(G21,BDD,2,0)="","",VLOOKUP(G21,BDD,2,0)),""))</f>
        <v/>
      </c>
      <c r="P21" s="30" t="str">
        <f>IF(P20="","",IF(COUNT($P$4:P20)=$L$9,"",P20+1))</f>
        <v/>
      </c>
      <c r="Q21" s="10" t="str">
        <f t="shared" si="0"/>
        <v/>
      </c>
      <c r="R21" s="31" t="str">
        <f>IF(Q21="","",IFERROR(IF(VLOOKUP(Q21,BDD,2,0)="","",VLOOKUP(Q21,BDD,2,0)),""))</f>
        <v/>
      </c>
    </row>
    <row r="22" spans="6:18" ht="24" customHeight="1">
      <c r="F22" s="30" t="str">
        <f>IF(F21="","",IF(COUNT($F$4:F21)=$B$9,"",F21+1))</f>
        <v/>
      </c>
      <c r="G22" s="10" t="str">
        <f t="shared" si="1"/>
        <v/>
      </c>
      <c r="H22" s="31" t="str">
        <f>IF(G22="","",IFERROR(IF(VLOOKUP(G22,BDD,2,0)="","",VLOOKUP(G22,BDD,2,0)),""))</f>
        <v/>
      </c>
      <c r="P22" s="30" t="str">
        <f>IF(P21="","",IF(COUNT($P$4:P21)=$L$9,"",P21+1))</f>
        <v/>
      </c>
      <c r="Q22" s="10" t="str">
        <f t="shared" si="0"/>
        <v/>
      </c>
      <c r="R22" s="31" t="str">
        <f>IF(Q22="","",IFERROR(IF(VLOOKUP(Q22,BDD,2,0)="","",VLOOKUP(Q22,BDD,2,0)),""))</f>
        <v/>
      </c>
    </row>
    <row r="23" spans="6:18" ht="24" customHeight="1">
      <c r="F23" s="30" t="str">
        <f>IF(F22="","",IF(COUNT($F$4:F22)=$B$9,"",F22+1))</f>
        <v/>
      </c>
      <c r="G23" s="10" t="str">
        <f t="shared" si="1"/>
        <v/>
      </c>
      <c r="H23" s="31" t="str">
        <f>IF(G23="","",IFERROR(IF(VLOOKUP(G23,BDD,2,0)="","",VLOOKUP(G23,BDD,2,0)),""))</f>
        <v/>
      </c>
      <c r="P23" s="30" t="str">
        <f>IF(P22="","",IF(COUNT($P$4:P22)=$L$9,"",P22+1))</f>
        <v/>
      </c>
      <c r="Q23" s="10" t="str">
        <f t="shared" si="0"/>
        <v/>
      </c>
      <c r="R23" s="31" t="str">
        <f>IF(Q23="","",IFERROR(IF(VLOOKUP(Q23,BDD,2,0)="","",VLOOKUP(Q23,BDD,2,0)),""))</f>
        <v/>
      </c>
    </row>
    <row r="24" spans="6:18" ht="24" customHeight="1">
      <c r="F24" s="30" t="str">
        <f>IF(F23="","",IF(COUNT($F$4:F23)=$B$9,"",F23+1))</f>
        <v/>
      </c>
      <c r="G24" s="10" t="str">
        <f t="shared" si="1"/>
        <v/>
      </c>
      <c r="H24" s="31" t="str">
        <f>IF(G24="","",IFERROR(IF(VLOOKUP(G24,BDD,2,0)="","",VLOOKUP(G24,BDD,2,0)),""))</f>
        <v/>
      </c>
      <c r="P24" s="30" t="str">
        <f>IF(P23="","",IF(COUNT($P$4:P23)=$L$9,"",P23+1))</f>
        <v/>
      </c>
      <c r="Q24" s="10" t="str">
        <f t="shared" si="0"/>
        <v/>
      </c>
      <c r="R24" s="31" t="str">
        <f>IF(Q24="","",IFERROR(IF(VLOOKUP(Q24,BDD,2,0)="","",VLOOKUP(Q24,BDD,2,0)),""))</f>
        <v/>
      </c>
    </row>
    <row r="25" spans="6:18" ht="24" customHeight="1">
      <c r="F25" s="30" t="str">
        <f>IF(F24="","",IF(COUNT($F$4:F24)=$B$9,"",F24+1))</f>
        <v/>
      </c>
      <c r="G25" s="10" t="str">
        <f t="shared" si="1"/>
        <v/>
      </c>
      <c r="H25" s="31" t="str">
        <f>IF(G25="","",IFERROR(IF(VLOOKUP(G25,BDD,2,0)="","",VLOOKUP(G25,BDD,2,0)),""))</f>
        <v/>
      </c>
      <c r="P25" s="30" t="str">
        <f>IF(P24="","",IF(COUNT($P$4:P24)=$L$9,"",P24+1))</f>
        <v/>
      </c>
      <c r="Q25" s="10" t="str">
        <f t="shared" si="0"/>
        <v/>
      </c>
      <c r="R25" s="31" t="str">
        <f>IF(Q25="","",IFERROR(IF(VLOOKUP(Q25,BDD,2,0)="","",VLOOKUP(Q25,BDD,2,0)),""))</f>
        <v/>
      </c>
    </row>
    <row r="26" spans="6:18" ht="24" customHeight="1">
      <c r="F26" s="30" t="str">
        <f>IF(F25="","",IF(COUNT($F$4:F25)=$B$9,"",F25+1))</f>
        <v/>
      </c>
      <c r="G26" s="10" t="str">
        <f t="shared" si="1"/>
        <v/>
      </c>
      <c r="H26" s="31" t="str">
        <f>IF(G26="","",IFERROR(IF(VLOOKUP(G26,BDD,2,0)="","",VLOOKUP(G26,BDD,2,0)),""))</f>
        <v/>
      </c>
      <c r="P26" s="30" t="str">
        <f>IF(P25="","",IF(COUNT($P$4:P25)=$L$9,"",P25+1))</f>
        <v/>
      </c>
      <c r="Q26" s="10" t="str">
        <f t="shared" si="0"/>
        <v/>
      </c>
      <c r="R26" s="31" t="str">
        <f>IF(Q26="","",IFERROR(IF(VLOOKUP(Q26,BDD,2,0)="","",VLOOKUP(Q26,BDD,2,0)),""))</f>
        <v/>
      </c>
    </row>
    <row r="27" spans="6:18" ht="24" customHeight="1">
      <c r="F27" s="30" t="str">
        <f>IF(F26="","",IF(COUNT($F$4:F26)=$B$9,"",F26+1))</f>
        <v/>
      </c>
      <c r="G27" s="10" t="str">
        <f t="shared" si="1"/>
        <v/>
      </c>
      <c r="H27" s="31" t="str">
        <f>IF(G27="","",IFERROR(IF(VLOOKUP(G27,BDD,2,0)="","",VLOOKUP(G27,BDD,2,0)),""))</f>
        <v/>
      </c>
      <c r="P27" s="30" t="str">
        <f>IF(P26="","",IF(COUNT($P$4:P26)=$L$9,"",P26+1))</f>
        <v/>
      </c>
      <c r="Q27" s="10" t="str">
        <f t="shared" si="0"/>
        <v/>
      </c>
      <c r="R27" s="31" t="str">
        <f>IF(Q27="","",IFERROR(IF(VLOOKUP(Q27,BDD,2,0)="","",VLOOKUP(Q27,BDD,2,0)),""))</f>
        <v/>
      </c>
    </row>
    <row r="28" spans="6:18" ht="24" customHeight="1"/>
    <row r="29" spans="6:18" ht="24" customHeight="1"/>
    <row r="30" spans="6:18" ht="24" customHeight="1"/>
    <row r="31" spans="6:18" ht="24" customHeight="1"/>
    <row r="32" spans="6:18" ht="24" customHeight="1"/>
  </sheetData>
  <mergeCells count="5">
    <mergeCell ref="B2:D2"/>
    <mergeCell ref="F2:H2"/>
    <mergeCell ref="B12:D12"/>
    <mergeCell ref="L2:N2"/>
    <mergeCell ref="P2:R2"/>
  </mergeCells>
  <conditionalFormatting sqref="F4:H27">
    <cfRule type="expression" dxfId="9" priority="2">
      <formula>$F4&lt;&gt;""</formula>
    </cfRule>
  </conditionalFormatting>
  <conditionalFormatting sqref="P4:R27">
    <cfRule type="expression" dxfId="8" priority="1">
      <formula>$P4&lt;&gt;""</formula>
    </cfRule>
  </conditionalFormatting>
  <dataValidations count="1">
    <dataValidation type="list" allowBlank="1" showInputMessage="1" showErrorMessage="1" sqref="B12:D12">
      <formula1>"Premièrs Jours,Dérnièrs Jours"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T32"/>
  <sheetViews>
    <sheetView showGridLines="0" workbookViewId="0"/>
  </sheetViews>
  <sheetFormatPr defaultRowHeight="20.25" customHeight="1"/>
  <cols>
    <col min="1" max="1" width="1.140625" style="2" customWidth="1"/>
    <col min="2" max="2" width="6" style="2" customWidth="1"/>
    <col min="3" max="3" width="3.7109375" style="2" customWidth="1"/>
    <col min="4" max="4" width="9.28515625" style="2" customWidth="1"/>
    <col min="5" max="5" width="1.140625" style="2" customWidth="1"/>
    <col min="6" max="6" width="3" style="3" customWidth="1"/>
    <col min="7" max="7" width="10.7109375" style="9" customWidth="1"/>
    <col min="8" max="8" width="11.5703125" style="2" customWidth="1"/>
    <col min="9" max="9" width="1.140625" style="2" customWidth="1"/>
    <col min="10" max="10" width="47" style="2" customWidth="1"/>
    <col min="11" max="11" width="1.140625" style="2" customWidth="1"/>
    <col min="12" max="12" width="6" style="2" customWidth="1"/>
    <col min="13" max="13" width="3.7109375" style="2" customWidth="1"/>
    <col min="14" max="14" width="9.28515625" style="2" customWidth="1"/>
    <col min="15" max="15" width="1.140625" style="2" customWidth="1"/>
    <col min="16" max="16" width="3" style="3" customWidth="1"/>
    <col min="17" max="17" width="10.7109375" style="9" customWidth="1"/>
    <col min="18" max="18" width="11.5703125" style="2" customWidth="1"/>
    <col min="19" max="19" width="1.140625" style="2" customWidth="1"/>
    <col min="20" max="20" width="47" style="2" customWidth="1"/>
    <col min="21" max="16384" width="9.140625" style="2"/>
  </cols>
  <sheetData>
    <row r="1" spans="2:20" ht="4.5" customHeight="1"/>
    <row r="2" spans="2:20" ht="30.75" customHeight="1">
      <c r="B2" s="21" t="s">
        <v>22</v>
      </c>
      <c r="C2" s="21"/>
      <c r="D2" s="21"/>
      <c r="F2" s="17" t="s">
        <v>30</v>
      </c>
      <c r="G2" s="17"/>
      <c r="H2" s="17"/>
      <c r="J2" s="22" t="s">
        <v>31</v>
      </c>
      <c r="L2" s="21" t="s">
        <v>22</v>
      </c>
      <c r="M2" s="21"/>
      <c r="N2" s="21"/>
      <c r="P2" s="27" t="s">
        <v>34</v>
      </c>
      <c r="Q2" s="27"/>
      <c r="R2" s="27"/>
      <c r="T2" s="22" t="s">
        <v>33</v>
      </c>
    </row>
    <row r="3" spans="2:20" ht="4.5" customHeight="1"/>
    <row r="4" spans="2:20" ht="24" customHeight="1">
      <c r="B4" s="23" t="s">
        <v>16</v>
      </c>
      <c r="C4" s="24"/>
      <c r="D4" s="24"/>
      <c r="F4" s="30">
        <f>C5</f>
        <v>1</v>
      </c>
      <c r="G4" s="10">
        <f>IFERROR(DATE($D$6,F4,IF($B$12&lt;=DAY(DATE($D$6,F4+1,0)),$B$12,DAY(DATE($D$6,F4+1,0)))),"")</f>
        <v>42378</v>
      </c>
      <c r="H4" s="31">
        <f ca="1">IF(G4="","",IFERROR(IF(VLOOKUP(G4,BDD,2,0)="",0,VLOOKUP(G4,BDD,2,0)),0))</f>
        <v>0.47410883662414494</v>
      </c>
      <c r="L4" s="23" t="s">
        <v>16</v>
      </c>
      <c r="M4" s="24"/>
      <c r="N4" s="24"/>
      <c r="P4" s="30">
        <f>M5</f>
        <v>1</v>
      </c>
      <c r="Q4" s="32">
        <f>IFERROR(DATE(N6,P4,1),"")</f>
        <v>42370</v>
      </c>
      <c r="R4" s="31">
        <f t="array" aca="1" ref="R4" ca="1">IFERROR(AVERAGE(IF((MONTH(jour)=MONTH(Q4))*(YEAR(jour)=YEAR(Q4)),prod)),0)</f>
        <v>0.48266841241323372</v>
      </c>
    </row>
    <row r="5" spans="2:20" ht="24" customHeight="1">
      <c r="B5" s="20" t="s">
        <v>2</v>
      </c>
      <c r="C5" s="19">
        <v>1</v>
      </c>
      <c r="D5" s="13" t="str">
        <f>INDEX(mois,C5,1)</f>
        <v>Janvier</v>
      </c>
      <c r="F5" s="30">
        <f>IF(F4="","",IF(COUNT($F$4:F4)=$B$9,"",F4+1))</f>
        <v>2</v>
      </c>
      <c r="G5" s="10">
        <f>IF(F5="","",DATE(YEAR($G$4)+F5-1,MONTH($G$4),DAY($G$4)))</f>
        <v>42744</v>
      </c>
      <c r="H5" s="31" t="str">
        <f ca="1">IF(G5="","",IFERROR(IF(VLOOKUP(G5,BDD,2,0)="","",VLOOKUP(G5,BDD,2,0)),""))</f>
        <v/>
      </c>
      <c r="L5" s="20" t="s">
        <v>2</v>
      </c>
      <c r="M5" s="19">
        <v>1</v>
      </c>
      <c r="N5" s="13" t="str">
        <f>INDEX(mois,M5,1)</f>
        <v>Janvier</v>
      </c>
      <c r="P5" s="30">
        <f>IF(P4="","",IF(COUNT($P$4:P4)=$L$9,"",P4+1))</f>
        <v>2</v>
      </c>
      <c r="Q5" s="32">
        <f>IF(P5="","",DATE(YEAR($Q$4)+P5-1,MONTH($Q$4),DAY($Q$4)))</f>
        <v>42736</v>
      </c>
      <c r="R5" s="31" t="str">
        <f t="array" aca="1" ref="R5" ca="1">IF(P5="","",IFERROR(IF(AVERAGE(IF((MONTH(jour)=MONTH(Q5))*(YEAR(jour)=YEAR(Q5)),prod))=0,"",AVERAGE(IF((MONTH(jour)=MONTH(Q5))*(YEAR(jour)=YEAR(Q5)),prod))),""))</f>
        <v/>
      </c>
    </row>
    <row r="6" spans="2:20" ht="24" customHeight="1">
      <c r="B6" s="20" t="s">
        <v>21</v>
      </c>
      <c r="C6" s="12"/>
      <c r="D6" s="14">
        <v>2016</v>
      </c>
      <c r="F6" s="30">
        <f>IF(F5="","",IF(COUNT($F$4:F5)=$B$9,"",F5+1))</f>
        <v>3</v>
      </c>
      <c r="G6" s="10">
        <f t="shared" ref="G6:G18" si="0">IF(F6="","",DATE(YEAR($G$4)+F6-1,MONTH($G$4),DAY($G$4)))</f>
        <v>43109</v>
      </c>
      <c r="H6" s="31" t="str">
        <f ca="1">IF(G6="","",IFERROR(IF(VLOOKUP(G6,BDD,2,0)="","",VLOOKUP(G6,BDD,2,0)),""))</f>
        <v/>
      </c>
      <c r="L6" s="20" t="s">
        <v>21</v>
      </c>
      <c r="M6" s="12"/>
      <c r="N6" s="14">
        <v>2016</v>
      </c>
      <c r="P6" s="30">
        <f>IF(P5="","",IF(COUNT($P$4:P5)=$L$9,"",P5+1))</f>
        <v>3</v>
      </c>
      <c r="Q6" s="32">
        <f t="shared" ref="Q6:Q18" si="1">IF(P6="","",DATE(YEAR($Q$4)+P6-1,MONTH($Q$4),DAY($Q$4)))</f>
        <v>43101</v>
      </c>
      <c r="R6" s="31" t="str">
        <f t="array" aca="1" ref="R6" ca="1">IF(P6="","",IFERROR(IF(AVERAGE(IF((MONTH(jour)=MONTH(Q6))*(YEAR(jour)=YEAR(Q6)),prod))=0,"",AVERAGE(IF((MONTH(jour)=MONTH(Q6))*(YEAR(jour)=YEAR(Q6)),prod))),""))</f>
        <v/>
      </c>
    </row>
    <row r="7" spans="2:20" ht="24" customHeight="1">
      <c r="B7" s="20"/>
      <c r="C7" s="20"/>
      <c r="D7" s="20"/>
      <c r="F7" s="30">
        <f>IF(F6="","",IF(COUNT($F$4:F6)=$B$9,"",F6+1))</f>
        <v>4</v>
      </c>
      <c r="G7" s="10">
        <f t="shared" si="0"/>
        <v>43474</v>
      </c>
      <c r="H7" s="31" t="str">
        <f ca="1">IF(G7="","",IFERROR(IF(VLOOKUP(G7,BDD,2,0)="","",VLOOKUP(G7,BDD,2,0)),""))</f>
        <v/>
      </c>
      <c r="L7" s="20"/>
      <c r="M7" s="20"/>
      <c r="N7" s="20"/>
      <c r="P7" s="30">
        <f>IF(P6="","",IF(COUNT($P$4:P6)=$L$9,"",P6+1))</f>
        <v>4</v>
      </c>
      <c r="Q7" s="32">
        <f t="shared" si="1"/>
        <v>43466</v>
      </c>
      <c r="R7" s="31" t="str">
        <f t="array" aca="1" ref="R7" ca="1">IF(P7="","",IFERROR(IF(AVERAGE(IF((MONTH(jour)=MONTH(Q7))*(YEAR(jour)=YEAR(Q7)),prod))=0,"",AVERAGE(IF((MONTH(jour)=MONTH(Q7))*(YEAR(jour)=YEAR(Q7)),prod))),""))</f>
        <v/>
      </c>
    </row>
    <row r="8" spans="2:20" ht="24" customHeight="1">
      <c r="B8" s="23" t="s">
        <v>23</v>
      </c>
      <c r="C8" s="23"/>
      <c r="D8" s="23"/>
      <c r="F8" s="30">
        <f>IF(F7="","",IF(COUNT($F$4:F7)=$B$9,"",F7+1))</f>
        <v>5</v>
      </c>
      <c r="G8" s="10">
        <f t="shared" si="0"/>
        <v>43839</v>
      </c>
      <c r="H8" s="31" t="str">
        <f ca="1">IF(G8="","",IFERROR(IF(VLOOKUP(G8,BDD,2,0)="","",VLOOKUP(G8,BDD,2,0)),""))</f>
        <v/>
      </c>
      <c r="L8" s="23" t="s">
        <v>23</v>
      </c>
      <c r="M8" s="23"/>
      <c r="N8" s="23"/>
      <c r="P8" s="30">
        <f>IF(P7="","",IF(COUNT($P$4:P7)=$L$9,"",P7+1))</f>
        <v>5</v>
      </c>
      <c r="Q8" s="32">
        <f t="shared" si="1"/>
        <v>43831</v>
      </c>
      <c r="R8" s="31" t="str">
        <f t="array" aca="1" ref="R8" ca="1">IF(P8="","",IFERROR(IF(AVERAGE(IF((MONTH(jour)=MONTH(Q8))*(YEAR(jour)=YEAR(Q8)),prod))=0,"",AVERAGE(IF((MONTH(jour)=MONTH(Q8))*(YEAR(jour)=YEAR(Q8)),prod))),""))</f>
        <v/>
      </c>
    </row>
    <row r="9" spans="2:20" ht="24" customHeight="1">
      <c r="B9" s="14">
        <v>5</v>
      </c>
      <c r="C9" s="12"/>
      <c r="D9" s="25" t="s">
        <v>32</v>
      </c>
      <c r="F9" s="30" t="str">
        <f>IF(F8="","",IF(COUNT($F$4:F8)=$B$9,"",F8+1))</f>
        <v/>
      </c>
      <c r="G9" s="10" t="str">
        <f t="shared" si="0"/>
        <v/>
      </c>
      <c r="H9" s="31" t="str">
        <f>IF(G9="","",IFERROR(IF(VLOOKUP(G9,BDD,2,0)="","",VLOOKUP(G9,BDD,2,0)),""))</f>
        <v/>
      </c>
      <c r="L9" s="14">
        <v>15</v>
      </c>
      <c r="M9" s="12"/>
      <c r="N9" s="25" t="s">
        <v>32</v>
      </c>
      <c r="P9" s="30">
        <f>IF(P8="","",IF(COUNT($P$4:P8)=$L$9,"",P8+1))</f>
        <v>6</v>
      </c>
      <c r="Q9" s="32">
        <f t="shared" si="1"/>
        <v>44197</v>
      </c>
      <c r="R9" s="31" t="str">
        <f t="array" aca="1" ref="R9" ca="1">IF(P9="","",IFERROR(IF(AVERAGE(IF((MONTH(jour)=MONTH(Q9))*(YEAR(jour)=YEAR(Q9)),prod))=0,"",AVERAGE(IF((MONTH(jour)=MONTH(Q9))*(YEAR(jour)=YEAR(Q9)),prod))),""))</f>
        <v/>
      </c>
    </row>
    <row r="10" spans="2:20" ht="24" customHeight="1">
      <c r="B10" s="20"/>
      <c r="C10" s="20"/>
      <c r="D10" s="20"/>
      <c r="F10" s="30" t="str">
        <f>IF(F9="","",IF(COUNT($F$4:F9)=$B$9,"",F9+1))</f>
        <v/>
      </c>
      <c r="G10" s="10" t="str">
        <f t="shared" si="0"/>
        <v/>
      </c>
      <c r="H10" s="31" t="str">
        <f>IF(G10="","",IFERROR(IF(VLOOKUP(G10,BDD,2,0)="","",VLOOKUP(G10,BDD,2,0)),""))</f>
        <v/>
      </c>
      <c r="L10" s="20"/>
      <c r="M10" s="20"/>
      <c r="N10" s="20"/>
      <c r="P10" s="30">
        <f>IF(P9="","",IF(COUNT($P$4:P9)=$L$9,"",P9+1))</f>
        <v>7</v>
      </c>
      <c r="Q10" s="32">
        <f t="shared" si="1"/>
        <v>44562</v>
      </c>
      <c r="R10" s="31" t="str">
        <f t="array" aca="1" ref="R10" ca="1">IF(P10="","",IFERROR(IF(AVERAGE(IF((MONTH(jour)=MONTH(Q10))*(YEAR(jour)=YEAR(Q10)),prod))=0,"",AVERAGE(IF((MONTH(jour)=MONTH(Q10))*(YEAR(jour)=YEAR(Q10)),prod))),""))</f>
        <v/>
      </c>
    </row>
    <row r="11" spans="2:20" ht="24" customHeight="1">
      <c r="B11" s="23" t="s">
        <v>24</v>
      </c>
      <c r="C11" s="23"/>
      <c r="D11" s="23"/>
      <c r="F11" s="30" t="str">
        <f>IF(F10="","",IF(COUNT($F$4:F10)=$B$9,"",F10+1))</f>
        <v/>
      </c>
      <c r="G11" s="10" t="str">
        <f t="shared" si="0"/>
        <v/>
      </c>
      <c r="H11" s="31" t="str">
        <f>IF(G11="","",IFERROR(IF(VLOOKUP(G11,BDD,2,0)="","",VLOOKUP(G11,BDD,2,0)),""))</f>
        <v/>
      </c>
      <c r="L11" s="20"/>
      <c r="M11" s="20"/>
      <c r="N11" s="20"/>
      <c r="P11" s="30">
        <f>IF(P10="","",IF(COUNT($P$4:P10)=$L$9,"",P10+1))</f>
        <v>8</v>
      </c>
      <c r="Q11" s="32">
        <f t="shared" si="1"/>
        <v>44927</v>
      </c>
      <c r="R11" s="31" t="str">
        <f t="array" aca="1" ref="R11" ca="1">IF(P11="","",IFERROR(IF(AVERAGE(IF((MONTH(jour)=MONTH(Q11))*(YEAR(jour)=YEAR(Q11)),prod))=0,"",AVERAGE(IF((MONTH(jour)=MONTH(Q11))*(YEAR(jour)=YEAR(Q11)),prod))),""))</f>
        <v/>
      </c>
    </row>
    <row r="12" spans="2:20" ht="24" customHeight="1">
      <c r="B12" s="14">
        <v>9</v>
      </c>
      <c r="C12" s="12"/>
      <c r="D12" s="25" t="s">
        <v>27</v>
      </c>
      <c r="F12" s="30" t="str">
        <f>IF(F11="","",IF(COUNT($F$4:F11)=$B$9,"",F11+1))</f>
        <v/>
      </c>
      <c r="G12" s="10" t="str">
        <f t="shared" si="0"/>
        <v/>
      </c>
      <c r="H12" s="31" t="str">
        <f>IF(G12="","",IFERROR(IF(VLOOKUP(G12,BDD,2,0)="","",VLOOKUP(G12,BDD,2,0)),""))</f>
        <v/>
      </c>
      <c r="L12" s="20"/>
      <c r="M12" s="20"/>
      <c r="N12" s="20"/>
      <c r="P12" s="30">
        <f>IF(P11="","",IF(COUNT($P$4:P11)=$L$9,"",P11+1))</f>
        <v>9</v>
      </c>
      <c r="Q12" s="32">
        <f t="shared" si="1"/>
        <v>45292</v>
      </c>
      <c r="R12" s="31" t="str">
        <f t="array" aca="1" ref="R12" ca="1">IF(P12="","",IFERROR(IF(AVERAGE(IF((MONTH(jour)=MONTH(Q12))*(YEAR(jour)=YEAR(Q12)),prod))=0,"",AVERAGE(IF((MONTH(jour)=MONTH(Q12))*(YEAR(jour)=YEAR(Q12)),prod))),""))</f>
        <v/>
      </c>
    </row>
    <row r="13" spans="2:20" ht="24" customHeight="1">
      <c r="B13" s="23" t="s">
        <v>25</v>
      </c>
      <c r="C13" s="23"/>
      <c r="D13" s="23"/>
      <c r="F13" s="30" t="str">
        <f>IF(F12="","",IF(COUNT($F$4:F12)=$B$9,"",F12+1))</f>
        <v/>
      </c>
      <c r="G13" s="10" t="str">
        <f t="shared" si="0"/>
        <v/>
      </c>
      <c r="H13" s="31" t="str">
        <f>IF(G13="","",IFERROR(IF(VLOOKUP(G13,BDD,2,0)="","",VLOOKUP(G13,BDD,2,0)),""))</f>
        <v/>
      </c>
      <c r="L13" s="20"/>
      <c r="M13" s="20"/>
      <c r="N13" s="20"/>
      <c r="P13" s="30">
        <f>IF(P12="","",IF(COUNT($P$4:P12)=$L$9,"",P12+1))</f>
        <v>10</v>
      </c>
      <c r="Q13" s="32">
        <f t="shared" si="1"/>
        <v>45658</v>
      </c>
      <c r="R13" s="31" t="str">
        <f t="array" aca="1" ref="R13" ca="1">IF(P13="","",IFERROR(IF(AVERAGE(IF((MONTH(jour)=MONTH(Q13))*(YEAR(jour)=YEAR(Q13)),prod))=0,"",AVERAGE(IF((MONTH(jour)=MONTH(Q13))*(YEAR(jour)=YEAR(Q13)),prod))),""))</f>
        <v/>
      </c>
    </row>
    <row r="14" spans="2:20" ht="24" customHeight="1">
      <c r="B14" s="20"/>
      <c r="C14" s="20"/>
      <c r="D14" s="20"/>
      <c r="F14" s="30" t="str">
        <f>IF(F13="","",IF(COUNT($F$4:F13)=$B$9,"",F13+1))</f>
        <v/>
      </c>
      <c r="G14" s="10" t="str">
        <f t="shared" si="0"/>
        <v/>
      </c>
      <c r="H14" s="31" t="str">
        <f>IF(G14="","",IFERROR(IF(VLOOKUP(G14,BDD,2,0)="","",VLOOKUP(G14,BDD,2,0)),""))</f>
        <v/>
      </c>
      <c r="L14" s="20"/>
      <c r="M14" s="20"/>
      <c r="N14" s="20"/>
      <c r="P14" s="30">
        <f>IF(P13="","",IF(COUNT($P$4:P13)=$L$9,"",P13+1))</f>
        <v>11</v>
      </c>
      <c r="Q14" s="32">
        <f t="shared" si="1"/>
        <v>46023</v>
      </c>
      <c r="R14" s="31" t="str">
        <f t="array" aca="1" ref="R14" ca="1">IF(P14="","",IFERROR(IF(AVERAGE(IF((MONTH(jour)=MONTH(Q14))*(YEAR(jour)=YEAR(Q14)),prod))=0,"",AVERAGE(IF((MONTH(jour)=MONTH(Q14))*(YEAR(jour)=YEAR(Q14)),prod))),""))</f>
        <v/>
      </c>
    </row>
    <row r="15" spans="2:20" ht="24" customHeight="1">
      <c r="B15" s="20"/>
      <c r="C15" s="20"/>
      <c r="D15" s="20"/>
      <c r="F15" s="30" t="str">
        <f>IF(F14="","",IF(COUNT($F$4:F14)=$B$9,"",F14+1))</f>
        <v/>
      </c>
      <c r="G15" s="10" t="str">
        <f t="shared" si="0"/>
        <v/>
      </c>
      <c r="H15" s="31" t="str">
        <f>IF(G15="","",IFERROR(IF(VLOOKUP(G15,BDD,2,0)="","",VLOOKUP(G15,BDD,2,0)),""))</f>
        <v/>
      </c>
      <c r="L15" s="20"/>
      <c r="M15" s="20"/>
      <c r="N15" s="20"/>
      <c r="P15" s="30">
        <f>IF(P14="","",IF(COUNT($P$4:P14)=$L$9,"",P14+1))</f>
        <v>12</v>
      </c>
      <c r="Q15" s="32">
        <f t="shared" si="1"/>
        <v>46388</v>
      </c>
      <c r="R15" s="31" t="str">
        <f t="array" aca="1" ref="R15" ca="1">IF(P15="","",IFERROR(IF(AVERAGE(IF((MONTH(jour)=MONTH(Q15))*(YEAR(jour)=YEAR(Q15)),prod))=0,"",AVERAGE(IF((MONTH(jour)=MONTH(Q15))*(YEAR(jour)=YEAR(Q15)),prod))),""))</f>
        <v/>
      </c>
    </row>
    <row r="16" spans="2:20" ht="24" customHeight="1">
      <c r="F16" s="30" t="str">
        <f>IF(F15="","",IF(COUNT($F$4:F15)=$B$9,"",F15+1))</f>
        <v/>
      </c>
      <c r="G16" s="10" t="str">
        <f t="shared" si="0"/>
        <v/>
      </c>
      <c r="H16" s="31" t="str">
        <f>IF(G16="","",IFERROR(IF(VLOOKUP(G16,BDD,2,0)="","",VLOOKUP(G16,BDD,2,0)),""))</f>
        <v/>
      </c>
      <c r="P16" s="30">
        <f>IF(P15="","",IF(COUNT($P$4:P15)=$L$9,"",P15+1))</f>
        <v>13</v>
      </c>
      <c r="Q16" s="32">
        <f t="shared" si="1"/>
        <v>46753</v>
      </c>
      <c r="R16" s="31" t="str">
        <f t="array" aca="1" ref="R16" ca="1">IF(P16="","",IFERROR(IF(AVERAGE(IF((MONTH(jour)=MONTH(Q16))*(YEAR(jour)=YEAR(Q16)),prod))=0,"",AVERAGE(IF((MONTH(jour)=MONTH(Q16))*(YEAR(jour)=YEAR(Q16)),prod))),""))</f>
        <v/>
      </c>
    </row>
    <row r="17" spans="6:18" ht="24" customHeight="1">
      <c r="F17" s="30" t="str">
        <f>IF(F16="","",IF(COUNT($F$4:F16)=$B$9,"",F16+1))</f>
        <v/>
      </c>
      <c r="G17" s="10" t="str">
        <f t="shared" si="0"/>
        <v/>
      </c>
      <c r="H17" s="31" t="str">
        <f>IF(G17="","",IFERROR(IF(VLOOKUP(G17,BDD,2,0)="","",VLOOKUP(G17,BDD,2,0)),""))</f>
        <v/>
      </c>
      <c r="P17" s="30">
        <f>IF(P16="","",IF(COUNT($P$4:P16)=$L$9,"",P16+1))</f>
        <v>14</v>
      </c>
      <c r="Q17" s="32">
        <f t="shared" si="1"/>
        <v>47119</v>
      </c>
      <c r="R17" s="31" t="str">
        <f t="array" aca="1" ref="R17" ca="1">IF(P17="","",IFERROR(IF(AVERAGE(IF((MONTH(jour)=MONTH(Q17))*(YEAR(jour)=YEAR(Q17)),prod))=0,"",AVERAGE(IF((MONTH(jour)=MONTH(Q17))*(YEAR(jour)=YEAR(Q17)),prod))),""))</f>
        <v/>
      </c>
    </row>
    <row r="18" spans="6:18" ht="24" customHeight="1">
      <c r="F18" s="30" t="str">
        <f>IF(F17="","",IF(COUNT($F$4:F17)=$B$9,"",F17+1))</f>
        <v/>
      </c>
      <c r="G18" s="10" t="str">
        <f t="shared" si="0"/>
        <v/>
      </c>
      <c r="H18" s="31" t="str">
        <f>IF(G18="","",IFERROR(IF(VLOOKUP(G18,BDD,2,0)="","",VLOOKUP(G18,BDD,2,0)),""))</f>
        <v/>
      </c>
      <c r="P18" s="30">
        <f>IF(P17="","",IF(COUNT($P$4:P17)=$L$9,"",P17+1))</f>
        <v>15</v>
      </c>
      <c r="Q18" s="32">
        <f t="shared" si="1"/>
        <v>47484</v>
      </c>
      <c r="R18" s="31" t="str">
        <f t="array" aca="1" ref="R18" ca="1">IF(P18="","",IFERROR(IF(AVERAGE(IF((MONTH(jour)=MONTH(Q18))*(YEAR(jour)=YEAR(Q18)),prod))=0,"",AVERAGE(IF((MONTH(jour)=MONTH(Q18))*(YEAR(jour)=YEAR(Q18)),prod))),""))</f>
        <v/>
      </c>
    </row>
    <row r="19" spans="6:18" ht="24" customHeight="1">
      <c r="F19" s="18"/>
      <c r="G19" s="2"/>
      <c r="P19" s="2"/>
      <c r="Q19" s="2"/>
    </row>
    <row r="20" spans="6:18" ht="24" customHeight="1">
      <c r="F20" s="18"/>
      <c r="G20" s="2"/>
      <c r="P20" s="2"/>
      <c r="Q20" s="2"/>
    </row>
    <row r="21" spans="6:18" ht="24" customHeight="1">
      <c r="F21" s="18"/>
      <c r="G21" s="2"/>
      <c r="P21" s="2"/>
      <c r="Q21" s="2"/>
    </row>
    <row r="22" spans="6:18" ht="24" customHeight="1">
      <c r="F22" s="18"/>
      <c r="G22" s="2"/>
      <c r="P22" s="2"/>
      <c r="Q22" s="2"/>
    </row>
    <row r="23" spans="6:18" ht="24" customHeight="1">
      <c r="F23" s="18"/>
      <c r="G23" s="2"/>
      <c r="P23" s="2"/>
      <c r="Q23" s="2"/>
    </row>
    <row r="24" spans="6:18" ht="24" customHeight="1">
      <c r="F24" s="18"/>
      <c r="G24" s="2"/>
      <c r="P24" s="2"/>
      <c r="Q24" s="2"/>
    </row>
    <row r="25" spans="6:18" ht="24" customHeight="1">
      <c r="F25" s="18"/>
      <c r="G25" s="2"/>
      <c r="P25" s="2"/>
      <c r="Q25" s="2"/>
    </row>
    <row r="26" spans="6:18" ht="24" customHeight="1">
      <c r="F26" s="18"/>
      <c r="G26" s="2"/>
      <c r="P26" s="2"/>
      <c r="Q26" s="2"/>
    </row>
    <row r="27" spans="6:18" ht="24" customHeight="1">
      <c r="F27" s="18"/>
      <c r="G27" s="2"/>
      <c r="P27" s="2"/>
      <c r="Q27" s="2"/>
    </row>
    <row r="28" spans="6:18" ht="24" customHeight="1"/>
    <row r="29" spans="6:18" ht="24" customHeight="1"/>
    <row r="30" spans="6:18" ht="24" customHeight="1"/>
    <row r="31" spans="6:18" ht="24" customHeight="1"/>
    <row r="32" spans="6:18" ht="24" customHeight="1"/>
  </sheetData>
  <mergeCells count="4">
    <mergeCell ref="B2:D2"/>
    <mergeCell ref="F2:H2"/>
    <mergeCell ref="L2:N2"/>
    <mergeCell ref="P2:R2"/>
  </mergeCells>
  <conditionalFormatting sqref="F4:F27 G4:H18">
    <cfRule type="expression" dxfId="2" priority="3">
      <formula>$F4&lt;&gt;""</formula>
    </cfRule>
  </conditionalFormatting>
  <conditionalFormatting sqref="P4:R18">
    <cfRule type="expression" dxfId="1" priority="2">
      <formula>$P4&lt;&gt;""</formula>
    </cfRule>
  </conditionalFormatting>
  <conditionalFormatting sqref="Q4">
    <cfRule type="expression" dxfId="0" priority="1">
      <formula>$O4&lt;&gt;""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BDD</vt:lpstr>
      <vt:lpstr>Graph1</vt:lpstr>
      <vt:lpstr>Graph2</vt:lpstr>
      <vt:lpstr>Graph3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Saban AKMAN</cp:lastModifiedBy>
  <dcterms:created xsi:type="dcterms:W3CDTF">2016-04-03T16:22:37Z</dcterms:created>
  <dcterms:modified xsi:type="dcterms:W3CDTF">2016-04-03T20:42:35Z</dcterms:modified>
</cp:coreProperties>
</file>