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bookViews>
    <workbookView xWindow="0" yWindow="0" windowWidth="15360" windowHeight="7155" tabRatio="816"/>
  </bookViews>
  <sheets>
    <sheet name="CA 2016 SAS PRESTOCAB FRANCE" sheetId="1" r:id="rId1"/>
    <sheet name="Données" sheetId="5" r:id="rId2"/>
  </sheets>
  <definedNames>
    <definedName name="_dec2010">#REF!</definedName>
    <definedName name="_fev2011">#REF!</definedName>
    <definedName name="_xlnm._FilterDatabase" localSheetId="1" hidden="1">Données!$A$1:$E$266</definedName>
    <definedName name="_jan2011">#REF!</definedName>
    <definedName name="_mai2011">#REF!</definedName>
    <definedName name="_nov2010">#REF!</definedName>
    <definedName name="_oct2010">#REF!</definedName>
    <definedName name="avril2011">#REF!</definedName>
    <definedName name="JUIL2010">#REF!</definedName>
    <definedName name="juin2011">#REF!</definedName>
    <definedName name="mars2011">#REF!</definedName>
    <definedName name="Nomenclature">#REF!</definedName>
    <definedName name="sept2010">#REF!</definedName>
    <definedName name="SourceTCD">'CA 2016 SAS PRESTOCAB FRANCE'!$A$3:$H$41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 l="1"/>
  <c r="B3" i="5"/>
  <c r="A39" i="5"/>
  <c r="A38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2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4" i="5"/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2" i="5"/>
</calcChain>
</file>

<file path=xl/sharedStrings.xml><?xml version="1.0" encoding="utf-8"?>
<sst xmlns="http://schemas.openxmlformats.org/spreadsheetml/2006/main" count="69" uniqueCount="50">
  <si>
    <t>DESIGNATION PRODUITS</t>
  </si>
  <si>
    <t>QTE</t>
  </si>
  <si>
    <t>PV</t>
  </si>
  <si>
    <t>CA</t>
  </si>
  <si>
    <t>BG16</t>
  </si>
  <si>
    <t>IC01C00</t>
  </si>
  <si>
    <t>BG15</t>
  </si>
  <si>
    <t>AC03</t>
  </si>
  <si>
    <t>BG17</t>
  </si>
  <si>
    <t>O03-2</t>
  </si>
  <si>
    <t>P202</t>
  </si>
  <si>
    <t>OND05</t>
  </si>
  <si>
    <t>IC01</t>
  </si>
  <si>
    <t>BIOL04</t>
  </si>
  <si>
    <t>ECV01</t>
  </si>
  <si>
    <t>AC27C00</t>
  </si>
  <si>
    <t>DBT01</t>
  </si>
  <si>
    <t>CENT127A</t>
  </si>
  <si>
    <t>CENT121A</t>
  </si>
  <si>
    <t>NORDYNE</t>
  </si>
  <si>
    <t>FIN 1W2C</t>
  </si>
  <si>
    <t>6LA11973</t>
  </si>
  <si>
    <t>6LA37019</t>
  </si>
  <si>
    <t>HAWKER POWER</t>
  </si>
  <si>
    <t>ENERSYS ZOO</t>
  </si>
  <si>
    <t>6LA11944</t>
  </si>
  <si>
    <t>6LA11950</t>
  </si>
  <si>
    <t>6LA11919</t>
  </si>
  <si>
    <t>6LA11940</t>
  </si>
  <si>
    <t>6LA11952</t>
  </si>
  <si>
    <t>6LA11943</t>
  </si>
  <si>
    <t>6LA11951</t>
  </si>
  <si>
    <t>Divers</t>
  </si>
  <si>
    <t>Prevision CA/mois</t>
  </si>
  <si>
    <t>TOTAL</t>
  </si>
  <si>
    <t>Mois</t>
  </si>
  <si>
    <t>6LA11944 CMS SEUL</t>
  </si>
  <si>
    <t>AC01E00</t>
  </si>
  <si>
    <t>BG15G00</t>
  </si>
  <si>
    <t>BG16B00</t>
  </si>
  <si>
    <t>BG23C00</t>
  </si>
  <si>
    <t>BH07A00</t>
  </si>
  <si>
    <t>IC05A00</t>
  </si>
  <si>
    <t>P409B00</t>
  </si>
  <si>
    <t>VEC05B00</t>
  </si>
  <si>
    <t>BIOL0700</t>
  </si>
  <si>
    <t>DIVERS</t>
  </si>
  <si>
    <t>Désig DIVERS</t>
  </si>
  <si>
    <t>Date</t>
  </si>
  <si>
    <t>=INDEX('CA 2016 SAS PRESTOCAB FRANCE'!$A$4:$F$41;2;2)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</si>
</sst>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Production de &quot;mmmm\-yy"/>
    <numFmt numFmtId="166" formatCode="[$-40C]mmm\-yy;@"/>
  </numFmts>
  <fonts count="1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u/>
      <sz val="20"/>
      <color theme="1"/>
      <name val="Arial"/>
      <family val="2"/>
    </font>
    <font>
      <sz val="7"/>
      <color theme="1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3">
    <xf numFmtId="0" fontId="0" fillId="0" borderId="0"/>
    <xf numFmtId="0" fontId="4" fillId="0" borderId="0"/>
    <xf numFmtId="9" fontId="10" fillId="0" borderId="0" applyFont="0" applyFill="0" applyBorder="0" applyAlignment="0" applyProtection="0"/>
  </cellStyleXfs>
  <cellXfs count="53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4" fillId="0" borderId="0" xfId="1"/>
    <xf numFmtId="4" fontId="4" fillId="0" borderId="0" xfId="1" applyNumberFormat="1"/>
    <xf numFmtId="0" fontId="1" fillId="0" borderId="0" xfId="1" applyFont="1"/>
    <xf numFmtId="0" fontId="7" fillId="0" borderId="0" xfId="0" applyFont="1"/>
    <xf numFmtId="0" fontId="8" fillId="2" borderId="0" xfId="0" applyFont="1" applyFill="1" applyAlignment="1">
      <alignment horizontal="center" vertical="center"/>
    </xf>
    <xf numFmtId="4" fontId="0" fillId="0" borderId="0" xfId="0" applyNumberFormat="1" applyFont="1"/>
    <xf numFmtId="4" fontId="3" fillId="0" borderId="0" xfId="0" applyNumberFormat="1" applyFont="1"/>
    <xf numFmtId="0" fontId="0" fillId="0" borderId="0" xfId="0" applyFont="1"/>
    <xf numFmtId="4" fontId="9" fillId="0" borderId="0" xfId="0" applyNumberFormat="1" applyFont="1"/>
    <xf numFmtId="0" fontId="4" fillId="0" borderId="0" xfId="1" applyFill="1"/>
    <xf numFmtId="4" fontId="4" fillId="0" borderId="0" xfId="1" applyNumberFormat="1" applyFill="1"/>
    <xf numFmtId="0" fontId="2" fillId="0" borderId="0" xfId="1" applyFont="1" applyFill="1"/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1" fillId="0" borderId="0" xfId="0" applyFont="1" applyAlignment="1">
      <alignment horizontal="center"/>
    </xf>
    <xf numFmtId="4" fontId="1" fillId="0" borderId="0" xfId="2" applyNumberFormat="1" applyFont="1" applyAlignment="1">
      <alignment horizontal="center"/>
    </xf>
    <xf numFmtId="10" fontId="1" fillId="0" borderId="0" xfId="2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NumberFormat="1" applyFont="1" applyAlignment="1" applyProtection="1">
      <alignment horizontal="center"/>
      <protection locked="0"/>
    </xf>
    <xf numFmtId="0" fontId="1" fillId="0" borderId="0" xfId="0" applyNumberFormat="1" applyFont="1" applyProtection="1">
      <protection locked="0"/>
    </xf>
    <xf numFmtId="2" fontId="1" fillId="0" borderId="0" xfId="0" applyNumberFormat="1" applyFont="1" applyProtection="1"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49" fontId="2" fillId="0" borderId="0" xfId="0" applyNumberFormat="1" applyFont="1" applyFill="1" applyProtection="1">
      <protection locked="0"/>
    </xf>
    <xf numFmtId="0" fontId="0" fillId="0" borderId="0" xfId="0" applyNumberFormat="1" applyFill="1" applyProtection="1">
      <protection locked="0"/>
    </xf>
    <xf numFmtId="2" fontId="0" fillId="0" borderId="0" xfId="0" applyNumberFormat="1" applyFill="1" applyProtection="1">
      <protection locked="0"/>
    </xf>
    <xf numFmtId="0" fontId="1" fillId="0" borderId="0" xfId="0" applyFont="1" applyFill="1" applyAlignment="1">
      <alignment horizontal="center"/>
    </xf>
    <xf numFmtId="4" fontId="1" fillId="0" borderId="0" xfId="2" applyNumberFormat="1" applyFont="1" applyFill="1" applyAlignment="1">
      <alignment horizontal="center"/>
    </xf>
    <xf numFmtId="10" fontId="1" fillId="0" borderId="0" xfId="2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2" fontId="2" fillId="0" borderId="0" xfId="0" applyNumberFormat="1" applyFont="1" applyFill="1" applyProtection="1">
      <protection locked="0"/>
    </xf>
    <xf numFmtId="0" fontId="0" fillId="0" borderId="0" xfId="0" applyFill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49" fontId="1" fillId="0" borderId="0" xfId="0" applyNumberFormat="1" applyFont="1" applyFill="1" applyProtection="1">
      <protection locked="0"/>
    </xf>
    <xf numFmtId="49" fontId="0" fillId="0" borderId="0" xfId="0" applyNumberFormat="1" applyFont="1"/>
    <xf numFmtId="4" fontId="5" fillId="5" borderId="2" xfId="0" applyNumberFormat="1" applyFont="1" applyFill="1" applyBorder="1"/>
    <xf numFmtId="4" fontId="5" fillId="0" borderId="2" xfId="0" applyNumberFormat="1" applyFont="1" applyBorder="1"/>
    <xf numFmtId="0" fontId="3" fillId="2" borderId="1" xfId="0" applyFont="1" applyFill="1" applyBorder="1" applyAlignment="1">
      <alignment horizontal="center" vertical="center"/>
    </xf>
    <xf numFmtId="166" fontId="5" fillId="6" borderId="3" xfId="0" applyNumberFormat="1" applyFont="1" applyFill="1" applyBorder="1"/>
    <xf numFmtId="166" fontId="5" fillId="0" borderId="3" xfId="0" applyNumberFormat="1" applyFont="1" applyBorder="1"/>
    <xf numFmtId="166" fontId="2" fillId="0" borderId="0" xfId="1" applyNumberFormat="1" applyFont="1"/>
    <xf numFmtId="49" fontId="1" fillId="0" borderId="0" xfId="1" applyNumberFormat="1" applyFont="1"/>
    <xf numFmtId="49" fontId="2" fillId="0" borderId="0" xfId="1" applyNumberFormat="1" applyFont="1"/>
    <xf numFmtId="49" fontId="2" fillId="0" borderId="0" xfId="1" applyNumberFormat="1" applyFont="1" applyFill="1"/>
    <xf numFmtId="49" fontId="4" fillId="0" borderId="0" xfId="1" applyNumberFormat="1"/>
    <xf numFmtId="49" fontId="4" fillId="0" borderId="0" xfId="1" applyNumberFormat="1" applyFill="1"/>
    <xf numFmtId="166" fontId="0" fillId="0" borderId="0" xfId="0" applyNumberFormat="1"/>
    <xf numFmtId="166" fontId="9" fillId="5" borderId="2" xfId="0" applyNumberFormat="1" applyFont="1" applyFill="1" applyBorder="1"/>
    <xf numFmtId="164" fontId="6" fillId="0" borderId="0" xfId="0" applyNumberFormat="1" applyFont="1" applyAlignment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30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outline val="0"/>
        <shadow val="0"/>
        <vertAlign val="baseline"/>
        <color theme="1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strike val="0"/>
        <outline val="0"/>
        <shadow val="0"/>
        <vertAlign val="baseline"/>
        <color theme="1"/>
      </font>
      <numFmt numFmtId="4" formatCode="#,##0.00"/>
    </dxf>
    <dxf>
      <border outline="0">
        <top style="thin">
          <color theme="6"/>
        </top>
      </border>
    </dxf>
    <dxf>
      <font>
        <strike val="0"/>
        <outline val="0"/>
        <shadow val="0"/>
        <vertAlign val="baseline"/>
        <color theme="1"/>
      </font>
    </dxf>
    <dxf>
      <border outline="0">
        <bottom style="medium">
          <color theme="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strike val="0"/>
        <outline val="0"/>
        <shadow val="0"/>
        <vertAlign val="baseline"/>
        <color theme="1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strike val="0"/>
        <outline val="0"/>
        <shadow val="0"/>
        <vertAlign val="baseline"/>
        <color theme="1"/>
      </font>
      <numFmt numFmtId="4" formatCode="#,##0.00"/>
    </dxf>
    <dxf>
      <font>
        <strike val="0"/>
        <outline val="0"/>
        <shadow val="0"/>
        <vertAlign val="baseline"/>
        <color theme="1"/>
      </font>
    </dxf>
    <dxf>
      <font>
        <strike val="0"/>
        <outline val="0"/>
        <shadow val="0"/>
        <vertAlign val="baseline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AE50B"/>
      <color rgb="FFDBF4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D44" headerRowDxfId="29" dataDxfId="28" totalsRowDxfId="27">
  <tableColumns count="3">
    <tableColumn id="1" name="DESIGNATION PRODUITS" totalsRowLabel="Total" dataDxfId="26"/>
    <tableColumn id="6" name="Désig DIVERS" dataDxfId="25"/>
    <tableColumn id="2" name="QTE" dataDxfId="24"/>
  </tableColumns>
  <tableStyleInfo name="TableStyleLight18" showFirstColumn="1" showLastColumn="0" showRowStripes="1" showColumnStripes="0"/>
</table>
</file>

<file path=xl/tables/table2.xml><?xml version="1.0" encoding="utf-8"?>
<table xmlns="http://schemas.openxmlformats.org/spreadsheetml/2006/main" id="2" name="Tableau2" displayName="Tableau2" ref="F3:H44" totalsRowShown="0" headerRowDxfId="23" dataDxfId="21" headerRowBorderDxfId="22" tableBorderDxfId="20">
  <autoFilter ref="F3:H44"/>
  <tableColumns count="3">
    <tableColumn id="1" name="DESIGNATION PRODUITS" dataDxfId="19"/>
    <tableColumn id="5" name="Désig DIVERS" dataDxfId="18"/>
    <tableColumn id="2" name="QTE" dataDxfId="17"/>
  </tableColumns>
  <tableStyleInfo name="TableStyleLight17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44"/>
  <sheetViews>
    <sheetView showZeros="0" tabSelected="1" zoomScale="80" zoomScaleNormal="80" workbookViewId="0">
      <selection activeCell="A3" sqref="A3"/>
    </sheetView>
  </sheetViews>
  <sheetFormatPr baseColWidth="10" defaultRowHeight="15" x14ac:dyDescent="0.25"/>
  <cols>
    <col min="2" max="2" width="22.7109375" style="11" customWidth="1"/>
    <col min="3" max="3" width="14.5703125" style="11" customWidth="1"/>
    <col min="4" max="4" width="11.28515625" style="11" customWidth="1"/>
    <col min="5" max="5" width="11.7109375" style="11" customWidth="1"/>
    <col min="6" max="6" width="22.7109375" style="11" customWidth="1"/>
    <col min="7" max="7" width="14.5703125" style="11" customWidth="1"/>
    <col min="8" max="8" width="12.140625" style="11" customWidth="1"/>
    <col min="216" max="216" width="25.85546875" customWidth="1"/>
    <col min="217" max="218" width="11.28515625" customWidth="1"/>
    <col min="219" max="219" width="11.7109375" bestFit="1" customWidth="1"/>
    <col min="220" max="220" width="26.7109375" customWidth="1"/>
    <col min="221" max="223" width="12.140625" customWidth="1"/>
    <col min="224" max="224" width="27.28515625" customWidth="1"/>
    <col min="225" max="227" width="11.28515625" customWidth="1"/>
    <col min="228" max="228" width="27.28515625" customWidth="1"/>
    <col min="229" max="230" width="11.28515625" customWidth="1"/>
    <col min="231" max="231" width="13.42578125" customWidth="1"/>
    <col min="232" max="232" width="26.7109375" customWidth="1"/>
    <col min="233" max="235" width="12.140625" customWidth="1"/>
    <col min="236" max="236" width="27.28515625" customWidth="1"/>
    <col min="237" max="238" width="11.28515625" customWidth="1"/>
    <col min="239" max="239" width="14.140625" customWidth="1"/>
    <col min="240" max="240" width="26.7109375" customWidth="1"/>
    <col min="241" max="243" width="12.140625" customWidth="1"/>
    <col min="244" max="244" width="26.7109375" customWidth="1"/>
    <col min="245" max="247" width="12.140625" customWidth="1"/>
    <col min="248" max="248" width="26.7109375" customWidth="1"/>
    <col min="249" max="251" width="12.140625" customWidth="1"/>
    <col min="252" max="252" width="27.28515625" customWidth="1"/>
    <col min="253" max="255" width="11.28515625" customWidth="1"/>
    <col min="256" max="256" width="27.28515625" customWidth="1"/>
    <col min="257" max="259" width="11.28515625" customWidth="1"/>
    <col min="260" max="260" width="27.28515625" customWidth="1"/>
    <col min="261" max="263" width="11.28515625" customWidth="1"/>
    <col min="264" max="264" width="12.28515625" bestFit="1" customWidth="1"/>
    <col min="472" max="472" width="25.85546875" customWidth="1"/>
    <col min="473" max="474" width="11.28515625" customWidth="1"/>
    <col min="475" max="475" width="11.7109375" bestFit="1" customWidth="1"/>
    <col min="476" max="476" width="26.7109375" customWidth="1"/>
    <col min="477" max="479" width="12.140625" customWidth="1"/>
    <col min="480" max="480" width="27.28515625" customWidth="1"/>
    <col min="481" max="483" width="11.28515625" customWidth="1"/>
    <col min="484" max="484" width="27.28515625" customWidth="1"/>
    <col min="485" max="486" width="11.28515625" customWidth="1"/>
    <col min="487" max="487" width="13.42578125" customWidth="1"/>
    <col min="488" max="488" width="26.7109375" customWidth="1"/>
    <col min="489" max="491" width="12.140625" customWidth="1"/>
    <col min="492" max="492" width="27.28515625" customWidth="1"/>
    <col min="493" max="494" width="11.28515625" customWidth="1"/>
    <col min="495" max="495" width="14.140625" customWidth="1"/>
    <col min="496" max="496" width="26.7109375" customWidth="1"/>
    <col min="497" max="499" width="12.140625" customWidth="1"/>
    <col min="500" max="500" width="26.7109375" customWidth="1"/>
    <col min="501" max="503" width="12.140625" customWidth="1"/>
    <col min="504" max="504" width="26.7109375" customWidth="1"/>
    <col min="505" max="507" width="12.140625" customWidth="1"/>
    <col min="508" max="508" width="27.28515625" customWidth="1"/>
    <col min="509" max="511" width="11.28515625" customWidth="1"/>
    <col min="512" max="512" width="27.28515625" customWidth="1"/>
    <col min="513" max="515" width="11.28515625" customWidth="1"/>
    <col min="516" max="516" width="27.28515625" customWidth="1"/>
    <col min="517" max="519" width="11.28515625" customWidth="1"/>
    <col min="520" max="520" width="12.28515625" bestFit="1" customWidth="1"/>
    <col min="728" max="728" width="25.85546875" customWidth="1"/>
    <col min="729" max="730" width="11.28515625" customWidth="1"/>
    <col min="731" max="731" width="11.7109375" bestFit="1" customWidth="1"/>
    <col min="732" max="732" width="26.7109375" customWidth="1"/>
    <col min="733" max="735" width="12.140625" customWidth="1"/>
    <col min="736" max="736" width="27.28515625" customWidth="1"/>
    <col min="737" max="739" width="11.28515625" customWidth="1"/>
    <col min="740" max="740" width="27.28515625" customWidth="1"/>
    <col min="741" max="742" width="11.28515625" customWidth="1"/>
    <col min="743" max="743" width="13.42578125" customWidth="1"/>
    <col min="744" max="744" width="26.7109375" customWidth="1"/>
    <col min="745" max="747" width="12.140625" customWidth="1"/>
    <col min="748" max="748" width="27.28515625" customWidth="1"/>
    <col min="749" max="750" width="11.28515625" customWidth="1"/>
    <col min="751" max="751" width="14.140625" customWidth="1"/>
    <col min="752" max="752" width="26.7109375" customWidth="1"/>
    <col min="753" max="755" width="12.140625" customWidth="1"/>
    <col min="756" max="756" width="26.7109375" customWidth="1"/>
    <col min="757" max="759" width="12.140625" customWidth="1"/>
    <col min="760" max="760" width="26.7109375" customWidth="1"/>
    <col min="761" max="763" width="12.140625" customWidth="1"/>
    <col min="764" max="764" width="27.28515625" customWidth="1"/>
    <col min="765" max="767" width="11.28515625" customWidth="1"/>
    <col min="768" max="768" width="27.28515625" customWidth="1"/>
    <col min="769" max="771" width="11.28515625" customWidth="1"/>
    <col min="772" max="772" width="27.28515625" customWidth="1"/>
    <col min="773" max="775" width="11.28515625" customWidth="1"/>
    <col min="776" max="776" width="12.28515625" bestFit="1" customWidth="1"/>
    <col min="984" max="984" width="25.85546875" customWidth="1"/>
    <col min="985" max="986" width="11.28515625" customWidth="1"/>
    <col min="987" max="987" width="11.7109375" bestFit="1" customWidth="1"/>
    <col min="988" max="988" width="26.7109375" customWidth="1"/>
    <col min="989" max="991" width="12.140625" customWidth="1"/>
    <col min="992" max="992" width="27.28515625" customWidth="1"/>
    <col min="993" max="995" width="11.28515625" customWidth="1"/>
    <col min="996" max="996" width="27.28515625" customWidth="1"/>
    <col min="997" max="998" width="11.28515625" customWidth="1"/>
    <col min="999" max="999" width="13.42578125" customWidth="1"/>
    <col min="1000" max="1000" width="26.7109375" customWidth="1"/>
    <col min="1001" max="1003" width="12.140625" customWidth="1"/>
    <col min="1004" max="1004" width="27.28515625" customWidth="1"/>
    <col min="1005" max="1006" width="11.28515625" customWidth="1"/>
    <col min="1007" max="1007" width="14.140625" customWidth="1"/>
    <col min="1008" max="1008" width="26.7109375" customWidth="1"/>
    <col min="1009" max="1011" width="12.140625" customWidth="1"/>
    <col min="1012" max="1012" width="26.7109375" customWidth="1"/>
    <col min="1013" max="1015" width="12.140625" customWidth="1"/>
    <col min="1016" max="1016" width="26.7109375" customWidth="1"/>
    <col min="1017" max="1019" width="12.140625" customWidth="1"/>
    <col min="1020" max="1020" width="27.28515625" customWidth="1"/>
    <col min="1021" max="1023" width="11.28515625" customWidth="1"/>
    <col min="1024" max="1024" width="27.28515625" customWidth="1"/>
    <col min="1025" max="1027" width="11.28515625" customWidth="1"/>
    <col min="1028" max="1028" width="27.28515625" customWidth="1"/>
    <col min="1029" max="1031" width="11.28515625" customWidth="1"/>
    <col min="1032" max="1032" width="12.28515625" bestFit="1" customWidth="1"/>
    <col min="1240" max="1240" width="25.85546875" customWidth="1"/>
    <col min="1241" max="1242" width="11.28515625" customWidth="1"/>
    <col min="1243" max="1243" width="11.7109375" bestFit="1" customWidth="1"/>
    <col min="1244" max="1244" width="26.7109375" customWidth="1"/>
    <col min="1245" max="1247" width="12.140625" customWidth="1"/>
    <col min="1248" max="1248" width="27.28515625" customWidth="1"/>
    <col min="1249" max="1251" width="11.28515625" customWidth="1"/>
    <col min="1252" max="1252" width="27.28515625" customWidth="1"/>
    <col min="1253" max="1254" width="11.28515625" customWidth="1"/>
    <col min="1255" max="1255" width="13.42578125" customWidth="1"/>
    <col min="1256" max="1256" width="26.7109375" customWidth="1"/>
    <col min="1257" max="1259" width="12.140625" customWidth="1"/>
    <col min="1260" max="1260" width="27.28515625" customWidth="1"/>
    <col min="1261" max="1262" width="11.28515625" customWidth="1"/>
    <col min="1263" max="1263" width="14.140625" customWidth="1"/>
    <col min="1264" max="1264" width="26.7109375" customWidth="1"/>
    <col min="1265" max="1267" width="12.140625" customWidth="1"/>
    <col min="1268" max="1268" width="26.7109375" customWidth="1"/>
    <col min="1269" max="1271" width="12.140625" customWidth="1"/>
    <col min="1272" max="1272" width="26.7109375" customWidth="1"/>
    <col min="1273" max="1275" width="12.140625" customWidth="1"/>
    <col min="1276" max="1276" width="27.28515625" customWidth="1"/>
    <col min="1277" max="1279" width="11.28515625" customWidth="1"/>
    <col min="1280" max="1280" width="27.28515625" customWidth="1"/>
    <col min="1281" max="1283" width="11.28515625" customWidth="1"/>
    <col min="1284" max="1284" width="27.28515625" customWidth="1"/>
    <col min="1285" max="1287" width="11.28515625" customWidth="1"/>
    <col min="1288" max="1288" width="12.28515625" bestFit="1" customWidth="1"/>
    <col min="1496" max="1496" width="25.85546875" customWidth="1"/>
    <col min="1497" max="1498" width="11.28515625" customWidth="1"/>
    <col min="1499" max="1499" width="11.7109375" bestFit="1" customWidth="1"/>
    <col min="1500" max="1500" width="26.7109375" customWidth="1"/>
    <col min="1501" max="1503" width="12.140625" customWidth="1"/>
    <col min="1504" max="1504" width="27.28515625" customWidth="1"/>
    <col min="1505" max="1507" width="11.28515625" customWidth="1"/>
    <col min="1508" max="1508" width="27.28515625" customWidth="1"/>
    <col min="1509" max="1510" width="11.28515625" customWidth="1"/>
    <col min="1511" max="1511" width="13.42578125" customWidth="1"/>
    <col min="1512" max="1512" width="26.7109375" customWidth="1"/>
    <col min="1513" max="1515" width="12.140625" customWidth="1"/>
    <col min="1516" max="1516" width="27.28515625" customWidth="1"/>
    <col min="1517" max="1518" width="11.28515625" customWidth="1"/>
    <col min="1519" max="1519" width="14.140625" customWidth="1"/>
    <col min="1520" max="1520" width="26.7109375" customWidth="1"/>
    <col min="1521" max="1523" width="12.140625" customWidth="1"/>
    <col min="1524" max="1524" width="26.7109375" customWidth="1"/>
    <col min="1525" max="1527" width="12.140625" customWidth="1"/>
    <col min="1528" max="1528" width="26.7109375" customWidth="1"/>
    <col min="1529" max="1531" width="12.140625" customWidth="1"/>
    <col min="1532" max="1532" width="27.28515625" customWidth="1"/>
    <col min="1533" max="1535" width="11.28515625" customWidth="1"/>
    <col min="1536" max="1536" width="27.28515625" customWidth="1"/>
    <col min="1537" max="1539" width="11.28515625" customWidth="1"/>
    <col min="1540" max="1540" width="27.28515625" customWidth="1"/>
    <col min="1541" max="1543" width="11.28515625" customWidth="1"/>
    <col min="1544" max="1544" width="12.28515625" bestFit="1" customWidth="1"/>
    <col min="1752" max="1752" width="25.85546875" customWidth="1"/>
    <col min="1753" max="1754" width="11.28515625" customWidth="1"/>
    <col min="1755" max="1755" width="11.7109375" bestFit="1" customWidth="1"/>
    <col min="1756" max="1756" width="26.7109375" customWidth="1"/>
    <col min="1757" max="1759" width="12.140625" customWidth="1"/>
    <col min="1760" max="1760" width="27.28515625" customWidth="1"/>
    <col min="1761" max="1763" width="11.28515625" customWidth="1"/>
    <col min="1764" max="1764" width="27.28515625" customWidth="1"/>
    <col min="1765" max="1766" width="11.28515625" customWidth="1"/>
    <col min="1767" max="1767" width="13.42578125" customWidth="1"/>
    <col min="1768" max="1768" width="26.7109375" customWidth="1"/>
    <col min="1769" max="1771" width="12.140625" customWidth="1"/>
    <col min="1772" max="1772" width="27.28515625" customWidth="1"/>
    <col min="1773" max="1774" width="11.28515625" customWidth="1"/>
    <col min="1775" max="1775" width="14.140625" customWidth="1"/>
    <col min="1776" max="1776" width="26.7109375" customWidth="1"/>
    <col min="1777" max="1779" width="12.140625" customWidth="1"/>
    <col min="1780" max="1780" width="26.7109375" customWidth="1"/>
    <col min="1781" max="1783" width="12.140625" customWidth="1"/>
    <col min="1784" max="1784" width="26.7109375" customWidth="1"/>
    <col min="1785" max="1787" width="12.140625" customWidth="1"/>
    <col min="1788" max="1788" width="27.28515625" customWidth="1"/>
    <col min="1789" max="1791" width="11.28515625" customWidth="1"/>
    <col min="1792" max="1792" width="27.28515625" customWidth="1"/>
    <col min="1793" max="1795" width="11.28515625" customWidth="1"/>
    <col min="1796" max="1796" width="27.28515625" customWidth="1"/>
    <col min="1797" max="1799" width="11.28515625" customWidth="1"/>
    <col min="1800" max="1800" width="12.28515625" bestFit="1" customWidth="1"/>
    <col min="2008" max="2008" width="25.85546875" customWidth="1"/>
    <col min="2009" max="2010" width="11.28515625" customWidth="1"/>
    <col min="2011" max="2011" width="11.7109375" bestFit="1" customWidth="1"/>
    <col min="2012" max="2012" width="26.7109375" customWidth="1"/>
    <col min="2013" max="2015" width="12.140625" customWidth="1"/>
    <col min="2016" max="2016" width="27.28515625" customWidth="1"/>
    <col min="2017" max="2019" width="11.28515625" customWidth="1"/>
    <col min="2020" max="2020" width="27.28515625" customWidth="1"/>
    <col min="2021" max="2022" width="11.28515625" customWidth="1"/>
    <col min="2023" max="2023" width="13.42578125" customWidth="1"/>
    <col min="2024" max="2024" width="26.7109375" customWidth="1"/>
    <col min="2025" max="2027" width="12.140625" customWidth="1"/>
    <col min="2028" max="2028" width="27.28515625" customWidth="1"/>
    <col min="2029" max="2030" width="11.28515625" customWidth="1"/>
    <col min="2031" max="2031" width="14.140625" customWidth="1"/>
    <col min="2032" max="2032" width="26.7109375" customWidth="1"/>
    <col min="2033" max="2035" width="12.140625" customWidth="1"/>
    <col min="2036" max="2036" width="26.7109375" customWidth="1"/>
    <col min="2037" max="2039" width="12.140625" customWidth="1"/>
    <col min="2040" max="2040" width="26.7109375" customWidth="1"/>
    <col min="2041" max="2043" width="12.140625" customWidth="1"/>
    <col min="2044" max="2044" width="27.28515625" customWidth="1"/>
    <col min="2045" max="2047" width="11.28515625" customWidth="1"/>
    <col min="2048" max="2048" width="27.28515625" customWidth="1"/>
    <col min="2049" max="2051" width="11.28515625" customWidth="1"/>
    <col min="2052" max="2052" width="27.28515625" customWidth="1"/>
    <col min="2053" max="2055" width="11.28515625" customWidth="1"/>
    <col min="2056" max="2056" width="12.28515625" bestFit="1" customWidth="1"/>
    <col min="2264" max="2264" width="25.85546875" customWidth="1"/>
    <col min="2265" max="2266" width="11.28515625" customWidth="1"/>
    <col min="2267" max="2267" width="11.7109375" bestFit="1" customWidth="1"/>
    <col min="2268" max="2268" width="26.7109375" customWidth="1"/>
    <col min="2269" max="2271" width="12.140625" customWidth="1"/>
    <col min="2272" max="2272" width="27.28515625" customWidth="1"/>
    <col min="2273" max="2275" width="11.28515625" customWidth="1"/>
    <col min="2276" max="2276" width="27.28515625" customWidth="1"/>
    <col min="2277" max="2278" width="11.28515625" customWidth="1"/>
    <col min="2279" max="2279" width="13.42578125" customWidth="1"/>
    <col min="2280" max="2280" width="26.7109375" customWidth="1"/>
    <col min="2281" max="2283" width="12.140625" customWidth="1"/>
    <col min="2284" max="2284" width="27.28515625" customWidth="1"/>
    <col min="2285" max="2286" width="11.28515625" customWidth="1"/>
    <col min="2287" max="2287" width="14.140625" customWidth="1"/>
    <col min="2288" max="2288" width="26.7109375" customWidth="1"/>
    <col min="2289" max="2291" width="12.140625" customWidth="1"/>
    <col min="2292" max="2292" width="26.7109375" customWidth="1"/>
    <col min="2293" max="2295" width="12.140625" customWidth="1"/>
    <col min="2296" max="2296" width="26.7109375" customWidth="1"/>
    <col min="2297" max="2299" width="12.140625" customWidth="1"/>
    <col min="2300" max="2300" width="27.28515625" customWidth="1"/>
    <col min="2301" max="2303" width="11.28515625" customWidth="1"/>
    <col min="2304" max="2304" width="27.28515625" customWidth="1"/>
    <col min="2305" max="2307" width="11.28515625" customWidth="1"/>
    <col min="2308" max="2308" width="27.28515625" customWidth="1"/>
    <col min="2309" max="2311" width="11.28515625" customWidth="1"/>
    <col min="2312" max="2312" width="12.28515625" bestFit="1" customWidth="1"/>
    <col min="2520" max="2520" width="25.85546875" customWidth="1"/>
    <col min="2521" max="2522" width="11.28515625" customWidth="1"/>
    <col min="2523" max="2523" width="11.7109375" bestFit="1" customWidth="1"/>
    <col min="2524" max="2524" width="26.7109375" customWidth="1"/>
    <col min="2525" max="2527" width="12.140625" customWidth="1"/>
    <col min="2528" max="2528" width="27.28515625" customWidth="1"/>
    <col min="2529" max="2531" width="11.28515625" customWidth="1"/>
    <col min="2532" max="2532" width="27.28515625" customWidth="1"/>
    <col min="2533" max="2534" width="11.28515625" customWidth="1"/>
    <col min="2535" max="2535" width="13.42578125" customWidth="1"/>
    <col min="2536" max="2536" width="26.7109375" customWidth="1"/>
    <col min="2537" max="2539" width="12.140625" customWidth="1"/>
    <col min="2540" max="2540" width="27.28515625" customWidth="1"/>
    <col min="2541" max="2542" width="11.28515625" customWidth="1"/>
    <col min="2543" max="2543" width="14.140625" customWidth="1"/>
    <col min="2544" max="2544" width="26.7109375" customWidth="1"/>
    <col min="2545" max="2547" width="12.140625" customWidth="1"/>
    <col min="2548" max="2548" width="26.7109375" customWidth="1"/>
    <col min="2549" max="2551" width="12.140625" customWidth="1"/>
    <col min="2552" max="2552" width="26.7109375" customWidth="1"/>
    <col min="2553" max="2555" width="12.140625" customWidth="1"/>
    <col min="2556" max="2556" width="27.28515625" customWidth="1"/>
    <col min="2557" max="2559" width="11.28515625" customWidth="1"/>
    <col min="2560" max="2560" width="27.28515625" customWidth="1"/>
    <col min="2561" max="2563" width="11.28515625" customWidth="1"/>
    <col min="2564" max="2564" width="27.28515625" customWidth="1"/>
    <col min="2565" max="2567" width="11.28515625" customWidth="1"/>
    <col min="2568" max="2568" width="12.28515625" bestFit="1" customWidth="1"/>
    <col min="2776" max="2776" width="25.85546875" customWidth="1"/>
    <col min="2777" max="2778" width="11.28515625" customWidth="1"/>
    <col min="2779" max="2779" width="11.7109375" bestFit="1" customWidth="1"/>
    <col min="2780" max="2780" width="26.7109375" customWidth="1"/>
    <col min="2781" max="2783" width="12.140625" customWidth="1"/>
    <col min="2784" max="2784" width="27.28515625" customWidth="1"/>
    <col min="2785" max="2787" width="11.28515625" customWidth="1"/>
    <col min="2788" max="2788" width="27.28515625" customWidth="1"/>
    <col min="2789" max="2790" width="11.28515625" customWidth="1"/>
    <col min="2791" max="2791" width="13.42578125" customWidth="1"/>
    <col min="2792" max="2792" width="26.7109375" customWidth="1"/>
    <col min="2793" max="2795" width="12.140625" customWidth="1"/>
    <col min="2796" max="2796" width="27.28515625" customWidth="1"/>
    <col min="2797" max="2798" width="11.28515625" customWidth="1"/>
    <col min="2799" max="2799" width="14.140625" customWidth="1"/>
    <col min="2800" max="2800" width="26.7109375" customWidth="1"/>
    <col min="2801" max="2803" width="12.140625" customWidth="1"/>
    <col min="2804" max="2804" width="26.7109375" customWidth="1"/>
    <col min="2805" max="2807" width="12.140625" customWidth="1"/>
    <col min="2808" max="2808" width="26.7109375" customWidth="1"/>
    <col min="2809" max="2811" width="12.140625" customWidth="1"/>
    <col min="2812" max="2812" width="27.28515625" customWidth="1"/>
    <col min="2813" max="2815" width="11.28515625" customWidth="1"/>
    <col min="2816" max="2816" width="27.28515625" customWidth="1"/>
    <col min="2817" max="2819" width="11.28515625" customWidth="1"/>
    <col min="2820" max="2820" width="27.28515625" customWidth="1"/>
    <col min="2821" max="2823" width="11.28515625" customWidth="1"/>
    <col min="2824" max="2824" width="12.28515625" bestFit="1" customWidth="1"/>
    <col min="3032" max="3032" width="25.85546875" customWidth="1"/>
    <col min="3033" max="3034" width="11.28515625" customWidth="1"/>
    <col min="3035" max="3035" width="11.7109375" bestFit="1" customWidth="1"/>
    <col min="3036" max="3036" width="26.7109375" customWidth="1"/>
    <col min="3037" max="3039" width="12.140625" customWidth="1"/>
    <col min="3040" max="3040" width="27.28515625" customWidth="1"/>
    <col min="3041" max="3043" width="11.28515625" customWidth="1"/>
    <col min="3044" max="3044" width="27.28515625" customWidth="1"/>
    <col min="3045" max="3046" width="11.28515625" customWidth="1"/>
    <col min="3047" max="3047" width="13.42578125" customWidth="1"/>
    <col min="3048" max="3048" width="26.7109375" customWidth="1"/>
    <col min="3049" max="3051" width="12.140625" customWidth="1"/>
    <col min="3052" max="3052" width="27.28515625" customWidth="1"/>
    <col min="3053" max="3054" width="11.28515625" customWidth="1"/>
    <col min="3055" max="3055" width="14.140625" customWidth="1"/>
    <col min="3056" max="3056" width="26.7109375" customWidth="1"/>
    <col min="3057" max="3059" width="12.140625" customWidth="1"/>
    <col min="3060" max="3060" width="26.7109375" customWidth="1"/>
    <col min="3061" max="3063" width="12.140625" customWidth="1"/>
    <col min="3064" max="3064" width="26.7109375" customWidth="1"/>
    <col min="3065" max="3067" width="12.140625" customWidth="1"/>
    <col min="3068" max="3068" width="27.28515625" customWidth="1"/>
    <col min="3069" max="3071" width="11.28515625" customWidth="1"/>
    <col min="3072" max="3072" width="27.28515625" customWidth="1"/>
    <col min="3073" max="3075" width="11.28515625" customWidth="1"/>
    <col min="3076" max="3076" width="27.28515625" customWidth="1"/>
    <col min="3077" max="3079" width="11.28515625" customWidth="1"/>
    <col min="3080" max="3080" width="12.28515625" bestFit="1" customWidth="1"/>
    <col min="3288" max="3288" width="25.85546875" customWidth="1"/>
    <col min="3289" max="3290" width="11.28515625" customWidth="1"/>
    <col min="3291" max="3291" width="11.7109375" bestFit="1" customWidth="1"/>
    <col min="3292" max="3292" width="26.7109375" customWidth="1"/>
    <col min="3293" max="3295" width="12.140625" customWidth="1"/>
    <col min="3296" max="3296" width="27.28515625" customWidth="1"/>
    <col min="3297" max="3299" width="11.28515625" customWidth="1"/>
    <col min="3300" max="3300" width="27.28515625" customWidth="1"/>
    <col min="3301" max="3302" width="11.28515625" customWidth="1"/>
    <col min="3303" max="3303" width="13.42578125" customWidth="1"/>
    <col min="3304" max="3304" width="26.7109375" customWidth="1"/>
    <col min="3305" max="3307" width="12.140625" customWidth="1"/>
    <col min="3308" max="3308" width="27.28515625" customWidth="1"/>
    <col min="3309" max="3310" width="11.28515625" customWidth="1"/>
    <col min="3311" max="3311" width="14.140625" customWidth="1"/>
    <col min="3312" max="3312" width="26.7109375" customWidth="1"/>
    <col min="3313" max="3315" width="12.140625" customWidth="1"/>
    <col min="3316" max="3316" width="26.7109375" customWidth="1"/>
    <col min="3317" max="3319" width="12.140625" customWidth="1"/>
    <col min="3320" max="3320" width="26.7109375" customWidth="1"/>
    <col min="3321" max="3323" width="12.140625" customWidth="1"/>
    <col min="3324" max="3324" width="27.28515625" customWidth="1"/>
    <col min="3325" max="3327" width="11.28515625" customWidth="1"/>
    <col min="3328" max="3328" width="27.28515625" customWidth="1"/>
    <col min="3329" max="3331" width="11.28515625" customWidth="1"/>
    <col min="3332" max="3332" width="27.28515625" customWidth="1"/>
    <col min="3333" max="3335" width="11.28515625" customWidth="1"/>
    <col min="3336" max="3336" width="12.28515625" bestFit="1" customWidth="1"/>
    <col min="3544" max="3544" width="25.85546875" customWidth="1"/>
    <col min="3545" max="3546" width="11.28515625" customWidth="1"/>
    <col min="3547" max="3547" width="11.7109375" bestFit="1" customWidth="1"/>
    <col min="3548" max="3548" width="26.7109375" customWidth="1"/>
    <col min="3549" max="3551" width="12.140625" customWidth="1"/>
    <col min="3552" max="3552" width="27.28515625" customWidth="1"/>
    <col min="3553" max="3555" width="11.28515625" customWidth="1"/>
    <col min="3556" max="3556" width="27.28515625" customWidth="1"/>
    <col min="3557" max="3558" width="11.28515625" customWidth="1"/>
    <col min="3559" max="3559" width="13.42578125" customWidth="1"/>
    <col min="3560" max="3560" width="26.7109375" customWidth="1"/>
    <col min="3561" max="3563" width="12.140625" customWidth="1"/>
    <col min="3564" max="3564" width="27.28515625" customWidth="1"/>
    <col min="3565" max="3566" width="11.28515625" customWidth="1"/>
    <col min="3567" max="3567" width="14.140625" customWidth="1"/>
    <col min="3568" max="3568" width="26.7109375" customWidth="1"/>
    <col min="3569" max="3571" width="12.140625" customWidth="1"/>
    <col min="3572" max="3572" width="26.7109375" customWidth="1"/>
    <col min="3573" max="3575" width="12.140625" customWidth="1"/>
    <col min="3576" max="3576" width="26.7109375" customWidth="1"/>
    <col min="3577" max="3579" width="12.140625" customWidth="1"/>
    <col min="3580" max="3580" width="27.28515625" customWidth="1"/>
    <col min="3581" max="3583" width="11.28515625" customWidth="1"/>
    <col min="3584" max="3584" width="27.28515625" customWidth="1"/>
    <col min="3585" max="3587" width="11.28515625" customWidth="1"/>
    <col min="3588" max="3588" width="27.28515625" customWidth="1"/>
    <col min="3589" max="3591" width="11.28515625" customWidth="1"/>
    <col min="3592" max="3592" width="12.28515625" bestFit="1" customWidth="1"/>
    <col min="3800" max="3800" width="25.85546875" customWidth="1"/>
    <col min="3801" max="3802" width="11.28515625" customWidth="1"/>
    <col min="3803" max="3803" width="11.7109375" bestFit="1" customWidth="1"/>
    <col min="3804" max="3804" width="26.7109375" customWidth="1"/>
    <col min="3805" max="3807" width="12.140625" customWidth="1"/>
    <col min="3808" max="3808" width="27.28515625" customWidth="1"/>
    <col min="3809" max="3811" width="11.28515625" customWidth="1"/>
    <col min="3812" max="3812" width="27.28515625" customWidth="1"/>
    <col min="3813" max="3814" width="11.28515625" customWidth="1"/>
    <col min="3815" max="3815" width="13.42578125" customWidth="1"/>
    <col min="3816" max="3816" width="26.7109375" customWidth="1"/>
    <col min="3817" max="3819" width="12.140625" customWidth="1"/>
    <col min="3820" max="3820" width="27.28515625" customWidth="1"/>
    <col min="3821" max="3822" width="11.28515625" customWidth="1"/>
    <col min="3823" max="3823" width="14.140625" customWidth="1"/>
    <col min="3824" max="3824" width="26.7109375" customWidth="1"/>
    <col min="3825" max="3827" width="12.140625" customWidth="1"/>
    <col min="3828" max="3828" width="26.7109375" customWidth="1"/>
    <col min="3829" max="3831" width="12.140625" customWidth="1"/>
    <col min="3832" max="3832" width="26.7109375" customWidth="1"/>
    <col min="3833" max="3835" width="12.140625" customWidth="1"/>
    <col min="3836" max="3836" width="27.28515625" customWidth="1"/>
    <col min="3837" max="3839" width="11.28515625" customWidth="1"/>
    <col min="3840" max="3840" width="27.28515625" customWidth="1"/>
    <col min="3841" max="3843" width="11.28515625" customWidth="1"/>
    <col min="3844" max="3844" width="27.28515625" customWidth="1"/>
    <col min="3845" max="3847" width="11.28515625" customWidth="1"/>
    <col min="3848" max="3848" width="12.28515625" bestFit="1" customWidth="1"/>
    <col min="4056" max="4056" width="25.85546875" customWidth="1"/>
    <col min="4057" max="4058" width="11.28515625" customWidth="1"/>
    <col min="4059" max="4059" width="11.7109375" bestFit="1" customWidth="1"/>
    <col min="4060" max="4060" width="26.7109375" customWidth="1"/>
    <col min="4061" max="4063" width="12.140625" customWidth="1"/>
    <col min="4064" max="4064" width="27.28515625" customWidth="1"/>
    <col min="4065" max="4067" width="11.28515625" customWidth="1"/>
    <col min="4068" max="4068" width="27.28515625" customWidth="1"/>
    <col min="4069" max="4070" width="11.28515625" customWidth="1"/>
    <col min="4071" max="4071" width="13.42578125" customWidth="1"/>
    <col min="4072" max="4072" width="26.7109375" customWidth="1"/>
    <col min="4073" max="4075" width="12.140625" customWidth="1"/>
    <col min="4076" max="4076" width="27.28515625" customWidth="1"/>
    <col min="4077" max="4078" width="11.28515625" customWidth="1"/>
    <col min="4079" max="4079" width="14.140625" customWidth="1"/>
    <col min="4080" max="4080" width="26.7109375" customWidth="1"/>
    <col min="4081" max="4083" width="12.140625" customWidth="1"/>
    <col min="4084" max="4084" width="26.7109375" customWidth="1"/>
    <col min="4085" max="4087" width="12.140625" customWidth="1"/>
    <col min="4088" max="4088" width="26.7109375" customWidth="1"/>
    <col min="4089" max="4091" width="12.140625" customWidth="1"/>
    <col min="4092" max="4092" width="27.28515625" customWidth="1"/>
    <col min="4093" max="4095" width="11.28515625" customWidth="1"/>
    <col min="4096" max="4096" width="27.28515625" customWidth="1"/>
    <col min="4097" max="4099" width="11.28515625" customWidth="1"/>
    <col min="4100" max="4100" width="27.28515625" customWidth="1"/>
    <col min="4101" max="4103" width="11.28515625" customWidth="1"/>
    <col min="4104" max="4104" width="12.28515625" bestFit="1" customWidth="1"/>
    <col min="4312" max="4312" width="25.85546875" customWidth="1"/>
    <col min="4313" max="4314" width="11.28515625" customWidth="1"/>
    <col min="4315" max="4315" width="11.7109375" bestFit="1" customWidth="1"/>
    <col min="4316" max="4316" width="26.7109375" customWidth="1"/>
    <col min="4317" max="4319" width="12.140625" customWidth="1"/>
    <col min="4320" max="4320" width="27.28515625" customWidth="1"/>
    <col min="4321" max="4323" width="11.28515625" customWidth="1"/>
    <col min="4324" max="4324" width="27.28515625" customWidth="1"/>
    <col min="4325" max="4326" width="11.28515625" customWidth="1"/>
    <col min="4327" max="4327" width="13.42578125" customWidth="1"/>
    <col min="4328" max="4328" width="26.7109375" customWidth="1"/>
    <col min="4329" max="4331" width="12.140625" customWidth="1"/>
    <col min="4332" max="4332" width="27.28515625" customWidth="1"/>
    <col min="4333" max="4334" width="11.28515625" customWidth="1"/>
    <col min="4335" max="4335" width="14.140625" customWidth="1"/>
    <col min="4336" max="4336" width="26.7109375" customWidth="1"/>
    <col min="4337" max="4339" width="12.140625" customWidth="1"/>
    <col min="4340" max="4340" width="26.7109375" customWidth="1"/>
    <col min="4341" max="4343" width="12.140625" customWidth="1"/>
    <col min="4344" max="4344" width="26.7109375" customWidth="1"/>
    <col min="4345" max="4347" width="12.140625" customWidth="1"/>
    <col min="4348" max="4348" width="27.28515625" customWidth="1"/>
    <col min="4349" max="4351" width="11.28515625" customWidth="1"/>
    <col min="4352" max="4352" width="27.28515625" customWidth="1"/>
    <col min="4353" max="4355" width="11.28515625" customWidth="1"/>
    <col min="4356" max="4356" width="27.28515625" customWidth="1"/>
    <col min="4357" max="4359" width="11.28515625" customWidth="1"/>
    <col min="4360" max="4360" width="12.28515625" bestFit="1" customWidth="1"/>
    <col min="4568" max="4568" width="25.85546875" customWidth="1"/>
    <col min="4569" max="4570" width="11.28515625" customWidth="1"/>
    <col min="4571" max="4571" width="11.7109375" bestFit="1" customWidth="1"/>
    <col min="4572" max="4572" width="26.7109375" customWidth="1"/>
    <col min="4573" max="4575" width="12.140625" customWidth="1"/>
    <col min="4576" max="4576" width="27.28515625" customWidth="1"/>
    <col min="4577" max="4579" width="11.28515625" customWidth="1"/>
    <col min="4580" max="4580" width="27.28515625" customWidth="1"/>
    <col min="4581" max="4582" width="11.28515625" customWidth="1"/>
    <col min="4583" max="4583" width="13.42578125" customWidth="1"/>
    <col min="4584" max="4584" width="26.7109375" customWidth="1"/>
    <col min="4585" max="4587" width="12.140625" customWidth="1"/>
    <col min="4588" max="4588" width="27.28515625" customWidth="1"/>
    <col min="4589" max="4590" width="11.28515625" customWidth="1"/>
    <col min="4591" max="4591" width="14.140625" customWidth="1"/>
    <col min="4592" max="4592" width="26.7109375" customWidth="1"/>
    <col min="4593" max="4595" width="12.140625" customWidth="1"/>
    <col min="4596" max="4596" width="26.7109375" customWidth="1"/>
    <col min="4597" max="4599" width="12.140625" customWidth="1"/>
    <col min="4600" max="4600" width="26.7109375" customWidth="1"/>
    <col min="4601" max="4603" width="12.140625" customWidth="1"/>
    <col min="4604" max="4604" width="27.28515625" customWidth="1"/>
    <col min="4605" max="4607" width="11.28515625" customWidth="1"/>
    <col min="4608" max="4608" width="27.28515625" customWidth="1"/>
    <col min="4609" max="4611" width="11.28515625" customWidth="1"/>
    <col min="4612" max="4612" width="27.28515625" customWidth="1"/>
    <col min="4613" max="4615" width="11.28515625" customWidth="1"/>
    <col min="4616" max="4616" width="12.28515625" bestFit="1" customWidth="1"/>
    <col min="4824" max="4824" width="25.85546875" customWidth="1"/>
    <col min="4825" max="4826" width="11.28515625" customWidth="1"/>
    <col min="4827" max="4827" width="11.7109375" bestFit="1" customWidth="1"/>
    <col min="4828" max="4828" width="26.7109375" customWidth="1"/>
    <col min="4829" max="4831" width="12.140625" customWidth="1"/>
    <col min="4832" max="4832" width="27.28515625" customWidth="1"/>
    <col min="4833" max="4835" width="11.28515625" customWidth="1"/>
    <col min="4836" max="4836" width="27.28515625" customWidth="1"/>
    <col min="4837" max="4838" width="11.28515625" customWidth="1"/>
    <col min="4839" max="4839" width="13.42578125" customWidth="1"/>
    <col min="4840" max="4840" width="26.7109375" customWidth="1"/>
    <col min="4841" max="4843" width="12.140625" customWidth="1"/>
    <col min="4844" max="4844" width="27.28515625" customWidth="1"/>
    <col min="4845" max="4846" width="11.28515625" customWidth="1"/>
    <col min="4847" max="4847" width="14.140625" customWidth="1"/>
    <col min="4848" max="4848" width="26.7109375" customWidth="1"/>
    <col min="4849" max="4851" width="12.140625" customWidth="1"/>
    <col min="4852" max="4852" width="26.7109375" customWidth="1"/>
    <col min="4853" max="4855" width="12.140625" customWidth="1"/>
    <col min="4856" max="4856" width="26.7109375" customWidth="1"/>
    <col min="4857" max="4859" width="12.140625" customWidth="1"/>
    <col min="4860" max="4860" width="27.28515625" customWidth="1"/>
    <col min="4861" max="4863" width="11.28515625" customWidth="1"/>
    <col min="4864" max="4864" width="27.28515625" customWidth="1"/>
    <col min="4865" max="4867" width="11.28515625" customWidth="1"/>
    <col min="4868" max="4868" width="27.28515625" customWidth="1"/>
    <col min="4869" max="4871" width="11.28515625" customWidth="1"/>
    <col min="4872" max="4872" width="12.28515625" bestFit="1" customWidth="1"/>
    <col min="5080" max="5080" width="25.85546875" customWidth="1"/>
    <col min="5081" max="5082" width="11.28515625" customWidth="1"/>
    <col min="5083" max="5083" width="11.7109375" bestFit="1" customWidth="1"/>
    <col min="5084" max="5084" width="26.7109375" customWidth="1"/>
    <col min="5085" max="5087" width="12.140625" customWidth="1"/>
    <col min="5088" max="5088" width="27.28515625" customWidth="1"/>
    <col min="5089" max="5091" width="11.28515625" customWidth="1"/>
    <col min="5092" max="5092" width="27.28515625" customWidth="1"/>
    <col min="5093" max="5094" width="11.28515625" customWidth="1"/>
    <col min="5095" max="5095" width="13.42578125" customWidth="1"/>
    <col min="5096" max="5096" width="26.7109375" customWidth="1"/>
    <col min="5097" max="5099" width="12.140625" customWidth="1"/>
    <col min="5100" max="5100" width="27.28515625" customWidth="1"/>
    <col min="5101" max="5102" width="11.28515625" customWidth="1"/>
    <col min="5103" max="5103" width="14.140625" customWidth="1"/>
    <col min="5104" max="5104" width="26.7109375" customWidth="1"/>
    <col min="5105" max="5107" width="12.140625" customWidth="1"/>
    <col min="5108" max="5108" width="26.7109375" customWidth="1"/>
    <col min="5109" max="5111" width="12.140625" customWidth="1"/>
    <col min="5112" max="5112" width="26.7109375" customWidth="1"/>
    <col min="5113" max="5115" width="12.140625" customWidth="1"/>
    <col min="5116" max="5116" width="27.28515625" customWidth="1"/>
    <col min="5117" max="5119" width="11.28515625" customWidth="1"/>
    <col min="5120" max="5120" width="27.28515625" customWidth="1"/>
    <col min="5121" max="5123" width="11.28515625" customWidth="1"/>
    <col min="5124" max="5124" width="27.28515625" customWidth="1"/>
    <col min="5125" max="5127" width="11.28515625" customWidth="1"/>
    <col min="5128" max="5128" width="12.28515625" bestFit="1" customWidth="1"/>
    <col min="5336" max="5336" width="25.85546875" customWidth="1"/>
    <col min="5337" max="5338" width="11.28515625" customWidth="1"/>
    <col min="5339" max="5339" width="11.7109375" bestFit="1" customWidth="1"/>
    <col min="5340" max="5340" width="26.7109375" customWidth="1"/>
    <col min="5341" max="5343" width="12.140625" customWidth="1"/>
    <col min="5344" max="5344" width="27.28515625" customWidth="1"/>
    <col min="5345" max="5347" width="11.28515625" customWidth="1"/>
    <col min="5348" max="5348" width="27.28515625" customWidth="1"/>
    <col min="5349" max="5350" width="11.28515625" customWidth="1"/>
    <col min="5351" max="5351" width="13.42578125" customWidth="1"/>
    <col min="5352" max="5352" width="26.7109375" customWidth="1"/>
    <col min="5353" max="5355" width="12.140625" customWidth="1"/>
    <col min="5356" max="5356" width="27.28515625" customWidth="1"/>
    <col min="5357" max="5358" width="11.28515625" customWidth="1"/>
    <col min="5359" max="5359" width="14.140625" customWidth="1"/>
    <col min="5360" max="5360" width="26.7109375" customWidth="1"/>
    <col min="5361" max="5363" width="12.140625" customWidth="1"/>
    <col min="5364" max="5364" width="26.7109375" customWidth="1"/>
    <col min="5365" max="5367" width="12.140625" customWidth="1"/>
    <col min="5368" max="5368" width="26.7109375" customWidth="1"/>
    <col min="5369" max="5371" width="12.140625" customWidth="1"/>
    <col min="5372" max="5372" width="27.28515625" customWidth="1"/>
    <col min="5373" max="5375" width="11.28515625" customWidth="1"/>
    <col min="5376" max="5376" width="27.28515625" customWidth="1"/>
    <col min="5377" max="5379" width="11.28515625" customWidth="1"/>
    <col min="5380" max="5380" width="27.28515625" customWidth="1"/>
    <col min="5381" max="5383" width="11.28515625" customWidth="1"/>
    <col min="5384" max="5384" width="12.28515625" bestFit="1" customWidth="1"/>
    <col min="5592" max="5592" width="25.85546875" customWidth="1"/>
    <col min="5593" max="5594" width="11.28515625" customWidth="1"/>
    <col min="5595" max="5595" width="11.7109375" bestFit="1" customWidth="1"/>
    <col min="5596" max="5596" width="26.7109375" customWidth="1"/>
    <col min="5597" max="5599" width="12.140625" customWidth="1"/>
    <col min="5600" max="5600" width="27.28515625" customWidth="1"/>
    <col min="5601" max="5603" width="11.28515625" customWidth="1"/>
    <col min="5604" max="5604" width="27.28515625" customWidth="1"/>
    <col min="5605" max="5606" width="11.28515625" customWidth="1"/>
    <col min="5607" max="5607" width="13.42578125" customWidth="1"/>
    <col min="5608" max="5608" width="26.7109375" customWidth="1"/>
    <col min="5609" max="5611" width="12.140625" customWidth="1"/>
    <col min="5612" max="5612" width="27.28515625" customWidth="1"/>
    <col min="5613" max="5614" width="11.28515625" customWidth="1"/>
    <col min="5615" max="5615" width="14.140625" customWidth="1"/>
    <col min="5616" max="5616" width="26.7109375" customWidth="1"/>
    <col min="5617" max="5619" width="12.140625" customWidth="1"/>
    <col min="5620" max="5620" width="26.7109375" customWidth="1"/>
    <col min="5621" max="5623" width="12.140625" customWidth="1"/>
    <col min="5624" max="5624" width="26.7109375" customWidth="1"/>
    <col min="5625" max="5627" width="12.140625" customWidth="1"/>
    <col min="5628" max="5628" width="27.28515625" customWidth="1"/>
    <col min="5629" max="5631" width="11.28515625" customWidth="1"/>
    <col min="5632" max="5632" width="27.28515625" customWidth="1"/>
    <col min="5633" max="5635" width="11.28515625" customWidth="1"/>
    <col min="5636" max="5636" width="27.28515625" customWidth="1"/>
    <col min="5637" max="5639" width="11.28515625" customWidth="1"/>
    <col min="5640" max="5640" width="12.28515625" bestFit="1" customWidth="1"/>
    <col min="5848" max="5848" width="25.85546875" customWidth="1"/>
    <col min="5849" max="5850" width="11.28515625" customWidth="1"/>
    <col min="5851" max="5851" width="11.7109375" bestFit="1" customWidth="1"/>
    <col min="5852" max="5852" width="26.7109375" customWidth="1"/>
    <col min="5853" max="5855" width="12.140625" customWidth="1"/>
    <col min="5856" max="5856" width="27.28515625" customWidth="1"/>
    <col min="5857" max="5859" width="11.28515625" customWidth="1"/>
    <col min="5860" max="5860" width="27.28515625" customWidth="1"/>
    <col min="5861" max="5862" width="11.28515625" customWidth="1"/>
    <col min="5863" max="5863" width="13.42578125" customWidth="1"/>
    <col min="5864" max="5864" width="26.7109375" customWidth="1"/>
    <col min="5865" max="5867" width="12.140625" customWidth="1"/>
    <col min="5868" max="5868" width="27.28515625" customWidth="1"/>
    <col min="5869" max="5870" width="11.28515625" customWidth="1"/>
    <col min="5871" max="5871" width="14.140625" customWidth="1"/>
    <col min="5872" max="5872" width="26.7109375" customWidth="1"/>
    <col min="5873" max="5875" width="12.140625" customWidth="1"/>
    <col min="5876" max="5876" width="26.7109375" customWidth="1"/>
    <col min="5877" max="5879" width="12.140625" customWidth="1"/>
    <col min="5880" max="5880" width="26.7109375" customWidth="1"/>
    <col min="5881" max="5883" width="12.140625" customWidth="1"/>
    <col min="5884" max="5884" width="27.28515625" customWidth="1"/>
    <col min="5885" max="5887" width="11.28515625" customWidth="1"/>
    <col min="5888" max="5888" width="27.28515625" customWidth="1"/>
    <col min="5889" max="5891" width="11.28515625" customWidth="1"/>
    <col min="5892" max="5892" width="27.28515625" customWidth="1"/>
    <col min="5893" max="5895" width="11.28515625" customWidth="1"/>
    <col min="5896" max="5896" width="12.28515625" bestFit="1" customWidth="1"/>
    <col min="6104" max="6104" width="25.85546875" customWidth="1"/>
    <col min="6105" max="6106" width="11.28515625" customWidth="1"/>
    <col min="6107" max="6107" width="11.7109375" bestFit="1" customWidth="1"/>
    <col min="6108" max="6108" width="26.7109375" customWidth="1"/>
    <col min="6109" max="6111" width="12.140625" customWidth="1"/>
    <col min="6112" max="6112" width="27.28515625" customWidth="1"/>
    <col min="6113" max="6115" width="11.28515625" customWidth="1"/>
    <col min="6116" max="6116" width="27.28515625" customWidth="1"/>
    <col min="6117" max="6118" width="11.28515625" customWidth="1"/>
    <col min="6119" max="6119" width="13.42578125" customWidth="1"/>
    <col min="6120" max="6120" width="26.7109375" customWidth="1"/>
    <col min="6121" max="6123" width="12.140625" customWidth="1"/>
    <col min="6124" max="6124" width="27.28515625" customWidth="1"/>
    <col min="6125" max="6126" width="11.28515625" customWidth="1"/>
    <col min="6127" max="6127" width="14.140625" customWidth="1"/>
    <col min="6128" max="6128" width="26.7109375" customWidth="1"/>
    <col min="6129" max="6131" width="12.140625" customWidth="1"/>
    <col min="6132" max="6132" width="26.7109375" customWidth="1"/>
    <col min="6133" max="6135" width="12.140625" customWidth="1"/>
    <col min="6136" max="6136" width="26.7109375" customWidth="1"/>
    <col min="6137" max="6139" width="12.140625" customWidth="1"/>
    <col min="6140" max="6140" width="27.28515625" customWidth="1"/>
    <col min="6141" max="6143" width="11.28515625" customWidth="1"/>
    <col min="6144" max="6144" width="27.28515625" customWidth="1"/>
    <col min="6145" max="6147" width="11.28515625" customWidth="1"/>
    <col min="6148" max="6148" width="27.28515625" customWidth="1"/>
    <col min="6149" max="6151" width="11.28515625" customWidth="1"/>
    <col min="6152" max="6152" width="12.28515625" bestFit="1" customWidth="1"/>
    <col min="6360" max="6360" width="25.85546875" customWidth="1"/>
    <col min="6361" max="6362" width="11.28515625" customWidth="1"/>
    <col min="6363" max="6363" width="11.7109375" bestFit="1" customWidth="1"/>
    <col min="6364" max="6364" width="26.7109375" customWidth="1"/>
    <col min="6365" max="6367" width="12.140625" customWidth="1"/>
    <col min="6368" max="6368" width="27.28515625" customWidth="1"/>
    <col min="6369" max="6371" width="11.28515625" customWidth="1"/>
    <col min="6372" max="6372" width="27.28515625" customWidth="1"/>
    <col min="6373" max="6374" width="11.28515625" customWidth="1"/>
    <col min="6375" max="6375" width="13.42578125" customWidth="1"/>
    <col min="6376" max="6376" width="26.7109375" customWidth="1"/>
    <col min="6377" max="6379" width="12.140625" customWidth="1"/>
    <col min="6380" max="6380" width="27.28515625" customWidth="1"/>
    <col min="6381" max="6382" width="11.28515625" customWidth="1"/>
    <col min="6383" max="6383" width="14.140625" customWidth="1"/>
    <col min="6384" max="6384" width="26.7109375" customWidth="1"/>
    <col min="6385" max="6387" width="12.140625" customWidth="1"/>
    <col min="6388" max="6388" width="26.7109375" customWidth="1"/>
    <col min="6389" max="6391" width="12.140625" customWidth="1"/>
    <col min="6392" max="6392" width="26.7109375" customWidth="1"/>
    <col min="6393" max="6395" width="12.140625" customWidth="1"/>
    <col min="6396" max="6396" width="27.28515625" customWidth="1"/>
    <col min="6397" max="6399" width="11.28515625" customWidth="1"/>
    <col min="6400" max="6400" width="27.28515625" customWidth="1"/>
    <col min="6401" max="6403" width="11.28515625" customWidth="1"/>
    <col min="6404" max="6404" width="27.28515625" customWidth="1"/>
    <col min="6405" max="6407" width="11.28515625" customWidth="1"/>
    <col min="6408" max="6408" width="12.28515625" bestFit="1" customWidth="1"/>
    <col min="6616" max="6616" width="25.85546875" customWidth="1"/>
    <col min="6617" max="6618" width="11.28515625" customWidth="1"/>
    <col min="6619" max="6619" width="11.7109375" bestFit="1" customWidth="1"/>
    <col min="6620" max="6620" width="26.7109375" customWidth="1"/>
    <col min="6621" max="6623" width="12.140625" customWidth="1"/>
    <col min="6624" max="6624" width="27.28515625" customWidth="1"/>
    <col min="6625" max="6627" width="11.28515625" customWidth="1"/>
    <col min="6628" max="6628" width="27.28515625" customWidth="1"/>
    <col min="6629" max="6630" width="11.28515625" customWidth="1"/>
    <col min="6631" max="6631" width="13.42578125" customWidth="1"/>
    <col min="6632" max="6632" width="26.7109375" customWidth="1"/>
    <col min="6633" max="6635" width="12.140625" customWidth="1"/>
    <col min="6636" max="6636" width="27.28515625" customWidth="1"/>
    <col min="6637" max="6638" width="11.28515625" customWidth="1"/>
    <col min="6639" max="6639" width="14.140625" customWidth="1"/>
    <col min="6640" max="6640" width="26.7109375" customWidth="1"/>
    <col min="6641" max="6643" width="12.140625" customWidth="1"/>
    <col min="6644" max="6644" width="26.7109375" customWidth="1"/>
    <col min="6645" max="6647" width="12.140625" customWidth="1"/>
    <col min="6648" max="6648" width="26.7109375" customWidth="1"/>
    <col min="6649" max="6651" width="12.140625" customWidth="1"/>
    <col min="6652" max="6652" width="27.28515625" customWidth="1"/>
    <col min="6653" max="6655" width="11.28515625" customWidth="1"/>
    <col min="6656" max="6656" width="27.28515625" customWidth="1"/>
    <col min="6657" max="6659" width="11.28515625" customWidth="1"/>
    <col min="6660" max="6660" width="27.28515625" customWidth="1"/>
    <col min="6661" max="6663" width="11.28515625" customWidth="1"/>
    <col min="6664" max="6664" width="12.28515625" bestFit="1" customWidth="1"/>
    <col min="6872" max="6872" width="25.85546875" customWidth="1"/>
    <col min="6873" max="6874" width="11.28515625" customWidth="1"/>
    <col min="6875" max="6875" width="11.7109375" bestFit="1" customWidth="1"/>
    <col min="6876" max="6876" width="26.7109375" customWidth="1"/>
    <col min="6877" max="6879" width="12.140625" customWidth="1"/>
    <col min="6880" max="6880" width="27.28515625" customWidth="1"/>
    <col min="6881" max="6883" width="11.28515625" customWidth="1"/>
    <col min="6884" max="6884" width="27.28515625" customWidth="1"/>
    <col min="6885" max="6886" width="11.28515625" customWidth="1"/>
    <col min="6887" max="6887" width="13.42578125" customWidth="1"/>
    <col min="6888" max="6888" width="26.7109375" customWidth="1"/>
    <col min="6889" max="6891" width="12.140625" customWidth="1"/>
    <col min="6892" max="6892" width="27.28515625" customWidth="1"/>
    <col min="6893" max="6894" width="11.28515625" customWidth="1"/>
    <col min="6895" max="6895" width="14.140625" customWidth="1"/>
    <col min="6896" max="6896" width="26.7109375" customWidth="1"/>
    <col min="6897" max="6899" width="12.140625" customWidth="1"/>
    <col min="6900" max="6900" width="26.7109375" customWidth="1"/>
    <col min="6901" max="6903" width="12.140625" customWidth="1"/>
    <col min="6904" max="6904" width="26.7109375" customWidth="1"/>
    <col min="6905" max="6907" width="12.140625" customWidth="1"/>
    <col min="6908" max="6908" width="27.28515625" customWidth="1"/>
    <col min="6909" max="6911" width="11.28515625" customWidth="1"/>
    <col min="6912" max="6912" width="27.28515625" customWidth="1"/>
    <col min="6913" max="6915" width="11.28515625" customWidth="1"/>
    <col min="6916" max="6916" width="27.28515625" customWidth="1"/>
    <col min="6917" max="6919" width="11.28515625" customWidth="1"/>
    <col min="6920" max="6920" width="12.28515625" bestFit="1" customWidth="1"/>
    <col min="7128" max="7128" width="25.85546875" customWidth="1"/>
    <col min="7129" max="7130" width="11.28515625" customWidth="1"/>
    <col min="7131" max="7131" width="11.7109375" bestFit="1" customWidth="1"/>
    <col min="7132" max="7132" width="26.7109375" customWidth="1"/>
    <col min="7133" max="7135" width="12.140625" customWidth="1"/>
    <col min="7136" max="7136" width="27.28515625" customWidth="1"/>
    <col min="7137" max="7139" width="11.28515625" customWidth="1"/>
    <col min="7140" max="7140" width="27.28515625" customWidth="1"/>
    <col min="7141" max="7142" width="11.28515625" customWidth="1"/>
    <col min="7143" max="7143" width="13.42578125" customWidth="1"/>
    <col min="7144" max="7144" width="26.7109375" customWidth="1"/>
    <col min="7145" max="7147" width="12.140625" customWidth="1"/>
    <col min="7148" max="7148" width="27.28515625" customWidth="1"/>
    <col min="7149" max="7150" width="11.28515625" customWidth="1"/>
    <col min="7151" max="7151" width="14.140625" customWidth="1"/>
    <col min="7152" max="7152" width="26.7109375" customWidth="1"/>
    <col min="7153" max="7155" width="12.140625" customWidth="1"/>
    <col min="7156" max="7156" width="26.7109375" customWidth="1"/>
    <col min="7157" max="7159" width="12.140625" customWidth="1"/>
    <col min="7160" max="7160" width="26.7109375" customWidth="1"/>
    <col min="7161" max="7163" width="12.140625" customWidth="1"/>
    <col min="7164" max="7164" width="27.28515625" customWidth="1"/>
    <col min="7165" max="7167" width="11.28515625" customWidth="1"/>
    <col min="7168" max="7168" width="27.28515625" customWidth="1"/>
    <col min="7169" max="7171" width="11.28515625" customWidth="1"/>
    <col min="7172" max="7172" width="27.28515625" customWidth="1"/>
    <col min="7173" max="7175" width="11.28515625" customWidth="1"/>
    <col min="7176" max="7176" width="12.28515625" bestFit="1" customWidth="1"/>
    <col min="7384" max="7384" width="25.85546875" customWidth="1"/>
    <col min="7385" max="7386" width="11.28515625" customWidth="1"/>
    <col min="7387" max="7387" width="11.7109375" bestFit="1" customWidth="1"/>
    <col min="7388" max="7388" width="26.7109375" customWidth="1"/>
    <col min="7389" max="7391" width="12.140625" customWidth="1"/>
    <col min="7392" max="7392" width="27.28515625" customWidth="1"/>
    <col min="7393" max="7395" width="11.28515625" customWidth="1"/>
    <col min="7396" max="7396" width="27.28515625" customWidth="1"/>
    <col min="7397" max="7398" width="11.28515625" customWidth="1"/>
    <col min="7399" max="7399" width="13.42578125" customWidth="1"/>
    <col min="7400" max="7400" width="26.7109375" customWidth="1"/>
    <col min="7401" max="7403" width="12.140625" customWidth="1"/>
    <col min="7404" max="7404" width="27.28515625" customWidth="1"/>
    <col min="7405" max="7406" width="11.28515625" customWidth="1"/>
    <col min="7407" max="7407" width="14.140625" customWidth="1"/>
    <col min="7408" max="7408" width="26.7109375" customWidth="1"/>
    <col min="7409" max="7411" width="12.140625" customWidth="1"/>
    <col min="7412" max="7412" width="26.7109375" customWidth="1"/>
    <col min="7413" max="7415" width="12.140625" customWidth="1"/>
    <col min="7416" max="7416" width="26.7109375" customWidth="1"/>
    <col min="7417" max="7419" width="12.140625" customWidth="1"/>
    <col min="7420" max="7420" width="27.28515625" customWidth="1"/>
    <col min="7421" max="7423" width="11.28515625" customWidth="1"/>
    <col min="7424" max="7424" width="27.28515625" customWidth="1"/>
    <col min="7425" max="7427" width="11.28515625" customWidth="1"/>
    <col min="7428" max="7428" width="27.28515625" customWidth="1"/>
    <col min="7429" max="7431" width="11.28515625" customWidth="1"/>
    <col min="7432" max="7432" width="12.28515625" bestFit="1" customWidth="1"/>
    <col min="7640" max="7640" width="25.85546875" customWidth="1"/>
    <col min="7641" max="7642" width="11.28515625" customWidth="1"/>
    <col min="7643" max="7643" width="11.7109375" bestFit="1" customWidth="1"/>
    <col min="7644" max="7644" width="26.7109375" customWidth="1"/>
    <col min="7645" max="7647" width="12.140625" customWidth="1"/>
    <col min="7648" max="7648" width="27.28515625" customWidth="1"/>
    <col min="7649" max="7651" width="11.28515625" customWidth="1"/>
    <col min="7652" max="7652" width="27.28515625" customWidth="1"/>
    <col min="7653" max="7654" width="11.28515625" customWidth="1"/>
    <col min="7655" max="7655" width="13.42578125" customWidth="1"/>
    <col min="7656" max="7656" width="26.7109375" customWidth="1"/>
    <col min="7657" max="7659" width="12.140625" customWidth="1"/>
    <col min="7660" max="7660" width="27.28515625" customWidth="1"/>
    <col min="7661" max="7662" width="11.28515625" customWidth="1"/>
    <col min="7663" max="7663" width="14.140625" customWidth="1"/>
    <col min="7664" max="7664" width="26.7109375" customWidth="1"/>
    <col min="7665" max="7667" width="12.140625" customWidth="1"/>
    <col min="7668" max="7668" width="26.7109375" customWidth="1"/>
    <col min="7669" max="7671" width="12.140625" customWidth="1"/>
    <col min="7672" max="7672" width="26.7109375" customWidth="1"/>
    <col min="7673" max="7675" width="12.140625" customWidth="1"/>
    <col min="7676" max="7676" width="27.28515625" customWidth="1"/>
    <col min="7677" max="7679" width="11.28515625" customWidth="1"/>
    <col min="7680" max="7680" width="27.28515625" customWidth="1"/>
    <col min="7681" max="7683" width="11.28515625" customWidth="1"/>
    <col min="7684" max="7684" width="27.28515625" customWidth="1"/>
    <col min="7685" max="7687" width="11.28515625" customWidth="1"/>
    <col min="7688" max="7688" width="12.28515625" bestFit="1" customWidth="1"/>
    <col min="7896" max="7896" width="25.85546875" customWidth="1"/>
    <col min="7897" max="7898" width="11.28515625" customWidth="1"/>
    <col min="7899" max="7899" width="11.7109375" bestFit="1" customWidth="1"/>
    <col min="7900" max="7900" width="26.7109375" customWidth="1"/>
    <col min="7901" max="7903" width="12.140625" customWidth="1"/>
    <col min="7904" max="7904" width="27.28515625" customWidth="1"/>
    <col min="7905" max="7907" width="11.28515625" customWidth="1"/>
    <col min="7908" max="7908" width="27.28515625" customWidth="1"/>
    <col min="7909" max="7910" width="11.28515625" customWidth="1"/>
    <col min="7911" max="7911" width="13.42578125" customWidth="1"/>
    <col min="7912" max="7912" width="26.7109375" customWidth="1"/>
    <col min="7913" max="7915" width="12.140625" customWidth="1"/>
    <col min="7916" max="7916" width="27.28515625" customWidth="1"/>
    <col min="7917" max="7918" width="11.28515625" customWidth="1"/>
    <col min="7919" max="7919" width="14.140625" customWidth="1"/>
    <col min="7920" max="7920" width="26.7109375" customWidth="1"/>
    <col min="7921" max="7923" width="12.140625" customWidth="1"/>
    <col min="7924" max="7924" width="26.7109375" customWidth="1"/>
    <col min="7925" max="7927" width="12.140625" customWidth="1"/>
    <col min="7928" max="7928" width="26.7109375" customWidth="1"/>
    <col min="7929" max="7931" width="12.140625" customWidth="1"/>
    <col min="7932" max="7932" width="27.28515625" customWidth="1"/>
    <col min="7933" max="7935" width="11.28515625" customWidth="1"/>
    <col min="7936" max="7936" width="27.28515625" customWidth="1"/>
    <col min="7937" max="7939" width="11.28515625" customWidth="1"/>
    <col min="7940" max="7940" width="27.28515625" customWidth="1"/>
    <col min="7941" max="7943" width="11.28515625" customWidth="1"/>
    <col min="7944" max="7944" width="12.28515625" bestFit="1" customWidth="1"/>
    <col min="8152" max="8152" width="25.85546875" customWidth="1"/>
    <col min="8153" max="8154" width="11.28515625" customWidth="1"/>
    <col min="8155" max="8155" width="11.7109375" bestFit="1" customWidth="1"/>
    <col min="8156" max="8156" width="26.7109375" customWidth="1"/>
    <col min="8157" max="8159" width="12.140625" customWidth="1"/>
    <col min="8160" max="8160" width="27.28515625" customWidth="1"/>
    <col min="8161" max="8163" width="11.28515625" customWidth="1"/>
    <col min="8164" max="8164" width="27.28515625" customWidth="1"/>
    <col min="8165" max="8166" width="11.28515625" customWidth="1"/>
    <col min="8167" max="8167" width="13.42578125" customWidth="1"/>
    <col min="8168" max="8168" width="26.7109375" customWidth="1"/>
    <col min="8169" max="8171" width="12.140625" customWidth="1"/>
    <col min="8172" max="8172" width="27.28515625" customWidth="1"/>
    <col min="8173" max="8174" width="11.28515625" customWidth="1"/>
    <col min="8175" max="8175" width="14.140625" customWidth="1"/>
    <col min="8176" max="8176" width="26.7109375" customWidth="1"/>
    <col min="8177" max="8179" width="12.140625" customWidth="1"/>
    <col min="8180" max="8180" width="26.7109375" customWidth="1"/>
    <col min="8181" max="8183" width="12.140625" customWidth="1"/>
    <col min="8184" max="8184" width="26.7109375" customWidth="1"/>
    <col min="8185" max="8187" width="12.140625" customWidth="1"/>
    <col min="8188" max="8188" width="27.28515625" customWidth="1"/>
    <col min="8189" max="8191" width="11.28515625" customWidth="1"/>
    <col min="8192" max="8192" width="27.28515625" customWidth="1"/>
    <col min="8193" max="8195" width="11.28515625" customWidth="1"/>
    <col min="8196" max="8196" width="27.28515625" customWidth="1"/>
    <col min="8197" max="8199" width="11.28515625" customWidth="1"/>
    <col min="8200" max="8200" width="12.28515625" bestFit="1" customWidth="1"/>
    <col min="8408" max="8408" width="25.85546875" customWidth="1"/>
    <col min="8409" max="8410" width="11.28515625" customWidth="1"/>
    <col min="8411" max="8411" width="11.7109375" bestFit="1" customWidth="1"/>
    <col min="8412" max="8412" width="26.7109375" customWidth="1"/>
    <col min="8413" max="8415" width="12.140625" customWidth="1"/>
    <col min="8416" max="8416" width="27.28515625" customWidth="1"/>
    <col min="8417" max="8419" width="11.28515625" customWidth="1"/>
    <col min="8420" max="8420" width="27.28515625" customWidth="1"/>
    <col min="8421" max="8422" width="11.28515625" customWidth="1"/>
    <col min="8423" max="8423" width="13.42578125" customWidth="1"/>
    <col min="8424" max="8424" width="26.7109375" customWidth="1"/>
    <col min="8425" max="8427" width="12.140625" customWidth="1"/>
    <col min="8428" max="8428" width="27.28515625" customWidth="1"/>
    <col min="8429" max="8430" width="11.28515625" customWidth="1"/>
    <col min="8431" max="8431" width="14.140625" customWidth="1"/>
    <col min="8432" max="8432" width="26.7109375" customWidth="1"/>
    <col min="8433" max="8435" width="12.140625" customWidth="1"/>
    <col min="8436" max="8436" width="26.7109375" customWidth="1"/>
    <col min="8437" max="8439" width="12.140625" customWidth="1"/>
    <col min="8440" max="8440" width="26.7109375" customWidth="1"/>
    <col min="8441" max="8443" width="12.140625" customWidth="1"/>
    <col min="8444" max="8444" width="27.28515625" customWidth="1"/>
    <col min="8445" max="8447" width="11.28515625" customWidth="1"/>
    <col min="8448" max="8448" width="27.28515625" customWidth="1"/>
    <col min="8449" max="8451" width="11.28515625" customWidth="1"/>
    <col min="8452" max="8452" width="27.28515625" customWidth="1"/>
    <col min="8453" max="8455" width="11.28515625" customWidth="1"/>
    <col min="8456" max="8456" width="12.28515625" bestFit="1" customWidth="1"/>
    <col min="8664" max="8664" width="25.85546875" customWidth="1"/>
    <col min="8665" max="8666" width="11.28515625" customWidth="1"/>
    <col min="8667" max="8667" width="11.7109375" bestFit="1" customWidth="1"/>
    <col min="8668" max="8668" width="26.7109375" customWidth="1"/>
    <col min="8669" max="8671" width="12.140625" customWidth="1"/>
    <col min="8672" max="8672" width="27.28515625" customWidth="1"/>
    <col min="8673" max="8675" width="11.28515625" customWidth="1"/>
    <col min="8676" max="8676" width="27.28515625" customWidth="1"/>
    <col min="8677" max="8678" width="11.28515625" customWidth="1"/>
    <col min="8679" max="8679" width="13.42578125" customWidth="1"/>
    <col min="8680" max="8680" width="26.7109375" customWidth="1"/>
    <col min="8681" max="8683" width="12.140625" customWidth="1"/>
    <col min="8684" max="8684" width="27.28515625" customWidth="1"/>
    <col min="8685" max="8686" width="11.28515625" customWidth="1"/>
    <col min="8687" max="8687" width="14.140625" customWidth="1"/>
    <col min="8688" max="8688" width="26.7109375" customWidth="1"/>
    <col min="8689" max="8691" width="12.140625" customWidth="1"/>
    <col min="8692" max="8692" width="26.7109375" customWidth="1"/>
    <col min="8693" max="8695" width="12.140625" customWidth="1"/>
    <col min="8696" max="8696" width="26.7109375" customWidth="1"/>
    <col min="8697" max="8699" width="12.140625" customWidth="1"/>
    <col min="8700" max="8700" width="27.28515625" customWidth="1"/>
    <col min="8701" max="8703" width="11.28515625" customWidth="1"/>
    <col min="8704" max="8704" width="27.28515625" customWidth="1"/>
    <col min="8705" max="8707" width="11.28515625" customWidth="1"/>
    <col min="8708" max="8708" width="27.28515625" customWidth="1"/>
    <col min="8709" max="8711" width="11.28515625" customWidth="1"/>
    <col min="8712" max="8712" width="12.28515625" bestFit="1" customWidth="1"/>
    <col min="8920" max="8920" width="25.85546875" customWidth="1"/>
    <col min="8921" max="8922" width="11.28515625" customWidth="1"/>
    <col min="8923" max="8923" width="11.7109375" bestFit="1" customWidth="1"/>
    <col min="8924" max="8924" width="26.7109375" customWidth="1"/>
    <col min="8925" max="8927" width="12.140625" customWidth="1"/>
    <col min="8928" max="8928" width="27.28515625" customWidth="1"/>
    <col min="8929" max="8931" width="11.28515625" customWidth="1"/>
    <col min="8932" max="8932" width="27.28515625" customWidth="1"/>
    <col min="8933" max="8934" width="11.28515625" customWidth="1"/>
    <col min="8935" max="8935" width="13.42578125" customWidth="1"/>
    <col min="8936" max="8936" width="26.7109375" customWidth="1"/>
    <col min="8937" max="8939" width="12.140625" customWidth="1"/>
    <col min="8940" max="8940" width="27.28515625" customWidth="1"/>
    <col min="8941" max="8942" width="11.28515625" customWidth="1"/>
    <col min="8943" max="8943" width="14.140625" customWidth="1"/>
    <col min="8944" max="8944" width="26.7109375" customWidth="1"/>
    <col min="8945" max="8947" width="12.140625" customWidth="1"/>
    <col min="8948" max="8948" width="26.7109375" customWidth="1"/>
    <col min="8949" max="8951" width="12.140625" customWidth="1"/>
    <col min="8952" max="8952" width="26.7109375" customWidth="1"/>
    <col min="8953" max="8955" width="12.140625" customWidth="1"/>
    <col min="8956" max="8956" width="27.28515625" customWidth="1"/>
    <col min="8957" max="8959" width="11.28515625" customWidth="1"/>
    <col min="8960" max="8960" width="27.28515625" customWidth="1"/>
    <col min="8961" max="8963" width="11.28515625" customWidth="1"/>
    <col min="8964" max="8964" width="27.28515625" customWidth="1"/>
    <col min="8965" max="8967" width="11.28515625" customWidth="1"/>
    <col min="8968" max="8968" width="12.28515625" bestFit="1" customWidth="1"/>
    <col min="9176" max="9176" width="25.85546875" customWidth="1"/>
    <col min="9177" max="9178" width="11.28515625" customWidth="1"/>
    <col min="9179" max="9179" width="11.7109375" bestFit="1" customWidth="1"/>
    <col min="9180" max="9180" width="26.7109375" customWidth="1"/>
    <col min="9181" max="9183" width="12.140625" customWidth="1"/>
    <col min="9184" max="9184" width="27.28515625" customWidth="1"/>
    <col min="9185" max="9187" width="11.28515625" customWidth="1"/>
    <col min="9188" max="9188" width="27.28515625" customWidth="1"/>
    <col min="9189" max="9190" width="11.28515625" customWidth="1"/>
    <col min="9191" max="9191" width="13.42578125" customWidth="1"/>
    <col min="9192" max="9192" width="26.7109375" customWidth="1"/>
    <col min="9193" max="9195" width="12.140625" customWidth="1"/>
    <col min="9196" max="9196" width="27.28515625" customWidth="1"/>
    <col min="9197" max="9198" width="11.28515625" customWidth="1"/>
    <col min="9199" max="9199" width="14.140625" customWidth="1"/>
    <col min="9200" max="9200" width="26.7109375" customWidth="1"/>
    <col min="9201" max="9203" width="12.140625" customWidth="1"/>
    <col min="9204" max="9204" width="26.7109375" customWidth="1"/>
    <col min="9205" max="9207" width="12.140625" customWidth="1"/>
    <col min="9208" max="9208" width="26.7109375" customWidth="1"/>
    <col min="9209" max="9211" width="12.140625" customWidth="1"/>
    <col min="9212" max="9212" width="27.28515625" customWidth="1"/>
    <col min="9213" max="9215" width="11.28515625" customWidth="1"/>
    <col min="9216" max="9216" width="27.28515625" customWidth="1"/>
    <col min="9217" max="9219" width="11.28515625" customWidth="1"/>
    <col min="9220" max="9220" width="27.28515625" customWidth="1"/>
    <col min="9221" max="9223" width="11.28515625" customWidth="1"/>
    <col min="9224" max="9224" width="12.28515625" bestFit="1" customWidth="1"/>
    <col min="9432" max="9432" width="25.85546875" customWidth="1"/>
    <col min="9433" max="9434" width="11.28515625" customWidth="1"/>
    <col min="9435" max="9435" width="11.7109375" bestFit="1" customWidth="1"/>
    <col min="9436" max="9436" width="26.7109375" customWidth="1"/>
    <col min="9437" max="9439" width="12.140625" customWidth="1"/>
    <col min="9440" max="9440" width="27.28515625" customWidth="1"/>
    <col min="9441" max="9443" width="11.28515625" customWidth="1"/>
    <col min="9444" max="9444" width="27.28515625" customWidth="1"/>
    <col min="9445" max="9446" width="11.28515625" customWidth="1"/>
    <col min="9447" max="9447" width="13.42578125" customWidth="1"/>
    <col min="9448" max="9448" width="26.7109375" customWidth="1"/>
    <col min="9449" max="9451" width="12.140625" customWidth="1"/>
    <col min="9452" max="9452" width="27.28515625" customWidth="1"/>
    <col min="9453" max="9454" width="11.28515625" customWidth="1"/>
    <col min="9455" max="9455" width="14.140625" customWidth="1"/>
    <col min="9456" max="9456" width="26.7109375" customWidth="1"/>
    <col min="9457" max="9459" width="12.140625" customWidth="1"/>
    <col min="9460" max="9460" width="26.7109375" customWidth="1"/>
    <col min="9461" max="9463" width="12.140625" customWidth="1"/>
    <col min="9464" max="9464" width="26.7109375" customWidth="1"/>
    <col min="9465" max="9467" width="12.140625" customWidth="1"/>
    <col min="9468" max="9468" width="27.28515625" customWidth="1"/>
    <col min="9469" max="9471" width="11.28515625" customWidth="1"/>
    <col min="9472" max="9472" width="27.28515625" customWidth="1"/>
    <col min="9473" max="9475" width="11.28515625" customWidth="1"/>
    <col min="9476" max="9476" width="27.28515625" customWidth="1"/>
    <col min="9477" max="9479" width="11.28515625" customWidth="1"/>
    <col min="9480" max="9480" width="12.28515625" bestFit="1" customWidth="1"/>
    <col min="9688" max="9688" width="25.85546875" customWidth="1"/>
    <col min="9689" max="9690" width="11.28515625" customWidth="1"/>
    <col min="9691" max="9691" width="11.7109375" bestFit="1" customWidth="1"/>
    <col min="9692" max="9692" width="26.7109375" customWidth="1"/>
    <col min="9693" max="9695" width="12.140625" customWidth="1"/>
    <col min="9696" max="9696" width="27.28515625" customWidth="1"/>
    <col min="9697" max="9699" width="11.28515625" customWidth="1"/>
    <col min="9700" max="9700" width="27.28515625" customWidth="1"/>
    <col min="9701" max="9702" width="11.28515625" customWidth="1"/>
    <col min="9703" max="9703" width="13.42578125" customWidth="1"/>
    <col min="9704" max="9704" width="26.7109375" customWidth="1"/>
    <col min="9705" max="9707" width="12.140625" customWidth="1"/>
    <col min="9708" max="9708" width="27.28515625" customWidth="1"/>
    <col min="9709" max="9710" width="11.28515625" customWidth="1"/>
    <col min="9711" max="9711" width="14.140625" customWidth="1"/>
    <col min="9712" max="9712" width="26.7109375" customWidth="1"/>
    <col min="9713" max="9715" width="12.140625" customWidth="1"/>
    <col min="9716" max="9716" width="26.7109375" customWidth="1"/>
    <col min="9717" max="9719" width="12.140625" customWidth="1"/>
    <col min="9720" max="9720" width="26.7109375" customWidth="1"/>
    <col min="9721" max="9723" width="12.140625" customWidth="1"/>
    <col min="9724" max="9724" width="27.28515625" customWidth="1"/>
    <col min="9725" max="9727" width="11.28515625" customWidth="1"/>
    <col min="9728" max="9728" width="27.28515625" customWidth="1"/>
    <col min="9729" max="9731" width="11.28515625" customWidth="1"/>
    <col min="9732" max="9732" width="27.28515625" customWidth="1"/>
    <col min="9733" max="9735" width="11.28515625" customWidth="1"/>
    <col min="9736" max="9736" width="12.28515625" bestFit="1" customWidth="1"/>
    <col min="9944" max="9944" width="25.85546875" customWidth="1"/>
    <col min="9945" max="9946" width="11.28515625" customWidth="1"/>
    <col min="9947" max="9947" width="11.7109375" bestFit="1" customWidth="1"/>
    <col min="9948" max="9948" width="26.7109375" customWidth="1"/>
    <col min="9949" max="9951" width="12.140625" customWidth="1"/>
    <col min="9952" max="9952" width="27.28515625" customWidth="1"/>
    <col min="9953" max="9955" width="11.28515625" customWidth="1"/>
    <col min="9956" max="9956" width="27.28515625" customWidth="1"/>
    <col min="9957" max="9958" width="11.28515625" customWidth="1"/>
    <col min="9959" max="9959" width="13.42578125" customWidth="1"/>
    <col min="9960" max="9960" width="26.7109375" customWidth="1"/>
    <col min="9961" max="9963" width="12.140625" customWidth="1"/>
    <col min="9964" max="9964" width="27.28515625" customWidth="1"/>
    <col min="9965" max="9966" width="11.28515625" customWidth="1"/>
    <col min="9967" max="9967" width="14.140625" customWidth="1"/>
    <col min="9968" max="9968" width="26.7109375" customWidth="1"/>
    <col min="9969" max="9971" width="12.140625" customWidth="1"/>
    <col min="9972" max="9972" width="26.7109375" customWidth="1"/>
    <col min="9973" max="9975" width="12.140625" customWidth="1"/>
    <col min="9976" max="9976" width="26.7109375" customWidth="1"/>
    <col min="9977" max="9979" width="12.140625" customWidth="1"/>
    <col min="9980" max="9980" width="27.28515625" customWidth="1"/>
    <col min="9981" max="9983" width="11.28515625" customWidth="1"/>
    <col min="9984" max="9984" width="27.28515625" customWidth="1"/>
    <col min="9985" max="9987" width="11.28515625" customWidth="1"/>
    <col min="9988" max="9988" width="27.28515625" customWidth="1"/>
    <col min="9989" max="9991" width="11.28515625" customWidth="1"/>
    <col min="9992" max="9992" width="12.28515625" bestFit="1" customWidth="1"/>
    <col min="10200" max="10200" width="25.85546875" customWidth="1"/>
    <col min="10201" max="10202" width="11.28515625" customWidth="1"/>
    <col min="10203" max="10203" width="11.7109375" bestFit="1" customWidth="1"/>
    <col min="10204" max="10204" width="26.7109375" customWidth="1"/>
    <col min="10205" max="10207" width="12.140625" customWidth="1"/>
    <col min="10208" max="10208" width="27.28515625" customWidth="1"/>
    <col min="10209" max="10211" width="11.28515625" customWidth="1"/>
    <col min="10212" max="10212" width="27.28515625" customWidth="1"/>
    <col min="10213" max="10214" width="11.28515625" customWidth="1"/>
    <col min="10215" max="10215" width="13.42578125" customWidth="1"/>
    <col min="10216" max="10216" width="26.7109375" customWidth="1"/>
    <col min="10217" max="10219" width="12.140625" customWidth="1"/>
    <col min="10220" max="10220" width="27.28515625" customWidth="1"/>
    <col min="10221" max="10222" width="11.28515625" customWidth="1"/>
    <col min="10223" max="10223" width="14.140625" customWidth="1"/>
    <col min="10224" max="10224" width="26.7109375" customWidth="1"/>
    <col min="10225" max="10227" width="12.140625" customWidth="1"/>
    <col min="10228" max="10228" width="26.7109375" customWidth="1"/>
    <col min="10229" max="10231" width="12.140625" customWidth="1"/>
    <col min="10232" max="10232" width="26.7109375" customWidth="1"/>
    <col min="10233" max="10235" width="12.140625" customWidth="1"/>
    <col min="10236" max="10236" width="27.28515625" customWidth="1"/>
    <col min="10237" max="10239" width="11.28515625" customWidth="1"/>
    <col min="10240" max="10240" width="27.28515625" customWidth="1"/>
    <col min="10241" max="10243" width="11.28515625" customWidth="1"/>
    <col min="10244" max="10244" width="27.28515625" customWidth="1"/>
    <col min="10245" max="10247" width="11.28515625" customWidth="1"/>
    <col min="10248" max="10248" width="12.28515625" bestFit="1" customWidth="1"/>
    <col min="10456" max="10456" width="25.85546875" customWidth="1"/>
    <col min="10457" max="10458" width="11.28515625" customWidth="1"/>
    <col min="10459" max="10459" width="11.7109375" bestFit="1" customWidth="1"/>
    <col min="10460" max="10460" width="26.7109375" customWidth="1"/>
    <col min="10461" max="10463" width="12.140625" customWidth="1"/>
    <col min="10464" max="10464" width="27.28515625" customWidth="1"/>
    <col min="10465" max="10467" width="11.28515625" customWidth="1"/>
    <col min="10468" max="10468" width="27.28515625" customWidth="1"/>
    <col min="10469" max="10470" width="11.28515625" customWidth="1"/>
    <col min="10471" max="10471" width="13.42578125" customWidth="1"/>
    <col min="10472" max="10472" width="26.7109375" customWidth="1"/>
    <col min="10473" max="10475" width="12.140625" customWidth="1"/>
    <col min="10476" max="10476" width="27.28515625" customWidth="1"/>
    <col min="10477" max="10478" width="11.28515625" customWidth="1"/>
    <col min="10479" max="10479" width="14.140625" customWidth="1"/>
    <col min="10480" max="10480" width="26.7109375" customWidth="1"/>
    <col min="10481" max="10483" width="12.140625" customWidth="1"/>
    <col min="10484" max="10484" width="26.7109375" customWidth="1"/>
    <col min="10485" max="10487" width="12.140625" customWidth="1"/>
    <col min="10488" max="10488" width="26.7109375" customWidth="1"/>
    <col min="10489" max="10491" width="12.140625" customWidth="1"/>
    <col min="10492" max="10492" width="27.28515625" customWidth="1"/>
    <col min="10493" max="10495" width="11.28515625" customWidth="1"/>
    <col min="10496" max="10496" width="27.28515625" customWidth="1"/>
    <col min="10497" max="10499" width="11.28515625" customWidth="1"/>
    <col min="10500" max="10500" width="27.28515625" customWidth="1"/>
    <col min="10501" max="10503" width="11.28515625" customWidth="1"/>
    <col min="10504" max="10504" width="12.28515625" bestFit="1" customWidth="1"/>
    <col min="10712" max="10712" width="25.85546875" customWidth="1"/>
    <col min="10713" max="10714" width="11.28515625" customWidth="1"/>
    <col min="10715" max="10715" width="11.7109375" bestFit="1" customWidth="1"/>
    <col min="10716" max="10716" width="26.7109375" customWidth="1"/>
    <col min="10717" max="10719" width="12.140625" customWidth="1"/>
    <col min="10720" max="10720" width="27.28515625" customWidth="1"/>
    <col min="10721" max="10723" width="11.28515625" customWidth="1"/>
    <col min="10724" max="10724" width="27.28515625" customWidth="1"/>
    <col min="10725" max="10726" width="11.28515625" customWidth="1"/>
    <col min="10727" max="10727" width="13.42578125" customWidth="1"/>
    <col min="10728" max="10728" width="26.7109375" customWidth="1"/>
    <col min="10729" max="10731" width="12.140625" customWidth="1"/>
    <col min="10732" max="10732" width="27.28515625" customWidth="1"/>
    <col min="10733" max="10734" width="11.28515625" customWidth="1"/>
    <col min="10735" max="10735" width="14.140625" customWidth="1"/>
    <col min="10736" max="10736" width="26.7109375" customWidth="1"/>
    <col min="10737" max="10739" width="12.140625" customWidth="1"/>
    <col min="10740" max="10740" width="26.7109375" customWidth="1"/>
    <col min="10741" max="10743" width="12.140625" customWidth="1"/>
    <col min="10744" max="10744" width="26.7109375" customWidth="1"/>
    <col min="10745" max="10747" width="12.140625" customWidth="1"/>
    <col min="10748" max="10748" width="27.28515625" customWidth="1"/>
    <col min="10749" max="10751" width="11.28515625" customWidth="1"/>
    <col min="10752" max="10752" width="27.28515625" customWidth="1"/>
    <col min="10753" max="10755" width="11.28515625" customWidth="1"/>
    <col min="10756" max="10756" width="27.28515625" customWidth="1"/>
    <col min="10757" max="10759" width="11.28515625" customWidth="1"/>
    <col min="10760" max="10760" width="12.28515625" bestFit="1" customWidth="1"/>
    <col min="10968" max="10968" width="25.85546875" customWidth="1"/>
    <col min="10969" max="10970" width="11.28515625" customWidth="1"/>
    <col min="10971" max="10971" width="11.7109375" bestFit="1" customWidth="1"/>
    <col min="10972" max="10972" width="26.7109375" customWidth="1"/>
    <col min="10973" max="10975" width="12.140625" customWidth="1"/>
    <col min="10976" max="10976" width="27.28515625" customWidth="1"/>
    <col min="10977" max="10979" width="11.28515625" customWidth="1"/>
    <col min="10980" max="10980" width="27.28515625" customWidth="1"/>
    <col min="10981" max="10982" width="11.28515625" customWidth="1"/>
    <col min="10983" max="10983" width="13.42578125" customWidth="1"/>
    <col min="10984" max="10984" width="26.7109375" customWidth="1"/>
    <col min="10985" max="10987" width="12.140625" customWidth="1"/>
    <col min="10988" max="10988" width="27.28515625" customWidth="1"/>
    <col min="10989" max="10990" width="11.28515625" customWidth="1"/>
    <col min="10991" max="10991" width="14.140625" customWidth="1"/>
    <col min="10992" max="10992" width="26.7109375" customWidth="1"/>
    <col min="10993" max="10995" width="12.140625" customWidth="1"/>
    <col min="10996" max="10996" width="26.7109375" customWidth="1"/>
    <col min="10997" max="10999" width="12.140625" customWidth="1"/>
    <col min="11000" max="11000" width="26.7109375" customWidth="1"/>
    <col min="11001" max="11003" width="12.140625" customWidth="1"/>
    <col min="11004" max="11004" width="27.28515625" customWidth="1"/>
    <col min="11005" max="11007" width="11.28515625" customWidth="1"/>
    <col min="11008" max="11008" width="27.28515625" customWidth="1"/>
    <col min="11009" max="11011" width="11.28515625" customWidth="1"/>
    <col min="11012" max="11012" width="27.28515625" customWidth="1"/>
    <col min="11013" max="11015" width="11.28515625" customWidth="1"/>
    <col min="11016" max="11016" width="12.28515625" bestFit="1" customWidth="1"/>
    <col min="11224" max="11224" width="25.85546875" customWidth="1"/>
    <col min="11225" max="11226" width="11.28515625" customWidth="1"/>
    <col min="11227" max="11227" width="11.7109375" bestFit="1" customWidth="1"/>
    <col min="11228" max="11228" width="26.7109375" customWidth="1"/>
    <col min="11229" max="11231" width="12.140625" customWidth="1"/>
    <col min="11232" max="11232" width="27.28515625" customWidth="1"/>
    <col min="11233" max="11235" width="11.28515625" customWidth="1"/>
    <col min="11236" max="11236" width="27.28515625" customWidth="1"/>
    <col min="11237" max="11238" width="11.28515625" customWidth="1"/>
    <col min="11239" max="11239" width="13.42578125" customWidth="1"/>
    <col min="11240" max="11240" width="26.7109375" customWidth="1"/>
    <col min="11241" max="11243" width="12.140625" customWidth="1"/>
    <col min="11244" max="11244" width="27.28515625" customWidth="1"/>
    <col min="11245" max="11246" width="11.28515625" customWidth="1"/>
    <col min="11247" max="11247" width="14.140625" customWidth="1"/>
    <col min="11248" max="11248" width="26.7109375" customWidth="1"/>
    <col min="11249" max="11251" width="12.140625" customWidth="1"/>
    <col min="11252" max="11252" width="26.7109375" customWidth="1"/>
    <col min="11253" max="11255" width="12.140625" customWidth="1"/>
    <col min="11256" max="11256" width="26.7109375" customWidth="1"/>
    <col min="11257" max="11259" width="12.140625" customWidth="1"/>
    <col min="11260" max="11260" width="27.28515625" customWidth="1"/>
    <col min="11261" max="11263" width="11.28515625" customWidth="1"/>
    <col min="11264" max="11264" width="27.28515625" customWidth="1"/>
    <col min="11265" max="11267" width="11.28515625" customWidth="1"/>
    <col min="11268" max="11268" width="27.28515625" customWidth="1"/>
    <col min="11269" max="11271" width="11.28515625" customWidth="1"/>
    <col min="11272" max="11272" width="12.28515625" bestFit="1" customWidth="1"/>
    <col min="11480" max="11480" width="25.85546875" customWidth="1"/>
    <col min="11481" max="11482" width="11.28515625" customWidth="1"/>
    <col min="11483" max="11483" width="11.7109375" bestFit="1" customWidth="1"/>
    <col min="11484" max="11484" width="26.7109375" customWidth="1"/>
    <col min="11485" max="11487" width="12.140625" customWidth="1"/>
    <col min="11488" max="11488" width="27.28515625" customWidth="1"/>
    <col min="11489" max="11491" width="11.28515625" customWidth="1"/>
    <col min="11492" max="11492" width="27.28515625" customWidth="1"/>
    <col min="11493" max="11494" width="11.28515625" customWidth="1"/>
    <col min="11495" max="11495" width="13.42578125" customWidth="1"/>
    <col min="11496" max="11496" width="26.7109375" customWidth="1"/>
    <col min="11497" max="11499" width="12.140625" customWidth="1"/>
    <col min="11500" max="11500" width="27.28515625" customWidth="1"/>
    <col min="11501" max="11502" width="11.28515625" customWidth="1"/>
    <col min="11503" max="11503" width="14.140625" customWidth="1"/>
    <col min="11504" max="11504" width="26.7109375" customWidth="1"/>
    <col min="11505" max="11507" width="12.140625" customWidth="1"/>
    <col min="11508" max="11508" width="26.7109375" customWidth="1"/>
    <col min="11509" max="11511" width="12.140625" customWidth="1"/>
    <col min="11512" max="11512" width="26.7109375" customWidth="1"/>
    <col min="11513" max="11515" width="12.140625" customWidth="1"/>
    <col min="11516" max="11516" width="27.28515625" customWidth="1"/>
    <col min="11517" max="11519" width="11.28515625" customWidth="1"/>
    <col min="11520" max="11520" width="27.28515625" customWidth="1"/>
    <col min="11521" max="11523" width="11.28515625" customWidth="1"/>
    <col min="11524" max="11524" width="27.28515625" customWidth="1"/>
    <col min="11525" max="11527" width="11.28515625" customWidth="1"/>
    <col min="11528" max="11528" width="12.28515625" bestFit="1" customWidth="1"/>
    <col min="11736" max="11736" width="25.85546875" customWidth="1"/>
    <col min="11737" max="11738" width="11.28515625" customWidth="1"/>
    <col min="11739" max="11739" width="11.7109375" bestFit="1" customWidth="1"/>
    <col min="11740" max="11740" width="26.7109375" customWidth="1"/>
    <col min="11741" max="11743" width="12.140625" customWidth="1"/>
    <col min="11744" max="11744" width="27.28515625" customWidth="1"/>
    <col min="11745" max="11747" width="11.28515625" customWidth="1"/>
    <col min="11748" max="11748" width="27.28515625" customWidth="1"/>
    <col min="11749" max="11750" width="11.28515625" customWidth="1"/>
    <col min="11751" max="11751" width="13.42578125" customWidth="1"/>
    <col min="11752" max="11752" width="26.7109375" customWidth="1"/>
    <col min="11753" max="11755" width="12.140625" customWidth="1"/>
    <col min="11756" max="11756" width="27.28515625" customWidth="1"/>
    <col min="11757" max="11758" width="11.28515625" customWidth="1"/>
    <col min="11759" max="11759" width="14.140625" customWidth="1"/>
    <col min="11760" max="11760" width="26.7109375" customWidth="1"/>
    <col min="11761" max="11763" width="12.140625" customWidth="1"/>
    <col min="11764" max="11764" width="26.7109375" customWidth="1"/>
    <col min="11765" max="11767" width="12.140625" customWidth="1"/>
    <col min="11768" max="11768" width="26.7109375" customWidth="1"/>
    <col min="11769" max="11771" width="12.140625" customWidth="1"/>
    <col min="11772" max="11772" width="27.28515625" customWidth="1"/>
    <col min="11773" max="11775" width="11.28515625" customWidth="1"/>
    <col min="11776" max="11776" width="27.28515625" customWidth="1"/>
    <col min="11777" max="11779" width="11.28515625" customWidth="1"/>
    <col min="11780" max="11780" width="27.28515625" customWidth="1"/>
    <col min="11781" max="11783" width="11.28515625" customWidth="1"/>
    <col min="11784" max="11784" width="12.28515625" bestFit="1" customWidth="1"/>
    <col min="11992" max="11992" width="25.85546875" customWidth="1"/>
    <col min="11993" max="11994" width="11.28515625" customWidth="1"/>
    <col min="11995" max="11995" width="11.7109375" bestFit="1" customWidth="1"/>
    <col min="11996" max="11996" width="26.7109375" customWidth="1"/>
    <col min="11997" max="11999" width="12.140625" customWidth="1"/>
    <col min="12000" max="12000" width="27.28515625" customWidth="1"/>
    <col min="12001" max="12003" width="11.28515625" customWidth="1"/>
    <col min="12004" max="12004" width="27.28515625" customWidth="1"/>
    <col min="12005" max="12006" width="11.28515625" customWidth="1"/>
    <col min="12007" max="12007" width="13.42578125" customWidth="1"/>
    <col min="12008" max="12008" width="26.7109375" customWidth="1"/>
    <col min="12009" max="12011" width="12.140625" customWidth="1"/>
    <col min="12012" max="12012" width="27.28515625" customWidth="1"/>
    <col min="12013" max="12014" width="11.28515625" customWidth="1"/>
    <col min="12015" max="12015" width="14.140625" customWidth="1"/>
    <col min="12016" max="12016" width="26.7109375" customWidth="1"/>
    <col min="12017" max="12019" width="12.140625" customWidth="1"/>
    <col min="12020" max="12020" width="26.7109375" customWidth="1"/>
    <col min="12021" max="12023" width="12.140625" customWidth="1"/>
    <col min="12024" max="12024" width="26.7109375" customWidth="1"/>
    <col min="12025" max="12027" width="12.140625" customWidth="1"/>
    <col min="12028" max="12028" width="27.28515625" customWidth="1"/>
    <col min="12029" max="12031" width="11.28515625" customWidth="1"/>
    <col min="12032" max="12032" width="27.28515625" customWidth="1"/>
    <col min="12033" max="12035" width="11.28515625" customWidth="1"/>
    <col min="12036" max="12036" width="27.28515625" customWidth="1"/>
    <col min="12037" max="12039" width="11.28515625" customWidth="1"/>
    <col min="12040" max="12040" width="12.28515625" bestFit="1" customWidth="1"/>
    <col min="12248" max="12248" width="25.85546875" customWidth="1"/>
    <col min="12249" max="12250" width="11.28515625" customWidth="1"/>
    <col min="12251" max="12251" width="11.7109375" bestFit="1" customWidth="1"/>
    <col min="12252" max="12252" width="26.7109375" customWidth="1"/>
    <col min="12253" max="12255" width="12.140625" customWidth="1"/>
    <col min="12256" max="12256" width="27.28515625" customWidth="1"/>
    <col min="12257" max="12259" width="11.28515625" customWidth="1"/>
    <col min="12260" max="12260" width="27.28515625" customWidth="1"/>
    <col min="12261" max="12262" width="11.28515625" customWidth="1"/>
    <col min="12263" max="12263" width="13.42578125" customWidth="1"/>
    <col min="12264" max="12264" width="26.7109375" customWidth="1"/>
    <col min="12265" max="12267" width="12.140625" customWidth="1"/>
    <col min="12268" max="12268" width="27.28515625" customWidth="1"/>
    <col min="12269" max="12270" width="11.28515625" customWidth="1"/>
    <col min="12271" max="12271" width="14.140625" customWidth="1"/>
    <col min="12272" max="12272" width="26.7109375" customWidth="1"/>
    <col min="12273" max="12275" width="12.140625" customWidth="1"/>
    <col min="12276" max="12276" width="26.7109375" customWidth="1"/>
    <col min="12277" max="12279" width="12.140625" customWidth="1"/>
    <col min="12280" max="12280" width="26.7109375" customWidth="1"/>
    <col min="12281" max="12283" width="12.140625" customWidth="1"/>
    <col min="12284" max="12284" width="27.28515625" customWidth="1"/>
    <col min="12285" max="12287" width="11.28515625" customWidth="1"/>
    <col min="12288" max="12288" width="27.28515625" customWidth="1"/>
    <col min="12289" max="12291" width="11.28515625" customWidth="1"/>
    <col min="12292" max="12292" width="27.28515625" customWidth="1"/>
    <col min="12293" max="12295" width="11.28515625" customWidth="1"/>
    <col min="12296" max="12296" width="12.28515625" bestFit="1" customWidth="1"/>
    <col min="12504" max="12504" width="25.85546875" customWidth="1"/>
    <col min="12505" max="12506" width="11.28515625" customWidth="1"/>
    <col min="12507" max="12507" width="11.7109375" bestFit="1" customWidth="1"/>
    <col min="12508" max="12508" width="26.7109375" customWidth="1"/>
    <col min="12509" max="12511" width="12.140625" customWidth="1"/>
    <col min="12512" max="12512" width="27.28515625" customWidth="1"/>
    <col min="12513" max="12515" width="11.28515625" customWidth="1"/>
    <col min="12516" max="12516" width="27.28515625" customWidth="1"/>
    <col min="12517" max="12518" width="11.28515625" customWidth="1"/>
    <col min="12519" max="12519" width="13.42578125" customWidth="1"/>
    <col min="12520" max="12520" width="26.7109375" customWidth="1"/>
    <col min="12521" max="12523" width="12.140625" customWidth="1"/>
    <col min="12524" max="12524" width="27.28515625" customWidth="1"/>
    <col min="12525" max="12526" width="11.28515625" customWidth="1"/>
    <col min="12527" max="12527" width="14.140625" customWidth="1"/>
    <col min="12528" max="12528" width="26.7109375" customWidth="1"/>
    <col min="12529" max="12531" width="12.140625" customWidth="1"/>
    <col min="12532" max="12532" width="26.7109375" customWidth="1"/>
    <col min="12533" max="12535" width="12.140625" customWidth="1"/>
    <col min="12536" max="12536" width="26.7109375" customWidth="1"/>
    <col min="12537" max="12539" width="12.140625" customWidth="1"/>
    <col min="12540" max="12540" width="27.28515625" customWidth="1"/>
    <col min="12541" max="12543" width="11.28515625" customWidth="1"/>
    <col min="12544" max="12544" width="27.28515625" customWidth="1"/>
    <col min="12545" max="12547" width="11.28515625" customWidth="1"/>
    <col min="12548" max="12548" width="27.28515625" customWidth="1"/>
    <col min="12549" max="12551" width="11.28515625" customWidth="1"/>
    <col min="12552" max="12552" width="12.28515625" bestFit="1" customWidth="1"/>
    <col min="12760" max="12760" width="25.85546875" customWidth="1"/>
    <col min="12761" max="12762" width="11.28515625" customWidth="1"/>
    <col min="12763" max="12763" width="11.7109375" bestFit="1" customWidth="1"/>
    <col min="12764" max="12764" width="26.7109375" customWidth="1"/>
    <col min="12765" max="12767" width="12.140625" customWidth="1"/>
    <col min="12768" max="12768" width="27.28515625" customWidth="1"/>
    <col min="12769" max="12771" width="11.28515625" customWidth="1"/>
    <col min="12772" max="12772" width="27.28515625" customWidth="1"/>
    <col min="12773" max="12774" width="11.28515625" customWidth="1"/>
    <col min="12775" max="12775" width="13.42578125" customWidth="1"/>
    <col min="12776" max="12776" width="26.7109375" customWidth="1"/>
    <col min="12777" max="12779" width="12.140625" customWidth="1"/>
    <col min="12780" max="12780" width="27.28515625" customWidth="1"/>
    <col min="12781" max="12782" width="11.28515625" customWidth="1"/>
    <col min="12783" max="12783" width="14.140625" customWidth="1"/>
    <col min="12784" max="12784" width="26.7109375" customWidth="1"/>
    <col min="12785" max="12787" width="12.140625" customWidth="1"/>
    <col min="12788" max="12788" width="26.7109375" customWidth="1"/>
    <col min="12789" max="12791" width="12.140625" customWidth="1"/>
    <col min="12792" max="12792" width="26.7109375" customWidth="1"/>
    <col min="12793" max="12795" width="12.140625" customWidth="1"/>
    <col min="12796" max="12796" width="27.28515625" customWidth="1"/>
    <col min="12797" max="12799" width="11.28515625" customWidth="1"/>
    <col min="12800" max="12800" width="27.28515625" customWidth="1"/>
    <col min="12801" max="12803" width="11.28515625" customWidth="1"/>
    <col min="12804" max="12804" width="27.28515625" customWidth="1"/>
    <col min="12805" max="12807" width="11.28515625" customWidth="1"/>
    <col min="12808" max="12808" width="12.28515625" bestFit="1" customWidth="1"/>
    <col min="13016" max="13016" width="25.85546875" customWidth="1"/>
    <col min="13017" max="13018" width="11.28515625" customWidth="1"/>
    <col min="13019" max="13019" width="11.7109375" bestFit="1" customWidth="1"/>
    <col min="13020" max="13020" width="26.7109375" customWidth="1"/>
    <col min="13021" max="13023" width="12.140625" customWidth="1"/>
    <col min="13024" max="13024" width="27.28515625" customWidth="1"/>
    <col min="13025" max="13027" width="11.28515625" customWidth="1"/>
    <col min="13028" max="13028" width="27.28515625" customWidth="1"/>
    <col min="13029" max="13030" width="11.28515625" customWidth="1"/>
    <col min="13031" max="13031" width="13.42578125" customWidth="1"/>
    <col min="13032" max="13032" width="26.7109375" customWidth="1"/>
    <col min="13033" max="13035" width="12.140625" customWidth="1"/>
    <col min="13036" max="13036" width="27.28515625" customWidth="1"/>
    <col min="13037" max="13038" width="11.28515625" customWidth="1"/>
    <col min="13039" max="13039" width="14.140625" customWidth="1"/>
    <col min="13040" max="13040" width="26.7109375" customWidth="1"/>
    <col min="13041" max="13043" width="12.140625" customWidth="1"/>
    <col min="13044" max="13044" width="26.7109375" customWidth="1"/>
    <col min="13045" max="13047" width="12.140625" customWidth="1"/>
    <col min="13048" max="13048" width="26.7109375" customWidth="1"/>
    <col min="13049" max="13051" width="12.140625" customWidth="1"/>
    <col min="13052" max="13052" width="27.28515625" customWidth="1"/>
    <col min="13053" max="13055" width="11.28515625" customWidth="1"/>
    <col min="13056" max="13056" width="27.28515625" customWidth="1"/>
    <col min="13057" max="13059" width="11.28515625" customWidth="1"/>
    <col min="13060" max="13060" width="27.28515625" customWidth="1"/>
    <col min="13061" max="13063" width="11.28515625" customWidth="1"/>
    <col min="13064" max="13064" width="12.28515625" bestFit="1" customWidth="1"/>
    <col min="13272" max="13272" width="25.85546875" customWidth="1"/>
    <col min="13273" max="13274" width="11.28515625" customWidth="1"/>
    <col min="13275" max="13275" width="11.7109375" bestFit="1" customWidth="1"/>
    <col min="13276" max="13276" width="26.7109375" customWidth="1"/>
    <col min="13277" max="13279" width="12.140625" customWidth="1"/>
    <col min="13280" max="13280" width="27.28515625" customWidth="1"/>
    <col min="13281" max="13283" width="11.28515625" customWidth="1"/>
    <col min="13284" max="13284" width="27.28515625" customWidth="1"/>
    <col min="13285" max="13286" width="11.28515625" customWidth="1"/>
    <col min="13287" max="13287" width="13.42578125" customWidth="1"/>
    <col min="13288" max="13288" width="26.7109375" customWidth="1"/>
    <col min="13289" max="13291" width="12.140625" customWidth="1"/>
    <col min="13292" max="13292" width="27.28515625" customWidth="1"/>
    <col min="13293" max="13294" width="11.28515625" customWidth="1"/>
    <col min="13295" max="13295" width="14.140625" customWidth="1"/>
    <col min="13296" max="13296" width="26.7109375" customWidth="1"/>
    <col min="13297" max="13299" width="12.140625" customWidth="1"/>
    <col min="13300" max="13300" width="26.7109375" customWidth="1"/>
    <col min="13301" max="13303" width="12.140625" customWidth="1"/>
    <col min="13304" max="13304" width="26.7109375" customWidth="1"/>
    <col min="13305" max="13307" width="12.140625" customWidth="1"/>
    <col min="13308" max="13308" width="27.28515625" customWidth="1"/>
    <col min="13309" max="13311" width="11.28515625" customWidth="1"/>
    <col min="13312" max="13312" width="27.28515625" customWidth="1"/>
    <col min="13313" max="13315" width="11.28515625" customWidth="1"/>
    <col min="13316" max="13316" width="27.28515625" customWidth="1"/>
    <col min="13317" max="13319" width="11.28515625" customWidth="1"/>
    <col min="13320" max="13320" width="12.28515625" bestFit="1" customWidth="1"/>
    <col min="13528" max="13528" width="25.85546875" customWidth="1"/>
    <col min="13529" max="13530" width="11.28515625" customWidth="1"/>
    <col min="13531" max="13531" width="11.7109375" bestFit="1" customWidth="1"/>
    <col min="13532" max="13532" width="26.7109375" customWidth="1"/>
    <col min="13533" max="13535" width="12.140625" customWidth="1"/>
    <col min="13536" max="13536" width="27.28515625" customWidth="1"/>
    <col min="13537" max="13539" width="11.28515625" customWidth="1"/>
    <col min="13540" max="13540" width="27.28515625" customWidth="1"/>
    <col min="13541" max="13542" width="11.28515625" customWidth="1"/>
    <col min="13543" max="13543" width="13.42578125" customWidth="1"/>
    <col min="13544" max="13544" width="26.7109375" customWidth="1"/>
    <col min="13545" max="13547" width="12.140625" customWidth="1"/>
    <col min="13548" max="13548" width="27.28515625" customWidth="1"/>
    <col min="13549" max="13550" width="11.28515625" customWidth="1"/>
    <col min="13551" max="13551" width="14.140625" customWidth="1"/>
    <col min="13552" max="13552" width="26.7109375" customWidth="1"/>
    <col min="13553" max="13555" width="12.140625" customWidth="1"/>
    <col min="13556" max="13556" width="26.7109375" customWidth="1"/>
    <col min="13557" max="13559" width="12.140625" customWidth="1"/>
    <col min="13560" max="13560" width="26.7109375" customWidth="1"/>
    <col min="13561" max="13563" width="12.140625" customWidth="1"/>
    <col min="13564" max="13564" width="27.28515625" customWidth="1"/>
    <col min="13565" max="13567" width="11.28515625" customWidth="1"/>
    <col min="13568" max="13568" width="27.28515625" customWidth="1"/>
    <col min="13569" max="13571" width="11.28515625" customWidth="1"/>
    <col min="13572" max="13572" width="27.28515625" customWidth="1"/>
    <col min="13573" max="13575" width="11.28515625" customWidth="1"/>
    <col min="13576" max="13576" width="12.28515625" bestFit="1" customWidth="1"/>
    <col min="13784" max="13784" width="25.85546875" customWidth="1"/>
    <col min="13785" max="13786" width="11.28515625" customWidth="1"/>
    <col min="13787" max="13787" width="11.7109375" bestFit="1" customWidth="1"/>
    <col min="13788" max="13788" width="26.7109375" customWidth="1"/>
    <col min="13789" max="13791" width="12.140625" customWidth="1"/>
    <col min="13792" max="13792" width="27.28515625" customWidth="1"/>
    <col min="13793" max="13795" width="11.28515625" customWidth="1"/>
    <col min="13796" max="13796" width="27.28515625" customWidth="1"/>
    <col min="13797" max="13798" width="11.28515625" customWidth="1"/>
    <col min="13799" max="13799" width="13.42578125" customWidth="1"/>
    <col min="13800" max="13800" width="26.7109375" customWidth="1"/>
    <col min="13801" max="13803" width="12.140625" customWidth="1"/>
    <col min="13804" max="13804" width="27.28515625" customWidth="1"/>
    <col min="13805" max="13806" width="11.28515625" customWidth="1"/>
    <col min="13807" max="13807" width="14.140625" customWidth="1"/>
    <col min="13808" max="13808" width="26.7109375" customWidth="1"/>
    <col min="13809" max="13811" width="12.140625" customWidth="1"/>
    <col min="13812" max="13812" width="26.7109375" customWidth="1"/>
    <col min="13813" max="13815" width="12.140625" customWidth="1"/>
    <col min="13816" max="13816" width="26.7109375" customWidth="1"/>
    <col min="13817" max="13819" width="12.140625" customWidth="1"/>
    <col min="13820" max="13820" width="27.28515625" customWidth="1"/>
    <col min="13821" max="13823" width="11.28515625" customWidth="1"/>
    <col min="13824" max="13824" width="27.28515625" customWidth="1"/>
    <col min="13825" max="13827" width="11.28515625" customWidth="1"/>
    <col min="13828" max="13828" width="27.28515625" customWidth="1"/>
    <col min="13829" max="13831" width="11.28515625" customWidth="1"/>
    <col min="13832" max="13832" width="12.28515625" bestFit="1" customWidth="1"/>
    <col min="14040" max="14040" width="25.85546875" customWidth="1"/>
    <col min="14041" max="14042" width="11.28515625" customWidth="1"/>
    <col min="14043" max="14043" width="11.7109375" bestFit="1" customWidth="1"/>
    <col min="14044" max="14044" width="26.7109375" customWidth="1"/>
    <col min="14045" max="14047" width="12.140625" customWidth="1"/>
    <col min="14048" max="14048" width="27.28515625" customWidth="1"/>
    <col min="14049" max="14051" width="11.28515625" customWidth="1"/>
    <col min="14052" max="14052" width="27.28515625" customWidth="1"/>
    <col min="14053" max="14054" width="11.28515625" customWidth="1"/>
    <col min="14055" max="14055" width="13.42578125" customWidth="1"/>
    <col min="14056" max="14056" width="26.7109375" customWidth="1"/>
    <col min="14057" max="14059" width="12.140625" customWidth="1"/>
    <col min="14060" max="14060" width="27.28515625" customWidth="1"/>
    <col min="14061" max="14062" width="11.28515625" customWidth="1"/>
    <col min="14063" max="14063" width="14.140625" customWidth="1"/>
    <col min="14064" max="14064" width="26.7109375" customWidth="1"/>
    <col min="14065" max="14067" width="12.140625" customWidth="1"/>
    <col min="14068" max="14068" width="26.7109375" customWidth="1"/>
    <col min="14069" max="14071" width="12.140625" customWidth="1"/>
    <col min="14072" max="14072" width="26.7109375" customWidth="1"/>
    <col min="14073" max="14075" width="12.140625" customWidth="1"/>
    <col min="14076" max="14076" width="27.28515625" customWidth="1"/>
    <col min="14077" max="14079" width="11.28515625" customWidth="1"/>
    <col min="14080" max="14080" width="27.28515625" customWidth="1"/>
    <col min="14081" max="14083" width="11.28515625" customWidth="1"/>
    <col min="14084" max="14084" width="27.28515625" customWidth="1"/>
    <col min="14085" max="14087" width="11.28515625" customWidth="1"/>
    <col min="14088" max="14088" width="12.28515625" bestFit="1" customWidth="1"/>
    <col min="14296" max="14296" width="25.85546875" customWidth="1"/>
    <col min="14297" max="14298" width="11.28515625" customWidth="1"/>
    <col min="14299" max="14299" width="11.7109375" bestFit="1" customWidth="1"/>
    <col min="14300" max="14300" width="26.7109375" customWidth="1"/>
    <col min="14301" max="14303" width="12.140625" customWidth="1"/>
    <col min="14304" max="14304" width="27.28515625" customWidth="1"/>
    <col min="14305" max="14307" width="11.28515625" customWidth="1"/>
    <col min="14308" max="14308" width="27.28515625" customWidth="1"/>
    <col min="14309" max="14310" width="11.28515625" customWidth="1"/>
    <col min="14311" max="14311" width="13.42578125" customWidth="1"/>
    <col min="14312" max="14312" width="26.7109375" customWidth="1"/>
    <col min="14313" max="14315" width="12.140625" customWidth="1"/>
    <col min="14316" max="14316" width="27.28515625" customWidth="1"/>
    <col min="14317" max="14318" width="11.28515625" customWidth="1"/>
    <col min="14319" max="14319" width="14.140625" customWidth="1"/>
    <col min="14320" max="14320" width="26.7109375" customWidth="1"/>
    <col min="14321" max="14323" width="12.140625" customWidth="1"/>
    <col min="14324" max="14324" width="26.7109375" customWidth="1"/>
    <col min="14325" max="14327" width="12.140625" customWidth="1"/>
    <col min="14328" max="14328" width="26.7109375" customWidth="1"/>
    <col min="14329" max="14331" width="12.140625" customWidth="1"/>
    <col min="14332" max="14332" width="27.28515625" customWidth="1"/>
    <col min="14333" max="14335" width="11.28515625" customWidth="1"/>
    <col min="14336" max="14336" width="27.28515625" customWidth="1"/>
    <col min="14337" max="14339" width="11.28515625" customWidth="1"/>
    <col min="14340" max="14340" width="27.28515625" customWidth="1"/>
    <col min="14341" max="14343" width="11.28515625" customWidth="1"/>
    <col min="14344" max="14344" width="12.28515625" bestFit="1" customWidth="1"/>
    <col min="14552" max="14552" width="25.85546875" customWidth="1"/>
    <col min="14553" max="14554" width="11.28515625" customWidth="1"/>
    <col min="14555" max="14555" width="11.7109375" bestFit="1" customWidth="1"/>
    <col min="14556" max="14556" width="26.7109375" customWidth="1"/>
    <col min="14557" max="14559" width="12.140625" customWidth="1"/>
    <col min="14560" max="14560" width="27.28515625" customWidth="1"/>
    <col min="14561" max="14563" width="11.28515625" customWidth="1"/>
    <col min="14564" max="14564" width="27.28515625" customWidth="1"/>
    <col min="14565" max="14566" width="11.28515625" customWidth="1"/>
    <col min="14567" max="14567" width="13.42578125" customWidth="1"/>
    <col min="14568" max="14568" width="26.7109375" customWidth="1"/>
    <col min="14569" max="14571" width="12.140625" customWidth="1"/>
    <col min="14572" max="14572" width="27.28515625" customWidth="1"/>
    <col min="14573" max="14574" width="11.28515625" customWidth="1"/>
    <col min="14575" max="14575" width="14.140625" customWidth="1"/>
    <col min="14576" max="14576" width="26.7109375" customWidth="1"/>
    <col min="14577" max="14579" width="12.140625" customWidth="1"/>
    <col min="14580" max="14580" width="26.7109375" customWidth="1"/>
    <col min="14581" max="14583" width="12.140625" customWidth="1"/>
    <col min="14584" max="14584" width="26.7109375" customWidth="1"/>
    <col min="14585" max="14587" width="12.140625" customWidth="1"/>
    <col min="14588" max="14588" width="27.28515625" customWidth="1"/>
    <col min="14589" max="14591" width="11.28515625" customWidth="1"/>
    <col min="14592" max="14592" width="27.28515625" customWidth="1"/>
    <col min="14593" max="14595" width="11.28515625" customWidth="1"/>
    <col min="14596" max="14596" width="27.28515625" customWidth="1"/>
    <col min="14597" max="14599" width="11.28515625" customWidth="1"/>
    <col min="14600" max="14600" width="12.28515625" bestFit="1" customWidth="1"/>
    <col min="14808" max="14808" width="25.85546875" customWidth="1"/>
    <col min="14809" max="14810" width="11.28515625" customWidth="1"/>
    <col min="14811" max="14811" width="11.7109375" bestFit="1" customWidth="1"/>
    <col min="14812" max="14812" width="26.7109375" customWidth="1"/>
    <col min="14813" max="14815" width="12.140625" customWidth="1"/>
    <col min="14816" max="14816" width="27.28515625" customWidth="1"/>
    <col min="14817" max="14819" width="11.28515625" customWidth="1"/>
    <col min="14820" max="14820" width="27.28515625" customWidth="1"/>
    <col min="14821" max="14822" width="11.28515625" customWidth="1"/>
    <col min="14823" max="14823" width="13.42578125" customWidth="1"/>
    <col min="14824" max="14824" width="26.7109375" customWidth="1"/>
    <col min="14825" max="14827" width="12.140625" customWidth="1"/>
    <col min="14828" max="14828" width="27.28515625" customWidth="1"/>
    <col min="14829" max="14830" width="11.28515625" customWidth="1"/>
    <col min="14831" max="14831" width="14.140625" customWidth="1"/>
    <col min="14832" max="14832" width="26.7109375" customWidth="1"/>
    <col min="14833" max="14835" width="12.140625" customWidth="1"/>
    <col min="14836" max="14836" width="26.7109375" customWidth="1"/>
    <col min="14837" max="14839" width="12.140625" customWidth="1"/>
    <col min="14840" max="14840" width="26.7109375" customWidth="1"/>
    <col min="14841" max="14843" width="12.140625" customWidth="1"/>
    <col min="14844" max="14844" width="27.28515625" customWidth="1"/>
    <col min="14845" max="14847" width="11.28515625" customWidth="1"/>
    <col min="14848" max="14848" width="27.28515625" customWidth="1"/>
    <col min="14849" max="14851" width="11.28515625" customWidth="1"/>
    <col min="14852" max="14852" width="27.28515625" customWidth="1"/>
    <col min="14853" max="14855" width="11.28515625" customWidth="1"/>
    <col min="14856" max="14856" width="12.28515625" bestFit="1" customWidth="1"/>
    <col min="15064" max="15064" width="25.85546875" customWidth="1"/>
    <col min="15065" max="15066" width="11.28515625" customWidth="1"/>
    <col min="15067" max="15067" width="11.7109375" bestFit="1" customWidth="1"/>
    <col min="15068" max="15068" width="26.7109375" customWidth="1"/>
    <col min="15069" max="15071" width="12.140625" customWidth="1"/>
    <col min="15072" max="15072" width="27.28515625" customWidth="1"/>
    <col min="15073" max="15075" width="11.28515625" customWidth="1"/>
    <col min="15076" max="15076" width="27.28515625" customWidth="1"/>
    <col min="15077" max="15078" width="11.28515625" customWidth="1"/>
    <col min="15079" max="15079" width="13.42578125" customWidth="1"/>
    <col min="15080" max="15080" width="26.7109375" customWidth="1"/>
    <col min="15081" max="15083" width="12.140625" customWidth="1"/>
    <col min="15084" max="15084" width="27.28515625" customWidth="1"/>
    <col min="15085" max="15086" width="11.28515625" customWidth="1"/>
    <col min="15087" max="15087" width="14.140625" customWidth="1"/>
    <col min="15088" max="15088" width="26.7109375" customWidth="1"/>
    <col min="15089" max="15091" width="12.140625" customWidth="1"/>
    <col min="15092" max="15092" width="26.7109375" customWidth="1"/>
    <col min="15093" max="15095" width="12.140625" customWidth="1"/>
    <col min="15096" max="15096" width="26.7109375" customWidth="1"/>
    <col min="15097" max="15099" width="12.140625" customWidth="1"/>
    <col min="15100" max="15100" width="27.28515625" customWidth="1"/>
    <col min="15101" max="15103" width="11.28515625" customWidth="1"/>
    <col min="15104" max="15104" width="27.28515625" customWidth="1"/>
    <col min="15105" max="15107" width="11.28515625" customWidth="1"/>
    <col min="15108" max="15108" width="27.28515625" customWidth="1"/>
    <col min="15109" max="15111" width="11.28515625" customWidth="1"/>
    <col min="15112" max="15112" width="12.28515625" bestFit="1" customWidth="1"/>
    <col min="15320" max="15320" width="25.85546875" customWidth="1"/>
    <col min="15321" max="15322" width="11.28515625" customWidth="1"/>
    <col min="15323" max="15323" width="11.7109375" bestFit="1" customWidth="1"/>
    <col min="15324" max="15324" width="26.7109375" customWidth="1"/>
    <col min="15325" max="15327" width="12.140625" customWidth="1"/>
    <col min="15328" max="15328" width="27.28515625" customWidth="1"/>
    <col min="15329" max="15331" width="11.28515625" customWidth="1"/>
    <col min="15332" max="15332" width="27.28515625" customWidth="1"/>
    <col min="15333" max="15334" width="11.28515625" customWidth="1"/>
    <col min="15335" max="15335" width="13.42578125" customWidth="1"/>
    <col min="15336" max="15336" width="26.7109375" customWidth="1"/>
    <col min="15337" max="15339" width="12.140625" customWidth="1"/>
    <col min="15340" max="15340" width="27.28515625" customWidth="1"/>
    <col min="15341" max="15342" width="11.28515625" customWidth="1"/>
    <col min="15343" max="15343" width="14.140625" customWidth="1"/>
    <col min="15344" max="15344" width="26.7109375" customWidth="1"/>
    <col min="15345" max="15347" width="12.140625" customWidth="1"/>
    <col min="15348" max="15348" width="26.7109375" customWidth="1"/>
    <col min="15349" max="15351" width="12.140625" customWidth="1"/>
    <col min="15352" max="15352" width="26.7109375" customWidth="1"/>
    <col min="15353" max="15355" width="12.140625" customWidth="1"/>
    <col min="15356" max="15356" width="27.28515625" customWidth="1"/>
    <col min="15357" max="15359" width="11.28515625" customWidth="1"/>
    <col min="15360" max="15360" width="27.28515625" customWidth="1"/>
    <col min="15361" max="15363" width="11.28515625" customWidth="1"/>
    <col min="15364" max="15364" width="27.28515625" customWidth="1"/>
    <col min="15365" max="15367" width="11.28515625" customWidth="1"/>
    <col min="15368" max="15368" width="12.28515625" bestFit="1" customWidth="1"/>
    <col min="15576" max="15576" width="25.85546875" customWidth="1"/>
    <col min="15577" max="15578" width="11.28515625" customWidth="1"/>
    <col min="15579" max="15579" width="11.7109375" bestFit="1" customWidth="1"/>
    <col min="15580" max="15580" width="26.7109375" customWidth="1"/>
    <col min="15581" max="15583" width="12.140625" customWidth="1"/>
    <col min="15584" max="15584" width="27.28515625" customWidth="1"/>
    <col min="15585" max="15587" width="11.28515625" customWidth="1"/>
    <col min="15588" max="15588" width="27.28515625" customWidth="1"/>
    <col min="15589" max="15590" width="11.28515625" customWidth="1"/>
    <col min="15591" max="15591" width="13.42578125" customWidth="1"/>
    <col min="15592" max="15592" width="26.7109375" customWidth="1"/>
    <col min="15593" max="15595" width="12.140625" customWidth="1"/>
    <col min="15596" max="15596" width="27.28515625" customWidth="1"/>
    <col min="15597" max="15598" width="11.28515625" customWidth="1"/>
    <col min="15599" max="15599" width="14.140625" customWidth="1"/>
    <col min="15600" max="15600" width="26.7109375" customWidth="1"/>
    <col min="15601" max="15603" width="12.140625" customWidth="1"/>
    <col min="15604" max="15604" width="26.7109375" customWidth="1"/>
    <col min="15605" max="15607" width="12.140625" customWidth="1"/>
    <col min="15608" max="15608" width="26.7109375" customWidth="1"/>
    <col min="15609" max="15611" width="12.140625" customWidth="1"/>
    <col min="15612" max="15612" width="27.28515625" customWidth="1"/>
    <col min="15613" max="15615" width="11.28515625" customWidth="1"/>
    <col min="15616" max="15616" width="27.28515625" customWidth="1"/>
    <col min="15617" max="15619" width="11.28515625" customWidth="1"/>
    <col min="15620" max="15620" width="27.28515625" customWidth="1"/>
    <col min="15621" max="15623" width="11.28515625" customWidth="1"/>
    <col min="15624" max="15624" width="12.28515625" bestFit="1" customWidth="1"/>
    <col min="15832" max="15832" width="25.85546875" customWidth="1"/>
    <col min="15833" max="15834" width="11.28515625" customWidth="1"/>
    <col min="15835" max="15835" width="11.7109375" bestFit="1" customWidth="1"/>
    <col min="15836" max="15836" width="26.7109375" customWidth="1"/>
    <col min="15837" max="15839" width="12.140625" customWidth="1"/>
    <col min="15840" max="15840" width="27.28515625" customWidth="1"/>
    <col min="15841" max="15843" width="11.28515625" customWidth="1"/>
    <col min="15844" max="15844" width="27.28515625" customWidth="1"/>
    <col min="15845" max="15846" width="11.28515625" customWidth="1"/>
    <col min="15847" max="15847" width="13.42578125" customWidth="1"/>
    <col min="15848" max="15848" width="26.7109375" customWidth="1"/>
    <col min="15849" max="15851" width="12.140625" customWidth="1"/>
    <col min="15852" max="15852" width="27.28515625" customWidth="1"/>
    <col min="15853" max="15854" width="11.28515625" customWidth="1"/>
    <col min="15855" max="15855" width="14.140625" customWidth="1"/>
    <col min="15856" max="15856" width="26.7109375" customWidth="1"/>
    <col min="15857" max="15859" width="12.140625" customWidth="1"/>
    <col min="15860" max="15860" width="26.7109375" customWidth="1"/>
    <col min="15861" max="15863" width="12.140625" customWidth="1"/>
    <col min="15864" max="15864" width="26.7109375" customWidth="1"/>
    <col min="15865" max="15867" width="12.140625" customWidth="1"/>
    <col min="15868" max="15868" width="27.28515625" customWidth="1"/>
    <col min="15869" max="15871" width="11.28515625" customWidth="1"/>
    <col min="15872" max="15872" width="27.28515625" customWidth="1"/>
    <col min="15873" max="15875" width="11.28515625" customWidth="1"/>
    <col min="15876" max="15876" width="27.28515625" customWidth="1"/>
    <col min="15877" max="15879" width="11.28515625" customWidth="1"/>
    <col min="15880" max="15880" width="12.28515625" bestFit="1" customWidth="1"/>
    <col min="16088" max="16088" width="25.85546875" customWidth="1"/>
    <col min="16089" max="16090" width="11.28515625" customWidth="1"/>
    <col min="16091" max="16091" width="11.7109375" bestFit="1" customWidth="1"/>
    <col min="16092" max="16092" width="26.7109375" customWidth="1"/>
    <col min="16093" max="16095" width="12.140625" customWidth="1"/>
    <col min="16096" max="16096" width="27.28515625" customWidth="1"/>
    <col min="16097" max="16099" width="11.28515625" customWidth="1"/>
    <col min="16100" max="16100" width="27.28515625" customWidth="1"/>
    <col min="16101" max="16102" width="11.28515625" customWidth="1"/>
    <col min="16103" max="16103" width="13.42578125" customWidth="1"/>
    <col min="16104" max="16104" width="26.7109375" customWidth="1"/>
    <col min="16105" max="16107" width="12.140625" customWidth="1"/>
    <col min="16108" max="16108" width="27.28515625" customWidth="1"/>
    <col min="16109" max="16110" width="11.28515625" customWidth="1"/>
    <col min="16111" max="16111" width="14.140625" customWidth="1"/>
    <col min="16112" max="16112" width="26.7109375" customWidth="1"/>
    <col min="16113" max="16115" width="12.140625" customWidth="1"/>
    <col min="16116" max="16116" width="26.7109375" customWidth="1"/>
    <col min="16117" max="16119" width="12.140625" customWidth="1"/>
    <col min="16120" max="16120" width="26.7109375" customWidth="1"/>
    <col min="16121" max="16123" width="12.140625" customWidth="1"/>
    <col min="16124" max="16124" width="27.28515625" customWidth="1"/>
    <col min="16125" max="16127" width="11.28515625" customWidth="1"/>
    <col min="16128" max="16128" width="27.28515625" customWidth="1"/>
    <col min="16129" max="16131" width="11.28515625" customWidth="1"/>
    <col min="16132" max="16132" width="27.28515625" customWidth="1"/>
    <col min="16133" max="16135" width="11.28515625" customWidth="1"/>
    <col min="16136" max="16136" width="12.28515625" bestFit="1" customWidth="1"/>
  </cols>
  <sheetData>
    <row r="1" spans="1:8" ht="26.25" x14ac:dyDescent="0.25">
      <c r="B1" s="52">
        <v>42370</v>
      </c>
      <c r="C1" s="52"/>
      <c r="D1" s="52"/>
      <c r="E1" s="36"/>
      <c r="F1" s="52">
        <v>42402</v>
      </c>
      <c r="G1" s="52"/>
      <c r="H1" s="52"/>
    </row>
    <row r="2" spans="1:8" x14ac:dyDescent="0.25">
      <c r="A2" s="50"/>
      <c r="B2" s="7"/>
      <c r="C2" s="7"/>
      <c r="D2" s="7"/>
      <c r="E2" s="7"/>
      <c r="F2" s="7"/>
      <c r="G2" s="7"/>
      <c r="H2" s="7"/>
    </row>
    <row r="3" spans="1:8" s="2" customFormat="1" ht="14.1" customHeight="1" thickBot="1" x14ac:dyDescent="0.3">
      <c r="A3" s="41" t="s">
        <v>48</v>
      </c>
      <c r="B3" s="8" t="s">
        <v>0</v>
      </c>
      <c r="C3" s="8" t="s">
        <v>47</v>
      </c>
      <c r="D3" s="8" t="s">
        <v>1</v>
      </c>
      <c r="E3" s="1" t="s">
        <v>48</v>
      </c>
      <c r="F3" s="1" t="s">
        <v>0</v>
      </c>
      <c r="G3" s="1" t="s">
        <v>47</v>
      </c>
      <c r="H3" s="1" t="s">
        <v>1</v>
      </c>
    </row>
    <row r="4" spans="1:8" ht="14.1" customHeight="1" x14ac:dyDescent="0.25">
      <c r="A4" s="42">
        <v>42370</v>
      </c>
      <c r="B4" s="38"/>
      <c r="C4" s="38"/>
      <c r="D4" s="12"/>
      <c r="E4" s="51">
        <v>42401</v>
      </c>
      <c r="F4" s="9"/>
      <c r="G4" s="9"/>
      <c r="H4" s="12"/>
    </row>
    <row r="5" spans="1:8" ht="14.1" customHeight="1" x14ac:dyDescent="0.25">
      <c r="A5" s="43"/>
      <c r="B5" s="38"/>
      <c r="C5" s="38"/>
      <c r="D5" s="12">
        <v>0</v>
      </c>
      <c r="E5" s="40"/>
      <c r="F5" s="9" t="s">
        <v>6</v>
      </c>
      <c r="G5" s="9"/>
      <c r="H5" s="12">
        <v>102</v>
      </c>
    </row>
    <row r="6" spans="1:8" ht="14.1" customHeight="1" x14ac:dyDescent="0.25">
      <c r="A6" s="42"/>
      <c r="B6" s="38" t="s">
        <v>38</v>
      </c>
      <c r="C6" s="38"/>
      <c r="D6" s="12">
        <v>50</v>
      </c>
      <c r="E6" s="39"/>
      <c r="F6" s="9" t="s">
        <v>8</v>
      </c>
      <c r="G6" s="9"/>
      <c r="H6" s="12">
        <v>252</v>
      </c>
    </row>
    <row r="7" spans="1:8" ht="14.1" customHeight="1" x14ac:dyDescent="0.25">
      <c r="A7" s="43"/>
      <c r="B7" s="38" t="s">
        <v>40</v>
      </c>
      <c r="C7" s="38"/>
      <c r="D7" s="12">
        <v>160</v>
      </c>
      <c r="E7" s="40"/>
      <c r="F7" s="9" t="s">
        <v>9</v>
      </c>
      <c r="G7" s="9"/>
      <c r="H7" s="12">
        <v>200</v>
      </c>
    </row>
    <row r="8" spans="1:8" ht="14.1" customHeight="1" x14ac:dyDescent="0.25">
      <c r="A8" s="42"/>
      <c r="B8" s="38" t="s">
        <v>42</v>
      </c>
      <c r="C8" s="38"/>
      <c r="D8" s="12">
        <v>56</v>
      </c>
      <c r="E8" s="39"/>
      <c r="F8" s="9" t="s">
        <v>7</v>
      </c>
      <c r="G8" s="9"/>
      <c r="H8" s="12">
        <v>204</v>
      </c>
    </row>
    <row r="9" spans="1:8" ht="14.1" customHeight="1" x14ac:dyDescent="0.25">
      <c r="A9" s="43"/>
      <c r="B9" s="38" t="s">
        <v>46</v>
      </c>
      <c r="C9" s="38" t="s">
        <v>11</v>
      </c>
      <c r="D9" s="12">
        <v>50</v>
      </c>
      <c r="E9" s="40"/>
      <c r="F9" s="9"/>
      <c r="G9" s="9"/>
      <c r="H9" s="12">
        <v>0</v>
      </c>
    </row>
    <row r="10" spans="1:8" ht="14.1" customHeight="1" x14ac:dyDescent="0.25">
      <c r="A10" s="42"/>
      <c r="B10" s="38" t="s">
        <v>5</v>
      </c>
      <c r="C10" s="38"/>
      <c r="D10" s="12">
        <v>200</v>
      </c>
      <c r="E10" s="39"/>
      <c r="F10" s="9" t="s">
        <v>12</v>
      </c>
      <c r="G10" s="9"/>
      <c r="H10" s="12">
        <v>100</v>
      </c>
    </row>
    <row r="11" spans="1:8" ht="21" customHeight="1" x14ac:dyDescent="0.25">
      <c r="A11" s="43"/>
      <c r="B11" s="38" t="s">
        <v>44</v>
      </c>
      <c r="C11" s="38"/>
      <c r="D11" s="12">
        <v>66</v>
      </c>
      <c r="E11" s="40"/>
      <c r="F11" s="9" t="s">
        <v>10</v>
      </c>
      <c r="G11" s="9"/>
      <c r="H11" s="12">
        <v>150</v>
      </c>
    </row>
    <row r="12" spans="1:8" ht="14.1" customHeight="1" x14ac:dyDescent="0.25">
      <c r="A12" s="42"/>
      <c r="B12" s="38" t="s">
        <v>13</v>
      </c>
      <c r="C12" s="38"/>
      <c r="D12" s="12">
        <v>100</v>
      </c>
      <c r="E12" s="39"/>
      <c r="F12" s="9" t="s">
        <v>14</v>
      </c>
      <c r="G12" s="9"/>
      <c r="H12" s="12">
        <v>5000</v>
      </c>
    </row>
    <row r="13" spans="1:8" ht="14.1" customHeight="1" x14ac:dyDescent="0.25">
      <c r="A13" s="43"/>
      <c r="B13" s="38" t="s">
        <v>43</v>
      </c>
      <c r="C13" s="38"/>
      <c r="D13" s="12">
        <v>100</v>
      </c>
      <c r="E13" s="40"/>
      <c r="F13" s="9"/>
      <c r="G13" s="9"/>
      <c r="H13" s="12">
        <v>0</v>
      </c>
    </row>
    <row r="14" spans="1:8" ht="14.1" customHeight="1" x14ac:dyDescent="0.25">
      <c r="A14" s="42"/>
      <c r="B14" s="38" t="s">
        <v>15</v>
      </c>
      <c r="C14" s="38"/>
      <c r="D14" s="12">
        <v>100</v>
      </c>
      <c r="E14" s="39"/>
      <c r="F14" s="9" t="s">
        <v>16</v>
      </c>
      <c r="G14" s="9"/>
      <c r="H14" s="12">
        <v>124</v>
      </c>
    </row>
    <row r="15" spans="1:8" ht="14.1" customHeight="1" x14ac:dyDescent="0.25">
      <c r="A15" s="43"/>
      <c r="B15" s="38" t="s">
        <v>10</v>
      </c>
      <c r="C15" s="38"/>
      <c r="D15" s="12">
        <v>130</v>
      </c>
      <c r="E15" s="40"/>
      <c r="F15" s="9" t="s">
        <v>17</v>
      </c>
      <c r="G15" s="9"/>
      <c r="H15" s="12">
        <v>100</v>
      </c>
    </row>
    <row r="16" spans="1:8" ht="14.1" customHeight="1" x14ac:dyDescent="0.25">
      <c r="A16" s="42"/>
      <c r="B16" s="38" t="s">
        <v>45</v>
      </c>
      <c r="C16" s="38"/>
      <c r="D16" s="12">
        <v>100</v>
      </c>
      <c r="E16" s="39"/>
      <c r="F16" s="9" t="s">
        <v>18</v>
      </c>
      <c r="G16" s="9"/>
      <c r="H16" s="12">
        <v>50</v>
      </c>
    </row>
    <row r="17" spans="1:8" ht="14.1" customHeight="1" x14ac:dyDescent="0.25">
      <c r="A17" s="43"/>
      <c r="B17" s="38" t="s">
        <v>37</v>
      </c>
      <c r="C17" s="38"/>
      <c r="D17" s="12">
        <v>20</v>
      </c>
      <c r="E17" s="40"/>
      <c r="F17" s="9" t="s">
        <v>19</v>
      </c>
      <c r="G17" s="9"/>
      <c r="H17" s="12">
        <v>1</v>
      </c>
    </row>
    <row r="18" spans="1:8" ht="14.1" customHeight="1" x14ac:dyDescent="0.25">
      <c r="A18" s="42"/>
      <c r="B18" s="38" t="s">
        <v>46</v>
      </c>
      <c r="C18" s="38" t="s">
        <v>20</v>
      </c>
      <c r="D18" s="12">
        <v>300</v>
      </c>
      <c r="E18" s="39"/>
      <c r="F18" s="9" t="s">
        <v>20</v>
      </c>
      <c r="G18" s="9"/>
      <c r="H18" s="12">
        <v>300</v>
      </c>
    </row>
    <row r="19" spans="1:8" ht="14.1" customHeight="1" x14ac:dyDescent="0.25">
      <c r="A19" s="43"/>
      <c r="B19" s="38" t="s">
        <v>41</v>
      </c>
      <c r="C19" s="38"/>
      <c r="D19" s="12">
        <v>100</v>
      </c>
      <c r="E19" s="40"/>
      <c r="F19" s="9"/>
      <c r="G19" s="9"/>
      <c r="H19" s="12">
        <v>0</v>
      </c>
    </row>
    <row r="20" spans="1:8" ht="14.1" customHeight="1" x14ac:dyDescent="0.25">
      <c r="A20" s="42"/>
      <c r="B20" s="38"/>
      <c r="C20" s="38"/>
      <c r="D20" s="12">
        <v>0</v>
      </c>
      <c r="E20" s="39"/>
      <c r="F20" s="9" t="s">
        <v>4</v>
      </c>
      <c r="G20" s="9"/>
      <c r="H20" s="12">
        <v>250</v>
      </c>
    </row>
    <row r="21" spans="1:8" ht="14.1" customHeight="1" x14ac:dyDescent="0.25">
      <c r="A21" s="43"/>
      <c r="B21" s="38" t="s">
        <v>21</v>
      </c>
      <c r="C21" s="38"/>
      <c r="D21" s="12">
        <v>200</v>
      </c>
      <c r="E21" s="40"/>
      <c r="F21" s="9"/>
      <c r="G21" s="9"/>
      <c r="H21" s="12">
        <v>0</v>
      </c>
    </row>
    <row r="22" spans="1:8" ht="14.1" customHeight="1" x14ac:dyDescent="0.25">
      <c r="A22" s="42"/>
      <c r="B22" s="38" t="s">
        <v>22</v>
      </c>
      <c r="C22" s="38"/>
      <c r="D22" s="12">
        <v>60</v>
      </c>
      <c r="E22" s="39"/>
      <c r="F22" s="9"/>
      <c r="G22" s="9"/>
      <c r="H22" s="12">
        <v>0</v>
      </c>
    </row>
    <row r="23" spans="1:8" ht="14.1" customHeight="1" x14ac:dyDescent="0.25">
      <c r="A23" s="43"/>
      <c r="B23" s="38"/>
      <c r="C23" s="38"/>
      <c r="D23" s="12">
        <v>0</v>
      </c>
      <c r="E23" s="40"/>
      <c r="F23" s="9" t="s">
        <v>23</v>
      </c>
      <c r="G23" s="9"/>
      <c r="H23" s="12">
        <v>1</v>
      </c>
    </row>
    <row r="24" spans="1:8" ht="14.1" customHeight="1" x14ac:dyDescent="0.25">
      <c r="A24" s="42"/>
      <c r="B24" s="38"/>
      <c r="C24" s="38"/>
      <c r="D24" s="12">
        <v>0</v>
      </c>
      <c r="E24" s="39"/>
      <c r="F24" s="9"/>
      <c r="G24" s="9"/>
      <c r="H24" s="12">
        <v>0</v>
      </c>
    </row>
    <row r="25" spans="1:8" ht="14.1" customHeight="1" x14ac:dyDescent="0.25">
      <c r="A25" s="43"/>
      <c r="B25" s="38" t="s">
        <v>46</v>
      </c>
      <c r="C25" s="38" t="s">
        <v>24</v>
      </c>
      <c r="D25" s="12">
        <v>1</v>
      </c>
      <c r="E25" s="40"/>
      <c r="F25" s="9"/>
      <c r="G25" s="9"/>
      <c r="H25" s="12">
        <v>0</v>
      </c>
    </row>
    <row r="26" spans="1:8" ht="14.1" customHeight="1" x14ac:dyDescent="0.25">
      <c r="A26" s="42"/>
      <c r="B26" s="38"/>
      <c r="C26" s="38"/>
      <c r="D26" s="12">
        <v>0</v>
      </c>
      <c r="E26" s="39"/>
      <c r="F26" s="9"/>
      <c r="G26" s="9"/>
      <c r="H26" s="12">
        <v>0</v>
      </c>
    </row>
    <row r="27" spans="1:8" ht="14.1" customHeight="1" x14ac:dyDescent="0.25">
      <c r="A27" s="43"/>
      <c r="B27" s="38"/>
      <c r="C27" s="38"/>
      <c r="D27" s="12">
        <v>1</v>
      </c>
      <c r="E27" s="40"/>
      <c r="F27" s="9"/>
      <c r="G27" s="9"/>
      <c r="H27" s="12">
        <v>0</v>
      </c>
    </row>
    <row r="28" spans="1:8" ht="14.1" customHeight="1" x14ac:dyDescent="0.25">
      <c r="A28" s="42"/>
      <c r="B28" s="38"/>
      <c r="C28" s="38"/>
      <c r="D28" s="12">
        <v>0</v>
      </c>
      <c r="E28" s="39"/>
      <c r="F28" s="9"/>
      <c r="G28" s="9"/>
      <c r="H28" s="9"/>
    </row>
    <row r="29" spans="1:8" ht="14.1" customHeight="1" x14ac:dyDescent="0.25">
      <c r="A29" s="43"/>
      <c r="B29" s="38" t="s">
        <v>36</v>
      </c>
      <c r="C29" s="38"/>
      <c r="D29" s="12">
        <v>5000</v>
      </c>
      <c r="E29" s="40"/>
      <c r="F29" s="9" t="s">
        <v>25</v>
      </c>
      <c r="G29" s="9"/>
      <c r="H29" s="12">
        <v>5900</v>
      </c>
    </row>
    <row r="30" spans="1:8" ht="14.1" customHeight="1" x14ac:dyDescent="0.25">
      <c r="A30" s="42"/>
      <c r="B30" s="38" t="s">
        <v>26</v>
      </c>
      <c r="C30" s="38"/>
      <c r="D30" s="12">
        <v>2100</v>
      </c>
      <c r="E30" s="39"/>
      <c r="F30" s="9" t="s">
        <v>26</v>
      </c>
      <c r="G30" s="9"/>
      <c r="H30" s="12">
        <v>8700</v>
      </c>
    </row>
    <row r="31" spans="1:8" ht="14.1" customHeight="1" x14ac:dyDescent="0.25">
      <c r="A31" s="43"/>
      <c r="B31" s="38" t="s">
        <v>29</v>
      </c>
      <c r="C31" s="38"/>
      <c r="D31" s="12">
        <v>400</v>
      </c>
      <c r="E31" s="40"/>
      <c r="F31" s="9" t="s">
        <v>29</v>
      </c>
      <c r="G31" s="9"/>
      <c r="H31" s="12">
        <v>400</v>
      </c>
    </row>
    <row r="32" spans="1:8" ht="14.1" customHeight="1" x14ac:dyDescent="0.25">
      <c r="A32" s="42"/>
      <c r="B32" s="38" t="s">
        <v>31</v>
      </c>
      <c r="C32" s="38"/>
      <c r="D32" s="12">
        <v>350</v>
      </c>
      <c r="E32" s="39"/>
      <c r="F32" s="9" t="s">
        <v>31</v>
      </c>
      <c r="G32" s="9"/>
      <c r="H32" s="12">
        <v>1910</v>
      </c>
    </row>
    <row r="33" spans="1:8" ht="14.1" customHeight="1" x14ac:dyDescent="0.25">
      <c r="A33" s="43"/>
      <c r="B33" s="38" t="s">
        <v>30</v>
      </c>
      <c r="C33" s="38"/>
      <c r="D33" s="12">
        <v>650</v>
      </c>
      <c r="E33" s="40"/>
      <c r="F33" s="9" t="s">
        <v>30</v>
      </c>
      <c r="G33" s="9"/>
      <c r="H33" s="12">
        <v>450</v>
      </c>
    </row>
    <row r="34" spans="1:8" ht="14.1" customHeight="1" x14ac:dyDescent="0.25">
      <c r="A34" s="42"/>
      <c r="B34" s="38" t="s">
        <v>28</v>
      </c>
      <c r="C34" s="38"/>
      <c r="D34" s="12">
        <v>630</v>
      </c>
      <c r="E34" s="39"/>
      <c r="F34" s="9" t="s">
        <v>28</v>
      </c>
      <c r="G34" s="9"/>
      <c r="H34" s="12">
        <v>492</v>
      </c>
    </row>
    <row r="35" spans="1:8" ht="14.1" customHeight="1" x14ac:dyDescent="0.25">
      <c r="A35" s="43"/>
      <c r="B35" s="38" t="s">
        <v>27</v>
      </c>
      <c r="C35" s="38"/>
      <c r="D35" s="12">
        <v>840</v>
      </c>
      <c r="E35" s="40"/>
      <c r="F35" s="9" t="s">
        <v>27</v>
      </c>
      <c r="G35" s="9"/>
      <c r="H35" s="12">
        <v>2151</v>
      </c>
    </row>
    <row r="36" spans="1:8" ht="14.1" customHeight="1" x14ac:dyDescent="0.25">
      <c r="A36" s="42"/>
      <c r="B36" s="38"/>
      <c r="C36" s="38"/>
      <c r="D36" s="12">
        <v>0</v>
      </c>
      <c r="E36" s="39"/>
      <c r="F36" s="9"/>
      <c r="G36" s="9"/>
      <c r="H36" s="12">
        <v>0</v>
      </c>
    </row>
    <row r="37" spans="1:8" ht="14.1" customHeight="1" x14ac:dyDescent="0.25">
      <c r="A37" s="43"/>
      <c r="B37" s="38"/>
      <c r="C37" s="38"/>
      <c r="D37" s="12">
        <v>0</v>
      </c>
      <c r="E37" s="40"/>
      <c r="F37" s="9"/>
      <c r="G37" s="9"/>
      <c r="H37" s="12">
        <v>0</v>
      </c>
    </row>
    <row r="38" spans="1:8" ht="14.1" customHeight="1" x14ac:dyDescent="0.25">
      <c r="A38" s="42"/>
      <c r="B38" s="38"/>
      <c r="C38" s="38"/>
      <c r="D38" s="12">
        <v>0</v>
      </c>
      <c r="E38" s="39"/>
      <c r="F38" s="9"/>
      <c r="G38" s="9"/>
      <c r="H38" s="12">
        <v>0</v>
      </c>
    </row>
    <row r="39" spans="1:8" ht="14.1" customHeight="1" x14ac:dyDescent="0.25">
      <c r="A39" s="43"/>
      <c r="B39" s="38"/>
      <c r="C39" s="38"/>
      <c r="D39" s="12">
        <v>0</v>
      </c>
      <c r="E39" s="40"/>
      <c r="F39" s="9"/>
      <c r="G39" s="9"/>
      <c r="H39" s="12">
        <v>0</v>
      </c>
    </row>
    <row r="40" spans="1:8" ht="14.1" customHeight="1" x14ac:dyDescent="0.25">
      <c r="A40" s="42"/>
      <c r="B40" s="38" t="s">
        <v>32</v>
      </c>
      <c r="C40" s="38"/>
      <c r="D40" s="12">
        <v>1</v>
      </c>
      <c r="E40" s="39"/>
      <c r="F40" s="9" t="s">
        <v>32</v>
      </c>
      <c r="G40" s="9"/>
      <c r="H40" s="12">
        <v>1</v>
      </c>
    </row>
    <row r="41" spans="1:8" ht="14.1" customHeight="1" x14ac:dyDescent="0.25">
      <c r="A41" s="43"/>
      <c r="B41" s="38"/>
      <c r="C41" s="38"/>
      <c r="D41" s="12"/>
      <c r="E41" s="40"/>
      <c r="F41" s="9"/>
      <c r="G41" s="9"/>
      <c r="H41" s="9"/>
    </row>
    <row r="42" spans="1:8" ht="14.1" customHeight="1" x14ac:dyDescent="0.25">
      <c r="A42" s="42"/>
      <c r="B42" s="9" t="s">
        <v>33</v>
      </c>
      <c r="C42" s="9"/>
      <c r="D42" s="10" t="s">
        <v>34</v>
      </c>
      <c r="E42" s="39"/>
      <c r="F42" s="9" t="s">
        <v>33</v>
      </c>
      <c r="G42" s="9"/>
      <c r="H42" s="10" t="s">
        <v>34</v>
      </c>
    </row>
    <row r="43" spans="1:8" ht="14.1" customHeight="1" x14ac:dyDescent="0.25">
      <c r="A43" s="43"/>
      <c r="B43" s="9"/>
      <c r="C43" s="9"/>
      <c r="D43" s="10"/>
      <c r="E43" s="40"/>
      <c r="F43" s="9"/>
      <c r="G43" s="9"/>
      <c r="H43" s="10"/>
    </row>
    <row r="44" spans="1:8" ht="14.1" customHeight="1" x14ac:dyDescent="0.25">
      <c r="A44" s="42"/>
      <c r="B44" s="9"/>
      <c r="C44" s="9"/>
      <c r="D44" s="10"/>
      <c r="E44" s="39"/>
      <c r="F44" s="9"/>
      <c r="G44" s="9"/>
      <c r="H44" s="10"/>
    </row>
  </sheetData>
  <mergeCells count="2">
    <mergeCell ref="B1:D1"/>
    <mergeCell ref="F1:H1"/>
  </mergeCells>
  <conditionalFormatting sqref="B3:D3 F3:H3">
    <cfRule type="cellIs" dxfId="16" priority="41" stopIfTrue="1" operator="equal">
      <formula>0</formula>
    </cfRule>
  </conditionalFormatting>
  <conditionalFormatting sqref="A3">
    <cfRule type="cellIs" dxfId="6" priority="2" stopIfTrue="1" operator="equal">
      <formula>0</formula>
    </cfRule>
  </conditionalFormatting>
  <conditionalFormatting sqref="E3">
    <cfRule type="cellIs" dxfId="5" priority="1" stopIfTrue="1" operator="equal">
      <formula>0</formula>
    </cfRule>
  </conditionalFormatting>
  <dataValidations count="1">
    <dataValidation type="list" allowBlank="1" showInputMessage="1" showErrorMessage="1" sqref="B4:B41 F4:F41 G4:G39">
      <formula1>Nomenclature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66"/>
  <sheetViews>
    <sheetView workbookViewId="0">
      <selection activeCell="F1" sqref="F1:F1048576"/>
    </sheetView>
  </sheetViews>
  <sheetFormatPr baseColWidth="10" defaultRowHeight="12.75" x14ac:dyDescent="0.2"/>
  <cols>
    <col min="1" max="1" width="11.42578125" style="4"/>
    <col min="2" max="2" width="23.5703125" style="48" bestFit="1" customWidth="1"/>
    <col min="3" max="254" width="11.42578125" style="4"/>
    <col min="255" max="255" width="23.5703125" style="4" bestFit="1" customWidth="1"/>
    <col min="256" max="510" width="11.42578125" style="4"/>
    <col min="511" max="511" width="23.5703125" style="4" bestFit="1" customWidth="1"/>
    <col min="512" max="766" width="11.42578125" style="4"/>
    <col min="767" max="767" width="23.5703125" style="4" bestFit="1" customWidth="1"/>
    <col min="768" max="1022" width="11.42578125" style="4"/>
    <col min="1023" max="1023" width="23.5703125" style="4" bestFit="1" customWidth="1"/>
    <col min="1024" max="1278" width="11.42578125" style="4"/>
    <col min="1279" max="1279" width="23.5703125" style="4" bestFit="1" customWidth="1"/>
    <col min="1280" max="1534" width="11.42578125" style="4"/>
    <col min="1535" max="1535" width="23.5703125" style="4" bestFit="1" customWidth="1"/>
    <col min="1536" max="1790" width="11.42578125" style="4"/>
    <col min="1791" max="1791" width="23.5703125" style="4" bestFit="1" customWidth="1"/>
    <col min="1792" max="2046" width="11.42578125" style="4"/>
    <col min="2047" max="2047" width="23.5703125" style="4" bestFit="1" customWidth="1"/>
    <col min="2048" max="2302" width="11.42578125" style="4"/>
    <col min="2303" max="2303" width="23.5703125" style="4" bestFit="1" customWidth="1"/>
    <col min="2304" max="2558" width="11.42578125" style="4"/>
    <col min="2559" max="2559" width="23.5703125" style="4" bestFit="1" customWidth="1"/>
    <col min="2560" max="2814" width="11.42578125" style="4"/>
    <col min="2815" max="2815" width="23.5703125" style="4" bestFit="1" customWidth="1"/>
    <col min="2816" max="3070" width="11.42578125" style="4"/>
    <col min="3071" max="3071" width="23.5703125" style="4" bestFit="1" customWidth="1"/>
    <col min="3072" max="3326" width="11.42578125" style="4"/>
    <col min="3327" max="3327" width="23.5703125" style="4" bestFit="1" customWidth="1"/>
    <col min="3328" max="3582" width="11.42578125" style="4"/>
    <col min="3583" max="3583" width="23.5703125" style="4" bestFit="1" customWidth="1"/>
    <col min="3584" max="3838" width="11.42578125" style="4"/>
    <col min="3839" max="3839" width="23.5703125" style="4" bestFit="1" customWidth="1"/>
    <col min="3840" max="4094" width="11.42578125" style="4"/>
    <col min="4095" max="4095" width="23.5703125" style="4" bestFit="1" customWidth="1"/>
    <col min="4096" max="4350" width="11.42578125" style="4"/>
    <col min="4351" max="4351" width="23.5703125" style="4" bestFit="1" customWidth="1"/>
    <col min="4352" max="4606" width="11.42578125" style="4"/>
    <col min="4607" max="4607" width="23.5703125" style="4" bestFit="1" customWidth="1"/>
    <col min="4608" max="4862" width="11.42578125" style="4"/>
    <col min="4863" max="4863" width="23.5703125" style="4" bestFit="1" customWidth="1"/>
    <col min="4864" max="5118" width="11.42578125" style="4"/>
    <col min="5119" max="5119" width="23.5703125" style="4" bestFit="1" customWidth="1"/>
    <col min="5120" max="5374" width="11.42578125" style="4"/>
    <col min="5375" max="5375" width="23.5703125" style="4" bestFit="1" customWidth="1"/>
    <col min="5376" max="5630" width="11.42578125" style="4"/>
    <col min="5631" max="5631" width="23.5703125" style="4" bestFit="1" customWidth="1"/>
    <col min="5632" max="5886" width="11.42578125" style="4"/>
    <col min="5887" max="5887" width="23.5703125" style="4" bestFit="1" customWidth="1"/>
    <col min="5888" max="6142" width="11.42578125" style="4"/>
    <col min="6143" max="6143" width="23.5703125" style="4" bestFit="1" customWidth="1"/>
    <col min="6144" max="6398" width="11.42578125" style="4"/>
    <col min="6399" max="6399" width="23.5703125" style="4" bestFit="1" customWidth="1"/>
    <col min="6400" max="6654" width="11.42578125" style="4"/>
    <col min="6655" max="6655" width="23.5703125" style="4" bestFit="1" customWidth="1"/>
    <col min="6656" max="6910" width="11.42578125" style="4"/>
    <col min="6911" max="6911" width="23.5703125" style="4" bestFit="1" customWidth="1"/>
    <col min="6912" max="7166" width="11.42578125" style="4"/>
    <col min="7167" max="7167" width="23.5703125" style="4" bestFit="1" customWidth="1"/>
    <col min="7168" max="7422" width="11.42578125" style="4"/>
    <col min="7423" max="7423" width="23.5703125" style="4" bestFit="1" customWidth="1"/>
    <col min="7424" max="7678" width="11.42578125" style="4"/>
    <col min="7679" max="7679" width="23.5703125" style="4" bestFit="1" customWidth="1"/>
    <col min="7680" max="7934" width="11.42578125" style="4"/>
    <col min="7935" max="7935" width="23.5703125" style="4" bestFit="1" customWidth="1"/>
    <col min="7936" max="8190" width="11.42578125" style="4"/>
    <col min="8191" max="8191" width="23.5703125" style="4" bestFit="1" customWidth="1"/>
    <col min="8192" max="8446" width="11.42578125" style="4"/>
    <col min="8447" max="8447" width="23.5703125" style="4" bestFit="1" customWidth="1"/>
    <col min="8448" max="8702" width="11.42578125" style="4"/>
    <col min="8703" max="8703" width="23.5703125" style="4" bestFit="1" customWidth="1"/>
    <col min="8704" max="8958" width="11.42578125" style="4"/>
    <col min="8959" max="8959" width="23.5703125" style="4" bestFit="1" customWidth="1"/>
    <col min="8960" max="9214" width="11.42578125" style="4"/>
    <col min="9215" max="9215" width="23.5703125" style="4" bestFit="1" customWidth="1"/>
    <col min="9216" max="9470" width="11.42578125" style="4"/>
    <col min="9471" max="9471" width="23.5703125" style="4" bestFit="1" customWidth="1"/>
    <col min="9472" max="9726" width="11.42578125" style="4"/>
    <col min="9727" max="9727" width="23.5703125" style="4" bestFit="1" customWidth="1"/>
    <col min="9728" max="9982" width="11.42578125" style="4"/>
    <col min="9983" max="9983" width="23.5703125" style="4" bestFit="1" customWidth="1"/>
    <col min="9984" max="10238" width="11.42578125" style="4"/>
    <col min="10239" max="10239" width="23.5703125" style="4" bestFit="1" customWidth="1"/>
    <col min="10240" max="10494" width="11.42578125" style="4"/>
    <col min="10495" max="10495" width="23.5703125" style="4" bestFit="1" customWidth="1"/>
    <col min="10496" max="10750" width="11.42578125" style="4"/>
    <col min="10751" max="10751" width="23.5703125" style="4" bestFit="1" customWidth="1"/>
    <col min="10752" max="11006" width="11.42578125" style="4"/>
    <col min="11007" max="11007" width="23.5703125" style="4" bestFit="1" customWidth="1"/>
    <col min="11008" max="11262" width="11.42578125" style="4"/>
    <col min="11263" max="11263" width="23.5703125" style="4" bestFit="1" customWidth="1"/>
    <col min="11264" max="11518" width="11.42578125" style="4"/>
    <col min="11519" max="11519" width="23.5703125" style="4" bestFit="1" customWidth="1"/>
    <col min="11520" max="11774" width="11.42578125" style="4"/>
    <col min="11775" max="11775" width="23.5703125" style="4" bestFit="1" customWidth="1"/>
    <col min="11776" max="12030" width="11.42578125" style="4"/>
    <col min="12031" max="12031" width="23.5703125" style="4" bestFit="1" customWidth="1"/>
    <col min="12032" max="12286" width="11.42578125" style="4"/>
    <col min="12287" max="12287" width="23.5703125" style="4" bestFit="1" customWidth="1"/>
    <col min="12288" max="12542" width="11.42578125" style="4"/>
    <col min="12543" max="12543" width="23.5703125" style="4" bestFit="1" customWidth="1"/>
    <col min="12544" max="12798" width="11.42578125" style="4"/>
    <col min="12799" max="12799" width="23.5703125" style="4" bestFit="1" customWidth="1"/>
    <col min="12800" max="13054" width="11.42578125" style="4"/>
    <col min="13055" max="13055" width="23.5703125" style="4" bestFit="1" customWidth="1"/>
    <col min="13056" max="13310" width="11.42578125" style="4"/>
    <col min="13311" max="13311" width="23.5703125" style="4" bestFit="1" customWidth="1"/>
    <col min="13312" max="13566" width="11.42578125" style="4"/>
    <col min="13567" max="13567" width="23.5703125" style="4" bestFit="1" customWidth="1"/>
    <col min="13568" max="13822" width="11.42578125" style="4"/>
    <col min="13823" max="13823" width="23.5703125" style="4" bestFit="1" customWidth="1"/>
    <col min="13824" max="14078" width="11.42578125" style="4"/>
    <col min="14079" max="14079" width="23.5703125" style="4" bestFit="1" customWidth="1"/>
    <col min="14080" max="14334" width="11.42578125" style="4"/>
    <col min="14335" max="14335" width="23.5703125" style="4" bestFit="1" customWidth="1"/>
    <col min="14336" max="14590" width="11.42578125" style="4"/>
    <col min="14591" max="14591" width="23.5703125" style="4" bestFit="1" customWidth="1"/>
    <col min="14592" max="14846" width="11.42578125" style="4"/>
    <col min="14847" max="14847" width="23.5703125" style="4" bestFit="1" customWidth="1"/>
    <col min="14848" max="15102" width="11.42578125" style="4"/>
    <col min="15103" max="15103" width="23.5703125" style="4" bestFit="1" customWidth="1"/>
    <col min="15104" max="15358" width="11.42578125" style="4"/>
    <col min="15359" max="15359" width="23.5703125" style="4" bestFit="1" customWidth="1"/>
    <col min="15360" max="15614" width="11.42578125" style="4"/>
    <col min="15615" max="15615" width="23.5703125" style="4" bestFit="1" customWidth="1"/>
    <col min="15616" max="15870" width="11.42578125" style="4"/>
    <col min="15871" max="15871" width="23.5703125" style="4" bestFit="1" customWidth="1"/>
    <col min="15872" max="16126" width="11.42578125" style="4"/>
    <col min="16127" max="16127" width="23.5703125" style="4" bestFit="1" customWidth="1"/>
    <col min="16128" max="16384" width="11.42578125" style="4"/>
  </cols>
  <sheetData>
    <row r="1" spans="1:13" x14ac:dyDescent="0.2">
      <c r="A1" s="6" t="s">
        <v>35</v>
      </c>
      <c r="B1" s="45" t="s">
        <v>0</v>
      </c>
      <c r="C1" s="6" t="s">
        <v>1</v>
      </c>
      <c r="D1" s="6" t="s">
        <v>2</v>
      </c>
      <c r="E1" s="6" t="s">
        <v>3</v>
      </c>
      <c r="F1" s="5"/>
      <c r="G1" s="24"/>
      <c r="H1" s="24"/>
      <c r="I1" s="25"/>
      <c r="J1" s="26"/>
      <c r="K1" s="26"/>
      <c r="L1" s="26"/>
      <c r="M1" s="18"/>
    </row>
    <row r="2" spans="1:13" ht="15" x14ac:dyDescent="0.25">
      <c r="A2" s="44">
        <f t="shared" ref="A2:A37" si="0">INDEX(SourceTCD,2,1)</f>
        <v>42370</v>
      </c>
      <c r="B2" s="46" t="s">
        <v>49</v>
      </c>
      <c r="C2" s="5"/>
      <c r="D2" s="5">
        <v>125.9</v>
      </c>
      <c r="E2" s="5">
        <f>SUM(C2*D2)</f>
        <v>0</v>
      </c>
      <c r="G2" s="16"/>
      <c r="H2" s="16"/>
      <c r="I2" s="17"/>
      <c r="J2" s="18"/>
      <c r="K2" s="19"/>
      <c r="L2" s="20"/>
      <c r="M2" s="21"/>
    </row>
    <row r="3" spans="1:13" ht="15" x14ac:dyDescent="0.25">
      <c r="A3" s="44">
        <f t="shared" si="0"/>
        <v>42370</v>
      </c>
      <c r="B3" s="46" t="str">
        <f>INDEX('CA 2016 SAS PRESTOCAB FRANCE'!$A$4:$D$41,3,2)</f>
        <v>BG15G00</v>
      </c>
      <c r="C3" s="5"/>
      <c r="D3" s="5">
        <v>10.8</v>
      </c>
      <c r="E3" s="5">
        <f t="shared" ref="E3:E39" si="1">SUM(C3*D3)</f>
        <v>0</v>
      </c>
      <c r="G3" s="16"/>
      <c r="H3" s="16"/>
      <c r="I3" s="17"/>
      <c r="J3" s="18"/>
      <c r="K3" s="19"/>
      <c r="L3" s="20"/>
      <c r="M3" s="21"/>
    </row>
    <row r="4" spans="1:13" ht="15" x14ac:dyDescent="0.25">
      <c r="A4" s="44">
        <f t="shared" si="0"/>
        <v>42370</v>
      </c>
      <c r="B4" s="46" t="str">
        <f>INDEX('CA 2016 SAS PRESTOCAB FRANCE'!$A$4:$D$41,3,2)</f>
        <v>BG15G00</v>
      </c>
      <c r="C4" s="5"/>
      <c r="D4" s="5">
        <v>38.9</v>
      </c>
      <c r="E4" s="5">
        <f t="shared" si="1"/>
        <v>0</v>
      </c>
      <c r="G4" s="16"/>
      <c r="H4" s="16"/>
      <c r="I4" s="17"/>
      <c r="J4" s="18"/>
      <c r="K4" s="19"/>
      <c r="L4" s="20"/>
      <c r="M4" s="21"/>
    </row>
    <row r="5" spans="1:13" ht="15" x14ac:dyDescent="0.25">
      <c r="A5" s="44">
        <f t="shared" si="0"/>
        <v>42370</v>
      </c>
      <c r="B5" s="46" t="str">
        <f>INDEX('CA 2016 SAS PRESTOCAB FRANCE'!$A$4:$D$41,4,2)</f>
        <v>BG23C00</v>
      </c>
      <c r="C5" s="5"/>
      <c r="D5" s="5">
        <v>70.92</v>
      </c>
      <c r="E5" s="5">
        <f t="shared" si="1"/>
        <v>0</v>
      </c>
      <c r="G5" s="16"/>
      <c r="H5" s="16"/>
      <c r="I5" s="17"/>
      <c r="J5" s="18"/>
      <c r="K5" s="19"/>
      <c r="L5" s="20"/>
      <c r="M5" s="21"/>
    </row>
    <row r="6" spans="1:13" ht="15" x14ac:dyDescent="0.25">
      <c r="A6" s="44">
        <f t="shared" si="0"/>
        <v>42370</v>
      </c>
      <c r="B6" s="46" t="str">
        <f>INDEX('CA 2016 SAS PRESTOCAB FRANCE'!$A$4:$D$41,5,2)</f>
        <v>IC05A00</v>
      </c>
      <c r="C6" s="5"/>
      <c r="D6" s="5">
        <v>89.6</v>
      </c>
      <c r="E6" s="5">
        <f t="shared" si="1"/>
        <v>0</v>
      </c>
      <c r="G6" s="16"/>
      <c r="H6" s="16"/>
      <c r="I6" s="17"/>
      <c r="J6" s="18"/>
      <c r="K6" s="19"/>
      <c r="L6" s="20"/>
      <c r="M6" s="21"/>
    </row>
    <row r="7" spans="1:13" ht="15" x14ac:dyDescent="0.25">
      <c r="A7" s="44">
        <f t="shared" si="0"/>
        <v>42370</v>
      </c>
      <c r="B7" s="46" t="str">
        <f>INDEX('CA 2016 SAS PRESTOCAB FRANCE'!$A$4:$D$41,6,2)</f>
        <v>DIVERS</v>
      </c>
      <c r="C7" s="5"/>
      <c r="D7" s="5">
        <v>21.6</v>
      </c>
      <c r="E7" s="5">
        <f t="shared" si="1"/>
        <v>0</v>
      </c>
      <c r="G7" s="16"/>
      <c r="H7" s="16"/>
      <c r="I7" s="17"/>
      <c r="J7" s="18"/>
      <c r="K7" s="19"/>
      <c r="L7" s="20"/>
      <c r="M7" s="21"/>
    </row>
    <row r="8" spans="1:13" ht="15" x14ac:dyDescent="0.25">
      <c r="A8" s="44">
        <f t="shared" si="0"/>
        <v>42370</v>
      </c>
      <c r="B8" s="46" t="str">
        <f>INDEX('CA 2016 SAS PRESTOCAB FRANCE'!$A$4:$D$41,7,2)</f>
        <v>IC01C00</v>
      </c>
      <c r="C8" s="5"/>
      <c r="D8" s="5">
        <v>165</v>
      </c>
      <c r="E8" s="5">
        <f t="shared" si="1"/>
        <v>0</v>
      </c>
      <c r="G8" s="16"/>
      <c r="H8" s="16"/>
      <c r="I8" s="17"/>
      <c r="J8" s="18"/>
      <c r="K8" s="19"/>
      <c r="L8" s="20"/>
      <c r="M8" s="21"/>
    </row>
    <row r="9" spans="1:13" ht="15" x14ac:dyDescent="0.25">
      <c r="A9" s="44">
        <f t="shared" si="0"/>
        <v>42370</v>
      </c>
      <c r="B9" s="46" t="str">
        <f>INDEX('CA 2016 SAS PRESTOCAB FRANCE'!$A$4:$D$41,8,2)</f>
        <v>VEC05B00</v>
      </c>
      <c r="C9" s="5"/>
      <c r="D9" s="5">
        <v>28.5</v>
      </c>
      <c r="E9" s="5">
        <f t="shared" si="1"/>
        <v>0</v>
      </c>
      <c r="G9" s="16"/>
      <c r="H9" s="16"/>
      <c r="I9" s="17"/>
      <c r="J9" s="18"/>
      <c r="K9" s="19"/>
      <c r="L9" s="20"/>
      <c r="M9" s="21"/>
    </row>
    <row r="10" spans="1:13" ht="15" x14ac:dyDescent="0.25">
      <c r="A10" s="44">
        <f t="shared" si="0"/>
        <v>42370</v>
      </c>
      <c r="B10" s="46" t="str">
        <f>INDEX('CA 2016 SAS PRESTOCAB FRANCE'!$A$4:$D$41,9,2)</f>
        <v>BIOL04</v>
      </c>
      <c r="C10" s="5"/>
      <c r="D10" s="5">
        <v>51.45</v>
      </c>
      <c r="E10" s="5">
        <f t="shared" si="1"/>
        <v>0</v>
      </c>
      <c r="G10" s="16"/>
      <c r="H10" s="16"/>
      <c r="I10" s="17"/>
      <c r="J10" s="18"/>
      <c r="K10" s="19"/>
      <c r="L10" s="20"/>
      <c r="M10" s="21"/>
    </row>
    <row r="11" spans="1:13" ht="15" x14ac:dyDescent="0.25">
      <c r="A11" s="44">
        <f t="shared" si="0"/>
        <v>42370</v>
      </c>
      <c r="B11" s="46" t="str">
        <f>INDEX('CA 2016 SAS PRESTOCAB FRANCE'!$A$4:$D$41,10,2)</f>
        <v>P409B00</v>
      </c>
      <c r="C11" s="5"/>
      <c r="D11" s="5">
        <v>48</v>
      </c>
      <c r="E11" s="5">
        <f t="shared" si="1"/>
        <v>0</v>
      </c>
      <c r="G11" s="16"/>
      <c r="H11" s="16"/>
      <c r="I11" s="17"/>
      <c r="J11" s="18"/>
      <c r="K11" s="19"/>
      <c r="L11" s="20"/>
      <c r="M11" s="21"/>
    </row>
    <row r="12" spans="1:13" ht="15" x14ac:dyDescent="0.25">
      <c r="A12" s="44">
        <f t="shared" si="0"/>
        <v>42370</v>
      </c>
      <c r="B12" s="46" t="str">
        <f>INDEX('CA 2016 SAS PRESTOCAB FRANCE'!$A$4:$D$41,11,2)</f>
        <v>AC27C00</v>
      </c>
      <c r="C12" s="5"/>
      <c r="D12" s="5">
        <v>253</v>
      </c>
      <c r="E12" s="5">
        <f t="shared" si="1"/>
        <v>0</v>
      </c>
      <c r="G12" s="16"/>
      <c r="H12" s="16"/>
      <c r="I12" s="17"/>
      <c r="J12" s="18"/>
      <c r="K12" s="19"/>
      <c r="L12" s="20"/>
      <c r="M12" s="21"/>
    </row>
    <row r="13" spans="1:13" ht="15" x14ac:dyDescent="0.25">
      <c r="A13" s="44">
        <f t="shared" si="0"/>
        <v>42370</v>
      </c>
      <c r="B13" s="46" t="str">
        <f>INDEX('CA 2016 SAS PRESTOCAB FRANCE'!$A$4:$D$41,12,2)</f>
        <v>P202</v>
      </c>
      <c r="C13" s="5"/>
      <c r="D13" s="5">
        <v>84</v>
      </c>
      <c r="E13" s="5">
        <f t="shared" si="1"/>
        <v>0</v>
      </c>
      <c r="G13" s="16"/>
      <c r="H13" s="16"/>
      <c r="I13" s="17"/>
      <c r="J13" s="18"/>
      <c r="K13" s="19"/>
      <c r="L13" s="20"/>
      <c r="M13" s="21"/>
    </row>
    <row r="14" spans="1:13" s="13" customFormat="1" ht="15" x14ac:dyDescent="0.25">
      <c r="A14" s="44">
        <f t="shared" si="0"/>
        <v>42370</v>
      </c>
      <c r="B14" s="46" t="str">
        <f>INDEX('CA 2016 SAS PRESTOCAB FRANCE'!$A$4:$D$41,13,2)</f>
        <v>BIOL0700</v>
      </c>
      <c r="C14" s="5"/>
      <c r="D14" s="14">
        <v>17.399999999999999</v>
      </c>
      <c r="E14" s="14">
        <f t="shared" si="1"/>
        <v>0</v>
      </c>
      <c r="G14" s="28"/>
      <c r="H14" s="28"/>
      <c r="I14" s="29"/>
      <c r="J14" s="30"/>
      <c r="K14" s="31"/>
      <c r="L14" s="32"/>
      <c r="M14" s="33"/>
    </row>
    <row r="15" spans="1:13" ht="15" x14ac:dyDescent="0.25">
      <c r="A15" s="44">
        <f t="shared" si="0"/>
        <v>42370</v>
      </c>
      <c r="B15" s="46" t="str">
        <f>INDEX('CA 2016 SAS PRESTOCAB FRANCE'!$A$4:$D$41,14,2)</f>
        <v>AC01E00</v>
      </c>
      <c r="C15" s="5"/>
      <c r="D15" s="5">
        <v>18.8</v>
      </c>
      <c r="E15" s="5">
        <f t="shared" si="1"/>
        <v>0</v>
      </c>
      <c r="G15" s="16"/>
      <c r="H15" s="16"/>
      <c r="I15" s="17"/>
      <c r="J15" s="18"/>
      <c r="K15" s="19"/>
      <c r="L15" s="20"/>
      <c r="M15" s="22"/>
    </row>
    <row r="16" spans="1:13" s="13" customFormat="1" ht="15" x14ac:dyDescent="0.25">
      <c r="A16" s="44">
        <f t="shared" si="0"/>
        <v>42370</v>
      </c>
      <c r="B16" s="46" t="str">
        <f>INDEX('CA 2016 SAS PRESTOCAB FRANCE'!$A$4:$D$41,15,2)</f>
        <v>DIVERS</v>
      </c>
      <c r="C16" s="5"/>
      <c r="D16" s="14">
        <v>4.5</v>
      </c>
      <c r="E16" s="14">
        <f t="shared" si="1"/>
        <v>0</v>
      </c>
      <c r="G16" s="28"/>
      <c r="H16" s="28"/>
      <c r="I16" s="29"/>
      <c r="J16" s="30"/>
      <c r="K16" s="31"/>
      <c r="L16" s="32"/>
      <c r="M16" s="33"/>
    </row>
    <row r="17" spans="1:13" s="13" customFormat="1" ht="15" x14ac:dyDescent="0.25">
      <c r="A17" s="44">
        <f t="shared" si="0"/>
        <v>42370</v>
      </c>
      <c r="B17" s="46" t="str">
        <f>INDEX('CA 2016 SAS PRESTOCAB FRANCE'!$A$4:$D$41,16,2)</f>
        <v>BH07A00</v>
      </c>
      <c r="C17" s="5"/>
      <c r="D17" s="14">
        <v>35</v>
      </c>
      <c r="E17" s="14">
        <f t="shared" si="1"/>
        <v>0</v>
      </c>
      <c r="G17" s="28"/>
      <c r="H17" s="28"/>
      <c r="I17" s="29"/>
      <c r="J17" s="30"/>
      <c r="K17" s="31"/>
      <c r="L17" s="32"/>
      <c r="M17" s="33"/>
    </row>
    <row r="18" spans="1:13" s="13" customFormat="1" ht="15" x14ac:dyDescent="0.25">
      <c r="A18" s="44">
        <f t="shared" si="0"/>
        <v>42370</v>
      </c>
      <c r="B18" s="46">
        <f>INDEX('CA 2016 SAS PRESTOCAB FRANCE'!$A$4:$D$41,17,2)</f>
        <v>0</v>
      </c>
      <c r="C18" s="5"/>
      <c r="D18" s="14">
        <v>8420</v>
      </c>
      <c r="E18" s="14">
        <f t="shared" si="1"/>
        <v>0</v>
      </c>
      <c r="G18" s="28"/>
      <c r="H18" s="28"/>
      <c r="I18" s="29"/>
      <c r="J18" s="30"/>
      <c r="K18" s="31"/>
      <c r="L18" s="32"/>
      <c r="M18" s="33"/>
    </row>
    <row r="19" spans="1:13" ht="15" x14ac:dyDescent="0.25">
      <c r="A19" s="44">
        <f t="shared" si="0"/>
        <v>42370</v>
      </c>
      <c r="B19" s="46" t="str">
        <f>INDEX('CA 2016 SAS PRESTOCAB FRANCE'!$A$4:$D$41,18,2)</f>
        <v>6LA11973</v>
      </c>
      <c r="C19" s="5"/>
      <c r="D19" s="5">
        <v>25.7</v>
      </c>
      <c r="E19" s="5">
        <f t="shared" si="1"/>
        <v>0</v>
      </c>
      <c r="G19" s="16"/>
      <c r="H19" s="16"/>
      <c r="I19" s="17"/>
      <c r="J19" s="18"/>
      <c r="K19" s="19"/>
      <c r="L19" s="20"/>
      <c r="M19" s="22"/>
    </row>
    <row r="20" spans="1:13" ht="15" x14ac:dyDescent="0.25">
      <c r="A20" s="44">
        <f t="shared" si="0"/>
        <v>42370</v>
      </c>
      <c r="B20" s="46" t="str">
        <f>INDEX('CA 2016 SAS PRESTOCAB FRANCE'!$A$4:$D$41,19,2)</f>
        <v>6LA37019</v>
      </c>
      <c r="C20" s="5"/>
      <c r="D20" s="5">
        <v>18.84</v>
      </c>
      <c r="E20" s="5">
        <f t="shared" si="1"/>
        <v>0</v>
      </c>
      <c r="G20" s="16"/>
      <c r="H20" s="16"/>
      <c r="I20" s="17"/>
      <c r="J20" s="18"/>
      <c r="K20" s="19"/>
      <c r="L20" s="20"/>
      <c r="M20" s="22"/>
    </row>
    <row r="21" spans="1:13" ht="15" x14ac:dyDescent="0.25">
      <c r="A21" s="44">
        <f t="shared" si="0"/>
        <v>42370</v>
      </c>
      <c r="B21" s="46">
        <f>INDEX('CA 2016 SAS PRESTOCAB FRANCE'!$A$4:$D$41,20,2)</f>
        <v>0</v>
      </c>
      <c r="C21" s="5"/>
      <c r="D21" s="5">
        <v>66.55</v>
      </c>
      <c r="E21" s="5">
        <f t="shared" si="1"/>
        <v>0</v>
      </c>
      <c r="G21" s="16"/>
      <c r="H21" s="16"/>
      <c r="I21" s="17"/>
      <c r="J21" s="18"/>
      <c r="K21" s="19"/>
      <c r="L21" s="20"/>
      <c r="M21" s="22"/>
    </row>
    <row r="22" spans="1:13" ht="15" x14ac:dyDescent="0.25">
      <c r="A22" s="44">
        <f t="shared" si="0"/>
        <v>42370</v>
      </c>
      <c r="B22" s="46">
        <f>INDEX('CA 2016 SAS PRESTOCAB FRANCE'!$A$4:$D$41,21,2)</f>
        <v>0</v>
      </c>
      <c r="C22" s="5"/>
      <c r="D22" s="5">
        <v>38.4</v>
      </c>
      <c r="E22" s="5">
        <f t="shared" si="1"/>
        <v>0</v>
      </c>
      <c r="G22" s="16"/>
      <c r="H22" s="16"/>
      <c r="I22" s="17"/>
      <c r="J22" s="18"/>
      <c r="K22" s="19"/>
      <c r="L22" s="20"/>
      <c r="M22" s="22"/>
    </row>
    <row r="23" spans="1:13" ht="15" x14ac:dyDescent="0.25">
      <c r="A23" s="44">
        <f t="shared" si="0"/>
        <v>42370</v>
      </c>
      <c r="B23" s="46" t="str">
        <f>INDEX('CA 2016 SAS PRESTOCAB FRANCE'!$A$4:$D$41,22,2)</f>
        <v>DIVERS</v>
      </c>
      <c r="C23" s="5"/>
      <c r="D23" s="5">
        <v>43.45</v>
      </c>
      <c r="E23" s="5">
        <f t="shared" si="1"/>
        <v>0</v>
      </c>
      <c r="G23" s="16"/>
      <c r="H23" s="16"/>
      <c r="I23" s="17"/>
      <c r="J23" s="18"/>
      <c r="K23" s="19"/>
      <c r="L23" s="20"/>
      <c r="M23" s="22"/>
    </row>
    <row r="24" spans="1:13" ht="15" x14ac:dyDescent="0.25">
      <c r="A24" s="44">
        <f t="shared" si="0"/>
        <v>42370</v>
      </c>
      <c r="B24" s="46">
        <f>INDEX('CA 2016 SAS PRESTOCAB FRANCE'!$A$4:$D$41,23,2)</f>
        <v>0</v>
      </c>
      <c r="C24" s="5"/>
      <c r="D24" s="5">
        <v>49.9</v>
      </c>
      <c r="E24" s="5">
        <f t="shared" si="1"/>
        <v>0</v>
      </c>
      <c r="G24" s="16"/>
      <c r="H24" s="16"/>
      <c r="I24" s="17"/>
      <c r="J24" s="18"/>
      <c r="K24" s="19"/>
      <c r="L24" s="20"/>
      <c r="M24" s="22"/>
    </row>
    <row r="25" spans="1:13" ht="15" x14ac:dyDescent="0.25">
      <c r="A25" s="44">
        <f t="shared" si="0"/>
        <v>42370</v>
      </c>
      <c r="B25" s="46">
        <f>INDEX('CA 2016 SAS PRESTOCAB FRANCE'!$A$4:$D$41,24,2)</f>
        <v>0</v>
      </c>
      <c r="C25" s="5"/>
      <c r="D25" s="5">
        <v>29.6</v>
      </c>
      <c r="E25" s="5">
        <f t="shared" si="1"/>
        <v>0</v>
      </c>
      <c r="G25" s="16"/>
      <c r="H25" s="16"/>
      <c r="I25" s="17"/>
      <c r="J25" s="18"/>
      <c r="K25" s="19"/>
      <c r="L25" s="20"/>
      <c r="M25" s="22"/>
    </row>
    <row r="26" spans="1:13" s="13" customFormat="1" ht="15" x14ac:dyDescent="0.25">
      <c r="A26" s="44">
        <f t="shared" si="0"/>
        <v>42370</v>
      </c>
      <c r="B26" s="46">
        <f>INDEX('CA 2016 SAS PRESTOCAB FRANCE'!$A$4:$D$41,25,2)</f>
        <v>0</v>
      </c>
      <c r="C26" s="5"/>
      <c r="D26" s="14">
        <v>24849</v>
      </c>
      <c r="E26" s="14">
        <f t="shared" si="1"/>
        <v>0</v>
      </c>
      <c r="G26" s="28"/>
      <c r="H26" s="28"/>
      <c r="I26" s="29"/>
      <c r="J26" s="30"/>
      <c r="K26" s="31"/>
      <c r="L26" s="32"/>
      <c r="M26" s="33"/>
    </row>
    <row r="27" spans="1:13" ht="15" x14ac:dyDescent="0.25">
      <c r="A27" s="44">
        <f t="shared" si="0"/>
        <v>42370</v>
      </c>
      <c r="B27" s="46" t="str">
        <f>INDEX('CA 2016 SAS PRESTOCAB FRANCE'!$A$4:$D$41,26,2)</f>
        <v>6LA11944 CMS SEUL</v>
      </c>
      <c r="C27" s="5"/>
      <c r="D27" s="5">
        <v>125.9</v>
      </c>
      <c r="E27" s="5">
        <f t="shared" si="1"/>
        <v>0</v>
      </c>
      <c r="G27" s="16"/>
      <c r="H27" s="16"/>
      <c r="I27" s="17"/>
      <c r="J27" s="18"/>
      <c r="K27" s="19"/>
      <c r="L27" s="20"/>
      <c r="M27" s="22"/>
    </row>
    <row r="28" spans="1:13" ht="15" x14ac:dyDescent="0.25">
      <c r="A28" s="44">
        <f t="shared" si="0"/>
        <v>42370</v>
      </c>
      <c r="B28" s="46" t="str">
        <f>INDEX('CA 2016 SAS PRESTOCAB FRANCE'!$A$4:$D$41,27,2)</f>
        <v>6LA11950</v>
      </c>
      <c r="C28" s="5"/>
      <c r="D28" s="5">
        <v>15.8</v>
      </c>
      <c r="E28" s="5">
        <f t="shared" si="1"/>
        <v>0</v>
      </c>
      <c r="G28" s="16"/>
      <c r="H28" s="16"/>
      <c r="I28" s="17"/>
      <c r="J28" s="18"/>
      <c r="K28" s="19"/>
      <c r="L28" s="20"/>
      <c r="M28" s="22"/>
    </row>
    <row r="29" spans="1:13" ht="15" x14ac:dyDescent="0.25">
      <c r="A29" s="44">
        <f t="shared" si="0"/>
        <v>42370</v>
      </c>
      <c r="B29" s="46" t="str">
        <f>INDEX('CA 2016 SAS PRESTOCAB FRANCE'!$A$4:$D$41,28,2)</f>
        <v>6LA11952</v>
      </c>
      <c r="C29" s="5"/>
      <c r="D29" s="5">
        <v>61</v>
      </c>
      <c r="E29" s="5">
        <f t="shared" si="1"/>
        <v>0</v>
      </c>
      <c r="G29" s="16"/>
      <c r="H29" s="16"/>
      <c r="I29" s="17"/>
      <c r="J29" s="18"/>
      <c r="K29" s="19"/>
      <c r="L29" s="20"/>
      <c r="M29" s="23"/>
    </row>
    <row r="30" spans="1:13" ht="15" x14ac:dyDescent="0.25">
      <c r="A30" s="44">
        <f t="shared" si="0"/>
        <v>42370</v>
      </c>
      <c r="B30" s="46" t="str">
        <f>INDEX('CA 2016 SAS PRESTOCAB FRANCE'!$A$4:$D$41,29,2)</f>
        <v>6LA11951</v>
      </c>
      <c r="C30" s="5"/>
      <c r="D30" s="5">
        <v>28.2</v>
      </c>
      <c r="E30" s="5">
        <f t="shared" si="1"/>
        <v>0</v>
      </c>
      <c r="G30" s="16"/>
      <c r="H30" s="16"/>
      <c r="I30" s="17"/>
      <c r="J30" s="18"/>
      <c r="K30" s="19"/>
      <c r="L30" s="20"/>
      <c r="M30" s="23"/>
    </row>
    <row r="31" spans="1:13" ht="15" x14ac:dyDescent="0.25">
      <c r="A31" s="44">
        <f t="shared" si="0"/>
        <v>42370</v>
      </c>
      <c r="B31" s="46" t="str">
        <f>INDEX('CA 2016 SAS PRESTOCAB FRANCE'!$A$4:$D$41,30,2)</f>
        <v>6LA11943</v>
      </c>
      <c r="C31" s="5"/>
      <c r="D31" s="5">
        <v>89.6</v>
      </c>
      <c r="E31" s="5">
        <f t="shared" si="1"/>
        <v>0</v>
      </c>
      <c r="G31" s="16"/>
      <c r="H31" s="16"/>
      <c r="I31" s="17"/>
      <c r="J31" s="18"/>
      <c r="K31" s="19"/>
      <c r="L31" s="20"/>
      <c r="M31" s="23"/>
    </row>
    <row r="32" spans="1:13" ht="15" x14ac:dyDescent="0.25">
      <c r="A32" s="44">
        <f t="shared" si="0"/>
        <v>42370</v>
      </c>
      <c r="B32" s="46" t="str">
        <f>INDEX('CA 2016 SAS PRESTOCAB FRANCE'!$A$4:$D$41,31,2)</f>
        <v>6LA11940</v>
      </c>
      <c r="C32" s="5"/>
      <c r="D32" s="5">
        <v>48</v>
      </c>
      <c r="E32" s="5">
        <f t="shared" si="1"/>
        <v>0</v>
      </c>
      <c r="G32" s="16"/>
      <c r="H32" s="16"/>
      <c r="I32" s="17"/>
      <c r="J32" s="18"/>
      <c r="K32" s="19"/>
      <c r="L32" s="20"/>
      <c r="M32" s="23"/>
    </row>
    <row r="33" spans="1:13" s="13" customFormat="1" ht="15" x14ac:dyDescent="0.25">
      <c r="A33" s="44">
        <f t="shared" si="0"/>
        <v>42370</v>
      </c>
      <c r="B33" s="46" t="str">
        <f>INDEX('CA 2016 SAS PRESTOCAB FRANCE'!$A$4:$D$41,32,2)</f>
        <v>6LA11919</v>
      </c>
      <c r="C33" s="5"/>
      <c r="D33" s="14">
        <v>1.25</v>
      </c>
      <c r="E33" s="14">
        <f t="shared" si="1"/>
        <v>0</v>
      </c>
      <c r="G33" s="28"/>
      <c r="H33" s="28"/>
      <c r="I33" s="29"/>
      <c r="J33" s="30"/>
      <c r="K33" s="31"/>
      <c r="L33" s="32"/>
      <c r="M33" s="33"/>
    </row>
    <row r="34" spans="1:13" ht="15" x14ac:dyDescent="0.25">
      <c r="A34" s="44">
        <f t="shared" si="0"/>
        <v>42370</v>
      </c>
      <c r="B34" s="46">
        <f>INDEX('CA 2016 SAS PRESTOCAB FRANCE'!$A$4:$D$41,33,2)</f>
        <v>0</v>
      </c>
      <c r="C34" s="5"/>
      <c r="D34" s="5">
        <v>25</v>
      </c>
      <c r="E34" s="5">
        <f t="shared" si="1"/>
        <v>0</v>
      </c>
      <c r="G34" s="16"/>
      <c r="H34" s="16"/>
      <c r="I34" s="17"/>
      <c r="J34" s="18"/>
      <c r="K34" s="19"/>
      <c r="L34" s="20"/>
      <c r="M34" s="22"/>
    </row>
    <row r="35" spans="1:13" ht="15" x14ac:dyDescent="0.25">
      <c r="A35" s="44">
        <f t="shared" si="0"/>
        <v>42370</v>
      </c>
      <c r="B35" s="46">
        <f>INDEX('CA 2016 SAS PRESTOCAB FRANCE'!$A$4:$D$41,34,2)</f>
        <v>0</v>
      </c>
      <c r="C35" s="5"/>
      <c r="D35" s="5">
        <v>53.95</v>
      </c>
      <c r="E35" s="5">
        <f t="shared" si="1"/>
        <v>0</v>
      </c>
      <c r="G35" s="16"/>
      <c r="H35" s="16"/>
      <c r="I35" s="17"/>
      <c r="J35" s="18"/>
      <c r="K35" s="19"/>
      <c r="L35" s="20"/>
      <c r="M35" s="22"/>
    </row>
    <row r="36" spans="1:13" ht="15" x14ac:dyDescent="0.25">
      <c r="A36" s="44">
        <f t="shared" si="0"/>
        <v>42370</v>
      </c>
      <c r="B36" s="46">
        <f>INDEX('CA 2016 SAS PRESTOCAB FRANCE'!$A$4:$D$41,35,2)</f>
        <v>0</v>
      </c>
      <c r="C36" s="5"/>
      <c r="D36" s="5">
        <v>47</v>
      </c>
      <c r="E36" s="5">
        <f t="shared" si="1"/>
        <v>0</v>
      </c>
      <c r="G36" s="16"/>
      <c r="H36" s="16"/>
      <c r="I36" s="17"/>
      <c r="J36" s="18"/>
      <c r="K36" s="19"/>
      <c r="L36" s="20"/>
      <c r="M36" s="22"/>
    </row>
    <row r="37" spans="1:13" s="13" customFormat="1" ht="15" x14ac:dyDescent="0.25">
      <c r="A37" s="44">
        <f t="shared" si="0"/>
        <v>42370</v>
      </c>
      <c r="B37" s="46">
        <f>INDEX('CA 2016 SAS PRESTOCAB FRANCE'!$A$4:$D$41,36,2)</f>
        <v>0</v>
      </c>
      <c r="C37" s="5"/>
      <c r="D37" s="14">
        <v>2670</v>
      </c>
      <c r="E37" s="14">
        <f t="shared" si="1"/>
        <v>0</v>
      </c>
      <c r="G37" s="28"/>
      <c r="H37" s="28"/>
      <c r="I37" s="29"/>
      <c r="J37" s="30"/>
      <c r="K37" s="31"/>
      <c r="L37" s="32"/>
      <c r="M37" s="33"/>
    </row>
    <row r="38" spans="1:13" s="13" customFormat="1" ht="15" x14ac:dyDescent="0.25">
      <c r="A38" s="44">
        <f t="shared" ref="A38:A39" si="2">INDEX(SourceTCD,2,7)</f>
        <v>0</v>
      </c>
      <c r="B38" s="46" t="str">
        <f>INDEX('CA 2016 SAS PRESTOCAB FRANCE'!$A$4:$D$41,37,2)</f>
        <v>Divers</v>
      </c>
      <c r="C38" s="5"/>
      <c r="D38" s="14">
        <v>17.399999999999999</v>
      </c>
      <c r="E38" s="14">
        <f t="shared" si="1"/>
        <v>0</v>
      </c>
      <c r="G38" s="28"/>
      <c r="H38" s="28"/>
      <c r="I38" s="29"/>
      <c r="J38" s="30"/>
      <c r="K38" s="31"/>
      <c r="L38" s="32"/>
      <c r="M38" s="33"/>
    </row>
    <row r="39" spans="1:13" ht="15" x14ac:dyDescent="0.25">
      <c r="A39" s="44">
        <f t="shared" si="2"/>
        <v>0</v>
      </c>
      <c r="B39" s="46" t="s">
        <v>39</v>
      </c>
      <c r="C39" s="5">
        <v>250</v>
      </c>
      <c r="D39" s="5">
        <v>17.399999999999999</v>
      </c>
      <c r="E39" s="5">
        <f t="shared" si="1"/>
        <v>4350</v>
      </c>
      <c r="G39" s="16"/>
      <c r="H39" s="16"/>
      <c r="I39" s="17"/>
      <c r="J39" s="18"/>
      <c r="K39" s="19"/>
      <c r="L39" s="20"/>
      <c r="M39" s="22"/>
    </row>
    <row r="40" spans="1:13" s="13" customFormat="1" ht="15" x14ac:dyDescent="0.25">
      <c r="A40" s="44"/>
      <c r="B40" s="47"/>
      <c r="C40" s="14"/>
      <c r="D40" s="14"/>
      <c r="E40" s="14"/>
      <c r="G40" s="28"/>
      <c r="H40" s="28"/>
      <c r="I40" s="29"/>
      <c r="J40" s="30"/>
      <c r="K40" s="31"/>
      <c r="L40" s="32"/>
      <c r="M40" s="33"/>
    </row>
    <row r="41" spans="1:13" ht="15" x14ac:dyDescent="0.25">
      <c r="A41" s="44"/>
      <c r="B41" s="46"/>
      <c r="C41" s="5"/>
      <c r="D41" s="5"/>
      <c r="E41" s="5"/>
      <c r="G41" s="16"/>
      <c r="H41" s="16"/>
      <c r="I41" s="17"/>
      <c r="J41" s="18"/>
      <c r="K41" s="19"/>
      <c r="L41" s="20"/>
      <c r="M41" s="22"/>
    </row>
    <row r="42" spans="1:13" ht="15" x14ac:dyDescent="0.25">
      <c r="A42" s="44"/>
      <c r="C42" s="5"/>
      <c r="D42" s="5"/>
      <c r="E42" s="5"/>
      <c r="G42" s="16"/>
      <c r="H42" s="16"/>
      <c r="I42" s="17"/>
      <c r="J42" s="18"/>
      <c r="K42" s="19"/>
      <c r="L42" s="20"/>
      <c r="M42" s="22"/>
    </row>
    <row r="43" spans="1:13" ht="15" x14ac:dyDescent="0.25">
      <c r="A43" s="44"/>
      <c r="C43" s="5"/>
      <c r="D43" s="5"/>
      <c r="E43" s="5"/>
      <c r="G43" s="16"/>
      <c r="H43" s="16"/>
      <c r="I43" s="17"/>
      <c r="J43" s="18"/>
      <c r="K43" s="19"/>
      <c r="L43" s="20"/>
      <c r="M43" s="22"/>
    </row>
    <row r="44" spans="1:13" ht="15" x14ac:dyDescent="0.25">
      <c r="A44" s="44"/>
      <c r="C44" s="5"/>
      <c r="D44" s="5"/>
      <c r="E44" s="5"/>
      <c r="G44" s="16"/>
      <c r="H44" s="16"/>
      <c r="I44" s="17"/>
      <c r="J44" s="18"/>
      <c r="K44" s="19"/>
      <c r="L44" s="20"/>
      <c r="M44" s="22"/>
    </row>
    <row r="45" spans="1:13" ht="15" x14ac:dyDescent="0.25">
      <c r="A45" s="44"/>
      <c r="C45" s="5"/>
      <c r="D45" s="5"/>
      <c r="E45" s="5"/>
      <c r="G45" s="16"/>
      <c r="H45" s="16"/>
      <c r="I45" s="17"/>
      <c r="J45" s="18"/>
      <c r="K45" s="19"/>
      <c r="L45" s="20"/>
      <c r="M45" s="22"/>
    </row>
    <row r="46" spans="1:13" ht="15" x14ac:dyDescent="0.25">
      <c r="A46" s="44"/>
      <c r="C46" s="5"/>
      <c r="D46" s="5"/>
      <c r="E46" s="5"/>
      <c r="G46" s="16"/>
      <c r="H46" s="16"/>
      <c r="I46" s="17"/>
      <c r="J46" s="18"/>
      <c r="K46" s="19"/>
      <c r="L46" s="20"/>
      <c r="M46" s="22"/>
    </row>
    <row r="47" spans="1:13" ht="15" x14ac:dyDescent="0.25">
      <c r="A47" s="44"/>
      <c r="C47" s="5"/>
      <c r="D47" s="5"/>
      <c r="E47" s="5"/>
      <c r="G47" s="16"/>
      <c r="H47" s="16"/>
      <c r="I47" s="17"/>
      <c r="J47" s="18"/>
      <c r="K47" s="19"/>
      <c r="L47" s="20"/>
      <c r="M47" s="22"/>
    </row>
    <row r="48" spans="1:13" s="13" customFormat="1" ht="15" x14ac:dyDescent="0.25">
      <c r="A48" s="44"/>
      <c r="B48" s="49"/>
      <c r="C48" s="14"/>
      <c r="D48" s="14"/>
      <c r="E48" s="14"/>
      <c r="G48" s="28"/>
      <c r="H48" s="28"/>
      <c r="I48" s="29"/>
      <c r="J48" s="30"/>
      <c r="K48" s="31"/>
      <c r="L48" s="32"/>
      <c r="M48" s="33"/>
    </row>
    <row r="49" spans="1:13" ht="15" x14ac:dyDescent="0.25">
      <c r="A49" s="44"/>
      <c r="B49" s="46"/>
      <c r="E49" s="5"/>
      <c r="G49" s="16"/>
      <c r="H49" s="16"/>
      <c r="I49" s="17"/>
      <c r="J49" s="18"/>
      <c r="K49" s="19"/>
      <c r="L49" s="20"/>
      <c r="M49" s="22"/>
    </row>
    <row r="50" spans="1:13" ht="15" x14ac:dyDescent="0.25">
      <c r="A50" s="44"/>
      <c r="B50" s="46"/>
      <c r="E50" s="5"/>
      <c r="G50" s="16"/>
      <c r="H50" s="16"/>
      <c r="I50" s="17"/>
      <c r="J50" s="18"/>
      <c r="K50" s="19"/>
      <c r="L50" s="20"/>
      <c r="M50" s="22"/>
    </row>
    <row r="51" spans="1:13" ht="15" x14ac:dyDescent="0.25">
      <c r="A51" s="44"/>
      <c r="E51" s="5"/>
      <c r="G51" s="16"/>
      <c r="H51" s="16"/>
      <c r="I51" s="17"/>
      <c r="J51" s="18"/>
      <c r="K51" s="19"/>
      <c r="L51" s="20"/>
      <c r="M51" s="22"/>
    </row>
    <row r="52" spans="1:13" ht="15" x14ac:dyDescent="0.25">
      <c r="A52" s="44"/>
      <c r="B52" s="46"/>
      <c r="E52" s="5"/>
      <c r="G52" s="16"/>
      <c r="H52" s="16"/>
      <c r="I52" s="17"/>
      <c r="J52" s="18"/>
      <c r="K52" s="19"/>
      <c r="L52" s="20"/>
      <c r="M52" s="22"/>
    </row>
    <row r="53" spans="1:13" ht="15" x14ac:dyDescent="0.25">
      <c r="A53" s="44"/>
      <c r="E53" s="5"/>
      <c r="G53" s="16"/>
      <c r="H53" s="16"/>
      <c r="I53" s="17"/>
      <c r="J53" s="18"/>
      <c r="K53" s="19"/>
      <c r="L53" s="20"/>
      <c r="M53" s="22"/>
    </row>
    <row r="54" spans="1:13" ht="15" x14ac:dyDescent="0.25">
      <c r="A54" s="44"/>
      <c r="B54" s="46"/>
      <c r="E54" s="5"/>
      <c r="G54" s="16"/>
      <c r="H54" s="16"/>
      <c r="I54" s="17"/>
      <c r="J54" s="18"/>
      <c r="K54" s="19"/>
      <c r="L54" s="20"/>
      <c r="M54" s="22"/>
    </row>
    <row r="55" spans="1:13" ht="15" x14ac:dyDescent="0.25">
      <c r="A55" s="44"/>
      <c r="E55" s="5"/>
      <c r="G55" s="16"/>
      <c r="H55" s="16"/>
      <c r="I55" s="17"/>
      <c r="J55" s="18"/>
      <c r="K55" s="19"/>
      <c r="L55" s="20"/>
      <c r="M55" s="22"/>
    </row>
    <row r="56" spans="1:13" ht="15" x14ac:dyDescent="0.25">
      <c r="A56" s="44"/>
      <c r="E56" s="5"/>
      <c r="G56" s="16"/>
      <c r="H56" s="16"/>
      <c r="I56" s="17"/>
      <c r="J56" s="18"/>
      <c r="K56" s="19"/>
      <c r="L56" s="20"/>
      <c r="M56" s="22"/>
    </row>
    <row r="57" spans="1:13" ht="15" x14ac:dyDescent="0.25">
      <c r="A57" s="44"/>
      <c r="B57" s="46"/>
      <c r="E57" s="5"/>
      <c r="G57" s="16"/>
      <c r="H57" s="16"/>
      <c r="I57" s="17"/>
      <c r="J57" s="18"/>
      <c r="K57" s="19"/>
      <c r="L57" s="20"/>
      <c r="M57" s="22"/>
    </row>
    <row r="58" spans="1:13" ht="15" x14ac:dyDescent="0.25">
      <c r="A58" s="44"/>
      <c r="B58" s="46"/>
      <c r="E58" s="5"/>
      <c r="G58" s="16"/>
      <c r="H58" s="16"/>
      <c r="I58" s="17"/>
      <c r="J58" s="18"/>
      <c r="K58" s="19"/>
      <c r="L58" s="20"/>
      <c r="M58" s="22"/>
    </row>
    <row r="59" spans="1:13" ht="15" x14ac:dyDescent="0.25">
      <c r="A59" s="44"/>
      <c r="B59" s="46"/>
      <c r="E59" s="5"/>
      <c r="G59" s="16"/>
      <c r="H59" s="16"/>
      <c r="I59" s="17"/>
      <c r="J59" s="18"/>
      <c r="K59" s="19"/>
      <c r="L59" s="20"/>
      <c r="M59" s="22"/>
    </row>
    <row r="60" spans="1:13" ht="15" x14ac:dyDescent="0.25">
      <c r="A60" s="44"/>
      <c r="E60" s="5"/>
      <c r="G60" s="16"/>
      <c r="H60" s="16"/>
      <c r="I60" s="17"/>
      <c r="J60" s="18"/>
      <c r="K60" s="19"/>
      <c r="L60" s="20"/>
      <c r="M60" s="22"/>
    </row>
    <row r="61" spans="1:13" ht="15" x14ac:dyDescent="0.25">
      <c r="A61" s="44"/>
      <c r="B61" s="46"/>
      <c r="E61" s="5"/>
      <c r="G61" s="16"/>
      <c r="H61" s="16"/>
      <c r="I61" s="17"/>
      <c r="J61" s="18"/>
      <c r="K61" s="19"/>
      <c r="L61" s="20"/>
      <c r="M61" s="22"/>
    </row>
    <row r="62" spans="1:13" s="13" customFormat="1" ht="15" x14ac:dyDescent="0.25">
      <c r="A62" s="44"/>
      <c r="B62" s="27"/>
      <c r="E62" s="14"/>
      <c r="G62" s="28"/>
      <c r="H62" s="28"/>
      <c r="I62" s="29"/>
      <c r="J62" s="30"/>
      <c r="K62" s="31"/>
      <c r="L62" s="32"/>
      <c r="M62" s="33"/>
    </row>
    <row r="63" spans="1:13" s="13" customFormat="1" ht="15" x14ac:dyDescent="0.25">
      <c r="A63" s="44"/>
      <c r="B63" s="47"/>
      <c r="E63" s="14"/>
      <c r="G63" s="28"/>
      <c r="H63" s="28"/>
      <c r="I63" s="29"/>
      <c r="J63" s="30"/>
      <c r="K63" s="31"/>
      <c r="L63" s="32"/>
      <c r="M63" s="33"/>
    </row>
    <row r="64" spans="1:13" ht="15" x14ac:dyDescent="0.25">
      <c r="A64" s="44"/>
      <c r="B64" s="46"/>
      <c r="E64" s="5"/>
      <c r="G64" s="16"/>
      <c r="H64" s="16"/>
      <c r="I64" s="17"/>
      <c r="J64" s="18"/>
      <c r="K64" s="19"/>
      <c r="L64" s="20"/>
      <c r="M64" s="22"/>
    </row>
    <row r="65" spans="1:13" ht="15" x14ac:dyDescent="0.25">
      <c r="A65" s="44"/>
      <c r="E65" s="5"/>
      <c r="G65" s="16"/>
      <c r="H65" s="16"/>
      <c r="I65" s="17"/>
      <c r="J65" s="18"/>
      <c r="K65" s="19"/>
      <c r="L65" s="20"/>
      <c r="M65" s="22"/>
    </row>
    <row r="66" spans="1:13" s="13" customFormat="1" ht="15" x14ac:dyDescent="0.25">
      <c r="A66" s="44"/>
      <c r="B66" s="47"/>
      <c r="E66" s="14"/>
      <c r="G66" s="28"/>
      <c r="H66" s="28"/>
      <c r="I66" s="29"/>
      <c r="J66" s="30"/>
      <c r="K66" s="31"/>
      <c r="L66" s="32"/>
      <c r="M66" s="33"/>
    </row>
    <row r="67" spans="1:13" s="13" customFormat="1" ht="15" x14ac:dyDescent="0.25">
      <c r="A67" s="44"/>
      <c r="B67" s="47"/>
      <c r="E67" s="14"/>
      <c r="G67" s="28"/>
      <c r="H67" s="28"/>
      <c r="I67" s="29"/>
      <c r="J67" s="30"/>
      <c r="K67" s="31"/>
      <c r="L67" s="32"/>
      <c r="M67" s="33"/>
    </row>
    <row r="68" spans="1:13" s="13" customFormat="1" ht="15" x14ac:dyDescent="0.25">
      <c r="A68" s="44"/>
      <c r="B68" s="47"/>
      <c r="E68" s="14"/>
      <c r="G68" s="28"/>
      <c r="H68" s="28"/>
      <c r="I68" s="29"/>
      <c r="J68" s="30"/>
      <c r="K68" s="31"/>
      <c r="L68" s="32"/>
      <c r="M68" s="33"/>
    </row>
    <row r="69" spans="1:13" ht="15" x14ac:dyDescent="0.25">
      <c r="A69" s="44"/>
      <c r="B69" s="46"/>
      <c r="E69" s="5"/>
      <c r="G69" s="16"/>
      <c r="H69" s="16"/>
      <c r="I69" s="17"/>
      <c r="J69" s="18"/>
      <c r="K69" s="19"/>
      <c r="L69" s="20"/>
      <c r="M69" s="22"/>
    </row>
    <row r="70" spans="1:13" s="13" customFormat="1" ht="15" x14ac:dyDescent="0.25">
      <c r="A70" s="44"/>
      <c r="B70" s="49"/>
      <c r="E70" s="14"/>
      <c r="G70" s="28"/>
      <c r="H70" s="28"/>
      <c r="I70" s="29"/>
      <c r="J70" s="30"/>
      <c r="K70" s="31"/>
      <c r="L70" s="32"/>
      <c r="M70" s="33"/>
    </row>
    <row r="71" spans="1:13" s="13" customFormat="1" ht="15" x14ac:dyDescent="0.25">
      <c r="A71" s="44"/>
      <c r="B71" s="47"/>
      <c r="E71" s="14"/>
      <c r="G71" s="28"/>
      <c r="H71" s="28"/>
      <c r="I71" s="29"/>
      <c r="J71" s="30"/>
      <c r="K71" s="31"/>
      <c r="L71" s="32"/>
      <c r="M71" s="33"/>
    </row>
    <row r="72" spans="1:13" s="13" customFormat="1" ht="15" x14ac:dyDescent="0.25">
      <c r="A72" s="44"/>
      <c r="B72" s="49"/>
      <c r="E72" s="14"/>
      <c r="G72" s="28"/>
      <c r="H72" s="28"/>
      <c r="I72" s="29"/>
      <c r="J72" s="30"/>
      <c r="K72" s="31"/>
      <c r="L72" s="32"/>
      <c r="M72" s="33"/>
    </row>
    <row r="73" spans="1:13" s="13" customFormat="1" ht="15" x14ac:dyDescent="0.25">
      <c r="A73" s="44"/>
      <c r="B73" s="47"/>
      <c r="E73" s="14"/>
      <c r="G73" s="28"/>
      <c r="H73" s="28"/>
      <c r="I73" s="29"/>
      <c r="J73" s="30"/>
      <c r="K73" s="31"/>
      <c r="L73" s="32"/>
      <c r="M73" s="33"/>
    </row>
    <row r="74" spans="1:13" ht="15" x14ac:dyDescent="0.25">
      <c r="A74" s="44"/>
      <c r="E74" s="5"/>
      <c r="G74" s="16"/>
      <c r="H74" s="16"/>
      <c r="I74" s="17"/>
      <c r="J74" s="18"/>
      <c r="K74" s="19"/>
      <c r="L74" s="20"/>
      <c r="M74" s="22"/>
    </row>
    <row r="75" spans="1:13" ht="15" x14ac:dyDescent="0.25">
      <c r="A75" s="44"/>
      <c r="E75" s="5"/>
      <c r="G75" s="16"/>
      <c r="H75" s="16"/>
      <c r="I75" s="17"/>
      <c r="J75" s="18"/>
      <c r="K75" s="19"/>
      <c r="L75" s="20"/>
      <c r="M75" s="22"/>
    </row>
    <row r="76" spans="1:13" ht="15" x14ac:dyDescent="0.25">
      <c r="A76" s="44"/>
      <c r="E76" s="5"/>
      <c r="G76" s="16"/>
      <c r="H76" s="16"/>
      <c r="I76" s="17"/>
      <c r="J76" s="18"/>
      <c r="K76" s="19"/>
      <c r="L76" s="20"/>
      <c r="M76" s="22"/>
    </row>
    <row r="77" spans="1:13" ht="15" x14ac:dyDescent="0.25">
      <c r="A77" s="44"/>
      <c r="E77" s="5"/>
      <c r="G77" s="16"/>
      <c r="H77" s="16"/>
      <c r="I77" s="17"/>
      <c r="J77" s="18"/>
      <c r="K77" s="19"/>
      <c r="L77" s="20"/>
      <c r="M77" s="22"/>
    </row>
    <row r="78" spans="1:13" ht="15" x14ac:dyDescent="0.25">
      <c r="A78" s="44"/>
      <c r="E78" s="5"/>
      <c r="G78" s="16"/>
      <c r="H78" s="16"/>
      <c r="I78" s="17"/>
      <c r="J78" s="18"/>
      <c r="K78" s="19"/>
      <c r="L78" s="20"/>
      <c r="M78" s="22"/>
    </row>
    <row r="79" spans="1:13" s="13" customFormat="1" ht="15" x14ac:dyDescent="0.25">
      <c r="A79" s="44"/>
      <c r="B79" s="49"/>
      <c r="E79" s="14"/>
      <c r="G79" s="28"/>
      <c r="H79" s="28"/>
      <c r="I79" s="29"/>
      <c r="J79" s="30"/>
      <c r="K79" s="31"/>
      <c r="L79" s="32"/>
      <c r="M79" s="33"/>
    </row>
    <row r="80" spans="1:13" s="13" customFormat="1" ht="15" x14ac:dyDescent="0.25">
      <c r="A80" s="44"/>
      <c r="B80" s="49"/>
      <c r="C80" s="15"/>
      <c r="E80" s="14"/>
      <c r="G80" s="28"/>
      <c r="H80" s="28"/>
      <c r="I80" s="29"/>
      <c r="J80" s="30"/>
      <c r="K80" s="31"/>
      <c r="L80" s="32"/>
      <c r="M80" s="33"/>
    </row>
    <row r="81" spans="1:13" s="13" customFormat="1" ht="15" x14ac:dyDescent="0.25">
      <c r="A81" s="44"/>
      <c r="B81" s="49"/>
      <c r="E81" s="14"/>
      <c r="G81" s="28"/>
      <c r="H81" s="28"/>
      <c r="I81" s="34"/>
      <c r="J81" s="30"/>
      <c r="K81" s="31"/>
      <c r="L81" s="32"/>
      <c r="M81" s="33"/>
    </row>
    <row r="82" spans="1:13" ht="15" x14ac:dyDescent="0.25">
      <c r="A82" s="44"/>
      <c r="B82" s="46"/>
      <c r="E82" s="5"/>
      <c r="G82" s="16"/>
      <c r="H82" s="16"/>
      <c r="I82" s="17"/>
      <c r="J82" s="18"/>
      <c r="K82" s="19"/>
      <c r="L82" s="20"/>
      <c r="M82" s="22"/>
    </row>
    <row r="83" spans="1:13" ht="15" x14ac:dyDescent="0.25">
      <c r="A83" s="44"/>
      <c r="B83" s="46"/>
      <c r="E83" s="5"/>
      <c r="G83" s="16"/>
      <c r="H83" s="16"/>
      <c r="I83" s="17"/>
      <c r="J83" s="18"/>
      <c r="K83" s="19"/>
      <c r="L83" s="20"/>
      <c r="M83" s="22"/>
    </row>
    <row r="84" spans="1:13" ht="15" x14ac:dyDescent="0.25">
      <c r="A84" s="44"/>
      <c r="B84" s="46"/>
      <c r="E84" s="5"/>
      <c r="G84" s="16"/>
      <c r="H84" s="16"/>
      <c r="I84" s="17"/>
      <c r="J84" s="18"/>
      <c r="K84" s="19"/>
      <c r="L84" s="20"/>
      <c r="M84" s="22"/>
    </row>
    <row r="85" spans="1:13" ht="15" x14ac:dyDescent="0.25">
      <c r="A85" s="44"/>
      <c r="B85" s="46"/>
      <c r="E85" s="5"/>
      <c r="G85" s="16"/>
      <c r="H85" s="16"/>
      <c r="I85" s="17"/>
      <c r="J85" s="18"/>
      <c r="K85" s="19"/>
      <c r="L85" s="20"/>
      <c r="M85" s="22"/>
    </row>
    <row r="86" spans="1:13" ht="15" x14ac:dyDescent="0.25">
      <c r="A86" s="44"/>
      <c r="B86" s="46"/>
      <c r="E86" s="5"/>
      <c r="G86" s="16"/>
      <c r="H86" s="16"/>
      <c r="I86" s="17"/>
      <c r="J86" s="18"/>
      <c r="K86" s="19"/>
      <c r="L86" s="20"/>
      <c r="M86" s="22"/>
    </row>
    <row r="87" spans="1:13" s="13" customFormat="1" ht="15" customHeight="1" x14ac:dyDescent="0.25">
      <c r="A87" s="44"/>
      <c r="B87" s="47"/>
      <c r="E87" s="14"/>
      <c r="G87" s="28"/>
      <c r="H87" s="28"/>
      <c r="I87" s="29"/>
      <c r="J87" s="30"/>
      <c r="K87" s="31"/>
      <c r="L87" s="32"/>
      <c r="M87" s="33"/>
    </row>
    <row r="88" spans="1:13" s="13" customFormat="1" ht="15" x14ac:dyDescent="0.25">
      <c r="A88" s="44"/>
      <c r="B88" s="27"/>
      <c r="E88" s="14"/>
      <c r="G88" s="28"/>
      <c r="H88" s="28"/>
      <c r="I88" s="29"/>
      <c r="J88" s="30"/>
      <c r="K88" s="31"/>
      <c r="L88" s="32"/>
      <c r="M88" s="33"/>
    </row>
    <row r="89" spans="1:13" s="13" customFormat="1" ht="15" x14ac:dyDescent="0.25">
      <c r="A89" s="44"/>
      <c r="B89" s="47"/>
      <c r="E89" s="14"/>
      <c r="G89" s="28"/>
      <c r="H89" s="28"/>
      <c r="I89" s="29"/>
      <c r="J89" s="30"/>
      <c r="K89" s="31"/>
      <c r="L89" s="32"/>
      <c r="M89" s="33"/>
    </row>
    <row r="90" spans="1:13" ht="15" x14ac:dyDescent="0.25">
      <c r="A90" s="44"/>
      <c r="B90" s="46"/>
      <c r="E90" s="5"/>
      <c r="G90" s="16"/>
      <c r="H90" s="16"/>
      <c r="I90" s="17"/>
      <c r="J90" s="18"/>
      <c r="K90" s="19"/>
      <c r="L90" s="20"/>
      <c r="M90" s="22"/>
    </row>
    <row r="91" spans="1:13" s="13" customFormat="1" ht="15" x14ac:dyDescent="0.25">
      <c r="A91" s="44"/>
      <c r="B91" s="49"/>
      <c r="E91" s="14"/>
      <c r="G91" s="28"/>
      <c r="H91" s="28"/>
      <c r="I91" s="29"/>
      <c r="J91" s="30"/>
      <c r="K91" s="31"/>
      <c r="L91" s="32"/>
      <c r="M91" s="33"/>
    </row>
    <row r="92" spans="1:13" ht="15" x14ac:dyDescent="0.25">
      <c r="A92" s="44"/>
      <c r="B92" s="46"/>
      <c r="E92" s="5"/>
      <c r="G92" s="16"/>
      <c r="H92" s="16"/>
      <c r="I92" s="17"/>
      <c r="J92" s="18"/>
      <c r="K92" s="19"/>
      <c r="L92" s="20"/>
      <c r="M92" s="22"/>
    </row>
    <row r="93" spans="1:13" ht="15" x14ac:dyDescent="0.25">
      <c r="A93" s="44"/>
      <c r="E93" s="5"/>
      <c r="G93" s="16"/>
      <c r="H93" s="16"/>
      <c r="I93" s="17"/>
      <c r="J93" s="18"/>
      <c r="K93" s="19"/>
      <c r="L93" s="20"/>
      <c r="M93" s="22"/>
    </row>
    <row r="94" spans="1:13" ht="15" x14ac:dyDescent="0.25">
      <c r="A94" s="44"/>
      <c r="E94" s="5"/>
      <c r="G94" s="16"/>
      <c r="H94" s="16"/>
      <c r="I94" s="17"/>
      <c r="J94" s="18"/>
      <c r="K94" s="19"/>
      <c r="L94" s="20"/>
      <c r="M94" s="22"/>
    </row>
    <row r="95" spans="1:13" ht="15" x14ac:dyDescent="0.25">
      <c r="A95" s="44"/>
      <c r="E95" s="5"/>
      <c r="G95" s="16"/>
      <c r="H95" s="16"/>
      <c r="I95" s="17"/>
      <c r="J95" s="18"/>
      <c r="K95" s="19"/>
      <c r="L95" s="20"/>
      <c r="M95" s="22"/>
    </row>
    <row r="96" spans="1:13" ht="15" x14ac:dyDescent="0.25">
      <c r="A96" s="44"/>
      <c r="E96" s="5"/>
      <c r="G96" s="16"/>
      <c r="H96" s="16"/>
      <c r="I96" s="17"/>
      <c r="J96" s="18"/>
      <c r="K96" s="19"/>
      <c r="L96" s="20"/>
      <c r="M96" s="22"/>
    </row>
    <row r="97" spans="1:13" ht="15" x14ac:dyDescent="0.25">
      <c r="A97" s="44"/>
      <c r="E97" s="5"/>
      <c r="G97" s="16"/>
      <c r="H97" s="16"/>
      <c r="I97" s="17"/>
      <c r="J97" s="18"/>
      <c r="K97" s="19"/>
      <c r="L97" s="20"/>
      <c r="M97" s="22"/>
    </row>
    <row r="98" spans="1:13" s="13" customFormat="1" ht="15" x14ac:dyDescent="0.25">
      <c r="A98" s="44"/>
      <c r="B98" s="49"/>
      <c r="E98" s="14"/>
      <c r="G98" s="28"/>
      <c r="H98" s="28"/>
      <c r="I98" s="29"/>
      <c r="J98" s="30"/>
      <c r="K98" s="31"/>
      <c r="L98" s="32"/>
      <c r="M98" s="33"/>
    </row>
    <row r="99" spans="1:13" s="13" customFormat="1" ht="15" x14ac:dyDescent="0.25">
      <c r="A99" s="44"/>
      <c r="B99" s="49"/>
      <c r="E99" s="14"/>
      <c r="G99" s="28"/>
      <c r="H99" s="28"/>
      <c r="I99" s="29"/>
      <c r="J99" s="30"/>
      <c r="K99" s="31"/>
      <c r="L99" s="32"/>
      <c r="M99" s="33"/>
    </row>
    <row r="100" spans="1:13" s="13" customFormat="1" ht="15" x14ac:dyDescent="0.25">
      <c r="A100" s="44"/>
      <c r="B100" s="49"/>
      <c r="E100" s="14"/>
      <c r="G100" s="28"/>
      <c r="H100" s="28"/>
      <c r="I100" s="29"/>
      <c r="J100" s="30"/>
      <c r="K100" s="31"/>
      <c r="L100" s="32"/>
      <c r="M100" s="33"/>
    </row>
    <row r="101" spans="1:13" s="13" customFormat="1" ht="15" x14ac:dyDescent="0.25">
      <c r="A101" s="44"/>
      <c r="B101" s="47"/>
      <c r="E101" s="14"/>
      <c r="G101" s="28"/>
      <c r="H101" s="28"/>
      <c r="I101" s="29"/>
      <c r="J101" s="30"/>
      <c r="K101" s="31"/>
      <c r="L101" s="32"/>
      <c r="M101" s="33"/>
    </row>
    <row r="102" spans="1:13" ht="15" x14ac:dyDescent="0.25">
      <c r="A102" s="44"/>
      <c r="B102" s="47"/>
      <c r="C102" s="13"/>
      <c r="D102" s="13"/>
      <c r="E102" s="14"/>
      <c r="G102" s="16"/>
      <c r="H102" s="16"/>
      <c r="I102" s="17"/>
      <c r="J102" s="18"/>
      <c r="K102" s="19"/>
      <c r="L102" s="20"/>
      <c r="M102" s="3"/>
    </row>
    <row r="103" spans="1:13" ht="15" x14ac:dyDescent="0.25">
      <c r="A103" s="44"/>
      <c r="B103" s="47"/>
      <c r="C103" s="13"/>
      <c r="D103" s="13"/>
      <c r="E103" s="14"/>
      <c r="G103" s="16"/>
      <c r="H103" s="16"/>
      <c r="I103" s="17"/>
      <c r="J103" s="18"/>
      <c r="K103" s="19"/>
      <c r="L103" s="20"/>
      <c r="M103" s="3"/>
    </row>
    <row r="104" spans="1:13" ht="15" x14ac:dyDescent="0.25">
      <c r="A104" s="44"/>
      <c r="B104" s="47"/>
      <c r="C104" s="13"/>
      <c r="D104" s="13"/>
      <c r="E104" s="14"/>
      <c r="G104" s="16"/>
      <c r="H104" s="16"/>
      <c r="I104" s="17"/>
      <c r="J104" s="18"/>
      <c r="K104" s="19"/>
      <c r="L104" s="20"/>
      <c r="M104" s="3"/>
    </row>
    <row r="105" spans="1:13" ht="15" x14ac:dyDescent="0.25">
      <c r="A105" s="44"/>
      <c r="B105" s="46"/>
      <c r="C105" s="13"/>
      <c r="D105" s="13"/>
      <c r="E105" s="14"/>
      <c r="G105" s="16"/>
      <c r="H105" s="16"/>
      <c r="I105" s="17"/>
      <c r="J105" s="18"/>
      <c r="K105" s="19"/>
      <c r="L105" s="20"/>
      <c r="M105" s="3"/>
    </row>
    <row r="106" spans="1:13" s="13" customFormat="1" ht="15" x14ac:dyDescent="0.25">
      <c r="A106" s="44"/>
      <c r="B106" s="47"/>
      <c r="E106" s="14"/>
      <c r="G106" s="28"/>
      <c r="H106" s="28"/>
      <c r="I106" s="29"/>
      <c r="J106" s="30"/>
      <c r="K106" s="31"/>
      <c r="L106" s="32"/>
      <c r="M106" s="33"/>
    </row>
    <row r="107" spans="1:13" ht="15" x14ac:dyDescent="0.25">
      <c r="A107" s="44"/>
      <c r="B107" s="46"/>
      <c r="C107" s="13"/>
      <c r="D107" s="13"/>
      <c r="E107" s="14"/>
      <c r="G107" s="16"/>
      <c r="H107" s="16"/>
      <c r="I107" s="17"/>
      <c r="J107" s="18"/>
      <c r="K107" s="19"/>
      <c r="L107" s="20"/>
      <c r="M107" s="22"/>
    </row>
    <row r="108" spans="1:13" ht="15" x14ac:dyDescent="0.25">
      <c r="A108" s="44"/>
      <c r="B108" s="49"/>
      <c r="C108" s="13"/>
      <c r="D108" s="13"/>
      <c r="E108" s="14"/>
      <c r="G108" s="16"/>
      <c r="H108" s="16"/>
      <c r="I108" s="17"/>
      <c r="J108" s="18"/>
      <c r="K108" s="19"/>
      <c r="L108" s="20"/>
      <c r="M108" s="22"/>
    </row>
    <row r="109" spans="1:13" ht="15" x14ac:dyDescent="0.25">
      <c r="A109" s="44"/>
      <c r="B109" s="49"/>
      <c r="C109" s="13"/>
      <c r="D109" s="13"/>
      <c r="E109" s="14"/>
      <c r="G109" s="16"/>
      <c r="H109" s="16"/>
      <c r="I109" s="17"/>
      <c r="J109" s="18"/>
      <c r="K109" s="19"/>
      <c r="L109" s="20"/>
      <c r="M109" s="22"/>
    </row>
    <row r="110" spans="1:13" ht="15" x14ac:dyDescent="0.25">
      <c r="A110" s="44"/>
      <c r="B110" s="49"/>
      <c r="C110" s="13"/>
      <c r="D110" s="13"/>
      <c r="E110" s="14"/>
      <c r="G110" s="16"/>
      <c r="H110" s="16"/>
      <c r="I110" s="17"/>
      <c r="J110" s="18"/>
      <c r="K110" s="19"/>
      <c r="L110" s="20"/>
      <c r="M110" s="22"/>
    </row>
    <row r="111" spans="1:13" ht="15" x14ac:dyDescent="0.25">
      <c r="A111" s="44"/>
      <c r="B111" s="49"/>
      <c r="C111" s="13"/>
      <c r="D111" s="13"/>
      <c r="E111" s="14"/>
      <c r="G111" s="16"/>
      <c r="H111" s="16"/>
      <c r="I111" s="17"/>
      <c r="J111" s="18"/>
      <c r="K111" s="19"/>
      <c r="L111" s="20"/>
      <c r="M111" s="22"/>
    </row>
    <row r="112" spans="1:13" ht="15" x14ac:dyDescent="0.25">
      <c r="A112" s="44"/>
      <c r="B112" s="49"/>
      <c r="C112" s="13"/>
      <c r="D112" s="13"/>
      <c r="E112" s="14"/>
      <c r="G112" s="16"/>
      <c r="H112" s="16"/>
      <c r="I112" s="17"/>
      <c r="J112" s="18"/>
      <c r="K112" s="19"/>
      <c r="L112" s="20"/>
      <c r="M112" s="22"/>
    </row>
    <row r="113" spans="1:13" s="13" customFormat="1" ht="15" x14ac:dyDescent="0.25">
      <c r="A113" s="44"/>
      <c r="B113" s="49"/>
      <c r="E113" s="14"/>
      <c r="G113" s="28"/>
      <c r="H113" s="28"/>
      <c r="I113" s="29"/>
      <c r="J113" s="30"/>
      <c r="K113" s="31"/>
      <c r="L113" s="32"/>
      <c r="M113" s="33"/>
    </row>
    <row r="114" spans="1:13" ht="15" x14ac:dyDescent="0.25">
      <c r="A114" s="44"/>
      <c r="B114" s="46"/>
      <c r="C114" s="13"/>
      <c r="D114" s="13"/>
      <c r="E114" s="14"/>
      <c r="G114" s="16"/>
      <c r="H114" s="16"/>
      <c r="I114" s="17"/>
      <c r="J114" s="18"/>
      <c r="K114" s="19"/>
      <c r="L114" s="20"/>
      <c r="M114" s="3"/>
    </row>
    <row r="115" spans="1:13" ht="15" x14ac:dyDescent="0.25">
      <c r="A115" s="44"/>
      <c r="B115" s="49"/>
      <c r="C115" s="13"/>
      <c r="D115" s="13"/>
      <c r="E115" s="14"/>
      <c r="G115" s="16"/>
      <c r="H115" s="16"/>
      <c r="I115" s="17"/>
      <c r="J115" s="18"/>
      <c r="K115" s="19"/>
      <c r="L115" s="20"/>
      <c r="M115" s="22"/>
    </row>
    <row r="116" spans="1:13" ht="15" x14ac:dyDescent="0.25">
      <c r="A116" s="44"/>
      <c r="B116" s="47"/>
      <c r="C116" s="13"/>
      <c r="D116" s="13"/>
      <c r="E116" s="14"/>
      <c r="G116" s="16"/>
      <c r="H116" s="16"/>
      <c r="I116" s="17"/>
      <c r="J116" s="18"/>
      <c r="K116" s="19"/>
      <c r="L116" s="20"/>
      <c r="M116" s="22"/>
    </row>
    <row r="117" spans="1:13" ht="15" x14ac:dyDescent="0.25">
      <c r="A117" s="44"/>
      <c r="B117" s="47"/>
      <c r="C117" s="13"/>
      <c r="D117" s="13"/>
      <c r="E117" s="14"/>
      <c r="G117" s="16"/>
      <c r="H117" s="16"/>
      <c r="I117" s="17"/>
      <c r="J117" s="18"/>
      <c r="K117" s="19"/>
      <c r="L117" s="20"/>
      <c r="M117" s="22"/>
    </row>
    <row r="118" spans="1:13" s="13" customFormat="1" ht="15" x14ac:dyDescent="0.25">
      <c r="A118" s="44"/>
      <c r="B118" s="37"/>
      <c r="E118" s="14"/>
      <c r="G118" s="28"/>
      <c r="H118" s="28"/>
      <c r="I118" s="29"/>
      <c r="J118" s="30"/>
      <c r="K118" s="31"/>
      <c r="L118" s="32"/>
      <c r="M118" s="33"/>
    </row>
    <row r="119" spans="1:13" ht="15" x14ac:dyDescent="0.25">
      <c r="A119" s="44"/>
      <c r="B119" s="47"/>
      <c r="C119" s="13"/>
      <c r="D119" s="13"/>
      <c r="E119" s="14"/>
      <c r="G119" s="16"/>
      <c r="H119" s="16"/>
      <c r="I119" s="17"/>
      <c r="J119" s="18"/>
      <c r="K119" s="19"/>
      <c r="L119" s="20"/>
      <c r="M119" s="22"/>
    </row>
    <row r="120" spans="1:13" ht="15" x14ac:dyDescent="0.25">
      <c r="A120" s="44"/>
      <c r="B120" s="47"/>
      <c r="C120" s="13"/>
      <c r="D120" s="13"/>
      <c r="E120" s="14"/>
      <c r="G120" s="16"/>
      <c r="H120" s="16"/>
      <c r="I120" s="17"/>
      <c r="J120" s="18"/>
      <c r="K120" s="19"/>
      <c r="L120" s="20"/>
      <c r="M120" s="22"/>
    </row>
    <row r="121" spans="1:13" ht="15" x14ac:dyDescent="0.25">
      <c r="A121" s="44"/>
      <c r="B121" s="46"/>
      <c r="C121" s="13"/>
      <c r="D121" s="13"/>
      <c r="E121" s="14"/>
      <c r="G121" s="16"/>
      <c r="H121" s="16"/>
      <c r="I121" s="17"/>
      <c r="J121" s="18"/>
      <c r="K121" s="19"/>
      <c r="L121" s="20"/>
      <c r="M121" s="22"/>
    </row>
    <row r="122" spans="1:13" ht="15" x14ac:dyDescent="0.25">
      <c r="A122" s="44"/>
      <c r="B122" s="46"/>
      <c r="C122" s="13"/>
      <c r="D122" s="13"/>
      <c r="E122" s="14"/>
      <c r="G122" s="16"/>
      <c r="H122" s="16"/>
      <c r="I122" s="17"/>
      <c r="J122" s="18"/>
      <c r="K122" s="19"/>
      <c r="L122" s="20"/>
      <c r="M122" s="22"/>
    </row>
    <row r="123" spans="1:13" ht="15" x14ac:dyDescent="0.25">
      <c r="A123" s="44"/>
      <c r="B123" s="49"/>
      <c r="C123" s="13"/>
      <c r="D123" s="13"/>
      <c r="E123" s="14"/>
      <c r="G123" s="16"/>
      <c r="H123" s="16"/>
      <c r="I123" s="17"/>
      <c r="J123" s="18"/>
      <c r="K123" s="19"/>
      <c r="L123" s="20"/>
      <c r="M123" s="22"/>
    </row>
    <row r="124" spans="1:13" ht="15" x14ac:dyDescent="0.25">
      <c r="A124" s="44"/>
      <c r="B124" s="49"/>
      <c r="C124" s="13"/>
      <c r="D124" s="13"/>
      <c r="E124" s="14"/>
      <c r="G124" s="16"/>
      <c r="H124" s="16"/>
      <c r="I124" s="17"/>
      <c r="J124" s="18"/>
      <c r="K124" s="19"/>
      <c r="L124" s="20"/>
      <c r="M124" s="22"/>
    </row>
    <row r="125" spans="1:13" ht="15" x14ac:dyDescent="0.25">
      <c r="A125" s="44"/>
      <c r="B125" s="49"/>
      <c r="C125" s="13"/>
      <c r="D125" s="13"/>
      <c r="E125" s="14"/>
      <c r="G125" s="16"/>
      <c r="H125" s="16"/>
      <c r="I125" s="17"/>
      <c r="J125" s="18"/>
      <c r="K125" s="19"/>
      <c r="L125" s="20"/>
      <c r="M125" s="22"/>
    </row>
    <row r="126" spans="1:13" ht="15" x14ac:dyDescent="0.25">
      <c r="A126" s="44"/>
      <c r="B126" s="49"/>
      <c r="C126" s="13"/>
      <c r="D126" s="13"/>
      <c r="E126" s="14"/>
      <c r="G126" s="16"/>
      <c r="H126" s="16"/>
      <c r="I126" s="17"/>
      <c r="J126" s="18"/>
      <c r="K126" s="19"/>
      <c r="L126" s="20"/>
      <c r="M126" s="22"/>
    </row>
    <row r="127" spans="1:13" ht="15" x14ac:dyDescent="0.25">
      <c r="A127" s="44"/>
      <c r="B127" s="49"/>
      <c r="C127" s="13"/>
      <c r="D127" s="13"/>
      <c r="E127" s="14"/>
      <c r="G127" s="16"/>
      <c r="H127" s="16"/>
      <c r="I127" s="17"/>
      <c r="J127" s="18"/>
      <c r="K127" s="19"/>
      <c r="L127" s="20"/>
      <c r="M127" s="22"/>
    </row>
    <row r="128" spans="1:13" s="13" customFormat="1" ht="15" x14ac:dyDescent="0.25">
      <c r="A128" s="44"/>
      <c r="B128" s="49"/>
      <c r="E128" s="14"/>
      <c r="G128" s="28"/>
      <c r="H128" s="28"/>
      <c r="I128" s="29"/>
      <c r="J128" s="30"/>
      <c r="K128" s="31"/>
      <c r="L128" s="32"/>
      <c r="M128" s="33"/>
    </row>
    <row r="129" spans="1:13" ht="15" x14ac:dyDescent="0.25">
      <c r="A129" s="44"/>
      <c r="B129" s="46"/>
      <c r="C129" s="13"/>
      <c r="D129" s="13"/>
      <c r="E129" s="14"/>
      <c r="G129" s="16"/>
      <c r="H129" s="16"/>
      <c r="I129" s="17"/>
      <c r="J129" s="18"/>
      <c r="K129" s="19"/>
      <c r="L129" s="20"/>
      <c r="M129" s="22"/>
    </row>
    <row r="130" spans="1:13" s="13" customFormat="1" ht="15" x14ac:dyDescent="0.25">
      <c r="A130" s="44"/>
      <c r="B130" s="47"/>
      <c r="E130" s="14"/>
      <c r="G130" s="28"/>
      <c r="H130" s="28"/>
      <c r="I130" s="29"/>
      <c r="J130" s="30"/>
      <c r="K130" s="31"/>
      <c r="L130" s="32"/>
      <c r="M130" s="33"/>
    </row>
    <row r="131" spans="1:13" ht="15" x14ac:dyDescent="0.25">
      <c r="A131" s="44"/>
      <c r="B131" s="46"/>
      <c r="C131" s="13"/>
      <c r="D131" s="13"/>
      <c r="E131" s="14"/>
      <c r="G131" s="16"/>
      <c r="H131" s="16"/>
      <c r="I131" s="17"/>
      <c r="J131" s="18"/>
      <c r="K131" s="19"/>
      <c r="L131" s="20"/>
      <c r="M131" s="22"/>
    </row>
    <row r="132" spans="1:13" ht="15" x14ac:dyDescent="0.25">
      <c r="A132" s="44"/>
      <c r="B132" s="47"/>
      <c r="C132" s="13"/>
      <c r="D132" s="13"/>
      <c r="E132" s="14"/>
      <c r="G132" s="16"/>
      <c r="H132" s="16"/>
      <c r="I132" s="17"/>
      <c r="J132" s="18"/>
      <c r="K132" s="19"/>
      <c r="L132" s="20"/>
      <c r="M132" s="22"/>
    </row>
    <row r="133" spans="1:13" ht="15" x14ac:dyDescent="0.25">
      <c r="A133" s="44"/>
      <c r="B133" s="49"/>
      <c r="C133" s="13"/>
      <c r="D133" s="13"/>
      <c r="E133" s="14"/>
      <c r="G133" s="16"/>
      <c r="H133" s="16"/>
      <c r="I133" s="17"/>
      <c r="J133" s="18"/>
      <c r="K133" s="19"/>
      <c r="L133" s="20"/>
      <c r="M133" s="22"/>
    </row>
    <row r="134" spans="1:13" ht="15" x14ac:dyDescent="0.25">
      <c r="A134" s="44"/>
      <c r="B134" s="47"/>
      <c r="C134" s="13"/>
      <c r="D134" s="13"/>
      <c r="E134" s="14"/>
      <c r="G134" s="16"/>
      <c r="H134" s="16"/>
      <c r="I134" s="17"/>
      <c r="J134" s="18"/>
      <c r="K134" s="19"/>
      <c r="L134" s="20"/>
      <c r="M134" s="22"/>
    </row>
    <row r="135" spans="1:13" ht="15" x14ac:dyDescent="0.25">
      <c r="A135" s="44"/>
      <c r="B135" s="49"/>
      <c r="C135" s="13"/>
      <c r="D135" s="13"/>
      <c r="E135" s="14"/>
      <c r="G135" s="16"/>
      <c r="H135" s="16"/>
      <c r="I135" s="17"/>
      <c r="J135" s="18"/>
      <c r="K135" s="19"/>
      <c r="L135" s="20"/>
      <c r="M135" s="22"/>
    </row>
    <row r="136" spans="1:13" ht="15" x14ac:dyDescent="0.25">
      <c r="A136" s="44"/>
      <c r="B136" s="47"/>
      <c r="C136" s="13"/>
      <c r="D136" s="13"/>
      <c r="E136" s="14"/>
      <c r="G136" s="16"/>
      <c r="H136" s="16"/>
      <c r="I136" s="17"/>
      <c r="J136" s="18"/>
      <c r="K136" s="19"/>
      <c r="L136" s="20"/>
      <c r="M136" s="22"/>
    </row>
    <row r="137" spans="1:13" s="13" customFormat="1" ht="15" x14ac:dyDescent="0.25">
      <c r="A137" s="44"/>
      <c r="B137" s="47"/>
      <c r="E137" s="14"/>
      <c r="G137" s="28"/>
      <c r="H137" s="28"/>
      <c r="I137" s="29"/>
      <c r="J137" s="30"/>
      <c r="K137" s="31"/>
      <c r="L137" s="32"/>
      <c r="M137" s="33"/>
    </row>
    <row r="138" spans="1:13" ht="15" x14ac:dyDescent="0.25">
      <c r="A138" s="44"/>
      <c r="B138" s="46"/>
      <c r="C138" s="13"/>
      <c r="D138" s="13"/>
      <c r="E138" s="14"/>
      <c r="G138" s="16"/>
      <c r="H138" s="16"/>
      <c r="I138" s="17"/>
      <c r="J138" s="18"/>
      <c r="K138" s="19"/>
      <c r="L138" s="20"/>
      <c r="M138" s="22"/>
    </row>
    <row r="139" spans="1:13" s="13" customFormat="1" ht="15" x14ac:dyDescent="0.25">
      <c r="A139" s="44"/>
      <c r="B139" s="49"/>
      <c r="E139" s="14"/>
      <c r="G139" s="28"/>
      <c r="H139" s="28"/>
      <c r="I139" s="29"/>
      <c r="J139" s="30"/>
      <c r="K139" s="31"/>
      <c r="L139" s="32"/>
      <c r="M139" s="33"/>
    </row>
    <row r="140" spans="1:13" ht="15" x14ac:dyDescent="0.25">
      <c r="A140" s="44"/>
      <c r="B140" s="49"/>
      <c r="C140" s="13"/>
      <c r="D140" s="13"/>
      <c r="E140" s="14"/>
      <c r="G140" s="16"/>
      <c r="H140" s="16"/>
      <c r="I140" s="17"/>
      <c r="J140" s="18"/>
      <c r="K140" s="19"/>
      <c r="L140" s="20"/>
      <c r="M140" s="22"/>
    </row>
    <row r="141" spans="1:13" ht="15" x14ac:dyDescent="0.25">
      <c r="A141" s="44"/>
      <c r="B141" s="47"/>
      <c r="C141" s="13"/>
      <c r="D141" s="13"/>
      <c r="E141" s="14"/>
      <c r="G141" s="16"/>
      <c r="H141" s="16"/>
      <c r="I141" s="17"/>
      <c r="J141" s="18"/>
      <c r="K141" s="19"/>
      <c r="L141" s="20"/>
      <c r="M141" s="22"/>
    </row>
    <row r="142" spans="1:13" s="13" customFormat="1" ht="15" x14ac:dyDescent="0.25">
      <c r="A142" s="44"/>
      <c r="B142" s="47"/>
      <c r="E142" s="14"/>
      <c r="G142" s="28"/>
      <c r="H142" s="28"/>
      <c r="I142" s="29"/>
      <c r="J142" s="30"/>
      <c r="K142" s="31"/>
      <c r="L142" s="32"/>
      <c r="M142" s="33"/>
    </row>
    <row r="143" spans="1:13" s="13" customFormat="1" ht="15" x14ac:dyDescent="0.25">
      <c r="A143" s="44"/>
      <c r="B143" s="47"/>
      <c r="E143" s="14"/>
      <c r="G143" s="28"/>
      <c r="H143" s="28"/>
      <c r="I143" s="29"/>
      <c r="J143" s="30"/>
      <c r="K143" s="31"/>
      <c r="L143" s="32"/>
      <c r="M143" s="33"/>
    </row>
    <row r="144" spans="1:13" s="13" customFormat="1" ht="15" x14ac:dyDescent="0.25">
      <c r="A144" s="44"/>
      <c r="B144" s="47"/>
      <c r="E144" s="14"/>
      <c r="G144" s="28"/>
      <c r="H144" s="28"/>
      <c r="I144" s="29"/>
      <c r="J144" s="30"/>
      <c r="K144" s="31"/>
      <c r="L144" s="32"/>
      <c r="M144" s="33"/>
    </row>
    <row r="145" spans="1:13" ht="15" x14ac:dyDescent="0.25">
      <c r="A145" s="44"/>
      <c r="B145" s="47"/>
      <c r="C145" s="13"/>
      <c r="D145" s="13"/>
      <c r="E145" s="14"/>
      <c r="G145" s="16"/>
      <c r="H145" s="16"/>
      <c r="I145" s="17"/>
      <c r="J145" s="18"/>
      <c r="K145" s="19"/>
      <c r="L145" s="20"/>
      <c r="M145" s="22"/>
    </row>
    <row r="146" spans="1:13" ht="15" x14ac:dyDescent="0.25">
      <c r="A146" s="44"/>
      <c r="B146" s="47"/>
      <c r="C146" s="13"/>
      <c r="D146" s="13"/>
      <c r="E146" s="14"/>
      <c r="G146" s="16"/>
      <c r="H146" s="16"/>
      <c r="I146" s="17"/>
      <c r="J146" s="18"/>
      <c r="K146" s="19"/>
      <c r="L146" s="20"/>
      <c r="M146" s="22"/>
    </row>
    <row r="147" spans="1:13" ht="15" x14ac:dyDescent="0.25">
      <c r="A147" s="44"/>
      <c r="B147" s="46"/>
      <c r="C147" s="13"/>
      <c r="D147" s="13"/>
      <c r="E147" s="14"/>
      <c r="G147" s="16"/>
      <c r="H147" s="16"/>
      <c r="I147" s="17"/>
      <c r="J147" s="18"/>
      <c r="K147" s="19"/>
      <c r="L147" s="20"/>
      <c r="M147" s="22"/>
    </row>
    <row r="148" spans="1:13" ht="15" x14ac:dyDescent="0.25">
      <c r="A148" s="44"/>
      <c r="B148" s="49"/>
      <c r="C148" s="13"/>
      <c r="D148" s="13"/>
      <c r="E148" s="14"/>
      <c r="G148" s="16"/>
      <c r="H148" s="16"/>
      <c r="I148" s="17"/>
      <c r="J148" s="18"/>
      <c r="K148" s="19"/>
      <c r="L148" s="20"/>
      <c r="M148" s="22"/>
    </row>
    <row r="149" spans="1:13" ht="15" x14ac:dyDescent="0.25">
      <c r="A149" s="44"/>
      <c r="B149" s="49"/>
      <c r="C149" s="13"/>
      <c r="D149" s="13"/>
      <c r="E149" s="14"/>
      <c r="G149" s="16"/>
      <c r="H149" s="16"/>
      <c r="I149" s="17"/>
      <c r="J149" s="18"/>
      <c r="K149" s="19"/>
      <c r="L149" s="20"/>
      <c r="M149" s="3"/>
    </row>
    <row r="150" spans="1:13" ht="15" x14ac:dyDescent="0.25">
      <c r="A150" s="44"/>
      <c r="B150" s="49"/>
      <c r="C150" s="13"/>
      <c r="D150" s="13"/>
      <c r="E150" s="14"/>
      <c r="G150" s="16"/>
      <c r="H150" s="16"/>
      <c r="I150" s="17"/>
      <c r="J150" s="18"/>
      <c r="K150" s="19"/>
      <c r="L150" s="20"/>
      <c r="M150" s="3"/>
    </row>
    <row r="151" spans="1:13" ht="15" x14ac:dyDescent="0.25">
      <c r="A151" s="44"/>
      <c r="B151" s="49"/>
      <c r="C151" s="13"/>
      <c r="D151" s="13"/>
      <c r="E151" s="14"/>
      <c r="G151" s="16"/>
      <c r="H151" s="16"/>
      <c r="I151" s="17"/>
      <c r="J151" s="18"/>
      <c r="K151" s="19"/>
      <c r="L151" s="20"/>
      <c r="M151" s="3"/>
    </row>
    <row r="152" spans="1:13" ht="15" x14ac:dyDescent="0.25">
      <c r="A152" s="44"/>
      <c r="B152" s="49"/>
      <c r="C152" s="13"/>
      <c r="D152" s="13"/>
      <c r="E152" s="14"/>
      <c r="G152" s="16"/>
      <c r="H152" s="16"/>
      <c r="I152" s="17"/>
      <c r="J152" s="18"/>
      <c r="K152" s="19"/>
      <c r="L152" s="20"/>
      <c r="M152" s="3"/>
    </row>
    <row r="153" spans="1:13" s="13" customFormat="1" ht="15" x14ac:dyDescent="0.25">
      <c r="A153" s="44"/>
      <c r="B153" s="49"/>
      <c r="E153" s="14"/>
      <c r="G153" s="28"/>
      <c r="H153" s="28"/>
      <c r="I153" s="29"/>
      <c r="J153" s="30"/>
      <c r="K153" s="31"/>
      <c r="L153" s="32"/>
      <c r="M153" s="35"/>
    </row>
    <row r="154" spans="1:13" s="13" customFormat="1" ht="15" x14ac:dyDescent="0.25">
      <c r="A154" s="44"/>
      <c r="B154" s="47"/>
      <c r="E154" s="14"/>
      <c r="G154" s="28"/>
      <c r="H154" s="28"/>
      <c r="I154" s="29"/>
      <c r="J154" s="30"/>
      <c r="K154" s="31"/>
      <c r="L154" s="32"/>
      <c r="M154" s="35"/>
    </row>
    <row r="155" spans="1:13" ht="15" x14ac:dyDescent="0.25">
      <c r="A155" s="44"/>
      <c r="B155" s="47"/>
      <c r="C155" s="13"/>
      <c r="D155" s="13"/>
      <c r="E155" s="14"/>
      <c r="G155" s="16"/>
      <c r="H155" s="16"/>
      <c r="I155" s="17"/>
      <c r="J155" s="18"/>
      <c r="K155" s="19"/>
      <c r="L155" s="20"/>
      <c r="M155" s="3"/>
    </row>
    <row r="156" spans="1:13" ht="15" x14ac:dyDescent="0.25">
      <c r="A156" s="44"/>
      <c r="B156" s="46"/>
      <c r="C156" s="13"/>
      <c r="D156" s="13"/>
      <c r="E156" s="14"/>
      <c r="G156" s="16"/>
      <c r="H156" s="16"/>
      <c r="I156" s="17"/>
      <c r="J156" s="18"/>
      <c r="K156" s="19"/>
      <c r="L156" s="20"/>
      <c r="M156" s="3"/>
    </row>
    <row r="157" spans="1:13" ht="15" x14ac:dyDescent="0.25">
      <c r="A157" s="44"/>
      <c r="B157" s="47"/>
      <c r="C157" s="13"/>
      <c r="D157" s="13"/>
      <c r="E157" s="14"/>
      <c r="G157" s="16"/>
      <c r="H157" s="16"/>
      <c r="I157" s="17"/>
      <c r="J157" s="18"/>
      <c r="K157" s="19"/>
      <c r="L157" s="20"/>
      <c r="M157" s="3"/>
    </row>
    <row r="158" spans="1:13" s="13" customFormat="1" ht="15" x14ac:dyDescent="0.25">
      <c r="A158" s="44"/>
      <c r="B158" s="47"/>
      <c r="E158" s="14"/>
      <c r="G158" s="28"/>
      <c r="H158" s="28"/>
      <c r="I158" s="29"/>
      <c r="J158" s="30"/>
      <c r="K158" s="31"/>
      <c r="L158" s="32"/>
      <c r="M158" s="35"/>
    </row>
    <row r="159" spans="1:13" ht="15" x14ac:dyDescent="0.25">
      <c r="A159" s="44"/>
      <c r="B159" s="47"/>
      <c r="C159" s="13"/>
      <c r="D159" s="13"/>
      <c r="E159" s="14"/>
      <c r="G159" s="16"/>
      <c r="H159" s="16"/>
      <c r="I159" s="17"/>
      <c r="J159" s="18"/>
      <c r="K159" s="19"/>
      <c r="L159" s="20"/>
      <c r="M159" s="3"/>
    </row>
    <row r="160" spans="1:13" ht="15" x14ac:dyDescent="0.25">
      <c r="A160" s="44"/>
      <c r="B160" s="47"/>
      <c r="C160" s="13"/>
      <c r="D160" s="13"/>
      <c r="E160" s="14"/>
      <c r="G160" s="16"/>
      <c r="H160" s="16"/>
      <c r="I160" s="17"/>
      <c r="J160" s="18"/>
      <c r="K160" s="19"/>
      <c r="L160" s="20"/>
      <c r="M160" s="3"/>
    </row>
    <row r="161" spans="1:13" ht="15" x14ac:dyDescent="0.25">
      <c r="A161" s="44"/>
      <c r="B161" s="49"/>
      <c r="C161" s="13"/>
      <c r="D161" s="13"/>
      <c r="E161" s="14"/>
      <c r="G161" s="16"/>
      <c r="H161" s="16"/>
      <c r="I161" s="17"/>
      <c r="J161" s="18"/>
      <c r="K161" s="19"/>
      <c r="L161" s="20"/>
      <c r="M161" s="3"/>
    </row>
    <row r="162" spans="1:13" ht="15" x14ac:dyDescent="0.25">
      <c r="A162" s="44"/>
      <c r="B162" s="47"/>
      <c r="C162" s="13"/>
      <c r="D162" s="13"/>
      <c r="E162" s="14"/>
      <c r="G162" s="16"/>
      <c r="H162" s="16"/>
      <c r="I162" s="17"/>
      <c r="J162" s="18"/>
      <c r="K162" s="19"/>
      <c r="L162" s="20"/>
      <c r="M162" s="3"/>
    </row>
    <row r="163" spans="1:13" ht="15" x14ac:dyDescent="0.25">
      <c r="A163" s="44"/>
      <c r="B163" s="47"/>
      <c r="C163" s="13"/>
      <c r="D163" s="13"/>
      <c r="E163" s="14"/>
      <c r="G163" s="16"/>
      <c r="H163" s="16"/>
      <c r="I163" s="17"/>
      <c r="J163" s="18"/>
      <c r="K163" s="19"/>
      <c r="L163" s="20"/>
      <c r="M163" s="3"/>
    </row>
    <row r="164" spans="1:13" ht="15" x14ac:dyDescent="0.25">
      <c r="A164" s="44"/>
      <c r="B164" s="47"/>
      <c r="C164" s="13"/>
      <c r="D164" s="13"/>
      <c r="E164" s="14"/>
      <c r="G164" s="16"/>
      <c r="H164" s="16"/>
      <c r="I164" s="17"/>
      <c r="J164" s="18"/>
      <c r="K164" s="19"/>
      <c r="L164" s="20"/>
      <c r="M164" s="3"/>
    </row>
    <row r="165" spans="1:13" s="13" customFormat="1" ht="15" x14ac:dyDescent="0.25">
      <c r="A165" s="44"/>
      <c r="B165" s="27"/>
      <c r="E165" s="14"/>
      <c r="G165" s="28"/>
      <c r="H165" s="28"/>
      <c r="I165" s="29"/>
      <c r="J165" s="30"/>
      <c r="K165" s="31"/>
      <c r="L165" s="32"/>
      <c r="M165" s="35"/>
    </row>
    <row r="166" spans="1:13" s="13" customFormat="1" ht="15" x14ac:dyDescent="0.25">
      <c r="A166" s="44"/>
      <c r="B166" s="47"/>
      <c r="E166" s="14"/>
      <c r="G166" s="28"/>
      <c r="H166" s="28"/>
      <c r="I166" s="29"/>
      <c r="J166" s="30"/>
      <c r="K166" s="31"/>
      <c r="L166" s="32"/>
      <c r="M166" s="35"/>
    </row>
    <row r="167" spans="1:13" s="13" customFormat="1" ht="15" x14ac:dyDescent="0.25">
      <c r="A167" s="44"/>
      <c r="B167" s="47"/>
      <c r="E167" s="14"/>
      <c r="G167" s="28"/>
      <c r="H167" s="28"/>
      <c r="I167" s="29"/>
      <c r="J167" s="30"/>
      <c r="K167" s="31"/>
      <c r="L167" s="32"/>
      <c r="M167" s="35"/>
    </row>
    <row r="168" spans="1:13" s="13" customFormat="1" ht="15" x14ac:dyDescent="0.25">
      <c r="A168" s="44"/>
      <c r="B168" s="47"/>
      <c r="E168" s="14"/>
      <c r="G168" s="28"/>
      <c r="H168" s="28"/>
      <c r="I168" s="29"/>
      <c r="J168" s="30"/>
      <c r="K168" s="31"/>
      <c r="L168" s="32"/>
      <c r="M168" s="35"/>
    </row>
    <row r="169" spans="1:13" s="13" customFormat="1" ht="15" x14ac:dyDescent="0.25">
      <c r="A169" s="44"/>
      <c r="B169" s="47"/>
      <c r="E169" s="14"/>
      <c r="G169" s="28"/>
      <c r="H169" s="28"/>
      <c r="I169" s="29"/>
      <c r="J169" s="30"/>
      <c r="K169" s="31"/>
      <c r="L169" s="32"/>
      <c r="M169" s="35"/>
    </row>
    <row r="170" spans="1:13" s="13" customFormat="1" ht="15" x14ac:dyDescent="0.25">
      <c r="A170" s="44"/>
      <c r="B170" s="47"/>
      <c r="E170" s="14"/>
      <c r="G170" s="28"/>
      <c r="H170" s="28"/>
      <c r="I170" s="29"/>
      <c r="J170" s="30"/>
      <c r="K170" s="31"/>
      <c r="L170" s="32"/>
      <c r="M170" s="35"/>
    </row>
    <row r="171" spans="1:13" s="13" customFormat="1" ht="15" x14ac:dyDescent="0.25">
      <c r="A171" s="44"/>
      <c r="B171" s="47"/>
      <c r="E171" s="14"/>
      <c r="G171" s="28"/>
      <c r="H171" s="28"/>
      <c r="I171" s="29"/>
      <c r="J171" s="30"/>
      <c r="K171" s="31"/>
      <c r="L171" s="32"/>
      <c r="M171" s="35"/>
    </row>
    <row r="172" spans="1:13" s="13" customFormat="1" ht="15" x14ac:dyDescent="0.25">
      <c r="A172" s="44"/>
      <c r="B172" s="47"/>
      <c r="E172" s="14"/>
      <c r="G172" s="28"/>
      <c r="H172" s="28"/>
      <c r="I172" s="29"/>
      <c r="J172" s="30"/>
      <c r="K172" s="31"/>
      <c r="L172" s="32"/>
      <c r="M172" s="35"/>
    </row>
    <row r="173" spans="1:13" ht="15" x14ac:dyDescent="0.25">
      <c r="A173" s="44"/>
      <c r="B173" s="47"/>
      <c r="C173" s="13"/>
      <c r="D173" s="13"/>
      <c r="E173" s="14"/>
      <c r="G173" s="16"/>
      <c r="H173" s="16"/>
      <c r="I173" s="17"/>
      <c r="J173" s="18"/>
      <c r="K173" s="19"/>
      <c r="L173" s="20"/>
      <c r="M173" s="3"/>
    </row>
    <row r="174" spans="1:13" ht="15" x14ac:dyDescent="0.25">
      <c r="A174" s="44"/>
      <c r="B174" s="46"/>
      <c r="C174" s="13"/>
      <c r="D174" s="13"/>
      <c r="E174" s="14"/>
      <c r="G174" s="16"/>
      <c r="H174" s="16"/>
      <c r="I174" s="17"/>
      <c r="J174" s="18"/>
      <c r="K174" s="19"/>
      <c r="L174" s="20"/>
      <c r="M174" s="3"/>
    </row>
    <row r="175" spans="1:13" ht="15" x14ac:dyDescent="0.25">
      <c r="A175" s="44"/>
      <c r="B175" s="49"/>
      <c r="C175" s="13"/>
      <c r="D175" s="13"/>
      <c r="E175" s="14"/>
      <c r="G175" s="16"/>
      <c r="H175" s="16"/>
      <c r="I175" s="17"/>
      <c r="J175" s="18"/>
      <c r="K175" s="19"/>
      <c r="L175" s="20"/>
      <c r="M175" s="3"/>
    </row>
    <row r="176" spans="1:13" s="13" customFormat="1" ht="15" x14ac:dyDescent="0.25">
      <c r="A176" s="44"/>
      <c r="B176" s="49"/>
      <c r="E176" s="14"/>
      <c r="G176" s="28"/>
      <c r="H176" s="28"/>
      <c r="I176" s="29"/>
      <c r="J176" s="30"/>
      <c r="K176" s="31"/>
      <c r="L176" s="32"/>
      <c r="M176" s="35"/>
    </row>
    <row r="177" spans="1:13" ht="15" x14ac:dyDescent="0.25">
      <c r="A177" s="44"/>
      <c r="B177" s="46"/>
      <c r="C177" s="13"/>
      <c r="D177" s="13"/>
      <c r="E177" s="14"/>
      <c r="G177" s="16"/>
      <c r="H177" s="16"/>
      <c r="I177" s="17"/>
      <c r="J177" s="18"/>
      <c r="K177" s="19"/>
      <c r="L177" s="20"/>
      <c r="M177" s="3"/>
    </row>
    <row r="178" spans="1:13" ht="15" x14ac:dyDescent="0.25">
      <c r="A178" s="44"/>
      <c r="B178" s="47"/>
      <c r="C178" s="13"/>
      <c r="D178" s="13"/>
      <c r="E178" s="14"/>
      <c r="G178" s="16"/>
      <c r="H178" s="16"/>
      <c r="I178" s="17"/>
      <c r="J178" s="18"/>
      <c r="K178" s="19"/>
      <c r="L178" s="20"/>
      <c r="M178" s="3"/>
    </row>
    <row r="179" spans="1:13" ht="15" x14ac:dyDescent="0.25">
      <c r="A179" s="44"/>
      <c r="B179" s="49"/>
      <c r="C179" s="13"/>
      <c r="D179" s="13"/>
      <c r="E179" s="14"/>
      <c r="G179" s="16"/>
      <c r="H179" s="16"/>
      <c r="I179" s="17"/>
      <c r="J179" s="18"/>
      <c r="K179" s="19"/>
      <c r="L179" s="20"/>
      <c r="M179" s="3"/>
    </row>
    <row r="180" spans="1:13" ht="15" x14ac:dyDescent="0.25">
      <c r="A180" s="44"/>
      <c r="B180" s="47"/>
      <c r="C180" s="13"/>
      <c r="D180" s="13"/>
      <c r="E180" s="14"/>
      <c r="G180" s="16"/>
      <c r="H180" s="16"/>
      <c r="I180" s="17"/>
      <c r="J180" s="18"/>
      <c r="K180" s="19"/>
      <c r="L180" s="20"/>
      <c r="M180" s="3"/>
    </row>
    <row r="181" spans="1:13" s="13" customFormat="1" ht="15" x14ac:dyDescent="0.25">
      <c r="A181" s="44"/>
      <c r="B181" s="49"/>
      <c r="E181" s="14"/>
      <c r="G181" s="28"/>
      <c r="H181" s="28"/>
      <c r="I181" s="29"/>
      <c r="J181" s="30"/>
      <c r="K181" s="31"/>
      <c r="L181" s="32"/>
      <c r="M181" s="35"/>
    </row>
    <row r="182" spans="1:13" ht="15" x14ac:dyDescent="0.25">
      <c r="A182" s="44"/>
      <c r="B182" s="46"/>
      <c r="C182" s="13"/>
      <c r="D182" s="13"/>
      <c r="E182" s="14"/>
      <c r="G182" s="16"/>
      <c r="H182" s="16"/>
      <c r="I182" s="17"/>
      <c r="J182" s="18"/>
      <c r="K182" s="19"/>
      <c r="L182" s="20"/>
      <c r="M182" s="3"/>
    </row>
    <row r="183" spans="1:13" ht="15" x14ac:dyDescent="0.25">
      <c r="A183" s="44"/>
      <c r="B183" s="47"/>
      <c r="C183" s="13"/>
      <c r="D183" s="13"/>
      <c r="E183" s="14"/>
      <c r="G183" s="16"/>
      <c r="H183" s="16"/>
      <c r="I183" s="17"/>
      <c r="J183" s="18"/>
      <c r="K183" s="19"/>
      <c r="L183" s="20"/>
      <c r="M183" s="3"/>
    </row>
    <row r="184" spans="1:13" ht="15" x14ac:dyDescent="0.25">
      <c r="A184" s="44"/>
      <c r="B184" s="47"/>
      <c r="C184" s="13"/>
      <c r="D184" s="13"/>
      <c r="E184" s="14"/>
      <c r="G184" s="16"/>
      <c r="H184" s="16"/>
      <c r="I184" s="17"/>
      <c r="J184" s="18"/>
      <c r="K184" s="19"/>
      <c r="L184" s="20"/>
      <c r="M184" s="3"/>
    </row>
    <row r="185" spans="1:13" ht="15" x14ac:dyDescent="0.25">
      <c r="A185" s="44"/>
      <c r="B185" s="47"/>
      <c r="C185" s="13"/>
      <c r="D185" s="13"/>
      <c r="E185" s="14"/>
      <c r="G185" s="16"/>
      <c r="H185" s="16"/>
      <c r="I185" s="17"/>
      <c r="J185" s="18"/>
      <c r="K185" s="19"/>
      <c r="L185" s="20"/>
      <c r="M185" s="3"/>
    </row>
    <row r="186" spans="1:13" s="13" customFormat="1" ht="15" x14ac:dyDescent="0.25">
      <c r="A186" s="44"/>
      <c r="B186" s="46"/>
      <c r="E186" s="14"/>
      <c r="G186" s="16"/>
      <c r="H186" s="16"/>
      <c r="I186" s="17"/>
      <c r="J186" s="18"/>
      <c r="K186" s="19"/>
      <c r="L186" s="20"/>
      <c r="M186" s="3"/>
    </row>
    <row r="187" spans="1:13" ht="15" x14ac:dyDescent="0.25">
      <c r="A187" s="44"/>
      <c r="B187" s="49"/>
      <c r="C187" s="13"/>
      <c r="D187" s="13"/>
      <c r="E187" s="14"/>
      <c r="G187" s="16"/>
      <c r="H187" s="16"/>
      <c r="I187" s="17"/>
      <c r="J187" s="18"/>
      <c r="K187" s="19"/>
      <c r="L187" s="20"/>
      <c r="M187" s="3"/>
    </row>
    <row r="188" spans="1:13" s="13" customFormat="1" ht="15" x14ac:dyDescent="0.25">
      <c r="A188" s="44"/>
      <c r="B188" s="49"/>
      <c r="E188" s="14"/>
      <c r="G188" s="28"/>
      <c r="H188" s="28"/>
      <c r="I188" s="29"/>
      <c r="J188" s="30"/>
      <c r="K188" s="31"/>
      <c r="L188" s="32"/>
      <c r="M188" s="35"/>
    </row>
    <row r="189" spans="1:13" s="13" customFormat="1" ht="15" x14ac:dyDescent="0.25">
      <c r="A189" s="44"/>
      <c r="B189" s="47"/>
      <c r="E189" s="14"/>
      <c r="G189" s="28"/>
      <c r="H189" s="28"/>
      <c r="I189" s="29"/>
      <c r="J189" s="30"/>
      <c r="K189" s="31"/>
      <c r="L189" s="32"/>
      <c r="M189" s="35"/>
    </row>
    <row r="190" spans="1:13" s="13" customFormat="1" ht="15" x14ac:dyDescent="0.25">
      <c r="A190" s="44"/>
      <c r="B190" s="47"/>
      <c r="E190" s="14"/>
      <c r="G190" s="28"/>
      <c r="H190" s="28"/>
      <c r="I190" s="29"/>
      <c r="J190" s="30"/>
      <c r="K190" s="31"/>
      <c r="L190" s="32"/>
      <c r="M190" s="35"/>
    </row>
    <row r="191" spans="1:13" s="13" customFormat="1" ht="15" x14ac:dyDescent="0.25">
      <c r="A191" s="44"/>
      <c r="B191" s="47"/>
      <c r="E191" s="14"/>
      <c r="G191" s="28"/>
      <c r="H191" s="28"/>
      <c r="I191" s="29"/>
      <c r="J191" s="30"/>
      <c r="K191" s="31"/>
      <c r="L191" s="32"/>
      <c r="M191" s="35"/>
    </row>
    <row r="192" spans="1:13" ht="15" x14ac:dyDescent="0.25">
      <c r="A192" s="44"/>
      <c r="B192" s="49"/>
      <c r="C192" s="13"/>
      <c r="D192" s="13"/>
      <c r="E192" s="14"/>
      <c r="G192" s="16"/>
      <c r="H192" s="16"/>
      <c r="I192" s="17"/>
      <c r="J192" s="18"/>
      <c r="K192" s="19"/>
      <c r="L192" s="20"/>
      <c r="M192" s="3"/>
    </row>
    <row r="193" spans="1:13" ht="15" x14ac:dyDescent="0.25">
      <c r="A193" s="44"/>
      <c r="B193" s="46"/>
      <c r="C193" s="13"/>
      <c r="D193" s="13"/>
      <c r="E193" s="14"/>
      <c r="G193" s="16"/>
      <c r="H193" s="16"/>
      <c r="I193" s="17"/>
      <c r="J193" s="18"/>
      <c r="K193" s="19"/>
      <c r="L193" s="20"/>
      <c r="M193" s="3"/>
    </row>
    <row r="194" spans="1:13" ht="15" x14ac:dyDescent="0.25">
      <c r="A194" s="44"/>
      <c r="B194" s="46"/>
      <c r="C194" s="13"/>
      <c r="D194" s="13"/>
      <c r="E194" s="14"/>
      <c r="G194" s="16"/>
      <c r="H194" s="16"/>
      <c r="I194" s="17"/>
      <c r="J194" s="18"/>
      <c r="K194" s="19"/>
      <c r="L194" s="20"/>
      <c r="M194" s="3"/>
    </row>
    <row r="195" spans="1:13" ht="15" x14ac:dyDescent="0.25">
      <c r="A195" s="44"/>
      <c r="B195" s="47"/>
      <c r="C195" s="13"/>
      <c r="D195" s="13"/>
      <c r="E195" s="14"/>
      <c r="G195" s="16"/>
      <c r="H195" s="16"/>
      <c r="I195" s="17"/>
      <c r="J195" s="18"/>
      <c r="K195" s="19"/>
      <c r="L195" s="20"/>
      <c r="M195" s="3"/>
    </row>
    <row r="196" spans="1:13" ht="15" x14ac:dyDescent="0.25">
      <c r="A196" s="44"/>
      <c r="B196" s="47"/>
      <c r="C196" s="13"/>
      <c r="D196" s="13"/>
      <c r="E196" s="14"/>
      <c r="G196" s="16"/>
      <c r="H196" s="16"/>
      <c r="I196" s="17"/>
      <c r="J196" s="18"/>
      <c r="K196" s="19"/>
      <c r="L196" s="20"/>
      <c r="M196" s="3"/>
    </row>
    <row r="197" spans="1:13" ht="15" x14ac:dyDescent="0.25">
      <c r="A197" s="44"/>
      <c r="B197" s="47"/>
      <c r="C197" s="13"/>
      <c r="D197" s="13"/>
      <c r="E197" s="14"/>
      <c r="G197" s="16"/>
      <c r="H197" s="16"/>
      <c r="I197" s="17"/>
      <c r="J197" s="18"/>
      <c r="K197" s="19"/>
      <c r="L197" s="20"/>
      <c r="M197" s="3"/>
    </row>
    <row r="198" spans="1:13" ht="15" x14ac:dyDescent="0.25">
      <c r="A198" s="44"/>
      <c r="B198" s="47"/>
      <c r="C198" s="13"/>
      <c r="D198" s="13"/>
      <c r="E198" s="14"/>
      <c r="G198" s="16"/>
      <c r="H198" s="16"/>
      <c r="I198" s="17"/>
      <c r="J198" s="18"/>
      <c r="K198" s="19"/>
      <c r="L198" s="20"/>
      <c r="M198" s="3"/>
    </row>
    <row r="199" spans="1:13" ht="15" x14ac:dyDescent="0.25">
      <c r="A199" s="44"/>
      <c r="B199" s="47"/>
      <c r="C199" s="13"/>
      <c r="D199" s="13"/>
      <c r="E199" s="14"/>
      <c r="G199" s="16"/>
      <c r="H199" s="16"/>
      <c r="I199" s="17"/>
      <c r="J199" s="18"/>
      <c r="K199" s="19"/>
      <c r="L199" s="20"/>
      <c r="M199" s="3"/>
    </row>
    <row r="200" spans="1:13" ht="15" x14ac:dyDescent="0.25">
      <c r="A200" s="44"/>
      <c r="B200" s="47"/>
      <c r="C200" s="13"/>
      <c r="D200" s="13"/>
      <c r="E200" s="14"/>
      <c r="G200" s="16"/>
      <c r="H200" s="16"/>
      <c r="I200" s="17"/>
      <c r="J200" s="18"/>
      <c r="K200" s="19"/>
      <c r="L200" s="20"/>
      <c r="M200" s="3"/>
    </row>
    <row r="201" spans="1:13" ht="15" x14ac:dyDescent="0.25">
      <c r="A201" s="44"/>
      <c r="B201" s="47"/>
      <c r="C201" s="13"/>
      <c r="D201" s="13"/>
      <c r="E201" s="14"/>
      <c r="G201" s="16"/>
      <c r="H201" s="16"/>
      <c r="I201" s="17"/>
      <c r="J201" s="18"/>
      <c r="K201" s="19"/>
      <c r="L201" s="20"/>
      <c r="M201" s="3"/>
    </row>
    <row r="202" spans="1:13" ht="15" x14ac:dyDescent="0.25">
      <c r="A202" s="44"/>
      <c r="B202" s="47"/>
      <c r="C202" s="13"/>
      <c r="D202" s="13"/>
      <c r="E202" s="14"/>
      <c r="G202" s="16"/>
      <c r="H202" s="16"/>
      <c r="I202" s="17"/>
      <c r="J202" s="18"/>
      <c r="K202" s="19"/>
      <c r="L202" s="20"/>
      <c r="M202" s="3"/>
    </row>
    <row r="203" spans="1:13" x14ac:dyDescent="0.2">
      <c r="A203" s="44"/>
      <c r="B203" s="47"/>
      <c r="C203" s="13"/>
      <c r="D203" s="13"/>
      <c r="E203" s="14"/>
    </row>
    <row r="204" spans="1:13" x14ac:dyDescent="0.2">
      <c r="A204" s="44"/>
      <c r="B204" s="46"/>
      <c r="C204" s="13"/>
      <c r="D204" s="13"/>
      <c r="E204" s="14"/>
    </row>
    <row r="205" spans="1:13" s="13" customFormat="1" x14ac:dyDescent="0.2">
      <c r="A205" s="44"/>
      <c r="B205" s="49"/>
      <c r="E205" s="14"/>
    </row>
    <row r="206" spans="1:13" s="13" customFormat="1" x14ac:dyDescent="0.2">
      <c r="A206" s="44"/>
      <c r="B206" s="47"/>
      <c r="E206" s="14"/>
    </row>
    <row r="207" spans="1:13" s="13" customFormat="1" x14ac:dyDescent="0.2">
      <c r="A207" s="44"/>
      <c r="B207" s="47"/>
      <c r="E207" s="14"/>
    </row>
    <row r="208" spans="1:13" s="13" customFormat="1" x14ac:dyDescent="0.2">
      <c r="A208" s="44"/>
      <c r="B208" s="47"/>
      <c r="E208" s="14"/>
    </row>
    <row r="209" spans="1:5" s="13" customFormat="1" x14ac:dyDescent="0.2">
      <c r="A209" s="44"/>
      <c r="B209" s="47"/>
      <c r="E209" s="14"/>
    </row>
    <row r="210" spans="1:5" x14ac:dyDescent="0.2">
      <c r="A210" s="44"/>
      <c r="B210" s="47"/>
      <c r="C210" s="13"/>
      <c r="D210" s="13"/>
      <c r="E210" s="14"/>
    </row>
    <row r="211" spans="1:5" x14ac:dyDescent="0.2">
      <c r="A211" s="44"/>
      <c r="B211" s="47"/>
      <c r="C211" s="13"/>
      <c r="D211" s="13"/>
      <c r="E211" s="14"/>
    </row>
    <row r="212" spans="1:5" x14ac:dyDescent="0.2">
      <c r="A212" s="44"/>
      <c r="B212" s="47"/>
      <c r="C212" s="13"/>
      <c r="D212" s="13"/>
      <c r="E212" s="14"/>
    </row>
    <row r="213" spans="1:5" x14ac:dyDescent="0.2">
      <c r="A213" s="44"/>
      <c r="B213" s="46"/>
      <c r="C213" s="13"/>
      <c r="D213" s="13"/>
      <c r="E213" s="14"/>
    </row>
    <row r="214" spans="1:5" x14ac:dyDescent="0.2">
      <c r="A214" s="44"/>
      <c r="B214" s="47"/>
      <c r="C214" s="13"/>
      <c r="D214" s="13"/>
      <c r="E214" s="14"/>
    </row>
    <row r="215" spans="1:5" s="13" customFormat="1" x14ac:dyDescent="0.2">
      <c r="A215" s="44"/>
      <c r="B215" s="47"/>
      <c r="E215" s="14"/>
    </row>
    <row r="216" spans="1:5" s="13" customFormat="1" x14ac:dyDescent="0.2">
      <c r="A216" s="44"/>
      <c r="B216" s="46"/>
      <c r="E216" s="14"/>
    </row>
    <row r="217" spans="1:5" x14ac:dyDescent="0.2">
      <c r="A217" s="44"/>
      <c r="B217" s="47"/>
      <c r="C217" s="13"/>
      <c r="D217" s="13"/>
      <c r="E217" s="14"/>
    </row>
    <row r="218" spans="1:5" x14ac:dyDescent="0.2">
      <c r="A218" s="44"/>
      <c r="B218" s="47"/>
      <c r="C218" s="13"/>
      <c r="D218" s="13"/>
      <c r="E218" s="14"/>
    </row>
    <row r="219" spans="1:5" x14ac:dyDescent="0.2">
      <c r="A219" s="44"/>
      <c r="B219" s="46"/>
      <c r="C219" s="13"/>
      <c r="D219" s="13"/>
      <c r="E219" s="14"/>
    </row>
    <row r="220" spans="1:5" s="13" customFormat="1" x14ac:dyDescent="0.2">
      <c r="A220" s="44"/>
      <c r="B220" s="47"/>
      <c r="E220" s="14"/>
    </row>
    <row r="221" spans="1:5" x14ac:dyDescent="0.2">
      <c r="A221" s="44"/>
      <c r="B221" s="47"/>
      <c r="C221" s="13"/>
      <c r="D221" s="13"/>
      <c r="E221" s="14"/>
    </row>
    <row r="222" spans="1:5" x14ac:dyDescent="0.2">
      <c r="A222" s="44"/>
      <c r="B222" s="49"/>
      <c r="C222" s="13"/>
      <c r="D222" s="13"/>
      <c r="E222" s="14"/>
    </row>
    <row r="223" spans="1:5" s="13" customFormat="1" x14ac:dyDescent="0.2">
      <c r="A223" s="44"/>
      <c r="B223" s="49"/>
      <c r="E223" s="14"/>
    </row>
    <row r="224" spans="1:5" s="13" customFormat="1" x14ac:dyDescent="0.2">
      <c r="A224" s="44"/>
      <c r="B224" s="47"/>
    </row>
    <row r="225" spans="1:2" s="13" customFormat="1" x14ac:dyDescent="0.2">
      <c r="A225" s="44"/>
      <c r="B225" s="47"/>
    </row>
    <row r="226" spans="1:2" s="13" customFormat="1" x14ac:dyDescent="0.2">
      <c r="A226" s="44"/>
      <c r="B226" s="47"/>
    </row>
    <row r="227" spans="1:2" s="13" customFormat="1" x14ac:dyDescent="0.2">
      <c r="A227" s="44"/>
      <c r="B227" s="47"/>
    </row>
    <row r="228" spans="1:2" x14ac:dyDescent="0.2">
      <c r="A228" s="44"/>
      <c r="B228" s="46"/>
    </row>
    <row r="229" spans="1:2" x14ac:dyDescent="0.2">
      <c r="A229" s="44"/>
      <c r="B229" s="46"/>
    </row>
    <row r="230" spans="1:2" x14ac:dyDescent="0.2">
      <c r="A230" s="44"/>
      <c r="B230" s="46"/>
    </row>
    <row r="231" spans="1:2" x14ac:dyDescent="0.2">
      <c r="A231" s="44"/>
      <c r="B231" s="46"/>
    </row>
    <row r="232" spans="1:2" x14ac:dyDescent="0.2">
      <c r="A232" s="44"/>
      <c r="B232" s="46"/>
    </row>
    <row r="233" spans="1:2" x14ac:dyDescent="0.2">
      <c r="A233" s="44"/>
      <c r="B233" s="46"/>
    </row>
    <row r="234" spans="1:2" x14ac:dyDescent="0.2">
      <c r="A234" s="44"/>
      <c r="B234" s="46"/>
    </row>
    <row r="235" spans="1:2" s="13" customFormat="1" x14ac:dyDescent="0.2">
      <c r="A235" s="44"/>
      <c r="B235" s="47"/>
    </row>
    <row r="236" spans="1:2" s="13" customFormat="1" x14ac:dyDescent="0.2">
      <c r="A236" s="44"/>
      <c r="B236" s="47"/>
    </row>
    <row r="237" spans="1:2" x14ac:dyDescent="0.2">
      <c r="A237" s="44"/>
      <c r="B237" s="46"/>
    </row>
    <row r="238" spans="1:2" x14ac:dyDescent="0.2">
      <c r="A238" s="44"/>
      <c r="B238" s="46"/>
    </row>
    <row r="239" spans="1:2" x14ac:dyDescent="0.2">
      <c r="A239" s="44"/>
      <c r="B239" s="46"/>
    </row>
    <row r="240" spans="1:2" x14ac:dyDescent="0.2">
      <c r="A240" s="44"/>
      <c r="B240" s="46"/>
    </row>
    <row r="241" spans="1:5" x14ac:dyDescent="0.2">
      <c r="A241" s="44"/>
      <c r="B241" s="46"/>
    </row>
    <row r="242" spans="1:5" x14ac:dyDescent="0.2">
      <c r="A242" s="44"/>
      <c r="B242" s="46"/>
    </row>
    <row r="243" spans="1:5" x14ac:dyDescent="0.2">
      <c r="A243" s="44"/>
      <c r="B243" s="46"/>
    </row>
    <row r="244" spans="1:5" x14ac:dyDescent="0.2">
      <c r="A244" s="44"/>
      <c r="B244" s="46"/>
    </row>
    <row r="245" spans="1:5" x14ac:dyDescent="0.2">
      <c r="A245" s="44"/>
      <c r="B245" s="46"/>
    </row>
    <row r="246" spans="1:5" x14ac:dyDescent="0.2">
      <c r="A246" s="44"/>
      <c r="B246" s="46"/>
    </row>
    <row r="247" spans="1:5" x14ac:dyDescent="0.2">
      <c r="A247" s="44"/>
      <c r="B247" s="46"/>
    </row>
    <row r="248" spans="1:5" x14ac:dyDescent="0.2">
      <c r="A248" s="44"/>
      <c r="B248" s="46"/>
    </row>
    <row r="249" spans="1:5" x14ac:dyDescent="0.2">
      <c r="A249" s="44"/>
      <c r="B249" s="46"/>
    </row>
    <row r="250" spans="1:5" x14ac:dyDescent="0.2">
      <c r="A250" s="44"/>
      <c r="B250" s="46"/>
      <c r="E250" s="14"/>
    </row>
    <row r="251" spans="1:5" x14ac:dyDescent="0.2">
      <c r="A251" s="44"/>
      <c r="B251" s="46"/>
      <c r="E251" s="14"/>
    </row>
    <row r="252" spans="1:5" x14ac:dyDescent="0.2">
      <c r="A252" s="44"/>
      <c r="B252" s="46"/>
      <c r="E252" s="14"/>
    </row>
    <row r="253" spans="1:5" x14ac:dyDescent="0.2">
      <c r="A253" s="44"/>
      <c r="B253" s="46"/>
      <c r="E253" s="14"/>
    </row>
    <row r="254" spans="1:5" x14ac:dyDescent="0.2">
      <c r="A254" s="44"/>
      <c r="B254" s="46"/>
      <c r="E254" s="14"/>
    </row>
    <row r="255" spans="1:5" x14ac:dyDescent="0.2">
      <c r="A255" s="44"/>
      <c r="B255" s="46"/>
      <c r="E255" s="14"/>
    </row>
    <row r="256" spans="1:5" x14ac:dyDescent="0.2">
      <c r="A256" s="44"/>
      <c r="B256" s="46"/>
      <c r="E256" s="14"/>
    </row>
    <row r="257" spans="1:5" x14ac:dyDescent="0.2">
      <c r="A257" s="44"/>
      <c r="B257" s="46"/>
      <c r="E257" s="14"/>
    </row>
    <row r="258" spans="1:5" x14ac:dyDescent="0.2">
      <c r="A258" s="44"/>
      <c r="B258" s="46"/>
      <c r="E258" s="14"/>
    </row>
    <row r="259" spans="1:5" x14ac:dyDescent="0.2">
      <c r="A259" s="44"/>
      <c r="B259" s="46"/>
      <c r="E259" s="14"/>
    </row>
    <row r="260" spans="1:5" x14ac:dyDescent="0.2">
      <c r="A260" s="44"/>
      <c r="B260" s="46"/>
      <c r="E260" s="14"/>
    </row>
    <row r="261" spans="1:5" x14ac:dyDescent="0.2">
      <c r="A261" s="44"/>
      <c r="B261" s="46"/>
      <c r="E261" s="14"/>
    </row>
    <row r="262" spans="1:5" x14ac:dyDescent="0.2">
      <c r="A262" s="44"/>
      <c r="B262" s="46"/>
    </row>
    <row r="263" spans="1:5" x14ac:dyDescent="0.2">
      <c r="A263" s="44"/>
      <c r="B263" s="46"/>
    </row>
    <row r="264" spans="1:5" x14ac:dyDescent="0.2">
      <c r="A264" s="44"/>
      <c r="B264" s="46"/>
    </row>
    <row r="265" spans="1:5" x14ac:dyDescent="0.2">
      <c r="A265" s="44"/>
      <c r="B265" s="46"/>
    </row>
    <row r="266" spans="1:5" x14ac:dyDescent="0.2">
      <c r="A266" s="44"/>
      <c r="B266" s="46"/>
    </row>
  </sheetData>
  <autoFilter ref="A1:E266"/>
  <conditionalFormatting sqref="E3:E223 E250:E261 B59 B85 B131 B238 B92 B107 B122 B147 B177 B182 B262 B82 B129 B156 B194 B216 B251:B252 B114 B49 B186 B204 C2:E2 B4:D48 C3:D3 B2:B3">
    <cfRule type="cellIs" dxfId="4" priority="6" stopIfTrue="1" operator="equal">
      <formula>0</formula>
    </cfRule>
  </conditionalFormatting>
  <conditionalFormatting sqref="J4:J202">
    <cfRule type="expression" dxfId="3" priority="4">
      <formula>IF(J4="","",J4&lt;I4)</formula>
    </cfRule>
  </conditionalFormatting>
  <conditionalFormatting sqref="A2:A266">
    <cfRule type="cellIs" dxfId="0" priority="1" stopIfTrue="1" operator="equal">
      <formula>0</formula>
    </cfRule>
  </conditionalFormatting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 2016 SAS PRESTOCAB FRANCE</vt:lpstr>
      <vt:lpstr>Données</vt:lpstr>
      <vt:lpstr>SourceTCD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2016-10-06T12:35:57Z</cp:lastPrinted>
  <dcterms:created xsi:type="dcterms:W3CDTF">2016-04-06T12:52:58Z</dcterms:created>
  <dcterms:modified xsi:type="dcterms:W3CDTF">2016-10-07T10:44:45Z</dcterms:modified>
</cp:coreProperties>
</file>