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ogement\Vincent\0_PERSO\"/>
    </mc:Choice>
  </mc:AlternateContent>
  <bookViews>
    <workbookView xWindow="0" yWindow="0" windowWidth="22968" windowHeight="7776" tabRatio="847"/>
  </bookViews>
  <sheets>
    <sheet name="Start List" sheetId="9" r:id="rId1"/>
  </sheets>
  <calcPr calcId="152511"/>
</workbook>
</file>

<file path=xl/calcChain.xml><?xml version="1.0" encoding="utf-8"?>
<calcChain xmlns="http://schemas.openxmlformats.org/spreadsheetml/2006/main">
  <c r="H24" i="9" l="1"/>
  <c r="G24" i="9"/>
  <c r="I24" i="9" s="1"/>
  <c r="G19" i="9" l="1"/>
  <c r="I19" i="9" s="1"/>
  <c r="G20" i="9"/>
  <c r="I20" i="9" s="1"/>
  <c r="V16" i="9" l="1"/>
  <c r="V15" i="9"/>
  <c r="V14" i="9"/>
  <c r="V13" i="9"/>
  <c r="V12" i="9"/>
  <c r="V11" i="9"/>
  <c r="V9" i="9"/>
  <c r="V8" i="9"/>
  <c r="V7" i="9"/>
  <c r="V6" i="9"/>
  <c r="V4" i="9"/>
  <c r="V5" i="9"/>
  <c r="T16" i="9"/>
  <c r="T15" i="9"/>
  <c r="T14" i="9"/>
  <c r="T13" i="9"/>
  <c r="T12" i="9"/>
  <c r="T11" i="9"/>
  <c r="T9" i="9"/>
  <c r="T8" i="9"/>
  <c r="T7" i="9"/>
  <c r="T6" i="9"/>
  <c r="T4" i="9"/>
  <c r="T5" i="9"/>
  <c r="R4" i="9"/>
  <c r="R16" i="9"/>
  <c r="R15" i="9"/>
  <c r="R14" i="9"/>
  <c r="R13" i="9"/>
  <c r="R12" i="9"/>
  <c r="R11" i="9"/>
  <c r="R9" i="9"/>
  <c r="R8" i="9"/>
  <c r="R7" i="9"/>
  <c r="R6" i="9"/>
  <c r="R5" i="9"/>
  <c r="H23" i="9"/>
  <c r="G23" i="9"/>
  <c r="I23" i="9" s="1"/>
  <c r="H22" i="9"/>
  <c r="G22" i="9"/>
  <c r="I22" i="9" s="1"/>
  <c r="H21" i="9"/>
  <c r="G21" i="9"/>
  <c r="I21" i="9" s="1"/>
  <c r="H20" i="9"/>
  <c r="H19" i="9"/>
  <c r="B19" i="9"/>
  <c r="B20" i="9" s="1"/>
  <c r="B21" i="9" s="1"/>
  <c r="B22" i="9" s="1"/>
  <c r="B23" i="9" s="1"/>
  <c r="B24" i="9" s="1"/>
</calcChain>
</file>

<file path=xl/sharedStrings.xml><?xml version="1.0" encoding="utf-8"?>
<sst xmlns="http://schemas.openxmlformats.org/spreadsheetml/2006/main" count="92" uniqueCount="55">
  <si>
    <t>NOM</t>
  </si>
  <si>
    <t>PRENOM</t>
  </si>
  <si>
    <t>F</t>
  </si>
  <si>
    <t>Temps</t>
  </si>
  <si>
    <t>PRION</t>
  </si>
  <si>
    <t>Vincent</t>
  </si>
  <si>
    <t>BURTON</t>
  </si>
  <si>
    <t>Jérémy</t>
  </si>
  <si>
    <t>MARION</t>
  </si>
  <si>
    <t>Gaétan</t>
  </si>
  <si>
    <t>TIMMERMANS</t>
  </si>
  <si>
    <t>Damien</t>
  </si>
  <si>
    <t>DOSSARD</t>
  </si>
  <si>
    <t>SEXE</t>
  </si>
  <si>
    <t>LOUED</t>
  </si>
  <si>
    <t>Senda</t>
  </si>
  <si>
    <t>DATE DE NAISSANCE</t>
  </si>
  <si>
    <t>AGE</t>
  </si>
  <si>
    <t>CATEGORIE</t>
  </si>
  <si>
    <t>DATE DE LA COURSE</t>
  </si>
  <si>
    <t>DISTANCE</t>
  </si>
  <si>
    <t>LIEU</t>
  </si>
  <si>
    <t>Belgrade</t>
  </si>
  <si>
    <t>CLUB ORGANISATEUR</t>
  </si>
  <si>
    <t>Les bêtes des Vosges</t>
  </si>
  <si>
    <t>NOM DE LA COURSE</t>
  </si>
  <si>
    <t>H1</t>
  </si>
  <si>
    <t>H2</t>
  </si>
  <si>
    <t>H3</t>
  </si>
  <si>
    <t>H4</t>
  </si>
  <si>
    <t>H5</t>
  </si>
  <si>
    <t>H6</t>
  </si>
  <si>
    <t>CATEGORIES
HOMMES</t>
  </si>
  <si>
    <t>CATEGORIES
FEMMES</t>
  </si>
  <si>
    <t>MEDAILLE
"Argent"</t>
  </si>
  <si>
    <t>MEDAILLE
"Or"</t>
  </si>
  <si>
    <t>MEDAILLE
"Bronze"</t>
  </si>
  <si>
    <t>Moyenne
(Km/h)</t>
  </si>
  <si>
    <t>F1</t>
  </si>
  <si>
    <t>F2</t>
  </si>
  <si>
    <t>F3</t>
  </si>
  <si>
    <t>F4</t>
  </si>
  <si>
    <t>F5</t>
  </si>
  <si>
    <t>F6</t>
  </si>
  <si>
    <t>AGE DETAILLE</t>
  </si>
  <si>
    <t>de</t>
  </si>
  <si>
    <t>à</t>
  </si>
  <si>
    <t>ans</t>
  </si>
  <si>
    <t>- de</t>
  </si>
  <si>
    <t>plus</t>
  </si>
  <si>
    <t xml:space="preserve">H </t>
  </si>
  <si>
    <t>LECOMPTE</t>
  </si>
  <si>
    <t>Denise</t>
  </si>
  <si>
    <t>La Vélomédiane Criquélion</t>
  </si>
  <si>
    <t>=SI(G19&lt;$L$4;$P$4;SI(G19&lt;$L$6;$P$5;SI(G19&lt;$L$7;$P$6;SI(G19&lt;$L$8;$P$7;SI(G19&lt;$L$9;$P$8;$P$9)))))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</si>
</sst>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/mm/yyyy;@"/>
    <numFmt numFmtId="168" formatCode="0.00&quot; kms&quot;"/>
  </numFmts>
  <fonts count="4" x14ac:knownFonts="1">
    <font>
      <sz val="10"/>
      <name val="Arial"/>
      <family val="2"/>
    </font>
    <font>
      <sz val="11"/>
      <color indexed="8"/>
      <name val="Calibri"/>
      <family val="2"/>
    </font>
    <font>
      <b/>
      <sz val="10"/>
      <name val="Book Antiqua"/>
      <family val="1"/>
    </font>
    <font>
      <sz val="10"/>
      <name val="Book Antiqua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vertical="center" wrapText="1"/>
    </xf>
    <xf numFmtId="0" fontId="2" fillId="7" borderId="3" xfId="0" applyFont="1" applyFill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20" fontId="3" fillId="0" borderId="7" xfId="0" applyNumberFormat="1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8" borderId="2" xfId="0" applyFont="1" applyFill="1" applyBorder="1" applyAlignment="1">
      <alignment vertical="center"/>
    </xf>
    <xf numFmtId="0" fontId="3" fillId="8" borderId="9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2" fontId="3" fillId="7" borderId="5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67" fontId="3" fillId="9" borderId="0" xfId="0" applyNumberFormat="1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168" fontId="3" fillId="9" borderId="0" xfId="0" applyNumberFormat="1" applyFont="1" applyFill="1" applyAlignment="1">
      <alignment horizontal="center" vertical="center"/>
    </xf>
    <xf numFmtId="0" fontId="2" fillId="10" borderId="11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3" fillId="9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6" borderId="13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3" fillId="6" borderId="10" xfId="0" quotePrefix="1" applyFont="1" applyFill="1" applyBorder="1" applyAlignment="1">
      <alignment horizontal="center" vertical="center"/>
    </xf>
    <xf numFmtId="0" fontId="3" fillId="6" borderId="6" xfId="0" quotePrefix="1" applyFont="1" applyFill="1" applyBorder="1" applyAlignment="1">
      <alignment horizontal="center" vertical="center"/>
    </xf>
    <xf numFmtId="0" fontId="3" fillId="10" borderId="14" xfId="0" quotePrefix="1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7" xfId="0" quotePrefix="1" applyFont="1" applyFill="1" applyBorder="1" applyAlignment="1">
      <alignment horizontal="center" vertical="center"/>
    </xf>
    <xf numFmtId="2" fontId="3" fillId="4" borderId="7" xfId="0" applyNumberFormat="1" applyFont="1" applyFill="1" applyBorder="1" applyAlignment="1">
      <alignment horizontal="center" vertical="center"/>
    </xf>
    <xf numFmtId="2" fontId="3" fillId="5" borderId="7" xfId="0" applyNumberFormat="1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2" fontId="3" fillId="7" borderId="7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quotePrefix="1" applyFont="1" applyAlignment="1">
      <alignment horizontal="left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CE1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25"/>
  <sheetViews>
    <sheetView tabSelected="1" zoomScale="80" zoomScaleNormal="80" workbookViewId="0">
      <selection activeCell="K29" sqref="K29"/>
    </sheetView>
  </sheetViews>
  <sheetFormatPr baseColWidth="10" defaultRowHeight="13.8" x14ac:dyDescent="0.25"/>
  <cols>
    <col min="1" max="1" width="1.77734375" style="1" customWidth="1"/>
    <col min="2" max="2" width="15.77734375" style="1" customWidth="1"/>
    <col min="3" max="6" width="20.77734375" style="1" customWidth="1"/>
    <col min="7" max="7" width="6.77734375" style="1" customWidth="1"/>
    <col min="8" max="8" width="20.77734375" style="1" customWidth="1"/>
    <col min="9" max="9" width="13.77734375" style="1" customWidth="1"/>
    <col min="10" max="10" width="1.77734375" style="1" customWidth="1"/>
    <col min="11" max="15" width="5.77734375" style="1" customWidth="1"/>
    <col min="16" max="16" width="20.77734375" style="1" customWidth="1"/>
    <col min="17" max="17" width="7.77734375" style="1" customWidth="1"/>
    <col min="18" max="18" width="11.77734375" style="1" customWidth="1"/>
    <col min="19" max="19" width="7.77734375" style="1" customWidth="1"/>
    <col min="20" max="20" width="11.77734375" style="1" customWidth="1"/>
    <col min="21" max="21" width="7.77734375" style="1" customWidth="1"/>
    <col min="22" max="22" width="11.77734375" style="1" customWidth="1"/>
    <col min="23" max="23" width="1.77734375" style="1" customWidth="1"/>
    <col min="24" max="16384" width="11.5546875" style="1"/>
  </cols>
  <sheetData>
    <row r="1" spans="1:23" ht="10.050000000000001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30" customHeight="1" thickBot="1" x14ac:dyDescent="0.3">
      <c r="A2" s="3"/>
      <c r="B2" s="25" t="s">
        <v>19</v>
      </c>
      <c r="C2" s="26" t="s">
        <v>21</v>
      </c>
      <c r="D2" s="42" t="s">
        <v>23</v>
      </c>
      <c r="E2" s="42"/>
      <c r="F2" s="40" t="s">
        <v>25</v>
      </c>
      <c r="G2" s="40"/>
      <c r="H2" s="27"/>
      <c r="I2" s="27" t="s">
        <v>20</v>
      </c>
      <c r="J2" s="3"/>
      <c r="K2" s="15"/>
      <c r="L2" s="15"/>
      <c r="M2" s="15"/>
      <c r="N2" s="15"/>
      <c r="O2" s="15"/>
      <c r="P2" s="16"/>
      <c r="Q2" s="35" t="s">
        <v>35</v>
      </c>
      <c r="R2" s="35"/>
      <c r="S2" s="36" t="s">
        <v>34</v>
      </c>
      <c r="T2" s="36"/>
      <c r="U2" s="37" t="s">
        <v>36</v>
      </c>
      <c r="V2" s="37"/>
      <c r="W2" s="3"/>
    </row>
    <row r="3" spans="1:23" ht="30" customHeight="1" thickTop="1" thickBot="1" x14ac:dyDescent="0.3">
      <c r="A3" s="3"/>
      <c r="B3" s="29">
        <v>43070</v>
      </c>
      <c r="C3" s="30" t="s">
        <v>22</v>
      </c>
      <c r="D3" s="41" t="s">
        <v>24</v>
      </c>
      <c r="E3" s="41"/>
      <c r="F3" s="41" t="s">
        <v>53</v>
      </c>
      <c r="G3" s="41"/>
      <c r="H3" s="32"/>
      <c r="I3" s="32">
        <v>170</v>
      </c>
      <c r="J3" s="3"/>
      <c r="K3" s="38" t="s">
        <v>32</v>
      </c>
      <c r="L3" s="43"/>
      <c r="M3" s="43"/>
      <c r="N3" s="43"/>
      <c r="O3" s="43"/>
      <c r="P3" s="39"/>
      <c r="Q3" s="13" t="s">
        <v>3</v>
      </c>
      <c r="R3" s="5" t="s">
        <v>37</v>
      </c>
      <c r="S3" s="6" t="s">
        <v>3</v>
      </c>
      <c r="T3" s="6" t="s">
        <v>37</v>
      </c>
      <c r="U3" s="7" t="s">
        <v>3</v>
      </c>
      <c r="V3" s="8" t="s">
        <v>37</v>
      </c>
      <c r="W3" s="3"/>
    </row>
    <row r="4" spans="1:23" ht="15" customHeight="1" thickTop="1" x14ac:dyDescent="0.25">
      <c r="A4" s="3"/>
      <c r="J4" s="3"/>
      <c r="K4" s="45" t="s">
        <v>48</v>
      </c>
      <c r="L4" s="20">
        <v>18</v>
      </c>
      <c r="M4" s="20" t="s">
        <v>47</v>
      </c>
      <c r="N4" s="20"/>
      <c r="O4" s="20"/>
      <c r="P4" s="14" t="s">
        <v>26</v>
      </c>
      <c r="Q4" s="9"/>
      <c r="R4" s="17" t="str">
        <f>IF(Q4="","",$I$3/Q4/24)</f>
        <v/>
      </c>
      <c r="S4" s="9"/>
      <c r="T4" s="18" t="str">
        <f>IF(S4="","",$I$3/S4/24)</f>
        <v/>
      </c>
      <c r="U4" s="9"/>
      <c r="V4" s="19" t="str">
        <f>IF(U4="","",$I$3/U4/24)</f>
        <v/>
      </c>
      <c r="W4" s="3"/>
    </row>
    <row r="5" spans="1:23" ht="15" customHeight="1" x14ac:dyDescent="0.25">
      <c r="A5" s="3"/>
      <c r="J5" s="3"/>
      <c r="K5" s="21" t="s">
        <v>45</v>
      </c>
      <c r="L5" s="21">
        <v>18</v>
      </c>
      <c r="M5" s="21" t="s">
        <v>46</v>
      </c>
      <c r="N5" s="21">
        <v>29</v>
      </c>
      <c r="O5" s="21" t="s">
        <v>47</v>
      </c>
      <c r="P5" s="10" t="s">
        <v>27</v>
      </c>
      <c r="Q5" s="11">
        <v>0.24305555555555555</v>
      </c>
      <c r="R5" s="17">
        <f>IF(Q5="","",$I$3/Q5/24)</f>
        <v>29.142857142857142</v>
      </c>
      <c r="S5" s="11">
        <v>0.29166666666666669</v>
      </c>
      <c r="T5" s="18">
        <f>IF(S5="","",$I$3/S5/24)</f>
        <v>24.285714285714281</v>
      </c>
      <c r="U5" s="11">
        <v>0.39583333333333331</v>
      </c>
      <c r="V5" s="19">
        <f>IF(U5="","",$I$3/U5/24)</f>
        <v>17.894736842105264</v>
      </c>
      <c r="W5" s="3"/>
    </row>
    <row r="6" spans="1:23" ht="15" customHeight="1" x14ac:dyDescent="0.25">
      <c r="A6" s="3"/>
      <c r="J6" s="3"/>
      <c r="K6" s="21" t="s">
        <v>45</v>
      </c>
      <c r="L6" s="21">
        <v>30</v>
      </c>
      <c r="M6" s="21" t="s">
        <v>46</v>
      </c>
      <c r="N6" s="21">
        <v>39</v>
      </c>
      <c r="O6" s="21" t="s">
        <v>47</v>
      </c>
      <c r="P6" s="10" t="s">
        <v>28</v>
      </c>
      <c r="Q6" s="11">
        <v>0.25347222222222221</v>
      </c>
      <c r="R6" s="17">
        <f t="shared" ref="R6:R9" si="0">IF(Q6="","",$I$3/Q6/24)</f>
        <v>27.945205479452056</v>
      </c>
      <c r="S6" s="11">
        <v>0.30555555555555552</v>
      </c>
      <c r="T6" s="18">
        <f t="shared" ref="T6:T9" si="1">IF(S6="","",$I$3/S6/24)</f>
        <v>23.181818181818183</v>
      </c>
      <c r="U6" s="11">
        <v>0.39583333333333331</v>
      </c>
      <c r="V6" s="19">
        <f t="shared" ref="V6:V9" si="2">IF(U6="","",$I$3/U6/24)</f>
        <v>17.894736842105264</v>
      </c>
      <c r="W6" s="3"/>
    </row>
    <row r="7" spans="1:23" ht="15" customHeight="1" x14ac:dyDescent="0.25">
      <c r="A7" s="3"/>
      <c r="J7" s="3"/>
      <c r="K7" s="21" t="s">
        <v>45</v>
      </c>
      <c r="L7" s="21">
        <v>40</v>
      </c>
      <c r="M7" s="21" t="s">
        <v>46</v>
      </c>
      <c r="N7" s="21">
        <v>49</v>
      </c>
      <c r="O7" s="21" t="s">
        <v>47</v>
      </c>
      <c r="P7" s="10" t="s">
        <v>29</v>
      </c>
      <c r="Q7" s="11">
        <v>0.2638888888888889</v>
      </c>
      <c r="R7" s="17">
        <f t="shared" si="0"/>
        <v>26.842105263157894</v>
      </c>
      <c r="S7" s="11">
        <v>0.31597222222222221</v>
      </c>
      <c r="T7" s="18">
        <f t="shared" si="1"/>
        <v>22.41758241758242</v>
      </c>
      <c r="U7" s="11">
        <v>0.39583333333333331</v>
      </c>
      <c r="V7" s="19">
        <f t="shared" si="2"/>
        <v>17.894736842105264</v>
      </c>
      <c r="W7" s="3"/>
    </row>
    <row r="8" spans="1:23" ht="15" customHeight="1" x14ac:dyDescent="0.25">
      <c r="A8" s="3"/>
      <c r="J8" s="3"/>
      <c r="K8" s="21" t="s">
        <v>45</v>
      </c>
      <c r="L8" s="21">
        <v>50</v>
      </c>
      <c r="M8" s="21" t="s">
        <v>46</v>
      </c>
      <c r="N8" s="21">
        <v>59</v>
      </c>
      <c r="O8" s="21" t="s">
        <v>47</v>
      </c>
      <c r="P8" s="10" t="s">
        <v>30</v>
      </c>
      <c r="Q8" s="11">
        <v>0.27430555555555552</v>
      </c>
      <c r="R8" s="17">
        <f t="shared" si="0"/>
        <v>25.822784810126588</v>
      </c>
      <c r="S8" s="11">
        <v>0.3263888888888889</v>
      </c>
      <c r="T8" s="18">
        <f t="shared" si="1"/>
        <v>21.702127659574469</v>
      </c>
      <c r="U8" s="11">
        <v>0.39583333333333331</v>
      </c>
      <c r="V8" s="19">
        <f t="shared" si="2"/>
        <v>17.894736842105264</v>
      </c>
      <c r="W8" s="3"/>
    </row>
    <row r="9" spans="1:23" ht="15" customHeight="1" thickBot="1" x14ac:dyDescent="0.3">
      <c r="A9" s="3"/>
      <c r="J9" s="3"/>
      <c r="K9" s="46" t="s">
        <v>45</v>
      </c>
      <c r="L9" s="22">
        <v>60</v>
      </c>
      <c r="M9" s="22" t="s">
        <v>46</v>
      </c>
      <c r="N9" s="22" t="s">
        <v>49</v>
      </c>
      <c r="O9" s="22"/>
      <c r="P9" s="10" t="s">
        <v>31</v>
      </c>
      <c r="Q9" s="12">
        <v>0.29166666666666669</v>
      </c>
      <c r="R9" s="50">
        <f t="shared" si="0"/>
        <v>24.285714285714281</v>
      </c>
      <c r="S9" s="12">
        <v>0.34375</v>
      </c>
      <c r="T9" s="51">
        <f t="shared" si="1"/>
        <v>20.606060606060606</v>
      </c>
      <c r="U9" s="12">
        <v>0.39583333333333331</v>
      </c>
      <c r="V9" s="55">
        <f t="shared" si="2"/>
        <v>17.894736842105264</v>
      </c>
      <c r="W9" s="3"/>
    </row>
    <row r="10" spans="1:23" ht="30" customHeight="1" thickTop="1" thickBot="1" x14ac:dyDescent="0.3">
      <c r="A10" s="3"/>
      <c r="J10" s="3"/>
      <c r="K10" s="33" t="s">
        <v>33</v>
      </c>
      <c r="L10" s="44"/>
      <c r="M10" s="44"/>
      <c r="N10" s="44"/>
      <c r="O10" s="44"/>
      <c r="P10" s="34"/>
      <c r="Q10" s="52"/>
      <c r="R10" s="53"/>
      <c r="S10" s="53"/>
      <c r="T10" s="53"/>
      <c r="U10" s="53"/>
      <c r="V10" s="54"/>
      <c r="W10" s="3"/>
    </row>
    <row r="11" spans="1:23" ht="15" customHeight="1" thickTop="1" x14ac:dyDescent="0.25">
      <c r="A11" s="3"/>
      <c r="J11" s="3"/>
      <c r="K11" s="47" t="s">
        <v>48</v>
      </c>
      <c r="L11" s="48">
        <v>18</v>
      </c>
      <c r="M11" s="48" t="s">
        <v>47</v>
      </c>
      <c r="N11" s="48"/>
      <c r="O11" s="48"/>
      <c r="P11" s="14" t="s">
        <v>38</v>
      </c>
      <c r="Q11" s="9"/>
      <c r="R11" s="17" t="str">
        <f t="shared" ref="R11:R16" si="3">IF(Q11="","",$I$3/Q11/24)</f>
        <v/>
      </c>
      <c r="S11" s="9"/>
      <c r="T11" s="18" t="str">
        <f t="shared" ref="T11:T16" si="4">IF(S11="","",$I$3/S11/24)</f>
        <v/>
      </c>
      <c r="U11" s="9"/>
      <c r="V11" s="19" t="str">
        <f t="shared" ref="V11:V16" si="5">IF(U11="","",$I$3/U11/24)</f>
        <v/>
      </c>
      <c r="W11" s="3"/>
    </row>
    <row r="12" spans="1:23" ht="15" customHeight="1" x14ac:dyDescent="0.25">
      <c r="A12" s="3"/>
      <c r="J12" s="3"/>
      <c r="K12" s="23" t="s">
        <v>45</v>
      </c>
      <c r="L12" s="23">
        <v>18</v>
      </c>
      <c r="M12" s="23" t="s">
        <v>46</v>
      </c>
      <c r="N12" s="23">
        <v>29</v>
      </c>
      <c r="O12" s="23" t="s">
        <v>47</v>
      </c>
      <c r="P12" s="10" t="s">
        <v>39</v>
      </c>
      <c r="Q12" s="11">
        <v>0.30555555555555552</v>
      </c>
      <c r="R12" s="17">
        <f t="shared" si="3"/>
        <v>23.181818181818183</v>
      </c>
      <c r="S12" s="11">
        <v>0.35416666666666669</v>
      </c>
      <c r="T12" s="18">
        <f t="shared" si="4"/>
        <v>20</v>
      </c>
      <c r="U12" s="11">
        <v>0.39583333333333331</v>
      </c>
      <c r="V12" s="19">
        <f t="shared" si="5"/>
        <v>17.894736842105264</v>
      </c>
      <c r="W12" s="3"/>
    </row>
    <row r="13" spans="1:23" ht="15" customHeight="1" x14ac:dyDescent="0.25">
      <c r="J13" s="3"/>
      <c r="K13" s="23" t="s">
        <v>45</v>
      </c>
      <c r="L13" s="23">
        <v>30</v>
      </c>
      <c r="M13" s="23" t="s">
        <v>46</v>
      </c>
      <c r="N13" s="23">
        <v>39</v>
      </c>
      <c r="O13" s="23" t="s">
        <v>47</v>
      </c>
      <c r="P13" s="10" t="s">
        <v>40</v>
      </c>
      <c r="Q13" s="11">
        <v>0.30555555555555552</v>
      </c>
      <c r="R13" s="17">
        <f t="shared" si="3"/>
        <v>23.181818181818183</v>
      </c>
      <c r="S13" s="11">
        <v>0.35416666666666669</v>
      </c>
      <c r="T13" s="18">
        <f t="shared" si="4"/>
        <v>20</v>
      </c>
      <c r="U13" s="11">
        <v>0.39583333333333331</v>
      </c>
      <c r="V13" s="19">
        <f t="shared" si="5"/>
        <v>17.894736842105264</v>
      </c>
      <c r="W13" s="3"/>
    </row>
    <row r="14" spans="1:23" ht="15" customHeight="1" x14ac:dyDescent="0.25">
      <c r="J14" s="3"/>
      <c r="K14" s="23" t="s">
        <v>45</v>
      </c>
      <c r="L14" s="23">
        <v>40</v>
      </c>
      <c r="M14" s="23" t="s">
        <v>46</v>
      </c>
      <c r="N14" s="23">
        <v>49</v>
      </c>
      <c r="O14" s="23" t="s">
        <v>47</v>
      </c>
      <c r="P14" s="10" t="s">
        <v>41</v>
      </c>
      <c r="Q14" s="11">
        <v>0.31944444444444448</v>
      </c>
      <c r="R14" s="17">
        <f t="shared" si="3"/>
        <v>22.173913043478262</v>
      </c>
      <c r="S14" s="11">
        <v>0.36458333333333331</v>
      </c>
      <c r="T14" s="18">
        <f t="shared" si="4"/>
        <v>19.428571428571431</v>
      </c>
      <c r="U14" s="11">
        <v>0.39583333333333331</v>
      </c>
      <c r="V14" s="19">
        <f t="shared" si="5"/>
        <v>17.894736842105264</v>
      </c>
      <c r="W14" s="3"/>
    </row>
    <row r="15" spans="1:23" ht="15" customHeight="1" x14ac:dyDescent="0.25">
      <c r="J15" s="3"/>
      <c r="K15" s="23" t="s">
        <v>45</v>
      </c>
      <c r="L15" s="23">
        <v>50</v>
      </c>
      <c r="M15" s="23" t="s">
        <v>46</v>
      </c>
      <c r="N15" s="23">
        <v>59</v>
      </c>
      <c r="O15" s="23" t="s">
        <v>47</v>
      </c>
      <c r="P15" s="10" t="s">
        <v>42</v>
      </c>
      <c r="Q15" s="11">
        <v>0.31944444444444448</v>
      </c>
      <c r="R15" s="17">
        <f t="shared" si="3"/>
        <v>22.173913043478262</v>
      </c>
      <c r="S15" s="11">
        <v>0.36458333333333331</v>
      </c>
      <c r="T15" s="18">
        <f t="shared" si="4"/>
        <v>19.428571428571431</v>
      </c>
      <c r="U15" s="11">
        <v>0.39583333333333331</v>
      </c>
      <c r="V15" s="19">
        <f t="shared" si="5"/>
        <v>17.894736842105264</v>
      </c>
      <c r="W15" s="3"/>
    </row>
    <row r="16" spans="1:23" ht="15" customHeight="1" x14ac:dyDescent="0.25">
      <c r="J16" s="3"/>
      <c r="K16" s="49" t="s">
        <v>45</v>
      </c>
      <c r="L16" s="24">
        <v>60</v>
      </c>
      <c r="M16" s="24" t="s">
        <v>46</v>
      </c>
      <c r="N16" s="24" t="s">
        <v>49</v>
      </c>
      <c r="O16" s="24"/>
      <c r="P16" s="10" t="s">
        <v>43</v>
      </c>
      <c r="Q16" s="12">
        <v>0.31944444444444448</v>
      </c>
      <c r="R16" s="50">
        <f t="shared" si="3"/>
        <v>22.173913043478262</v>
      </c>
      <c r="S16" s="12">
        <v>0.36458333333333331</v>
      </c>
      <c r="T16" s="51">
        <f t="shared" si="4"/>
        <v>19.428571428571431</v>
      </c>
      <c r="U16" s="12">
        <v>0.39583333333333331</v>
      </c>
      <c r="V16" s="55">
        <f t="shared" si="5"/>
        <v>17.894736842105264</v>
      </c>
      <c r="W16" s="3"/>
    </row>
    <row r="17" spans="1:2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3"/>
      <c r="U17" s="3"/>
      <c r="V17" s="3"/>
      <c r="W17" s="3"/>
    </row>
    <row r="18" spans="1:23" ht="30" customHeight="1" x14ac:dyDescent="0.25">
      <c r="A18" s="3"/>
      <c r="B18" s="27" t="s">
        <v>12</v>
      </c>
      <c r="C18" s="27" t="s">
        <v>0</v>
      </c>
      <c r="D18" s="27" t="s">
        <v>1</v>
      </c>
      <c r="E18" s="27" t="s">
        <v>13</v>
      </c>
      <c r="F18" s="28" t="s">
        <v>16</v>
      </c>
      <c r="G18" s="27" t="s">
        <v>17</v>
      </c>
      <c r="H18" s="27" t="s">
        <v>44</v>
      </c>
      <c r="I18" s="27" t="s">
        <v>18</v>
      </c>
    </row>
    <row r="19" spans="1:23" x14ac:dyDescent="0.25">
      <c r="A19" s="3"/>
      <c r="B19" s="2">
        <f>IF(C19="","",1)</f>
        <v>1</v>
      </c>
      <c r="C19" s="31" t="s">
        <v>4</v>
      </c>
      <c r="D19" s="31" t="s">
        <v>5</v>
      </c>
      <c r="E19" s="31" t="s">
        <v>50</v>
      </c>
      <c r="F19" s="29">
        <v>36465</v>
      </c>
      <c r="G19" s="2">
        <f>IF(F19="","",IF(DATEDIF(F19,B$3,"y")=0,"",IF(DATEDIF(F19,B$3,"y")=1,DATEDIF(F19,B$3,"y"),DATEDIF(F19,B$3,"y"))))</f>
        <v>18</v>
      </c>
      <c r="H19" s="2" t="str">
        <f>DATEDIF(F19,B$3,"y")&amp;" ans "&amp;DATEDIF(F19,B$3,"ym")&amp;" mois "&amp;DATEDIF(F19,B$3,"md")&amp;" jours"</f>
        <v>18 ans 1 mois 0 jours</v>
      </c>
      <c r="I19" s="2" t="str">
        <f>IF(G19&lt;$L$4,$P$4,IF(G19&lt;$L$6,$P$5,IF(G19&lt;$L$7,$P$6,IF(G19&lt;$L$8,$P$7,IF(G19&lt;$L$9,$P$8,$P$9)))))</f>
        <v>H2</v>
      </c>
      <c r="K19" s="57" t="s">
        <v>54</v>
      </c>
    </row>
    <row r="20" spans="1:23" x14ac:dyDescent="0.25">
      <c r="A20" s="3"/>
      <c r="B20" s="2">
        <f>IF(C20="","",B19+1)</f>
        <v>2</v>
      </c>
      <c r="C20" s="31" t="s">
        <v>6</v>
      </c>
      <c r="D20" s="31" t="s">
        <v>7</v>
      </c>
      <c r="E20" s="31" t="s">
        <v>50</v>
      </c>
      <c r="F20" s="29">
        <v>32813</v>
      </c>
      <c r="G20" s="2">
        <f t="shared" ref="G20:G23" si="6">IF(F20="","",IF(DATEDIF(F20,B$3,"y")=0,"",IF(DATEDIF(F20,B$3,"y")=1,DATEDIF(F20,B$3,"y"),DATEDIF(F20,B$3,"y"))))</f>
        <v>28</v>
      </c>
      <c r="H20" s="2" t="str">
        <f t="shared" ref="H20:H23" si="7">DATEDIF(F20,B$3,"y")&amp;" ans "&amp;DATEDIF(F20,B$3,"ym")&amp;" mois "&amp;DATEDIF(F20,B$3,"md")&amp;" jours"</f>
        <v>28 ans 1 mois 0 jours</v>
      </c>
      <c r="I20" s="2" t="str">
        <f>IF(G20&lt;$L$4,$P$4,IF(G20&lt;$L$6,$P$5,IF(G20&lt;$L$7,$P$6,IF(G20&lt;$L$8,$P$7,IF(G20&lt;$L$9,$P$8,$P$9)))))</f>
        <v>H2</v>
      </c>
    </row>
    <row r="21" spans="1:23" x14ac:dyDescent="0.25">
      <c r="A21" s="3"/>
      <c r="B21" s="2">
        <f t="shared" ref="B21:B24" si="8">IF(C21="","",B20+1)</f>
        <v>3</v>
      </c>
      <c r="C21" s="31" t="s">
        <v>14</v>
      </c>
      <c r="D21" s="31" t="s">
        <v>15</v>
      </c>
      <c r="E21" s="31" t="s">
        <v>2</v>
      </c>
      <c r="F21" s="29">
        <v>29160</v>
      </c>
      <c r="G21" s="2">
        <f t="shared" si="6"/>
        <v>38</v>
      </c>
      <c r="H21" s="2" t="str">
        <f t="shared" si="7"/>
        <v>38 ans 1 mois 0 jours</v>
      </c>
      <c r="I21" s="2" t="str">
        <f>IF(G21&lt;$L$4,$P$4,IF(G21&lt;$L$6,$P$5,IF(G21&lt;$L$7,$P$6,IF(G21&lt;$L$8,$P$7,IF(G21&lt;$L$9,$P$8,$P$9)))))</f>
        <v>H3</v>
      </c>
    </row>
    <row r="22" spans="1:23" x14ac:dyDescent="0.25">
      <c r="A22" s="3"/>
      <c r="B22" s="2">
        <f t="shared" si="8"/>
        <v>4</v>
      </c>
      <c r="C22" s="31" t="s">
        <v>8</v>
      </c>
      <c r="D22" s="31" t="s">
        <v>9</v>
      </c>
      <c r="E22" s="31" t="s">
        <v>50</v>
      </c>
      <c r="F22" s="29">
        <v>25508</v>
      </c>
      <c r="G22" s="2">
        <f t="shared" si="6"/>
        <v>48</v>
      </c>
      <c r="H22" s="2" t="str">
        <f t="shared" si="7"/>
        <v>48 ans 1 mois 0 jours</v>
      </c>
      <c r="I22" s="2" t="str">
        <f>IF(G22&lt;$L$4,$P$4,IF(G22&lt;$L$6,$P$5,IF(G22&lt;$L$7,$P$6,IF(G22&lt;$L$8,$P$7,IF(G22&lt;$L$9,$P$8,$P$9)))))</f>
        <v>H4</v>
      </c>
    </row>
    <row r="23" spans="1:23" x14ac:dyDescent="0.25">
      <c r="A23" s="3"/>
      <c r="B23" s="2">
        <f t="shared" si="8"/>
        <v>5</v>
      </c>
      <c r="C23" s="31" t="s">
        <v>10</v>
      </c>
      <c r="D23" s="31" t="s">
        <v>11</v>
      </c>
      <c r="E23" s="31" t="s">
        <v>50</v>
      </c>
      <c r="F23" s="29">
        <v>21855</v>
      </c>
      <c r="G23" s="2">
        <f t="shared" si="6"/>
        <v>58</v>
      </c>
      <c r="H23" s="2" t="str">
        <f t="shared" si="7"/>
        <v>58 ans 1 mois 0 jours</v>
      </c>
      <c r="I23" s="2" t="str">
        <f>IF(G23&lt;$L$4,$P$4,IF(G23&lt;$L$6,$P$5,IF(G23&lt;$L$7,$P$6,IF(G23&lt;$L$8,$P$7,IF(G23&lt;$L$9,$P$8,$P$9)))))</f>
        <v>H5</v>
      </c>
    </row>
    <row r="24" spans="1:23" x14ac:dyDescent="0.25">
      <c r="A24" s="3"/>
      <c r="B24" s="2">
        <f t="shared" si="8"/>
        <v>6</v>
      </c>
      <c r="C24" s="1" t="s">
        <v>51</v>
      </c>
      <c r="D24" s="1" t="s">
        <v>52</v>
      </c>
      <c r="E24" s="31" t="s">
        <v>2</v>
      </c>
      <c r="F24" s="56">
        <v>18203</v>
      </c>
      <c r="G24" s="2">
        <f t="shared" ref="G24" si="9">IF(F24="","",IF(DATEDIF(F24,B$3,"y")=0,"",IF(DATEDIF(F24,B$3,"y")=1,DATEDIF(F24,B$3,"y"),DATEDIF(F24,B$3,"y"))))</f>
        <v>68</v>
      </c>
      <c r="H24" s="2" t="str">
        <f t="shared" ref="H24" si="10">DATEDIF(F24,B$3,"y")&amp;" ans "&amp;DATEDIF(F24,B$3,"ym")&amp;" mois "&amp;DATEDIF(F24,B$3,"md")&amp;" jours"</f>
        <v>68 ans 1 mois 0 jours</v>
      </c>
      <c r="I24" s="2" t="str">
        <f>IF(G24&lt;$L$4,$P$4,IF(G24&lt;$L$6,$P$5,IF(G24&lt;$L$7,$P$6,IF(G24&lt;$L$8,$P$7,IF(G24&lt;$L$9,$P$8,$P$9)))))</f>
        <v>H6</v>
      </c>
    </row>
    <row r="25" spans="1:23" x14ac:dyDescent="0.25">
      <c r="A25" s="3"/>
    </row>
  </sheetData>
  <mergeCells count="9">
    <mergeCell ref="K3:P3"/>
    <mergeCell ref="K10:P10"/>
    <mergeCell ref="Q2:R2"/>
    <mergeCell ref="S2:T2"/>
    <mergeCell ref="U2:V2"/>
    <mergeCell ref="D2:E2"/>
    <mergeCell ref="D3:E3"/>
    <mergeCell ref="F2:G2"/>
    <mergeCell ref="F3:G3"/>
  </mergeCells>
  <dataValidations disablePrompts="1" count="1">
    <dataValidation type="list" allowBlank="1" showInputMessage="1" showErrorMessage="1" sqref="E19:E24">
      <formula1>"H , 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Start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 MULTI</dc:creator>
  <cp:lastModifiedBy>Prion Vincent</cp:lastModifiedBy>
  <cp:lastPrinted>2013-05-10T09:15:18Z</cp:lastPrinted>
  <dcterms:created xsi:type="dcterms:W3CDTF">2013-05-06T07:03:34Z</dcterms:created>
  <dcterms:modified xsi:type="dcterms:W3CDTF">2016-03-24T13:08:45Z</dcterms:modified>
</cp:coreProperties>
</file>