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0" yWindow="0" windowWidth="20496" windowHeight="7536" activeTab="1"/>
  </bookViews>
  <sheets>
    <sheet name="Page acceuil (2)" sheetId="7" r:id="rId1"/>
    <sheet name="Fiche patient" sheetId="4" r:id="rId2"/>
  </sheets>
  <definedNames>
    <definedName name="_xlnm._FilterDatabase" localSheetId="0" hidden="1">'Page acceuil (2)'!$A$2:$AO$2</definedName>
  </definedNames>
  <calcPr calcId="125725"/>
  <customWorkbookViews>
    <customWorkbookView name="Nicolas - Affichage personnalisé" guid="{35572635-C433-4D24-99EE-54072FED7DE8}" mergeInterval="0" personalView="1" maximized="1" xWindow="1" yWindow="1" windowWidth="1916" windowHeight="804" activeSheetId="4" showComments="commIndAndComment"/>
  </customWorkbookViews>
</workbook>
</file>

<file path=xl/calcChain.xml><?xml version="1.0" encoding="utf-8"?>
<calcChain xmlns="http://schemas.openxmlformats.org/spreadsheetml/2006/main">
  <c r="AO6" i="7"/>
  <c r="AN6"/>
  <c r="AM6"/>
  <c r="AL6"/>
  <c r="AK6"/>
  <c r="AJ6"/>
  <c r="AN5"/>
  <c r="AO5"/>
  <c r="D5"/>
  <c r="E5"/>
  <c r="F5"/>
  <c r="G5"/>
  <c r="H5"/>
  <c r="I5"/>
  <c r="J5"/>
  <c r="K5"/>
  <c r="L5"/>
  <c r="M5"/>
  <c r="N5"/>
  <c r="O5"/>
  <c r="P5"/>
  <c r="P6"/>
  <c r="Q5"/>
  <c r="Q6"/>
  <c r="R5"/>
  <c r="R6"/>
  <c r="S5"/>
  <c r="S6"/>
  <c r="T5"/>
  <c r="T6"/>
  <c r="U5"/>
  <c r="U6"/>
  <c r="V5"/>
  <c r="V6"/>
  <c r="W5"/>
  <c r="W6"/>
  <c r="X5"/>
  <c r="X6"/>
  <c r="Y5"/>
  <c r="Y6"/>
  <c r="Z5"/>
  <c r="Z6"/>
  <c r="AA5"/>
  <c r="AA6"/>
  <c r="AB5"/>
  <c r="AB6"/>
  <c r="AC5"/>
  <c r="AC6"/>
  <c r="AD5"/>
  <c r="AD6"/>
  <c r="AE5"/>
  <c r="AE6"/>
  <c r="AF5"/>
  <c r="AF6"/>
  <c r="AG5"/>
  <c r="AG6"/>
  <c r="AH5"/>
  <c r="AI5"/>
  <c r="AI6"/>
  <c r="AJ5"/>
  <c r="AK5"/>
  <c r="AL5"/>
  <c r="AM5"/>
  <c r="B2"/>
  <c r="B5" i="4" s="1"/>
  <c r="G40"/>
  <c r="AH6" i="7" s="1"/>
  <c r="E40" i="4"/>
  <c r="D104" l="1"/>
  <c r="D103"/>
  <c r="D105"/>
  <c r="D106"/>
  <c r="D107"/>
  <c r="C107"/>
  <c r="C106"/>
  <c r="C105"/>
  <c r="C104"/>
  <c r="C103"/>
  <c r="F67"/>
  <c r="H62"/>
  <c r="F62"/>
  <c r="H60"/>
  <c r="F60"/>
  <c r="H58"/>
  <c r="F58"/>
  <c r="F53"/>
  <c r="H53"/>
  <c r="H55" s="1"/>
  <c r="H71"/>
  <c r="H70"/>
  <c r="H67"/>
  <c r="H66"/>
  <c r="H56"/>
  <c r="F56"/>
  <c r="F9"/>
  <c r="E9"/>
  <c r="F71"/>
  <c r="F70"/>
  <c r="F66"/>
  <c r="G24"/>
  <c r="G23"/>
  <c r="G22"/>
  <c r="G21"/>
  <c r="G20"/>
  <c r="E18"/>
  <c r="D108" l="1"/>
  <c r="G34" s="1"/>
  <c r="C108"/>
  <c r="E34" s="1"/>
  <c r="H65"/>
  <c r="H73"/>
  <c r="F73"/>
  <c r="F55"/>
  <c r="F65"/>
  <c r="C5" i="7"/>
  <c r="F74" i="4" l="1"/>
  <c r="H74"/>
  <c r="H75" l="1"/>
  <c r="G32" s="1"/>
  <c r="G31"/>
  <c r="F75"/>
  <c r="E32" s="1"/>
  <c r="E31"/>
</calcChain>
</file>

<file path=xl/sharedStrings.xml><?xml version="1.0" encoding="utf-8"?>
<sst xmlns="http://schemas.openxmlformats.org/spreadsheetml/2006/main" count="169" uniqueCount="120">
  <si>
    <t>Nom</t>
  </si>
  <si>
    <t>Prénom</t>
  </si>
  <si>
    <t>Date de naissance</t>
  </si>
  <si>
    <t>Age</t>
  </si>
  <si>
    <t>Lieu atelier</t>
  </si>
  <si>
    <t>Sexe</t>
  </si>
  <si>
    <t>date atelier</t>
  </si>
  <si>
    <t>Année inclusion</t>
  </si>
  <si>
    <t>VEMS</t>
  </si>
  <si>
    <t>VEMS/CV</t>
  </si>
  <si>
    <t>GOLD</t>
  </si>
  <si>
    <t>Comorbidités cardi-vasculaires</t>
  </si>
  <si>
    <t>Score HAD A</t>
  </si>
  <si>
    <t>Score EPICES</t>
  </si>
  <si>
    <t>Score VQ11</t>
  </si>
  <si>
    <t>IMC</t>
  </si>
  <si>
    <t>Sous oxygène</t>
  </si>
  <si>
    <t>Au repos</t>
  </si>
  <si>
    <t>Score HAD D</t>
  </si>
  <si>
    <t>Rééducation respiratoire</t>
  </si>
  <si>
    <t>Réentrainement à l'exercice</t>
  </si>
  <si>
    <t>Quand</t>
  </si>
  <si>
    <t>Combien de fois?</t>
  </si>
  <si>
    <t>Combien de temps?</t>
  </si>
  <si>
    <t>Lieu?</t>
  </si>
  <si>
    <t>VO2</t>
  </si>
  <si>
    <t>Date</t>
  </si>
  <si>
    <t>Suivi par APA</t>
  </si>
  <si>
    <t>Avant</t>
  </si>
  <si>
    <t>Après</t>
  </si>
  <si>
    <t>Suivi par psychologue ou psychiatre</t>
  </si>
  <si>
    <t>Utilisation podomètre</t>
  </si>
  <si>
    <t>Nombre de pas par jour</t>
  </si>
  <si>
    <t>Inscrit dans une association</t>
  </si>
  <si>
    <t>Sportive</t>
  </si>
  <si>
    <t>Culturelle</t>
  </si>
  <si>
    <t>Niveau essoufflement</t>
  </si>
  <si>
    <t>Mmrc</t>
  </si>
  <si>
    <t>Statut tabagique</t>
  </si>
  <si>
    <t>Mode de déplacement</t>
  </si>
  <si>
    <t>Marche</t>
  </si>
  <si>
    <t>Transport en commun</t>
  </si>
  <si>
    <t>Vélo</t>
  </si>
  <si>
    <t>Moto</t>
  </si>
  <si>
    <t>Voiture</t>
  </si>
  <si>
    <t>Aide technique</t>
  </si>
  <si>
    <t>Niveau activité physique/ test ricci gagnon</t>
  </si>
  <si>
    <t>Score</t>
  </si>
  <si>
    <t>Statut</t>
  </si>
  <si>
    <t>Niveau de motivation à pratiquer activité physique</t>
  </si>
  <si>
    <t>Comportements sedentaires</t>
  </si>
  <si>
    <t>Combien de temps passez-vous en position assise par jour (loisir, télé, ordinateur, travail?</t>
  </si>
  <si>
    <t>Point</t>
  </si>
  <si>
    <t xml:space="preserve"> </t>
  </si>
  <si>
    <t>A-t-il déjà fait des séance de kiné respiratoire avant l'atelier?</t>
  </si>
  <si>
    <t>Drainage bronchique</t>
  </si>
  <si>
    <t>Acticité physique de loisir dont sports</t>
  </si>
  <si>
    <t>Pratiquez-vous régulièrement une ou des activités physiques?</t>
  </si>
  <si>
    <t xml:space="preserve">Réponse </t>
  </si>
  <si>
    <t>A quelle fréquence pratiquez-vous l'ensemble de ces activités?</t>
  </si>
  <si>
    <t>Combien de minutes consacrez vous en moyenne à chaque séance d'activité physique?</t>
  </si>
  <si>
    <t>Habituellement comment percevez vous votre effort?
Le chiffre 1 représentant un effort très facile et le 5 un effort difficile</t>
  </si>
  <si>
    <t>Activités physiques quotidiennes</t>
  </si>
  <si>
    <t>Quelle intensité d'activité physique votre travail requiert-il?</t>
  </si>
  <si>
    <t>En dehors de votre travail régulier, combien d'heures consacrez-vous par semaine aux travaux légers: bricolage, jardinage, ménage, etc?</t>
  </si>
  <si>
    <t>Combien de minutes par jour consacrez-vous à la marche?</t>
  </si>
  <si>
    <t>Combien d'étages, en moyenne montez vous à pied chaque jour?</t>
  </si>
  <si>
    <t>Taille en mètre</t>
  </si>
  <si>
    <t>Motivation à pratiquer une activité physique</t>
  </si>
  <si>
    <t>Je fais du sport parce que les autres estiment que je dois en faire</t>
  </si>
  <si>
    <t>Je me sens coupable si je ne fais pas de sport</t>
  </si>
  <si>
    <t>J'apprecie les avantages que m'approrte le sport</t>
  </si>
  <si>
    <t>Je fais du sport parce que j'aime ça</t>
  </si>
  <si>
    <t>Je ne vois pas pourquoi je devrais faire du sport</t>
  </si>
  <si>
    <t>Je fais du sport parce que mes amis/ ma famille/ mon partenaire estime(nt) que je dois le faire</t>
  </si>
  <si>
    <t>J'ai honte quand je loupe un de mes entrainements</t>
  </si>
  <si>
    <t>J'estime qu'il est important de pratiquer une activité physique régulière</t>
  </si>
  <si>
    <t>Je ne vois pas pourquoi je devrais prendre la peine de faire du sport</t>
  </si>
  <si>
    <t>J'apprécie mes séances d'entrainement</t>
  </si>
  <si>
    <t>Je pratique parce que les autres n'apprécieront pas que je ne le fasse pas</t>
  </si>
  <si>
    <t>Je ne vois pas l'utilité de l'exercice physique</t>
  </si>
  <si>
    <t>Je me sens minable quand je n'ai pas fait de sport pendant un certain temps</t>
  </si>
  <si>
    <t>J'estime qu'il est imprtant de faire un effort pour pratiquer régulièrement</t>
  </si>
  <si>
    <t>Je trouve que l'exercice physique est une activité agréable</t>
  </si>
  <si>
    <t>Je trouve mes amis/ ma famille/ mon partenaire font pression sur moi pour que je fasse du sport</t>
  </si>
  <si>
    <t>Je me sens nerveux(se) si je ne fais pas du sport régulièrement</t>
  </si>
  <si>
    <t>L'activité physique m'apporte du plaisir et de la satisfaction</t>
  </si>
  <si>
    <t>Je trouve que le sport est une perte de temps</t>
  </si>
  <si>
    <t xml:space="preserve">0 Non pas du tout; 4 Oui tout a fait </t>
  </si>
  <si>
    <t>Poids en kg</t>
  </si>
  <si>
    <t>A l'effort</t>
  </si>
  <si>
    <t>Journal d'appel</t>
  </si>
  <si>
    <t>Téléphone:</t>
  </si>
  <si>
    <t>Portable</t>
  </si>
  <si>
    <t>Fixe</t>
  </si>
  <si>
    <t>Test d'auto évaluation Ricci-Gagnon</t>
  </si>
  <si>
    <t>Choix</t>
  </si>
  <si>
    <t>Amotivation</t>
  </si>
  <si>
    <t>External regulation</t>
  </si>
  <si>
    <t>Introjected regulation</t>
  </si>
  <si>
    <t>Identified regulation</t>
  </si>
  <si>
    <t>Intrinsic regulation</t>
  </si>
  <si>
    <t>Score final</t>
  </si>
  <si>
    <t>Retour page d'accueil</t>
  </si>
  <si>
    <t>Contact</t>
  </si>
  <si>
    <t>Situation</t>
  </si>
  <si>
    <t>Autre</t>
  </si>
  <si>
    <t>L'atelier a-t-il répondu à vos attentes? Quavez vous retenu?</t>
  </si>
  <si>
    <t>Lieu d'atelier</t>
  </si>
  <si>
    <t>Date d'atelier</t>
  </si>
  <si>
    <t>Comorbiditées cardi-vasculaire</t>
  </si>
  <si>
    <t>score VQ11</t>
  </si>
  <si>
    <t>Sous Oxyègne</t>
  </si>
  <si>
    <t>Séance kiné</t>
  </si>
  <si>
    <t>Suivi par pyschologue ou psychiatre</t>
  </si>
  <si>
    <t>Test RICCI GAGNON</t>
  </si>
  <si>
    <t xml:space="preserve">Score </t>
  </si>
  <si>
    <t>Cluturel</t>
  </si>
  <si>
    <t>Niveau d'essouflement</t>
  </si>
  <si>
    <t xml:space="preserve">Avant </t>
  </si>
</sst>
</file>

<file path=xl/styles.xml><?xml version="1.0" encoding="utf-8"?>
<styleSheet xmlns="http://schemas.openxmlformats.org/spreadsheetml/2006/main">
  <numFmts count="2">
    <numFmt numFmtId="164" formatCode="0.0"/>
    <numFmt numFmtId="165" formatCode="dd/mm/yy;@"/>
  </numFmts>
  <fonts count="6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u/>
      <sz val="11"/>
      <color theme="10"/>
      <name val="Calibri"/>
      <family val="2"/>
    </font>
    <font>
      <sz val="11"/>
      <name val="Calibri"/>
      <family val="2"/>
    </font>
    <font>
      <b/>
      <sz val="1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</fills>
  <borders count="73">
    <border>
      <left/>
      <right/>
      <top/>
      <bottom/>
      <diagonal/>
    </border>
    <border>
      <left style="thick">
        <color indexed="64"/>
      </left>
      <right/>
      <top style="thick">
        <color indexed="64"/>
      </top>
      <bottom/>
      <diagonal/>
    </border>
    <border>
      <left/>
      <right/>
      <top style="thick">
        <color indexed="64"/>
      </top>
      <bottom/>
      <diagonal/>
    </border>
    <border>
      <left style="thick">
        <color indexed="64"/>
      </left>
      <right/>
      <top/>
      <bottom/>
      <diagonal/>
    </border>
    <border>
      <left/>
      <right style="thick">
        <color indexed="64"/>
      </right>
      <top/>
      <bottom/>
      <diagonal/>
    </border>
    <border>
      <left style="thick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ck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ck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thick">
        <color indexed="64"/>
      </bottom>
      <diagonal/>
    </border>
    <border>
      <left style="thick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 style="thick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thick">
        <color indexed="64"/>
      </bottom>
      <diagonal/>
    </border>
    <border>
      <left/>
      <right style="thick">
        <color indexed="64"/>
      </right>
      <top/>
      <bottom style="thick">
        <color indexed="64"/>
      </bottom>
      <diagonal/>
    </border>
    <border>
      <left/>
      <right style="thick">
        <color indexed="64"/>
      </right>
      <top style="thick">
        <color indexed="64"/>
      </top>
      <bottom style="medium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medium">
        <color indexed="64"/>
      </bottom>
      <diagonal/>
    </border>
    <border>
      <left style="thick">
        <color indexed="64"/>
      </left>
      <right style="thin">
        <color indexed="64"/>
      </right>
      <top/>
      <bottom/>
      <diagonal/>
    </border>
    <border>
      <left style="thick">
        <color indexed="64"/>
      </left>
      <right style="thin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ck">
        <color indexed="64"/>
      </bottom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/>
      <right/>
      <top style="thick">
        <color indexed="64"/>
      </top>
      <bottom style="thick">
        <color indexed="64"/>
      </bottom>
      <diagonal/>
    </border>
    <border>
      <left/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ck">
        <color indexed="64"/>
      </bottom>
      <diagonal/>
    </border>
    <border>
      <left style="thin">
        <color indexed="64"/>
      </left>
      <right/>
      <top style="thick">
        <color indexed="64"/>
      </top>
      <bottom style="thin">
        <color indexed="64"/>
      </bottom>
      <diagonal/>
    </border>
    <border>
      <left/>
      <right/>
      <top style="thick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ck">
        <color indexed="64"/>
      </bottom>
      <diagonal/>
    </border>
    <border>
      <left/>
      <right style="thick">
        <color indexed="64"/>
      </right>
      <top style="thin">
        <color indexed="64"/>
      </top>
      <bottom/>
      <diagonal/>
    </border>
    <border>
      <left/>
      <right style="thick">
        <color indexed="64"/>
      </right>
      <top/>
      <bottom style="thin">
        <color indexed="64"/>
      </bottom>
      <diagonal/>
    </border>
    <border>
      <left/>
      <right style="thick">
        <color indexed="64"/>
      </right>
      <top style="thin">
        <color indexed="64"/>
      </top>
      <bottom style="thick">
        <color indexed="64"/>
      </bottom>
      <diagonal/>
    </border>
    <border>
      <left/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60">
    <xf numFmtId="0" fontId="0" fillId="0" borderId="0" xfId="0"/>
    <xf numFmtId="14" fontId="0" fillId="0" borderId="0" xfId="0" applyNumberFormat="1"/>
    <xf numFmtId="0" fontId="0" fillId="0" borderId="0" xfId="0" applyNumberFormat="1"/>
    <xf numFmtId="0" fontId="1" fillId="0" borderId="0" xfId="0" applyFont="1"/>
    <xf numFmtId="0" fontId="0" fillId="0" borderId="0" xfId="0" applyAlignment="1">
      <alignment horizontal="center"/>
    </xf>
    <xf numFmtId="0" fontId="0" fillId="0" borderId="0" xfId="0" applyAlignment="1">
      <alignment horizontal="left" vertical="center"/>
    </xf>
    <xf numFmtId="0" fontId="0" fillId="0" borderId="0" xfId="0" applyAlignment="1">
      <alignment horizontal="center" vertical="center"/>
    </xf>
    <xf numFmtId="0" fontId="0" fillId="0" borderId="0" xfId="0" applyAlignment="1"/>
    <xf numFmtId="0" fontId="0" fillId="0" borderId="0" xfId="0" applyAlignment="1">
      <alignment vertical="center"/>
    </xf>
    <xf numFmtId="0" fontId="2" fillId="0" borderId="0" xfId="0" applyFont="1"/>
    <xf numFmtId="0" fontId="0" fillId="2" borderId="0" xfId="0" applyFill="1"/>
    <xf numFmtId="0" fontId="1" fillId="2" borderId="0" xfId="0" applyFont="1" applyFill="1"/>
    <xf numFmtId="0" fontId="0" fillId="0" borderId="0" xfId="0" applyAlignment="1">
      <alignment horizontal="right"/>
    </xf>
    <xf numFmtId="0" fontId="1" fillId="0" borderId="0" xfId="0" applyFont="1" applyAlignment="1">
      <alignment horizontal="center"/>
    </xf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0" xfId="0" applyBorder="1"/>
    <xf numFmtId="0" fontId="0" fillId="0" borderId="4" xfId="0" applyBorder="1"/>
    <xf numFmtId="0" fontId="0" fillId="0" borderId="11" xfId="0" applyBorder="1"/>
    <xf numFmtId="0" fontId="0" fillId="0" borderId="12" xfId="0" applyBorder="1"/>
    <xf numFmtId="0" fontId="0" fillId="0" borderId="15" xfId="0" applyBorder="1"/>
    <xf numFmtId="0" fontId="0" fillId="0" borderId="16" xfId="0" applyBorder="1"/>
    <xf numFmtId="0" fontId="0" fillId="0" borderId="20" xfId="0" applyBorder="1"/>
    <xf numFmtId="0" fontId="1" fillId="0" borderId="3" xfId="0" applyFont="1" applyBorder="1"/>
    <xf numFmtId="0" fontId="0" fillId="0" borderId="3" xfId="0" applyFont="1" applyBorder="1"/>
    <xf numFmtId="0" fontId="0" fillId="0" borderId="9" xfId="0" applyBorder="1"/>
    <xf numFmtId="0" fontId="0" fillId="0" borderId="14" xfId="0" applyBorder="1"/>
    <xf numFmtId="0" fontId="0" fillId="0" borderId="17" xfId="0" applyBorder="1"/>
    <xf numFmtId="0" fontId="1" fillId="0" borderId="11" xfId="0" applyFont="1" applyBorder="1"/>
    <xf numFmtId="0" fontId="0" fillId="0" borderId="11" xfId="0" applyFont="1" applyBorder="1"/>
    <xf numFmtId="0" fontId="3" fillId="0" borderId="0" xfId="1" applyAlignment="1" applyProtection="1"/>
    <xf numFmtId="0" fontId="0" fillId="0" borderId="3" xfId="0" applyBorder="1" applyAlignment="1">
      <alignment vertical="center"/>
    </xf>
    <xf numFmtId="0" fontId="2" fillId="0" borderId="11" xfId="0" applyFont="1" applyBorder="1"/>
    <xf numFmtId="0" fontId="0" fillId="0" borderId="21" xfId="0" applyBorder="1"/>
    <xf numFmtId="0" fontId="0" fillId="0" borderId="22" xfId="0" applyBorder="1"/>
    <xf numFmtId="0" fontId="0" fillId="0" borderId="26" xfId="0" applyBorder="1"/>
    <xf numFmtId="0" fontId="0" fillId="0" borderId="15" xfId="0" applyBorder="1" applyAlignment="1"/>
    <xf numFmtId="164" fontId="0" fillId="0" borderId="14" xfId="0" applyNumberFormat="1" applyBorder="1"/>
    <xf numFmtId="0" fontId="0" fillId="0" borderId="30" xfId="0" applyBorder="1"/>
    <xf numFmtId="0" fontId="0" fillId="0" borderId="33" xfId="0" applyBorder="1"/>
    <xf numFmtId="0" fontId="0" fillId="0" borderId="34" xfId="0" applyBorder="1" applyAlignment="1"/>
    <xf numFmtId="0" fontId="0" fillId="0" borderId="35" xfId="0" applyBorder="1"/>
    <xf numFmtId="0" fontId="0" fillId="0" borderId="36" xfId="0" applyBorder="1"/>
    <xf numFmtId="0" fontId="0" fillId="0" borderId="34" xfId="0" applyBorder="1"/>
    <xf numFmtId="0" fontId="0" fillId="0" borderId="37" xfId="0" applyBorder="1"/>
    <xf numFmtId="0" fontId="0" fillId="0" borderId="38" xfId="0" applyBorder="1"/>
    <xf numFmtId="0" fontId="0" fillId="0" borderId="39" xfId="0" applyBorder="1"/>
    <xf numFmtId="0" fontId="1" fillId="0" borderId="31" xfId="0" applyFont="1" applyBorder="1" applyAlignment="1">
      <alignment horizontal="center" vertical="center"/>
    </xf>
    <xf numFmtId="0" fontId="1" fillId="0" borderId="32" xfId="0" applyFont="1" applyBorder="1" applyAlignment="1">
      <alignment horizontal="center"/>
    </xf>
    <xf numFmtId="0" fontId="1" fillId="0" borderId="0" xfId="0" applyFont="1" applyBorder="1" applyAlignment="1">
      <alignment horizontal="center"/>
    </xf>
    <xf numFmtId="0" fontId="0" fillId="0" borderId="0" xfId="0" applyBorder="1" applyAlignment="1"/>
    <xf numFmtId="164" fontId="0" fillId="0" borderId="0" xfId="0" applyNumberFormat="1" applyBorder="1"/>
    <xf numFmtId="0" fontId="0" fillId="0" borderId="0" xfId="0" applyBorder="1" applyAlignment="1">
      <alignment horizontal="center" vertical="center"/>
    </xf>
    <xf numFmtId="0" fontId="1" fillId="0" borderId="0" xfId="0" applyFont="1" applyAlignment="1">
      <alignment horizontal="right"/>
    </xf>
    <xf numFmtId="164" fontId="0" fillId="0" borderId="40" xfId="0" applyNumberFormat="1" applyBorder="1"/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0" fontId="4" fillId="0" borderId="0" xfId="1" applyFont="1" applyAlignment="1" applyProtection="1">
      <alignment horizontal="left"/>
    </xf>
    <xf numFmtId="0" fontId="2" fillId="0" borderId="25" xfId="0" applyFont="1" applyBorder="1"/>
    <xf numFmtId="0" fontId="1" fillId="0" borderId="29" xfId="0" applyFont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0" fillId="2" borderId="0" xfId="0" applyFill="1" applyAlignment="1">
      <alignment wrapText="1"/>
    </xf>
    <xf numFmtId="0" fontId="1" fillId="2" borderId="0" xfId="0" applyFont="1" applyFill="1" applyAlignment="1">
      <alignment wrapText="1"/>
    </xf>
    <xf numFmtId="0" fontId="0" fillId="0" borderId="0" xfId="0" applyAlignment="1">
      <alignment wrapText="1"/>
    </xf>
    <xf numFmtId="0" fontId="1" fillId="0" borderId="0" xfId="0" applyFont="1" applyAlignment="1">
      <alignment wrapText="1"/>
    </xf>
    <xf numFmtId="0" fontId="1" fillId="0" borderId="0" xfId="0" applyFont="1" applyAlignment="1">
      <alignment horizontal="right" wrapText="1"/>
    </xf>
    <xf numFmtId="0" fontId="0" fillId="0" borderId="43" xfId="0" applyBorder="1"/>
    <xf numFmtId="0" fontId="0" fillId="0" borderId="44" xfId="0" applyBorder="1" applyAlignment="1">
      <alignment horizontal="center"/>
    </xf>
    <xf numFmtId="0" fontId="0" fillId="0" borderId="45" xfId="0" applyBorder="1" applyAlignment="1">
      <alignment horizontal="center"/>
    </xf>
    <xf numFmtId="0" fontId="0" fillId="0" borderId="46" xfId="0" applyBorder="1"/>
    <xf numFmtId="0" fontId="0" fillId="0" borderId="47" xfId="0" applyBorder="1"/>
    <xf numFmtId="0" fontId="0" fillId="0" borderId="48" xfId="0" applyBorder="1" applyAlignment="1">
      <alignment horizontal="center"/>
    </xf>
    <xf numFmtId="0" fontId="0" fillId="0" borderId="49" xfId="0" applyBorder="1"/>
    <xf numFmtId="165" fontId="0" fillId="0" borderId="17" xfId="0" applyNumberFormat="1" applyBorder="1"/>
    <xf numFmtId="165" fontId="0" fillId="0" borderId="49" xfId="0" applyNumberFormat="1" applyBorder="1"/>
    <xf numFmtId="0" fontId="1" fillId="0" borderId="25" xfId="0" applyFont="1" applyBorder="1" applyAlignment="1">
      <alignment horizontal="left"/>
    </xf>
    <xf numFmtId="0" fontId="1" fillId="0" borderId="26" xfId="0" applyFont="1" applyBorder="1" applyAlignment="1">
      <alignment horizontal="left"/>
    </xf>
    <xf numFmtId="0" fontId="1" fillId="0" borderId="27" xfId="0" applyFont="1" applyBorder="1" applyAlignment="1">
      <alignment horizontal="left"/>
    </xf>
    <xf numFmtId="1" fontId="0" fillId="0" borderId="7" xfId="0" applyNumberFormat="1" applyBorder="1" applyAlignment="1">
      <alignment horizontal="center"/>
    </xf>
    <xf numFmtId="1" fontId="0" fillId="0" borderId="41" xfId="0" applyNumberFormat="1" applyBorder="1" applyAlignment="1">
      <alignment horizontal="center"/>
    </xf>
    <xf numFmtId="1" fontId="0" fillId="0" borderId="0" xfId="0" applyNumberFormat="1"/>
    <xf numFmtId="0" fontId="0" fillId="0" borderId="0" xfId="0" applyBorder="1" applyAlignment="1">
      <alignment wrapText="1"/>
    </xf>
    <xf numFmtId="1" fontId="0" fillId="0" borderId="34" xfId="0" applyNumberFormat="1" applyBorder="1" applyAlignment="1">
      <alignment horizontal="center"/>
    </xf>
    <xf numFmtId="1" fontId="0" fillId="0" borderId="39" xfId="0" applyNumberFormat="1" applyBorder="1" applyAlignment="1">
      <alignment horizontal="center"/>
    </xf>
    <xf numFmtId="0" fontId="1" fillId="0" borderId="72" xfId="0" applyFont="1" applyBorder="1" applyAlignment="1">
      <alignment horizontal="center"/>
    </xf>
    <xf numFmtId="0" fontId="0" fillId="0" borderId="61" xfId="0" applyBorder="1"/>
    <xf numFmtId="0" fontId="3" fillId="0" borderId="61" xfId="1" applyBorder="1" applyAlignment="1" applyProtection="1"/>
    <xf numFmtId="0" fontId="1" fillId="0" borderId="0" xfId="0" applyFont="1" applyBorder="1" applyAlignment="1">
      <alignment horizontal="center" vertical="center"/>
    </xf>
    <xf numFmtId="0" fontId="0" fillId="0" borderId="0" xfId="0" applyFill="1"/>
    <xf numFmtId="0" fontId="0" fillId="0" borderId="0" xfId="0" applyFill="1" applyBorder="1"/>
    <xf numFmtId="0" fontId="0" fillId="0" borderId="0" xfId="0" applyFill="1" applyBorder="1" applyAlignment="1">
      <alignment vertical="center"/>
    </xf>
    <xf numFmtId="0" fontId="1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1" fillId="0" borderId="0" xfId="0" applyFont="1" applyAlignment="1">
      <alignment horizontal="center" vertical="center" wrapText="1"/>
    </xf>
    <xf numFmtId="0" fontId="1" fillId="0" borderId="0" xfId="0" applyFont="1" applyAlignment="1">
      <alignment horizontal="center" vertical="center"/>
    </xf>
    <xf numFmtId="0" fontId="1" fillId="0" borderId="0" xfId="0" applyFont="1" applyAlignment="1">
      <alignment horizontal="center"/>
    </xf>
    <xf numFmtId="0" fontId="1" fillId="0" borderId="0" xfId="0" applyFont="1" applyAlignment="1">
      <alignment horizontal="center" vertical="center" wrapText="1"/>
    </xf>
    <xf numFmtId="1" fontId="0" fillId="0" borderId="18" xfId="0" applyNumberFormat="1" applyBorder="1" applyAlignment="1">
      <alignment horizontal="center" vertical="center"/>
    </xf>
    <xf numFmtId="1" fontId="0" fillId="0" borderId="19" xfId="0" applyNumberFormat="1" applyBorder="1" applyAlignment="1">
      <alignment horizontal="center" vertical="center"/>
    </xf>
    <xf numFmtId="1" fontId="0" fillId="0" borderId="40" xfId="0" applyNumberFormat="1" applyBorder="1" applyAlignment="1">
      <alignment horizontal="center" vertical="center"/>
    </xf>
    <xf numFmtId="1" fontId="0" fillId="0" borderId="71" xfId="0" applyNumberFormat="1" applyBorder="1" applyAlignment="1">
      <alignment horizontal="center" vertical="center"/>
    </xf>
    <xf numFmtId="0" fontId="0" fillId="0" borderId="28" xfId="0" applyBorder="1" applyAlignment="1">
      <alignment horizontal="left" wrapText="1"/>
    </xf>
    <xf numFmtId="0" fontId="0" fillId="0" borderId="12" xfId="0" applyBorder="1" applyAlignment="1">
      <alignment horizontal="left" wrapText="1"/>
    </xf>
    <xf numFmtId="0" fontId="0" fillId="0" borderId="15" xfId="0" applyBorder="1" applyAlignment="1">
      <alignment horizontal="left" wrapText="1"/>
    </xf>
    <xf numFmtId="0" fontId="0" fillId="0" borderId="59" xfId="0" applyBorder="1" applyAlignment="1">
      <alignment horizontal="left" wrapText="1"/>
    </xf>
    <xf numFmtId="0" fontId="0" fillId="0" borderId="8" xfId="0" applyBorder="1" applyAlignment="1">
      <alignment horizontal="left" wrapText="1"/>
    </xf>
    <xf numFmtId="0" fontId="0" fillId="0" borderId="9" xfId="0" applyBorder="1" applyAlignment="1">
      <alignment horizontal="left" wrapText="1"/>
    </xf>
    <xf numFmtId="0" fontId="0" fillId="0" borderId="70" xfId="0" applyBorder="1" applyAlignment="1">
      <alignment horizontal="left" wrapText="1"/>
    </xf>
    <xf numFmtId="0" fontId="0" fillId="0" borderId="6" xfId="0" applyBorder="1" applyAlignment="1">
      <alignment horizontal="left" wrapText="1"/>
    </xf>
    <xf numFmtId="0" fontId="0" fillId="0" borderId="10" xfId="0" applyBorder="1" applyAlignment="1">
      <alignment horizontal="left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left" vertical="center" wrapText="1"/>
    </xf>
    <xf numFmtId="0" fontId="0" fillId="0" borderId="55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62" xfId="0" applyBorder="1" applyAlignment="1">
      <alignment horizontal="center"/>
    </xf>
    <xf numFmtId="0" fontId="0" fillId="0" borderId="68" xfId="0" applyBorder="1" applyAlignment="1">
      <alignment horizontal="center"/>
    </xf>
    <xf numFmtId="0" fontId="1" fillId="0" borderId="64" xfId="0" applyFont="1" applyBorder="1" applyAlignment="1">
      <alignment horizontal="center"/>
    </xf>
    <xf numFmtId="0" fontId="1" fillId="0" borderId="69" xfId="0" applyFont="1" applyBorder="1" applyAlignment="1">
      <alignment horizontal="center"/>
    </xf>
    <xf numFmtId="0" fontId="0" fillId="0" borderId="53" xfId="0" applyBorder="1" applyAlignment="1">
      <alignment horizontal="center" vertical="center"/>
    </xf>
    <xf numFmtId="0" fontId="0" fillId="0" borderId="66" xfId="0" applyBorder="1" applyAlignment="1">
      <alignment horizontal="center" vertical="center"/>
    </xf>
    <xf numFmtId="0" fontId="0" fillId="0" borderId="54" xfId="0" applyBorder="1" applyAlignment="1">
      <alignment horizontal="center" vertical="center"/>
    </xf>
    <xf numFmtId="0" fontId="0" fillId="0" borderId="67" xfId="0" applyBorder="1" applyAlignment="1">
      <alignment horizontal="center" vertical="center"/>
    </xf>
    <xf numFmtId="0" fontId="0" fillId="0" borderId="12" xfId="0" applyBorder="1" applyAlignment="1">
      <alignment horizontal="center"/>
    </xf>
    <xf numFmtId="0" fontId="0" fillId="0" borderId="65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2" xfId="0" applyFill="1" applyBorder="1" applyAlignment="1">
      <alignment horizontal="center"/>
    </xf>
    <xf numFmtId="0" fontId="0" fillId="0" borderId="13" xfId="0" applyFill="1" applyBorder="1" applyAlignment="1">
      <alignment horizontal="center"/>
    </xf>
    <xf numFmtId="0" fontId="0" fillId="0" borderId="50" xfId="0" applyBorder="1" applyAlignment="1">
      <alignment horizontal="center"/>
    </xf>
    <xf numFmtId="0" fontId="0" fillId="0" borderId="51" xfId="0" applyBorder="1" applyAlignment="1">
      <alignment horizontal="center"/>
    </xf>
    <xf numFmtId="0" fontId="0" fillId="0" borderId="52" xfId="0" applyBorder="1" applyAlignment="1">
      <alignment horizontal="center"/>
    </xf>
    <xf numFmtId="0" fontId="0" fillId="0" borderId="59" xfId="0" applyBorder="1" applyAlignment="1">
      <alignment horizontal="left" vertical="center" wrapText="1"/>
    </xf>
    <xf numFmtId="0" fontId="0" fillId="0" borderId="8" xfId="0" applyBorder="1" applyAlignment="1">
      <alignment horizontal="left" vertical="center" wrapText="1"/>
    </xf>
    <xf numFmtId="0" fontId="0" fillId="0" borderId="60" xfId="0" applyBorder="1" applyAlignment="1">
      <alignment horizontal="left" vertical="center" wrapText="1"/>
    </xf>
    <xf numFmtId="0" fontId="0" fillId="0" borderId="56" xfId="0" applyBorder="1" applyAlignment="1">
      <alignment horizontal="left" vertical="center" wrapText="1"/>
    </xf>
    <xf numFmtId="0" fontId="0" fillId="0" borderId="0" xfId="0" applyBorder="1" applyAlignment="1">
      <alignment horizontal="left" vertical="center" wrapText="1"/>
    </xf>
    <xf numFmtId="0" fontId="0" fillId="0" borderId="57" xfId="0" applyBorder="1" applyAlignment="1">
      <alignment horizontal="left" vertical="center" wrapText="1"/>
    </xf>
    <xf numFmtId="0" fontId="0" fillId="0" borderId="23" xfId="0" applyBorder="1" applyAlignment="1">
      <alignment horizontal="left" vertical="center" wrapText="1"/>
    </xf>
    <xf numFmtId="0" fontId="0" fillId="0" borderId="24" xfId="0" applyBorder="1" applyAlignment="1">
      <alignment horizontal="left" vertical="center" wrapText="1"/>
    </xf>
    <xf numFmtId="0" fontId="0" fillId="0" borderId="58" xfId="0" applyBorder="1" applyAlignment="1">
      <alignment horizontal="left" vertical="center" wrapText="1"/>
    </xf>
    <xf numFmtId="49" fontId="0" fillId="0" borderId="0" xfId="0" applyNumberFormat="1" applyAlignment="1">
      <alignment horizontal="left"/>
    </xf>
    <xf numFmtId="0" fontId="0" fillId="0" borderId="0" xfId="0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1" fillId="0" borderId="63" xfId="0" applyFont="1" applyBorder="1" applyAlignment="1">
      <alignment horizontal="center"/>
    </xf>
    <xf numFmtId="0" fontId="0" fillId="3" borderId="55" xfId="0" applyFill="1" applyBorder="1" applyAlignment="1">
      <alignment horizontal="center"/>
    </xf>
    <xf numFmtId="0" fontId="0" fillId="3" borderId="15" xfId="0" applyFill="1" applyBorder="1" applyAlignment="1">
      <alignment horizontal="center"/>
    </xf>
    <xf numFmtId="0" fontId="2" fillId="0" borderId="21" xfId="0" applyFont="1" applyBorder="1" applyAlignment="1">
      <alignment horizontal="left" wrapText="1"/>
    </xf>
    <xf numFmtId="0" fontId="2" fillId="0" borderId="8" xfId="0" applyFont="1" applyBorder="1" applyAlignment="1">
      <alignment horizontal="left" wrapText="1"/>
    </xf>
    <xf numFmtId="0" fontId="2" fillId="0" borderId="9" xfId="0" applyFont="1" applyBorder="1" applyAlignment="1">
      <alignment horizontal="left" wrapText="1"/>
    </xf>
    <xf numFmtId="0" fontId="2" fillId="0" borderId="5" xfId="0" applyFont="1" applyBorder="1" applyAlignment="1">
      <alignment horizontal="left" wrapText="1"/>
    </xf>
    <xf numFmtId="0" fontId="2" fillId="0" borderId="6" xfId="0" applyFont="1" applyBorder="1" applyAlignment="1">
      <alignment horizontal="left" wrapText="1"/>
    </xf>
    <xf numFmtId="0" fontId="2" fillId="0" borderId="10" xfId="0" applyFont="1" applyBorder="1" applyAlignment="1">
      <alignment horizontal="left" wrapText="1"/>
    </xf>
    <xf numFmtId="0" fontId="3" fillId="0" borderId="42" xfId="1" applyBorder="1" applyAlignment="1" applyProtection="1">
      <alignment horizontal="left"/>
    </xf>
    <xf numFmtId="0" fontId="4" fillId="0" borderId="0" xfId="1" applyFont="1" applyAlignment="1" applyProtection="1">
      <alignment horizontal="left"/>
    </xf>
    <xf numFmtId="0" fontId="5" fillId="0" borderId="0" xfId="1" applyFont="1" applyAlignment="1" applyProtection="1">
      <alignment horizontal="left"/>
    </xf>
    <xf numFmtId="0" fontId="0" fillId="0" borderId="0" xfId="0" applyAlignment="1">
      <alignment horizontal="left" vertical="center"/>
    </xf>
    <xf numFmtId="0" fontId="0" fillId="0" borderId="0" xfId="0" applyAlignment="1">
      <alignment horizontal="left" wrapText="1"/>
    </xf>
    <xf numFmtId="14" fontId="1" fillId="0" borderId="0" xfId="0" applyNumberFormat="1" applyFont="1" applyAlignment="1">
      <alignment horizontal="center"/>
    </xf>
    <xf numFmtId="0" fontId="1" fillId="0" borderId="0" xfId="0" applyFont="1" applyAlignment="1"/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3.bin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O21"/>
  <sheetViews>
    <sheetView workbookViewId="0">
      <pane xSplit="2" ySplit="4" topLeftCell="AC5" activePane="bottomRight" state="frozen"/>
      <selection pane="topRight" activeCell="C1" sqref="C1"/>
      <selection pane="bottomLeft" activeCell="A5" sqref="A5"/>
      <selection pane="bottomRight" activeCell="AE18" sqref="AE17:AE18"/>
    </sheetView>
  </sheetViews>
  <sheetFormatPr baseColWidth="10" defaultRowHeight="14.4"/>
  <cols>
    <col min="3" max="3" width="11.5546875" style="93"/>
    <col min="33" max="33" width="13.33203125" bestFit="1" customWidth="1"/>
  </cols>
  <sheetData>
    <row r="1" spans="1:41" ht="14.4" customHeight="1">
      <c r="D1" s="93"/>
    </row>
    <row r="2" spans="1:41" ht="14.4" customHeight="1">
      <c r="B2" s="1">
        <f ca="1">TODAY()</f>
        <v>42452</v>
      </c>
      <c r="C2" s="97" t="s">
        <v>3</v>
      </c>
      <c r="D2" s="97" t="s">
        <v>5</v>
      </c>
      <c r="E2" s="97" t="s">
        <v>108</v>
      </c>
      <c r="F2" s="97" t="s">
        <v>109</v>
      </c>
      <c r="G2" s="97" t="s">
        <v>7</v>
      </c>
      <c r="H2" s="97" t="s">
        <v>8</v>
      </c>
      <c r="I2" s="97" t="s">
        <v>9</v>
      </c>
      <c r="J2" s="97" t="s">
        <v>10</v>
      </c>
      <c r="K2" s="97" t="s">
        <v>110</v>
      </c>
      <c r="L2" s="97" t="s">
        <v>13</v>
      </c>
      <c r="M2" s="97" t="s">
        <v>111</v>
      </c>
      <c r="N2" s="97" t="s">
        <v>12</v>
      </c>
      <c r="O2" s="97" t="s">
        <v>18</v>
      </c>
      <c r="P2" s="97" t="s">
        <v>15</v>
      </c>
      <c r="Q2" s="97" t="s">
        <v>112</v>
      </c>
      <c r="R2" s="97" t="s">
        <v>17</v>
      </c>
      <c r="S2" s="97" t="s">
        <v>90</v>
      </c>
      <c r="T2" s="97" t="s">
        <v>113</v>
      </c>
      <c r="U2" s="97" t="s">
        <v>55</v>
      </c>
      <c r="V2" s="97" t="s">
        <v>19</v>
      </c>
      <c r="W2" s="97" t="s">
        <v>20</v>
      </c>
      <c r="X2" s="97" t="s">
        <v>27</v>
      </c>
      <c r="Y2" s="97" t="s">
        <v>114</v>
      </c>
      <c r="Z2" s="97" t="s">
        <v>31</v>
      </c>
      <c r="AA2" s="97" t="s">
        <v>32</v>
      </c>
      <c r="AB2" s="97" t="s">
        <v>115</v>
      </c>
      <c r="AC2" s="97"/>
      <c r="AD2" s="97" t="s">
        <v>68</v>
      </c>
      <c r="AE2" s="97" t="s">
        <v>33</v>
      </c>
      <c r="AF2" s="97"/>
      <c r="AG2" s="97" t="s">
        <v>118</v>
      </c>
      <c r="AH2" s="97"/>
      <c r="AI2" s="97" t="s">
        <v>38</v>
      </c>
      <c r="AJ2" s="97" t="s">
        <v>39</v>
      </c>
      <c r="AK2" s="97"/>
      <c r="AL2" s="97"/>
      <c r="AM2" s="97"/>
      <c r="AN2" s="97"/>
      <c r="AO2" s="97"/>
    </row>
    <row r="3" spans="1:41" ht="14.4" customHeight="1">
      <c r="B3" s="1"/>
      <c r="C3" s="97"/>
      <c r="D3" s="97"/>
      <c r="E3" s="97"/>
      <c r="F3" s="97"/>
      <c r="G3" s="97"/>
      <c r="H3" s="97"/>
      <c r="I3" s="97"/>
      <c r="J3" s="97"/>
      <c r="K3" s="97"/>
      <c r="L3" s="97"/>
      <c r="M3" s="97"/>
      <c r="N3" s="97"/>
      <c r="O3" s="97"/>
      <c r="P3" s="97"/>
      <c r="Q3" s="97"/>
      <c r="R3" s="97"/>
      <c r="S3" s="97"/>
      <c r="T3" s="97"/>
      <c r="U3" s="97"/>
      <c r="V3" s="97"/>
      <c r="W3" s="97"/>
      <c r="X3" s="97"/>
      <c r="Y3" s="97"/>
      <c r="Z3" s="97"/>
      <c r="AA3" s="97"/>
      <c r="AB3" s="97"/>
      <c r="AC3" s="97"/>
      <c r="AD3" s="97"/>
      <c r="AE3" s="97"/>
      <c r="AF3" s="97"/>
      <c r="AG3" s="97"/>
      <c r="AH3" s="97"/>
      <c r="AI3" s="97"/>
      <c r="AJ3" s="97"/>
      <c r="AK3" s="97"/>
      <c r="AL3" s="97"/>
      <c r="AM3" s="97"/>
      <c r="AN3" s="97"/>
      <c r="AO3" s="97"/>
    </row>
    <row r="4" spans="1:41" ht="28.8">
      <c r="A4" s="8"/>
      <c r="B4" s="7"/>
      <c r="C4" s="97"/>
      <c r="D4" s="97"/>
      <c r="E4" s="97"/>
      <c r="F4" s="97"/>
      <c r="G4" s="97"/>
      <c r="H4" s="97"/>
      <c r="I4" s="97"/>
      <c r="J4" s="97"/>
      <c r="K4" s="97"/>
      <c r="L4" s="97"/>
      <c r="M4" s="97"/>
      <c r="N4" s="97"/>
      <c r="O4" s="97"/>
      <c r="P4" s="97"/>
      <c r="Q4" s="97"/>
      <c r="R4" s="97"/>
      <c r="S4" s="97"/>
      <c r="T4" s="97"/>
      <c r="U4" s="97"/>
      <c r="V4" s="97"/>
      <c r="W4" s="97"/>
      <c r="X4" s="97"/>
      <c r="Y4" s="97"/>
      <c r="Z4" s="97"/>
      <c r="AA4" s="97"/>
      <c r="AB4" s="95" t="s">
        <v>116</v>
      </c>
      <c r="AC4" s="95" t="s">
        <v>48</v>
      </c>
      <c r="AD4" s="97"/>
      <c r="AE4" s="94" t="s">
        <v>34</v>
      </c>
      <c r="AF4" s="94" t="s">
        <v>117</v>
      </c>
      <c r="AG4" s="94" t="s">
        <v>96</v>
      </c>
      <c r="AH4" s="94" t="s">
        <v>47</v>
      </c>
      <c r="AI4" s="97"/>
      <c r="AJ4" s="94" t="s">
        <v>40</v>
      </c>
      <c r="AK4" s="94" t="s">
        <v>41</v>
      </c>
      <c r="AL4" s="94" t="s">
        <v>42</v>
      </c>
      <c r="AM4" s="94" t="s">
        <v>43</v>
      </c>
      <c r="AN4" s="94" t="s">
        <v>44</v>
      </c>
      <c r="AO4" s="94" t="s">
        <v>45</v>
      </c>
    </row>
    <row r="5" spans="1:41" s="93" customFormat="1">
      <c r="A5" s="141" t="s">
        <v>0</v>
      </c>
      <c r="B5" s="94" t="s">
        <v>119</v>
      </c>
      <c r="C5" s="92" t="str">
        <f>'Fiche patient'!B5</f>
        <v/>
      </c>
      <c r="D5" s="92">
        <f>'Fiche patient'!B6</f>
        <v>0</v>
      </c>
      <c r="E5" s="92">
        <f>'Fiche patient'!B7</f>
        <v>0</v>
      </c>
      <c r="F5" s="158">
        <f>'Fiche patient'!B8</f>
        <v>0</v>
      </c>
      <c r="G5" s="92">
        <f>'Fiche patient'!B9</f>
        <v>0</v>
      </c>
      <c r="H5" s="92">
        <f>'Fiche patient'!B10</f>
        <v>0</v>
      </c>
      <c r="I5" s="92">
        <f>'Fiche patient'!B11</f>
        <v>0</v>
      </c>
      <c r="J5" s="92">
        <f>'Fiche patient'!B12</f>
        <v>0</v>
      </c>
      <c r="K5" s="92">
        <f>'Fiche patient'!G3</f>
        <v>0</v>
      </c>
      <c r="L5" s="92">
        <f>'Fiche patient'!E4</f>
        <v>0</v>
      </c>
      <c r="M5" s="92">
        <f>'Fiche patient'!E5</f>
        <v>0</v>
      </c>
      <c r="N5" s="92">
        <f>'Fiche patient'!G4</f>
        <v>0</v>
      </c>
      <c r="O5" s="92">
        <f>'Fiche patient'!G5</f>
        <v>0</v>
      </c>
      <c r="P5" s="93" t="str">
        <f>'Fiche patient'!E9</f>
        <v/>
      </c>
      <c r="Q5" s="93">
        <f>'Fiche patient'!E10</f>
        <v>0</v>
      </c>
      <c r="R5" s="93">
        <f>'Fiche patient'!E11</f>
        <v>0</v>
      </c>
      <c r="S5" s="93">
        <f>'Fiche patient'!E12</f>
        <v>0</v>
      </c>
      <c r="T5" s="93">
        <f>'Fiche patient'!E15</f>
        <v>0</v>
      </c>
      <c r="U5" s="93">
        <f>'Fiche patient'!E17</f>
        <v>0</v>
      </c>
      <c r="V5" s="93" t="str">
        <f>'Fiche patient'!E18</f>
        <v/>
      </c>
      <c r="W5" s="93">
        <f>'Fiche patient'!E19</f>
        <v>0</v>
      </c>
      <c r="X5" s="93">
        <f>'Fiche patient'!E26</f>
        <v>0</v>
      </c>
      <c r="Y5" s="93">
        <f>'Fiche patient'!E27</f>
        <v>0</v>
      </c>
      <c r="Z5" s="93">
        <f>'Fiche patient'!E28</f>
        <v>0</v>
      </c>
      <c r="AA5" s="93">
        <f>'Fiche patient'!E29</f>
        <v>0</v>
      </c>
      <c r="AB5" s="93">
        <f>'Fiche patient'!E31</f>
        <v>0</v>
      </c>
      <c r="AC5" s="93">
        <f>'Fiche patient'!E34</f>
        <v>0</v>
      </c>
      <c r="AD5" s="93">
        <f>'Fiche patient'!E36</f>
        <v>0</v>
      </c>
      <c r="AE5" s="93">
        <f>'Fiche patient'!E37</f>
        <v>0</v>
      </c>
      <c r="AF5" s="93">
        <f>'Fiche patient'!E38</f>
        <v>0</v>
      </c>
      <c r="AG5" s="93">
        <f>'Fiche patient'!E39</f>
        <v>0</v>
      </c>
      <c r="AH5" s="93" t="str">
        <f>'Fiche patient'!E40</f>
        <v/>
      </c>
      <c r="AI5" s="93">
        <f>'Fiche patient'!E42</f>
        <v>0</v>
      </c>
      <c r="AJ5" s="93">
        <f>'Fiche patient'!E43</f>
        <v>0</v>
      </c>
      <c r="AK5" s="93">
        <f>'Fiche patient'!E44</f>
        <v>0</v>
      </c>
      <c r="AL5" s="93">
        <f>'Fiche patient'!E45</f>
        <v>0</v>
      </c>
      <c r="AM5" s="93">
        <f>'Fiche patient'!E46</f>
        <v>0</v>
      </c>
      <c r="AN5" s="93">
        <f>'Fiche patient'!E47</f>
        <v>0</v>
      </c>
      <c r="AO5" s="93">
        <f>'Fiche patient'!E48</f>
        <v>0</v>
      </c>
    </row>
    <row r="6" spans="1:41" s="93" customFormat="1">
      <c r="A6" s="141"/>
      <c r="B6" s="92" t="s">
        <v>29</v>
      </c>
      <c r="P6" s="93" t="str">
        <f>'Fiche patient'!F9</f>
        <v/>
      </c>
      <c r="Q6" s="93">
        <f>'Fiche patient'!F10</f>
        <v>0</v>
      </c>
      <c r="R6" s="93">
        <f>'Fiche patient'!F11</f>
        <v>0</v>
      </c>
      <c r="S6" s="93">
        <f>'Fiche patient'!F12</f>
        <v>0</v>
      </c>
      <c r="T6" s="93">
        <f>'Fiche patient'!G15</f>
        <v>0</v>
      </c>
      <c r="U6" s="93">
        <f>'Fiche patient'!G17</f>
        <v>0</v>
      </c>
      <c r="V6" s="93">
        <f>'Fiche patient'!G18</f>
        <v>0</v>
      </c>
      <c r="W6" s="93">
        <f>'Fiche patient'!G19</f>
        <v>0</v>
      </c>
      <c r="X6" s="93">
        <f>'Fiche patient'!G26</f>
        <v>0</v>
      </c>
      <c r="Y6" s="93">
        <f>'Fiche patient'!G27</f>
        <v>0</v>
      </c>
      <c r="Z6" s="93">
        <f>'Fiche patient'!G28</f>
        <v>0</v>
      </c>
      <c r="AA6" s="93">
        <f>'Fiche patient'!G29</f>
        <v>0</v>
      </c>
      <c r="AB6" s="93">
        <f>'Fiche patient'!G31</f>
        <v>0</v>
      </c>
      <c r="AC6" s="93">
        <f>'Fiche patient'!G34</f>
        <v>0</v>
      </c>
      <c r="AD6" s="93">
        <f>'Fiche patient'!G36</f>
        <v>0</v>
      </c>
      <c r="AE6" s="93">
        <f>'Fiche patient'!G37</f>
        <v>0</v>
      </c>
      <c r="AF6" s="93">
        <f>'Fiche patient'!G38</f>
        <v>0</v>
      </c>
      <c r="AG6" s="93">
        <f>'Fiche patient'!G39</f>
        <v>0</v>
      </c>
      <c r="AH6" s="93" t="str">
        <f>'Fiche patient'!G40</f>
        <v/>
      </c>
      <c r="AI6" s="93">
        <f>'Fiche patient'!G42</f>
        <v>0</v>
      </c>
      <c r="AJ6" s="93">
        <f>'Fiche patient'!G43</f>
        <v>0</v>
      </c>
      <c r="AK6" s="93">
        <f>'Fiche patient'!G44</f>
        <v>0</v>
      </c>
      <c r="AL6" s="93">
        <f>'Fiche patient'!G45</f>
        <v>0</v>
      </c>
      <c r="AM6" s="93">
        <f>'Fiche patient'!G46</f>
        <v>0</v>
      </c>
      <c r="AN6" s="93">
        <f>'Fiche patient'!G47</f>
        <v>0</v>
      </c>
      <c r="AO6" s="93">
        <f>'Fiche patient'!G48</f>
        <v>0</v>
      </c>
    </row>
    <row r="8" spans="1:41">
      <c r="E8" s="159"/>
    </row>
    <row r="17" spans="2:2">
      <c r="B17" s="57"/>
    </row>
    <row r="18" spans="2:2">
      <c r="B18" s="57"/>
    </row>
    <row r="19" spans="2:2">
      <c r="B19" s="57"/>
    </row>
    <row r="20" spans="2:2">
      <c r="B20" s="57"/>
    </row>
    <row r="21" spans="2:2">
      <c r="B21" s="57"/>
    </row>
  </sheetData>
  <mergeCells count="32">
    <mergeCell ref="L2:L4"/>
    <mergeCell ref="M2:M4"/>
    <mergeCell ref="N2:N4"/>
    <mergeCell ref="O2:O4"/>
    <mergeCell ref="A5:A6"/>
    <mergeCell ref="AJ2:AO3"/>
    <mergeCell ref="AI2:AI4"/>
    <mergeCell ref="AG2:AH3"/>
    <mergeCell ref="AE2:AF3"/>
    <mergeCell ref="AA2:AA4"/>
    <mergeCell ref="P2:P4"/>
    <mergeCell ref="Q2:Q4"/>
    <mergeCell ref="R2:R4"/>
    <mergeCell ref="S2:S4"/>
    <mergeCell ref="T2:T4"/>
    <mergeCell ref="AB2:AC3"/>
    <mergeCell ref="AD2:AD4"/>
    <mergeCell ref="U2:U4"/>
    <mergeCell ref="V2:V4"/>
    <mergeCell ref="W2:W4"/>
    <mergeCell ref="X2:X4"/>
    <mergeCell ref="I2:I4"/>
    <mergeCell ref="J2:J4"/>
    <mergeCell ref="K2:K4"/>
    <mergeCell ref="Y2:Y4"/>
    <mergeCell ref="Z2:Z4"/>
    <mergeCell ref="C2:C4"/>
    <mergeCell ref="D2:D4"/>
    <mergeCell ref="E2:E4"/>
    <mergeCell ref="F2:F4"/>
    <mergeCell ref="G2:G4"/>
    <mergeCell ref="H2:H4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Q197"/>
  <sheetViews>
    <sheetView tabSelected="1" zoomScaleNormal="100" zoomScalePageLayoutView="85" workbookViewId="0">
      <selection activeCell="K7" sqref="K7"/>
    </sheetView>
  </sheetViews>
  <sheetFormatPr baseColWidth="10" defaultRowHeight="14.4"/>
  <cols>
    <col min="1" max="1" width="15.6640625" bestFit="1" customWidth="1"/>
    <col min="3" max="3" width="10.109375" customWidth="1"/>
    <col min="4" max="4" width="13" customWidth="1"/>
    <col min="5" max="5" width="10.33203125" customWidth="1"/>
    <col min="6" max="6" width="11.21875" bestFit="1" customWidth="1"/>
    <col min="7" max="7" width="10.33203125" customWidth="1"/>
    <col min="8" max="8" width="9" customWidth="1"/>
    <col min="9" max="9" width="8.44140625" customWidth="1"/>
    <col min="10" max="10" width="7.6640625" customWidth="1"/>
    <col min="11" max="11" width="7.109375" customWidth="1"/>
    <col min="13" max="13" width="11.5546875" customWidth="1"/>
  </cols>
  <sheetData>
    <row r="1" spans="1:17" ht="15.6" thickTop="1" thickBot="1">
      <c r="A1" s="31" t="s">
        <v>103</v>
      </c>
      <c r="C1" t="s">
        <v>92</v>
      </c>
      <c r="D1" t="s">
        <v>93</v>
      </c>
      <c r="E1" s="140"/>
      <c r="F1" s="140"/>
      <c r="G1" s="140"/>
      <c r="H1" s="140"/>
      <c r="J1" s="140"/>
      <c r="K1" s="140"/>
      <c r="M1" s="128" t="s">
        <v>91</v>
      </c>
      <c r="N1" s="129"/>
      <c r="O1" s="129"/>
      <c r="P1" s="130"/>
    </row>
    <row r="2" spans="1:17" ht="15.6" thickTop="1" thickBot="1">
      <c r="A2" t="s">
        <v>0</v>
      </c>
      <c r="D2" t="s">
        <v>94</v>
      </c>
      <c r="E2" s="140"/>
      <c r="F2" s="140"/>
      <c r="G2" s="140"/>
      <c r="H2" s="140"/>
      <c r="M2" s="69" t="s">
        <v>104</v>
      </c>
      <c r="N2" s="72" t="s">
        <v>26</v>
      </c>
      <c r="O2" s="72" t="s">
        <v>105</v>
      </c>
      <c r="P2" s="68" t="s">
        <v>106</v>
      </c>
    </row>
    <row r="3" spans="1:17">
      <c r="A3" t="s">
        <v>1</v>
      </c>
      <c r="D3" t="s">
        <v>11</v>
      </c>
      <c r="I3" s="7"/>
      <c r="J3" s="7"/>
      <c r="K3" s="7"/>
      <c r="M3" s="70"/>
      <c r="N3" s="74"/>
      <c r="O3" s="28"/>
      <c r="P3" s="18"/>
    </row>
    <row r="4" spans="1:17">
      <c r="A4" t="s">
        <v>2</v>
      </c>
      <c r="B4" s="1"/>
      <c r="D4" t="s">
        <v>13</v>
      </c>
      <c r="F4" t="s">
        <v>12</v>
      </c>
      <c r="I4" s="12"/>
      <c r="M4" s="70"/>
      <c r="N4" s="74"/>
      <c r="O4" s="28"/>
      <c r="P4" s="18"/>
    </row>
    <row r="5" spans="1:17">
      <c r="A5" t="s">
        <v>3</v>
      </c>
      <c r="B5" s="2" t="str">
        <f>IF(B4="","",ROUND((('Page acceuil (2)'!B2-B4)/365),0))</f>
        <v/>
      </c>
      <c r="C5" s="1"/>
      <c r="D5" t="s">
        <v>14</v>
      </c>
      <c r="F5" t="s">
        <v>18</v>
      </c>
      <c r="I5" s="12"/>
      <c r="J5" s="89"/>
      <c r="K5" s="89"/>
      <c r="M5" s="70"/>
      <c r="N5" s="74"/>
      <c r="O5" s="28"/>
      <c r="P5" s="18"/>
    </row>
    <row r="6" spans="1:17" ht="15" thickBot="1">
      <c r="A6" t="s">
        <v>5</v>
      </c>
      <c r="D6" t="s">
        <v>67</v>
      </c>
      <c r="G6" s="17"/>
      <c r="I6" s="12"/>
      <c r="J6" s="89"/>
      <c r="K6" s="89"/>
      <c r="M6" s="70"/>
      <c r="N6" s="74"/>
      <c r="O6" s="28"/>
      <c r="P6" s="18"/>
    </row>
    <row r="7" spans="1:17" ht="15" thickBot="1">
      <c r="A7" t="s">
        <v>4</v>
      </c>
      <c r="D7" s="39"/>
      <c r="E7" s="48" t="s">
        <v>28</v>
      </c>
      <c r="F7" s="49" t="s">
        <v>29</v>
      </c>
      <c r="G7" s="88"/>
      <c r="I7" s="12"/>
      <c r="J7" s="1"/>
      <c r="K7" s="1"/>
      <c r="M7" s="71"/>
      <c r="N7" s="75"/>
      <c r="O7" s="73"/>
      <c r="P7" s="67"/>
    </row>
    <row r="8" spans="1:17" ht="15" thickTop="1">
      <c r="A8" t="s">
        <v>6</v>
      </c>
      <c r="B8" s="1"/>
      <c r="D8" s="40" t="s">
        <v>89</v>
      </c>
      <c r="E8" s="37"/>
      <c r="F8" s="41"/>
      <c r="G8" s="51"/>
      <c r="I8" s="50"/>
      <c r="J8" s="50"/>
      <c r="M8" s="76" t="s">
        <v>107</v>
      </c>
      <c r="N8" s="77"/>
      <c r="O8" s="77"/>
      <c r="P8" s="77"/>
      <c r="Q8" s="78"/>
    </row>
    <row r="9" spans="1:17">
      <c r="A9" t="s">
        <v>7</v>
      </c>
      <c r="D9" s="42" t="s">
        <v>15</v>
      </c>
      <c r="E9" s="38" t="str">
        <f>IF($E$6=0,"",E8/($E$6*$E$6))</f>
        <v/>
      </c>
      <c r="F9" s="55" t="str">
        <f>IF($E$6=0,"",F8/($E$6*$E$6))</f>
        <v/>
      </c>
      <c r="G9" s="52"/>
      <c r="I9" s="51"/>
      <c r="J9" s="51"/>
      <c r="M9" s="131"/>
      <c r="N9" s="132"/>
      <c r="O9" s="132"/>
      <c r="P9" s="132"/>
      <c r="Q9" s="133"/>
    </row>
    <row r="10" spans="1:17">
      <c r="A10" t="s">
        <v>8</v>
      </c>
      <c r="D10" s="40" t="s">
        <v>16</v>
      </c>
      <c r="E10" s="21"/>
      <c r="F10" s="44"/>
      <c r="G10" s="17"/>
      <c r="I10" s="52"/>
      <c r="J10" s="52"/>
      <c r="M10" s="134"/>
      <c r="N10" s="135"/>
      <c r="O10" s="135"/>
      <c r="P10" s="135"/>
      <c r="Q10" s="136"/>
    </row>
    <row r="11" spans="1:17">
      <c r="A11" t="s">
        <v>9</v>
      </c>
      <c r="D11" s="42" t="s">
        <v>17</v>
      </c>
      <c r="E11" s="27"/>
      <c r="F11" s="43"/>
      <c r="G11" s="17"/>
      <c r="I11" s="17"/>
      <c r="J11" s="17"/>
      <c r="M11" s="134"/>
      <c r="N11" s="135"/>
      <c r="O11" s="135"/>
      <c r="P11" s="135"/>
      <c r="Q11" s="136"/>
    </row>
    <row r="12" spans="1:17" ht="15" thickBot="1">
      <c r="A12" t="s">
        <v>10</v>
      </c>
      <c r="D12" s="45" t="s">
        <v>90</v>
      </c>
      <c r="E12" s="46"/>
      <c r="F12" s="47"/>
      <c r="G12" s="17"/>
      <c r="I12" s="17"/>
      <c r="J12" s="17"/>
      <c r="M12" s="137"/>
      <c r="N12" s="138"/>
      <c r="O12" s="138"/>
      <c r="P12" s="138"/>
      <c r="Q12" s="139"/>
    </row>
    <row r="13" spans="1:17" ht="15" thickBot="1">
      <c r="A13" s="31"/>
      <c r="C13" s="153"/>
      <c r="D13" s="153"/>
      <c r="E13" s="153"/>
      <c r="F13" s="153"/>
      <c r="G13" s="153"/>
      <c r="H13" s="153"/>
    </row>
    <row r="14" spans="1:17" ht="15" thickTop="1">
      <c r="A14" s="14"/>
      <c r="B14" s="15"/>
      <c r="C14" s="15"/>
      <c r="D14" s="22"/>
      <c r="E14" s="144" t="s">
        <v>28</v>
      </c>
      <c r="F14" s="117"/>
      <c r="G14" s="117" t="s">
        <v>29</v>
      </c>
      <c r="H14" s="118"/>
      <c r="I14" s="50"/>
      <c r="J14" s="50"/>
    </row>
    <row r="15" spans="1:17">
      <c r="A15" s="147" t="s">
        <v>54</v>
      </c>
      <c r="B15" s="148"/>
      <c r="C15" s="148"/>
      <c r="D15" s="149"/>
      <c r="E15" s="119"/>
      <c r="F15" s="142"/>
      <c r="G15" s="119"/>
      <c r="H15" s="120"/>
      <c r="I15" s="53"/>
      <c r="J15" s="53"/>
    </row>
    <row r="16" spans="1:17" ht="18" customHeight="1">
      <c r="A16" s="150"/>
      <c r="B16" s="151"/>
      <c r="C16" s="151"/>
      <c r="D16" s="152"/>
      <c r="E16" s="121"/>
      <c r="F16" s="143"/>
      <c r="G16" s="121"/>
      <c r="H16" s="122"/>
      <c r="I16" s="53"/>
      <c r="J16" s="53"/>
    </row>
    <row r="17" spans="1:15">
      <c r="A17" s="19" t="s">
        <v>55</v>
      </c>
      <c r="B17" s="20"/>
      <c r="C17" s="20"/>
      <c r="D17" s="21"/>
      <c r="E17" s="113"/>
      <c r="F17" s="125"/>
      <c r="G17" s="123"/>
      <c r="H17" s="114"/>
      <c r="I17" s="17"/>
      <c r="J17" s="17"/>
    </row>
    <row r="18" spans="1:15">
      <c r="A18" s="19" t="s">
        <v>19</v>
      </c>
      <c r="B18" s="20"/>
      <c r="C18" s="20"/>
      <c r="D18" s="21"/>
      <c r="E18" s="113" t="str">
        <f t="shared" ref="E17:E18" si="0">IF($E$15="Non","Non","")</f>
        <v/>
      </c>
      <c r="F18" s="125"/>
      <c r="G18" s="123"/>
      <c r="H18" s="114"/>
      <c r="I18" s="17"/>
      <c r="J18" s="17"/>
    </row>
    <row r="19" spans="1:15">
      <c r="A19" s="19" t="s">
        <v>20</v>
      </c>
      <c r="B19" s="20"/>
      <c r="C19" s="20"/>
      <c r="D19" s="21"/>
      <c r="E19" s="113"/>
      <c r="F19" s="125"/>
      <c r="G19" s="123"/>
      <c r="H19" s="114"/>
      <c r="I19" s="17"/>
      <c r="J19" s="17"/>
    </row>
    <row r="20" spans="1:15">
      <c r="A20" s="19" t="s">
        <v>21</v>
      </c>
      <c r="B20" s="20"/>
      <c r="C20" s="20"/>
      <c r="D20" s="21"/>
      <c r="E20" s="145"/>
      <c r="F20" s="146"/>
      <c r="G20" s="126" t="str">
        <f t="shared" ref="G20:G24" si="1">IF($H$15="Non","Non","")</f>
        <v/>
      </c>
      <c r="H20" s="127"/>
      <c r="I20" s="90"/>
      <c r="J20" s="90"/>
      <c r="K20" s="89"/>
      <c r="L20" s="89"/>
      <c r="M20" s="89"/>
      <c r="N20" s="89"/>
      <c r="O20" s="89"/>
    </row>
    <row r="21" spans="1:15">
      <c r="A21" s="19" t="s">
        <v>23</v>
      </c>
      <c r="B21" s="20"/>
      <c r="C21" s="20"/>
      <c r="D21" s="21"/>
      <c r="E21" s="145"/>
      <c r="F21" s="146"/>
      <c r="G21" s="126" t="str">
        <f t="shared" si="1"/>
        <v/>
      </c>
      <c r="H21" s="127"/>
      <c r="I21" s="90"/>
      <c r="J21" s="90"/>
      <c r="K21" s="89"/>
      <c r="L21" s="89"/>
      <c r="M21" s="89"/>
      <c r="N21" s="89"/>
      <c r="O21" s="89"/>
    </row>
    <row r="22" spans="1:15">
      <c r="A22" s="19" t="s">
        <v>22</v>
      </c>
      <c r="B22" s="20"/>
      <c r="C22" s="20"/>
      <c r="D22" s="21"/>
      <c r="E22" s="145"/>
      <c r="F22" s="146"/>
      <c r="G22" s="126" t="str">
        <f t="shared" si="1"/>
        <v/>
      </c>
      <c r="H22" s="127"/>
      <c r="I22" s="90"/>
      <c r="J22" s="90"/>
      <c r="K22" s="89"/>
      <c r="L22" s="89"/>
      <c r="M22" s="89"/>
      <c r="N22" s="89"/>
      <c r="O22" s="89"/>
    </row>
    <row r="23" spans="1:15">
      <c r="A23" s="19" t="s">
        <v>24</v>
      </c>
      <c r="B23" s="20"/>
      <c r="C23" s="20"/>
      <c r="D23" s="21" t="s">
        <v>53</v>
      </c>
      <c r="E23" s="145"/>
      <c r="F23" s="146"/>
      <c r="G23" s="126" t="str">
        <f t="shared" si="1"/>
        <v/>
      </c>
      <c r="H23" s="127"/>
      <c r="I23" s="90"/>
      <c r="J23" s="90"/>
      <c r="K23" s="89"/>
      <c r="L23" s="89"/>
      <c r="M23" s="89"/>
      <c r="N23" s="89"/>
      <c r="O23" s="89"/>
    </row>
    <row r="24" spans="1:15">
      <c r="A24" s="19" t="s">
        <v>25</v>
      </c>
      <c r="B24" s="20"/>
      <c r="C24" s="20"/>
      <c r="D24" s="21"/>
      <c r="E24" s="145"/>
      <c r="F24" s="146"/>
      <c r="G24" s="126" t="str">
        <f t="shared" si="1"/>
        <v/>
      </c>
      <c r="H24" s="127"/>
      <c r="I24" s="90"/>
      <c r="J24" s="90"/>
      <c r="K24" s="89"/>
      <c r="L24" s="89"/>
      <c r="M24" s="89"/>
      <c r="N24" s="89"/>
      <c r="O24" s="89"/>
    </row>
    <row r="25" spans="1:15">
      <c r="A25" s="19" t="s">
        <v>26</v>
      </c>
      <c r="B25" s="20"/>
      <c r="C25" s="20"/>
      <c r="D25" s="21"/>
      <c r="E25" s="113"/>
      <c r="F25" s="125"/>
      <c r="G25" s="123"/>
      <c r="H25" s="114"/>
      <c r="I25" s="17"/>
      <c r="J25" s="17"/>
    </row>
    <row r="26" spans="1:15">
      <c r="A26" s="24" t="s">
        <v>27</v>
      </c>
      <c r="B26" s="17"/>
      <c r="C26" s="17"/>
      <c r="D26" s="26"/>
      <c r="E26" s="113"/>
      <c r="F26" s="125"/>
      <c r="G26" s="123"/>
      <c r="H26" s="114"/>
      <c r="I26" s="17"/>
      <c r="J26" s="17"/>
    </row>
    <row r="27" spans="1:15">
      <c r="A27" s="29" t="s">
        <v>30</v>
      </c>
      <c r="B27" s="20"/>
      <c r="C27" s="20"/>
      <c r="D27" s="21"/>
      <c r="E27" s="113"/>
      <c r="F27" s="125"/>
      <c r="G27" s="123"/>
      <c r="H27" s="114"/>
      <c r="I27" s="17"/>
      <c r="J27" s="17"/>
    </row>
    <row r="28" spans="1:15">
      <c r="A28" s="24" t="s">
        <v>31</v>
      </c>
      <c r="B28" s="17"/>
      <c r="C28" s="17"/>
      <c r="D28" s="27"/>
      <c r="E28" s="113"/>
      <c r="F28" s="125"/>
      <c r="G28" s="123"/>
      <c r="H28" s="114"/>
      <c r="I28" s="17"/>
      <c r="J28" s="17"/>
    </row>
    <row r="29" spans="1:15">
      <c r="A29" s="30" t="s">
        <v>32</v>
      </c>
      <c r="B29" s="20"/>
      <c r="C29" s="20"/>
      <c r="D29" s="21"/>
      <c r="E29" s="113"/>
      <c r="F29" s="125"/>
      <c r="G29" s="123"/>
      <c r="H29" s="114"/>
      <c r="I29" s="17"/>
      <c r="J29" s="17"/>
    </row>
    <row r="30" spans="1:15">
      <c r="A30" s="24" t="s">
        <v>46</v>
      </c>
      <c r="B30" s="17"/>
      <c r="C30" s="17"/>
      <c r="D30" s="27"/>
      <c r="E30" s="113"/>
      <c r="F30" s="125"/>
      <c r="G30" s="123"/>
      <c r="H30" s="114"/>
      <c r="I30" s="17"/>
      <c r="J30" s="17"/>
    </row>
    <row r="31" spans="1:15">
      <c r="A31" s="30" t="s">
        <v>47</v>
      </c>
      <c r="B31" s="20"/>
      <c r="C31" s="20"/>
      <c r="D31" s="21"/>
      <c r="E31" s="113">
        <f>F74</f>
        <v>0</v>
      </c>
      <c r="F31" s="125"/>
      <c r="G31" s="123">
        <f>H74</f>
        <v>0</v>
      </c>
      <c r="H31" s="114"/>
      <c r="I31" s="17"/>
      <c r="J31" s="17"/>
    </row>
    <row r="32" spans="1:15">
      <c r="A32" s="25" t="s">
        <v>48</v>
      </c>
      <c r="B32" s="17"/>
      <c r="C32" s="17"/>
      <c r="D32" s="27"/>
      <c r="E32" s="113" t="str">
        <f>F75</f>
        <v/>
      </c>
      <c r="F32" s="125"/>
      <c r="G32" s="123" t="str">
        <f>H75</f>
        <v/>
      </c>
      <c r="H32" s="114"/>
      <c r="I32" s="17"/>
      <c r="J32" s="17"/>
    </row>
    <row r="33" spans="1:15">
      <c r="A33" s="29" t="s">
        <v>49</v>
      </c>
      <c r="B33" s="20"/>
      <c r="C33" s="20"/>
      <c r="D33" s="21"/>
      <c r="E33" s="113" t="s">
        <v>53</v>
      </c>
      <c r="F33" s="125"/>
      <c r="G33" s="123"/>
      <c r="H33" s="114"/>
      <c r="I33" s="17"/>
      <c r="J33" s="17"/>
    </row>
    <row r="34" spans="1:15">
      <c r="A34" s="25" t="s">
        <v>47</v>
      </c>
      <c r="B34" s="17"/>
      <c r="C34" s="17"/>
      <c r="D34" s="27"/>
      <c r="E34" s="113">
        <f>C108</f>
        <v>0</v>
      </c>
      <c r="F34" s="125"/>
      <c r="G34" s="123">
        <f>D108</f>
        <v>0</v>
      </c>
      <c r="H34" s="114"/>
      <c r="I34" s="90"/>
      <c r="J34" s="90"/>
      <c r="K34" s="89"/>
      <c r="L34" s="89"/>
      <c r="M34" s="89"/>
      <c r="N34" s="89"/>
      <c r="O34" s="89"/>
    </row>
    <row r="35" spans="1:15" ht="18">
      <c r="A35" s="33" t="s">
        <v>33</v>
      </c>
      <c r="B35" s="20"/>
      <c r="C35" s="20"/>
      <c r="D35" s="20"/>
      <c r="E35" s="113"/>
      <c r="F35" s="125"/>
      <c r="G35" s="113"/>
      <c r="H35" s="114"/>
      <c r="I35" s="90"/>
      <c r="J35" s="90"/>
      <c r="K35" s="89"/>
      <c r="L35" s="89"/>
      <c r="M35" s="89"/>
      <c r="N35" s="89"/>
      <c r="O35" s="89"/>
    </row>
    <row r="36" spans="1:15">
      <c r="A36" s="19" t="s">
        <v>34</v>
      </c>
      <c r="B36" s="20"/>
      <c r="C36" s="20"/>
      <c r="D36" s="20"/>
      <c r="E36" s="113"/>
      <c r="F36" s="125"/>
      <c r="G36" s="113"/>
      <c r="H36" s="114"/>
      <c r="I36" s="90"/>
      <c r="J36" s="90"/>
      <c r="K36" s="89"/>
      <c r="L36" s="89"/>
      <c r="M36" s="89"/>
      <c r="N36" s="89"/>
      <c r="O36" s="89"/>
    </row>
    <row r="37" spans="1:15">
      <c r="A37" s="16" t="s">
        <v>35</v>
      </c>
      <c r="E37" s="113"/>
      <c r="F37" s="125"/>
      <c r="G37" s="113"/>
      <c r="H37" s="114"/>
      <c r="I37" s="90"/>
      <c r="J37" s="90"/>
      <c r="K37" s="89"/>
      <c r="L37" s="89"/>
      <c r="M37" s="89"/>
      <c r="N37" s="89"/>
      <c r="O37" s="89"/>
    </row>
    <row r="38" spans="1:15">
      <c r="A38" s="29" t="s">
        <v>36</v>
      </c>
      <c r="B38" s="20"/>
      <c r="C38" s="20"/>
      <c r="D38" s="20"/>
      <c r="E38" s="113"/>
      <c r="F38" s="125"/>
      <c r="G38" s="113"/>
      <c r="H38" s="114"/>
      <c r="I38" s="90"/>
      <c r="J38" s="90"/>
      <c r="K38" s="89"/>
      <c r="L38" s="89"/>
      <c r="M38" s="89"/>
      <c r="N38" s="89"/>
      <c r="O38" s="89"/>
    </row>
    <row r="39" spans="1:15">
      <c r="A39" s="32" t="s">
        <v>37</v>
      </c>
      <c r="B39" s="8" t="s">
        <v>96</v>
      </c>
      <c r="C39" s="5"/>
      <c r="E39" s="119"/>
      <c r="F39" s="142"/>
      <c r="G39" s="119"/>
      <c r="H39" s="120"/>
      <c r="I39" s="91"/>
      <c r="J39" s="91"/>
      <c r="K39" s="89"/>
      <c r="L39" s="89"/>
      <c r="M39" s="89"/>
      <c r="N39" s="89"/>
      <c r="O39" s="89"/>
    </row>
    <row r="40" spans="1:15">
      <c r="A40" s="32"/>
      <c r="B40" s="8" t="s">
        <v>47</v>
      </c>
      <c r="C40" s="5"/>
      <c r="E40" s="121" t="str">
        <f>IF(E39="Aucune dyspnée",0,IF(E39="légère dyspnée",1,IF(E39="modéré dyspnée",2,IF(E39="sévère dyspnée",3,IF(E39="très sévère dyspnée",4,IF(E39="","","Erreur"))))))</f>
        <v/>
      </c>
      <c r="F40" s="143"/>
      <c r="G40" s="121" t="str">
        <f>IF(G39="Aucune dyspnée",0,IF(G39="légère dyspnée",1,IF(G39="modéré dyspnée",2,IF(G39="sévère dyspnée",3,IF(G39="très sévère dyspnée",4,IF(G39="","","Erreur"))))))</f>
        <v/>
      </c>
      <c r="H40" s="122"/>
      <c r="I40" s="91"/>
      <c r="J40" s="91"/>
      <c r="K40" s="89"/>
      <c r="L40" s="89"/>
      <c r="M40" s="89"/>
      <c r="N40" s="89"/>
      <c r="O40" s="89"/>
    </row>
    <row r="41" spans="1:15">
      <c r="A41" s="19" t="s">
        <v>38</v>
      </c>
      <c r="B41" s="20"/>
      <c r="C41" s="20"/>
      <c r="D41" s="20"/>
      <c r="E41" s="113"/>
      <c r="F41" s="125"/>
      <c r="G41" s="113"/>
      <c r="H41" s="114"/>
      <c r="I41" s="90"/>
      <c r="J41" s="90"/>
      <c r="K41" s="89"/>
      <c r="L41" s="89"/>
      <c r="M41" s="89"/>
      <c r="N41" s="89"/>
      <c r="O41" s="89"/>
    </row>
    <row r="42" spans="1:15">
      <c r="A42" s="24" t="s">
        <v>39</v>
      </c>
      <c r="E42" s="113"/>
      <c r="F42" s="125"/>
      <c r="G42" s="113"/>
      <c r="H42" s="114"/>
      <c r="I42" s="90"/>
      <c r="J42" s="90"/>
      <c r="K42" s="89"/>
      <c r="L42" s="89"/>
      <c r="M42" s="89"/>
      <c r="N42" s="89"/>
      <c r="O42" s="89"/>
    </row>
    <row r="43" spans="1:15">
      <c r="A43" s="19" t="s">
        <v>40</v>
      </c>
      <c r="B43" s="20"/>
      <c r="C43" s="20"/>
      <c r="D43" s="20"/>
      <c r="E43" s="113"/>
      <c r="F43" s="125"/>
      <c r="G43" s="113"/>
      <c r="H43" s="114"/>
      <c r="I43" s="90"/>
      <c r="J43" s="90"/>
      <c r="K43" s="89"/>
      <c r="L43" s="89"/>
      <c r="M43" s="89"/>
      <c r="N43" s="89"/>
      <c r="O43" s="89"/>
    </row>
    <row r="44" spans="1:15">
      <c r="A44" s="34" t="s">
        <v>41</v>
      </c>
      <c r="E44" s="113"/>
      <c r="F44" s="125"/>
      <c r="G44" s="113"/>
      <c r="H44" s="114"/>
      <c r="I44" s="90"/>
      <c r="J44" s="90"/>
      <c r="K44" s="89"/>
      <c r="L44" s="89"/>
      <c r="M44" s="89"/>
      <c r="N44" s="89"/>
      <c r="O44" s="89"/>
    </row>
    <row r="45" spans="1:15">
      <c r="A45" s="19" t="s">
        <v>42</v>
      </c>
      <c r="B45" s="20"/>
      <c r="C45" s="20"/>
      <c r="D45" s="20"/>
      <c r="E45" s="113"/>
      <c r="F45" s="125"/>
      <c r="G45" s="113"/>
      <c r="H45" s="114"/>
      <c r="I45" s="90"/>
      <c r="J45" s="90"/>
      <c r="K45" s="89"/>
      <c r="L45" s="89"/>
      <c r="M45" s="89"/>
      <c r="N45" s="89"/>
      <c r="O45" s="89"/>
    </row>
    <row r="46" spans="1:15">
      <c r="A46" s="16" t="s">
        <v>43</v>
      </c>
      <c r="E46" s="113"/>
      <c r="F46" s="125"/>
      <c r="G46" s="113"/>
      <c r="H46" s="114"/>
      <c r="I46" s="17"/>
      <c r="J46" s="17"/>
    </row>
    <row r="47" spans="1:15">
      <c r="A47" s="19" t="s">
        <v>44</v>
      </c>
      <c r="B47" s="20"/>
      <c r="C47" s="20"/>
      <c r="D47" s="20"/>
      <c r="E47" s="113"/>
      <c r="F47" s="125"/>
      <c r="G47" s="113"/>
      <c r="H47" s="114"/>
      <c r="I47" s="17"/>
      <c r="J47" s="17"/>
    </row>
    <row r="48" spans="1:15" ht="15" thickBot="1">
      <c r="A48" s="23" t="s">
        <v>45</v>
      </c>
      <c r="B48" s="35"/>
      <c r="C48" s="35"/>
      <c r="D48" s="35"/>
      <c r="E48" s="115"/>
      <c r="F48" s="124"/>
      <c r="G48" s="115"/>
      <c r="H48" s="116"/>
      <c r="I48" s="17"/>
      <c r="J48" s="17"/>
      <c r="K48" s="7"/>
      <c r="L48" s="7"/>
      <c r="M48" s="7"/>
      <c r="N48" s="7"/>
      <c r="O48" s="7"/>
    </row>
    <row r="49" spans="1:15" ht="15" thickTop="1">
      <c r="A49" s="31"/>
      <c r="K49" s="4"/>
      <c r="L49" s="4"/>
      <c r="M49" s="4"/>
      <c r="N49" s="4"/>
      <c r="O49" s="4"/>
    </row>
    <row r="50" spans="1:15">
      <c r="K50" s="4"/>
      <c r="L50" s="4"/>
      <c r="M50" s="4"/>
      <c r="N50" s="4"/>
      <c r="O50" s="4"/>
    </row>
    <row r="51" spans="1:15" ht="18">
      <c r="A51" s="9" t="s">
        <v>95</v>
      </c>
      <c r="E51" s="96" t="s">
        <v>28</v>
      </c>
      <c r="F51" s="96"/>
      <c r="G51" s="96" t="s">
        <v>29</v>
      </c>
      <c r="H51" s="96"/>
      <c r="L51" s="4"/>
      <c r="M51" s="4"/>
      <c r="N51" s="4"/>
      <c r="O51" s="4"/>
    </row>
    <row r="52" spans="1:15">
      <c r="A52" s="3" t="s">
        <v>50</v>
      </c>
      <c r="E52" s="57" t="s">
        <v>58</v>
      </c>
      <c r="F52" s="57" t="s">
        <v>52</v>
      </c>
      <c r="G52" t="s">
        <v>58</v>
      </c>
      <c r="H52" s="57" t="s">
        <v>52</v>
      </c>
      <c r="L52" s="4"/>
      <c r="M52" s="4"/>
      <c r="N52" s="4"/>
      <c r="O52" s="4"/>
    </row>
    <row r="53" spans="1:15" ht="14.4" customHeight="1">
      <c r="A53" s="112" t="s">
        <v>51</v>
      </c>
      <c r="B53" s="112"/>
      <c r="C53" s="112"/>
      <c r="D53" s="112"/>
      <c r="E53" s="111"/>
      <c r="F53" s="111" t="str">
        <f>IF(E53="plus de 5H",1,IF(E53="4 à 5H",2,IF(E53="3 à 4H",3,IF(E53="2 à 3H",4,IF(E53="Moins de 2H",5,"")))))</f>
        <v/>
      </c>
      <c r="G53" s="111"/>
      <c r="H53" s="111" t="str">
        <f>IF(G53="plus de 5H",1,IF(G53="4 à 5H",2,IF(G53="3 à 4H",3,IF(G53="2 à 3H",4,IF(G53="Moins de 2H",5,"")))))</f>
        <v/>
      </c>
      <c r="M53" s="6"/>
      <c r="N53" s="6"/>
      <c r="O53" s="6"/>
    </row>
    <row r="54" spans="1:15">
      <c r="A54" s="112"/>
      <c r="B54" s="112"/>
      <c r="C54" s="112"/>
      <c r="D54" s="112"/>
      <c r="E54" s="111"/>
      <c r="F54" s="111"/>
      <c r="G54" s="111"/>
      <c r="H54" s="111"/>
      <c r="L54" s="8"/>
    </row>
    <row r="55" spans="1:15">
      <c r="A55" s="11" t="s">
        <v>56</v>
      </c>
      <c r="B55" s="11"/>
      <c r="C55" s="11"/>
      <c r="D55" s="10"/>
      <c r="E55" s="62"/>
      <c r="F55" s="63">
        <f>SUM(F53:F53)</f>
        <v>0</v>
      </c>
      <c r="G55" s="62"/>
      <c r="H55" s="63">
        <f>SUM(H53:H53)</f>
        <v>0</v>
      </c>
    </row>
    <row r="56" spans="1:15">
      <c r="A56" s="112" t="s">
        <v>57</v>
      </c>
      <c r="B56" s="112"/>
      <c r="C56" s="112"/>
      <c r="D56" s="112"/>
      <c r="E56" s="111"/>
      <c r="F56" s="111" t="str">
        <f>IF(E56="","",IF(E56="Non",1,IF(E56="Oui",5,"Erreur")))</f>
        <v/>
      </c>
      <c r="G56" s="111"/>
      <c r="H56" s="111" t="str">
        <f>IF(G56="","",IF(G56="Non",1,IF(G56="Oui",5,"Erreur")))</f>
        <v/>
      </c>
    </row>
    <row r="57" spans="1:15">
      <c r="A57" s="112"/>
      <c r="B57" s="112"/>
      <c r="C57" s="112"/>
      <c r="D57" s="112"/>
      <c r="E57" s="111"/>
      <c r="F57" s="111"/>
      <c r="G57" s="111"/>
      <c r="H57" s="111"/>
    </row>
    <row r="58" spans="1:15" ht="24" customHeight="1">
      <c r="A58" s="112" t="s">
        <v>59</v>
      </c>
      <c r="B58" s="112"/>
      <c r="C58" s="112"/>
      <c r="D58" s="112"/>
      <c r="E58" s="111"/>
      <c r="F58" s="111" t="str">
        <f>IF(E58="","",IF(E58="1 à 2 fois/mois",1,IF(E58="1 fois par semaine",2,IF(E58="2 fois par semaine",3,IF(E58="3 fois par semaine",4,IF(E58="4 fois par semaine",5,Erreur))))))</f>
        <v/>
      </c>
      <c r="G58" s="111"/>
      <c r="H58" s="141" t="str">
        <f>IF(G58="","",IF(G58="1 à 2 fois/mois",1,IF(G58="1 fois par semaine",2,IF(G58="2 fois par semaine",3,IF(G58="3 fois par semaine",4,IF(G58="4 fois par semaine",5,Erreur))))))</f>
        <v/>
      </c>
    </row>
    <row r="59" spans="1:15">
      <c r="A59" s="112"/>
      <c r="B59" s="112"/>
      <c r="C59" s="112"/>
      <c r="D59" s="112"/>
      <c r="E59" s="111"/>
      <c r="F59" s="111"/>
      <c r="G59" s="111"/>
      <c r="H59" s="141"/>
    </row>
    <row r="60" spans="1:15" ht="14.4" customHeight="1">
      <c r="A60" s="157" t="s">
        <v>60</v>
      </c>
      <c r="B60" s="157"/>
      <c r="C60" s="157"/>
      <c r="D60" s="157"/>
      <c r="E60" s="111"/>
      <c r="F60" s="111" t="str">
        <f>IF(E60="","",IF(E60="Moins de 15 min",1,IF(E60="16 à 30 min",2,IF(E60="31 à 45 min",3,IF(E60="46 à 60 min",4,IF(E60="Plus de 60 min",5,Erreur))))))</f>
        <v/>
      </c>
      <c r="G60" s="111"/>
      <c r="H60" s="111" t="str">
        <f>IF(G60="","",IF(G60="Moins de 15 min",1,IF(G60="16 à 30 min",2,IF(G60="31 à 45 min",3,IF(G60="46 à 60 min",4,IF(G60="Plus de 60 min",5,Erreur))))))</f>
        <v/>
      </c>
    </row>
    <row r="61" spans="1:15">
      <c r="A61" s="157"/>
      <c r="B61" s="157"/>
      <c r="C61" s="157"/>
      <c r="D61" s="157"/>
      <c r="E61" s="111"/>
      <c r="F61" s="111"/>
      <c r="G61" s="111"/>
      <c r="H61" s="111"/>
    </row>
    <row r="62" spans="1:15" ht="14.4" customHeight="1">
      <c r="A62" s="157" t="s">
        <v>61</v>
      </c>
      <c r="B62" s="157"/>
      <c r="C62" s="157"/>
      <c r="D62" s="157"/>
      <c r="E62" s="111"/>
      <c r="F62" s="111" t="str">
        <f>IF(E62="","",E62)</f>
        <v/>
      </c>
      <c r="G62" s="111"/>
      <c r="H62" s="111" t="str">
        <f>IF(G62="","",G62)</f>
        <v/>
      </c>
    </row>
    <row r="63" spans="1:15">
      <c r="A63" s="157"/>
      <c r="B63" s="157"/>
      <c r="C63" s="157"/>
      <c r="D63" s="157"/>
      <c r="E63" s="111"/>
      <c r="F63" s="111"/>
      <c r="G63" s="111"/>
      <c r="H63" s="111"/>
    </row>
    <row r="64" spans="1:15">
      <c r="A64" s="157"/>
      <c r="B64" s="157"/>
      <c r="C64" s="157"/>
      <c r="D64" s="157"/>
      <c r="E64" s="111"/>
      <c r="F64" s="111"/>
      <c r="G64" s="111"/>
      <c r="H64" s="111"/>
    </row>
    <row r="65" spans="1:11">
      <c r="A65" s="11" t="s">
        <v>62</v>
      </c>
      <c r="B65" s="11"/>
      <c r="C65" s="11"/>
      <c r="D65" s="11"/>
      <c r="E65" s="63"/>
      <c r="F65" s="63">
        <f>SUM(F56:F63)</f>
        <v>0</v>
      </c>
      <c r="G65" s="63"/>
      <c r="H65" s="63">
        <f>SUM(H56:H63)</f>
        <v>0</v>
      </c>
    </row>
    <row r="66" spans="1:11">
      <c r="A66" s="141" t="s">
        <v>63</v>
      </c>
      <c r="B66" s="141"/>
      <c r="C66" s="141"/>
      <c r="D66" s="141"/>
      <c r="E66" s="61"/>
      <c r="F66" s="61" t="str">
        <f>IF(E66="","",IF(E66="Légère",1,IF(E66="Modérée",2,IF(E66="Moyenne",3,IF(E66="Intense",4,IF(E66="Très intense",5,Erreur))))))</f>
        <v/>
      </c>
      <c r="G66" s="61"/>
      <c r="H66" s="61" t="str">
        <f>IF(G66="","",IF(G66="Légère",1,IF(G66="Modérée",2,IF(G66="Moyenne",3,IF(G66="Intense",4,IF(G66="Très intense",5,Erreur))))))</f>
        <v/>
      </c>
    </row>
    <row r="67" spans="1:11" ht="14.4" customHeight="1">
      <c r="A67" s="112" t="s">
        <v>64</v>
      </c>
      <c r="B67" s="112"/>
      <c r="C67" s="112"/>
      <c r="D67" s="112"/>
      <c r="E67" s="111"/>
      <c r="F67" s="111" t="str">
        <f>IF(E67="","",IF(E67="Moins de 2h",1,IF(E67="3 à 4h",2,IF(E67="5 à 6h",3,IF(E67="7 à 9h",4,IF(E67="Plus de 10h",5,Erreur))))))</f>
        <v/>
      </c>
      <c r="G67" s="111"/>
      <c r="H67" s="111" t="str">
        <f>IF(G67="","",IF(G67="Moins de 2h",1,IF(G67="3 à 4h",2,IF(G67="5 à 6h",3,IF(G67="7 à 9h",4,IF(G67="Plus de 10h",5,Erreur))))))</f>
        <v/>
      </c>
    </row>
    <row r="68" spans="1:11">
      <c r="A68" s="112"/>
      <c r="B68" s="112"/>
      <c r="C68" s="112"/>
      <c r="D68" s="112"/>
      <c r="E68" s="111"/>
      <c r="F68" s="111"/>
      <c r="G68" s="111"/>
      <c r="H68" s="111"/>
    </row>
    <row r="69" spans="1:11">
      <c r="A69" s="112"/>
      <c r="B69" s="112"/>
      <c r="C69" s="112"/>
      <c r="D69" s="112"/>
      <c r="E69" s="111"/>
      <c r="F69" s="111"/>
      <c r="G69" s="111"/>
      <c r="H69" s="111"/>
    </row>
    <row r="70" spans="1:11" s="56" customFormat="1">
      <c r="A70" s="156" t="s">
        <v>65</v>
      </c>
      <c r="B70" s="156"/>
      <c r="C70" s="156"/>
      <c r="D70" s="156"/>
      <c r="E70" s="61"/>
      <c r="F70" s="61" t="str">
        <f>IF(E70="","",IF(E70="Moins de 15 min",1,IF(E70="16 à 30 min",2,IF(E70="31 à 45 min",3,IF(E70="46 à 60 min",4,IF(E70="Plus de 60 min",5,Erreur))))))</f>
        <v/>
      </c>
      <c r="G70" s="61"/>
      <c r="H70" s="61" t="str">
        <f>IF(G70="","",IF(G70="Moins de 15 min",1,IF(G70="16 à 30 min",2,IF(G70="31 à 45 min",3,IF(G70="46 à 60 min",4,IF(G70="Plus de 60 min",5,Erreur))))))</f>
        <v/>
      </c>
    </row>
    <row r="71" spans="1:11">
      <c r="A71" s="112" t="s">
        <v>66</v>
      </c>
      <c r="B71" s="112"/>
      <c r="C71" s="112"/>
      <c r="D71" s="112"/>
      <c r="E71" s="111"/>
      <c r="F71" s="111" t="str">
        <f>IF(E71="","",IF(E71="Moins de 2",1,IF(E71="3 à 5",2,IF(E71="6 à 10",3,IF(E71="11 à 15",4,IF(E71="Plus de 16",5,Erreur))))))</f>
        <v/>
      </c>
      <c r="G71" s="111"/>
      <c r="H71" s="111" t="str">
        <f>IF(G71="","",IF(G71="Moins de 2",1,IF(G71="3 à 5",2,IF(G71="6 à 10",3,IF(G71="11 à 15",4,IF(G71="Plus de 16",5,Erreur))))))</f>
        <v/>
      </c>
    </row>
    <row r="72" spans="1:11">
      <c r="A72" s="112"/>
      <c r="B72" s="112"/>
      <c r="C72" s="112"/>
      <c r="D72" s="112"/>
      <c r="E72" s="111"/>
      <c r="F72" s="111"/>
      <c r="G72" s="111"/>
      <c r="H72" s="111"/>
    </row>
    <row r="73" spans="1:11">
      <c r="A73" s="11"/>
      <c r="B73" s="11"/>
      <c r="C73" s="11"/>
      <c r="D73" s="11"/>
      <c r="E73" s="63"/>
      <c r="F73" s="63">
        <f>SUM(F66:F71)</f>
        <v>0</v>
      </c>
      <c r="G73" s="63"/>
      <c r="H73" s="63">
        <f>SUM(H66:H71)</f>
        <v>0</v>
      </c>
    </row>
    <row r="74" spans="1:11">
      <c r="E74" s="64"/>
      <c r="F74" s="65">
        <f>F55+F65+F73</f>
        <v>0</v>
      </c>
      <c r="G74" s="64"/>
      <c r="H74" s="65">
        <f>H55+H65+H73</f>
        <v>0</v>
      </c>
    </row>
    <row r="75" spans="1:11">
      <c r="A75" s="31"/>
      <c r="F75" s="66" t="str">
        <f>IF(F74=0,"",IF(F74&lt;18,"Inactif",IF(F74&gt;35,"Très actif","Actif")))</f>
        <v/>
      </c>
      <c r="G75" s="64"/>
      <c r="H75" s="66" t="str">
        <f>IF(H74=0,"",IF(H74&lt;18,"Inactif",IF(H74&gt;35,"Très actif","Actif")))</f>
        <v/>
      </c>
    </row>
    <row r="76" spans="1:11">
      <c r="A76" s="31"/>
      <c r="I76" s="54"/>
      <c r="K76" s="54"/>
    </row>
    <row r="77" spans="1:11">
      <c r="A77" s="31"/>
      <c r="I77" s="54"/>
      <c r="K77" s="54"/>
    </row>
    <row r="78" spans="1:11">
      <c r="A78" s="31"/>
      <c r="I78" s="54"/>
      <c r="K78" s="54"/>
    </row>
    <row r="79" spans="1:11">
      <c r="A79" s="31"/>
      <c r="I79" s="54"/>
      <c r="K79" s="54"/>
    </row>
    <row r="80" spans="1:11">
      <c r="A80" s="31"/>
      <c r="I80" s="54"/>
      <c r="K80" s="54"/>
    </row>
    <row r="81" spans="1:11">
      <c r="A81" s="31"/>
      <c r="I81" s="54"/>
      <c r="K81" s="54"/>
    </row>
    <row r="82" spans="1:11">
      <c r="A82" s="31"/>
      <c r="I82" s="54"/>
      <c r="K82" s="54"/>
    </row>
    <row r="83" spans="1:11">
      <c r="A83" s="31"/>
      <c r="I83" s="54"/>
      <c r="K83" s="54"/>
    </row>
    <row r="84" spans="1:11">
      <c r="A84" s="31"/>
      <c r="I84" s="54"/>
      <c r="K84" s="54"/>
    </row>
    <row r="85" spans="1:11">
      <c r="A85" s="31"/>
      <c r="I85" s="54"/>
      <c r="K85" s="54"/>
    </row>
    <row r="86" spans="1:11">
      <c r="A86" s="31"/>
      <c r="I86" s="54"/>
      <c r="K86" s="54"/>
    </row>
    <row r="87" spans="1:11">
      <c r="A87" s="31"/>
      <c r="I87" s="54"/>
      <c r="K87" s="54"/>
    </row>
    <row r="88" spans="1:11">
      <c r="A88" s="31"/>
      <c r="I88" s="54"/>
      <c r="K88" s="54"/>
    </row>
    <row r="89" spans="1:11">
      <c r="A89" s="31"/>
      <c r="I89" s="54"/>
      <c r="K89" s="54"/>
    </row>
    <row r="90" spans="1:11">
      <c r="A90" s="31"/>
      <c r="I90" s="54"/>
      <c r="K90" s="54"/>
    </row>
    <row r="91" spans="1:11">
      <c r="A91" s="31"/>
      <c r="I91" s="54"/>
      <c r="K91" s="54"/>
    </row>
    <row r="92" spans="1:11">
      <c r="A92" s="31"/>
      <c r="I92" s="54"/>
      <c r="K92" s="54"/>
    </row>
    <row r="93" spans="1:11">
      <c r="A93" s="31"/>
      <c r="I93" s="54"/>
      <c r="K93" s="54"/>
    </row>
    <row r="94" spans="1:11">
      <c r="A94" s="31"/>
      <c r="I94" s="54"/>
      <c r="K94" s="54"/>
    </row>
    <row r="95" spans="1:11">
      <c r="A95" s="31"/>
      <c r="I95" s="54"/>
      <c r="K95" s="54"/>
    </row>
    <row r="96" spans="1:11">
      <c r="A96" s="31"/>
      <c r="I96" s="54"/>
      <c r="K96" s="54"/>
    </row>
    <row r="97" spans="1:11">
      <c r="A97" s="31"/>
      <c r="I97" s="54"/>
      <c r="K97" s="54"/>
    </row>
    <row r="98" spans="1:11">
      <c r="A98" s="31"/>
      <c r="I98" s="54"/>
      <c r="K98" s="54"/>
    </row>
    <row r="99" spans="1:11">
      <c r="A99" s="31"/>
      <c r="I99" s="54"/>
      <c r="K99" s="54"/>
    </row>
    <row r="100" spans="1:11" ht="18">
      <c r="A100" s="9" t="s">
        <v>68</v>
      </c>
      <c r="I100" s="54"/>
      <c r="K100" s="54"/>
    </row>
    <row r="101" spans="1:11">
      <c r="A101" s="3" t="s">
        <v>88</v>
      </c>
      <c r="I101" s="54"/>
      <c r="K101" s="54"/>
    </row>
    <row r="102" spans="1:11">
      <c r="A102" s="31"/>
      <c r="B102" t="s">
        <v>47</v>
      </c>
      <c r="C102" t="s">
        <v>28</v>
      </c>
      <c r="D102" t="s">
        <v>29</v>
      </c>
      <c r="I102" s="54"/>
      <c r="K102" s="54"/>
    </row>
    <row r="103" spans="1:11">
      <c r="A103" s="58" t="s">
        <v>97</v>
      </c>
      <c r="B103" s="58"/>
      <c r="C103">
        <f>AVERAGE(G115,G120,G123,G131)</f>
        <v>0</v>
      </c>
      <c r="D103">
        <f>AVERAGE(H115,H120,H123,H131)</f>
        <v>0</v>
      </c>
      <c r="I103" s="54"/>
      <c r="K103" s="54"/>
    </row>
    <row r="104" spans="1:11">
      <c r="A104" s="58" t="s">
        <v>98</v>
      </c>
      <c r="B104" s="58"/>
      <c r="C104">
        <f>AVERAGE(G111,G116,G122,G127)</f>
        <v>0</v>
      </c>
      <c r="D104" s="81">
        <f>AVERAGE(H111,H116,H122,H127)</f>
        <v>0</v>
      </c>
      <c r="I104" s="54"/>
      <c r="K104" s="54"/>
    </row>
    <row r="105" spans="1:11">
      <c r="A105" s="58" t="s">
        <v>99</v>
      </c>
      <c r="B105" s="58"/>
      <c r="C105" s="81">
        <f>AVERAGE(G112,G118,G124)</f>
        <v>0</v>
      </c>
      <c r="D105" s="81">
        <f>AVERAGE(H112,H118,H124)</f>
        <v>0</v>
      </c>
      <c r="I105" s="54"/>
      <c r="K105" s="54"/>
    </row>
    <row r="106" spans="1:11">
      <c r="A106" s="58" t="s">
        <v>100</v>
      </c>
      <c r="B106" s="58"/>
      <c r="C106" s="81">
        <f>AVERAGE(G113,G119,G125,G129)</f>
        <v>0</v>
      </c>
      <c r="D106" s="81">
        <f>AVERAGE(H113,H119,H125,H129)</f>
        <v>0</v>
      </c>
      <c r="I106" s="54"/>
      <c r="K106" s="54"/>
    </row>
    <row r="107" spans="1:11">
      <c r="A107" s="154" t="s">
        <v>101</v>
      </c>
      <c r="B107" s="154"/>
      <c r="C107" s="81">
        <f>AVERAGE(G114,G121,G126,G130)</f>
        <v>0</v>
      </c>
      <c r="D107" s="81">
        <f>AVERAGE(H114,H121,H126,H130)</f>
        <v>0</v>
      </c>
    </row>
    <row r="108" spans="1:11">
      <c r="A108" s="155" t="s">
        <v>102</v>
      </c>
      <c r="B108" s="155"/>
      <c r="C108" s="3">
        <f>(C103*-3)+(C104*-2)+(C105*-1)+(C106*2)+(C107*3)</f>
        <v>0</v>
      </c>
      <c r="D108" s="3">
        <f>(D103*-3)+(D104*-2)+(D105*-1)+(D106*2)+(D107*3)</f>
        <v>0</v>
      </c>
    </row>
    <row r="109" spans="1:11" s="3" customFormat="1" ht="15" thickBot="1">
      <c r="H109" s="13"/>
      <c r="I109" s="13"/>
      <c r="J109" s="13"/>
      <c r="K109" s="13"/>
    </row>
    <row r="110" spans="1:11" ht="18">
      <c r="A110" s="59"/>
      <c r="B110" s="36"/>
      <c r="C110" s="36"/>
      <c r="D110" s="36"/>
      <c r="E110" s="36"/>
      <c r="F110" s="36"/>
      <c r="G110" s="60" t="s">
        <v>28</v>
      </c>
      <c r="H110" s="85" t="s">
        <v>29</v>
      </c>
      <c r="I110" s="50"/>
    </row>
    <row r="111" spans="1:11" ht="14.4" customHeight="1">
      <c r="A111" s="102" t="s">
        <v>69</v>
      </c>
      <c r="B111" s="103"/>
      <c r="C111" s="103"/>
      <c r="D111" s="103"/>
      <c r="E111" s="103"/>
      <c r="F111" s="104"/>
      <c r="G111" s="79">
        <v>0</v>
      </c>
      <c r="H111" s="83">
        <v>0</v>
      </c>
      <c r="I111" s="82"/>
    </row>
    <row r="112" spans="1:11" ht="14.4" customHeight="1">
      <c r="A112" s="102" t="s">
        <v>70</v>
      </c>
      <c r="B112" s="103"/>
      <c r="C112" s="103"/>
      <c r="D112" s="103"/>
      <c r="E112" s="103"/>
      <c r="F112" s="104"/>
      <c r="G112" s="79">
        <v>0</v>
      </c>
      <c r="H112" s="83">
        <v>0</v>
      </c>
      <c r="I112" s="82"/>
    </row>
    <row r="113" spans="1:9" ht="14.4" customHeight="1">
      <c r="A113" s="102" t="s">
        <v>71</v>
      </c>
      <c r="B113" s="103"/>
      <c r="C113" s="103"/>
      <c r="D113" s="103"/>
      <c r="E113" s="103"/>
      <c r="F113" s="104"/>
      <c r="G113" s="79">
        <v>0</v>
      </c>
      <c r="H113" s="83">
        <v>0</v>
      </c>
      <c r="I113" s="82"/>
    </row>
    <row r="114" spans="1:9" ht="14.4" customHeight="1">
      <c r="A114" s="102" t="s">
        <v>72</v>
      </c>
      <c r="B114" s="103"/>
      <c r="C114" s="103"/>
      <c r="D114" s="103"/>
      <c r="E114" s="103"/>
      <c r="F114" s="104"/>
      <c r="G114" s="79">
        <v>0</v>
      </c>
      <c r="H114" s="83">
        <v>0</v>
      </c>
      <c r="I114" s="82"/>
    </row>
    <row r="115" spans="1:9" ht="14.4" customHeight="1">
      <c r="A115" s="102" t="s">
        <v>73</v>
      </c>
      <c r="B115" s="103"/>
      <c r="C115" s="103"/>
      <c r="D115" s="103"/>
      <c r="E115" s="103"/>
      <c r="F115" s="104"/>
      <c r="G115" s="79">
        <v>0</v>
      </c>
      <c r="H115" s="83">
        <v>0</v>
      </c>
      <c r="I115" s="82"/>
    </row>
    <row r="116" spans="1:9" ht="14.4" customHeight="1">
      <c r="A116" s="105" t="s">
        <v>74</v>
      </c>
      <c r="B116" s="106"/>
      <c r="C116" s="106"/>
      <c r="D116" s="106"/>
      <c r="E116" s="106"/>
      <c r="F116" s="107"/>
      <c r="G116" s="98">
        <v>0</v>
      </c>
      <c r="H116" s="100">
        <v>0</v>
      </c>
      <c r="I116" s="82"/>
    </row>
    <row r="117" spans="1:9" ht="14.4" customHeight="1">
      <c r="A117" s="108"/>
      <c r="B117" s="109"/>
      <c r="C117" s="109"/>
      <c r="D117" s="109"/>
      <c r="E117" s="109"/>
      <c r="F117" s="110"/>
      <c r="G117" s="99"/>
      <c r="H117" s="101"/>
      <c r="I117" s="82"/>
    </row>
    <row r="118" spans="1:9" ht="14.4" customHeight="1">
      <c r="A118" s="102" t="s">
        <v>75</v>
      </c>
      <c r="B118" s="103"/>
      <c r="C118" s="103"/>
      <c r="D118" s="103"/>
      <c r="E118" s="103"/>
      <c r="F118" s="104"/>
      <c r="G118" s="79">
        <v>0</v>
      </c>
      <c r="H118" s="83">
        <v>0</v>
      </c>
      <c r="I118" s="82"/>
    </row>
    <row r="119" spans="1:9" ht="14.4" customHeight="1">
      <c r="A119" s="102" t="s">
        <v>76</v>
      </c>
      <c r="B119" s="103"/>
      <c r="C119" s="103"/>
      <c r="D119" s="103"/>
      <c r="E119" s="103"/>
      <c r="F119" s="104"/>
      <c r="G119" s="79">
        <v>0</v>
      </c>
      <c r="H119" s="83">
        <v>0</v>
      </c>
      <c r="I119" s="82"/>
    </row>
    <row r="120" spans="1:9" ht="14.4" customHeight="1">
      <c r="A120" s="102" t="s">
        <v>77</v>
      </c>
      <c r="B120" s="103"/>
      <c r="C120" s="103"/>
      <c r="D120" s="103"/>
      <c r="E120" s="103"/>
      <c r="F120" s="104"/>
      <c r="G120" s="79">
        <v>0</v>
      </c>
      <c r="H120" s="83">
        <v>0</v>
      </c>
      <c r="I120" s="82"/>
    </row>
    <row r="121" spans="1:9" ht="14.4" customHeight="1">
      <c r="A121" s="102" t="s">
        <v>78</v>
      </c>
      <c r="B121" s="103"/>
      <c r="C121" s="103"/>
      <c r="D121" s="103"/>
      <c r="E121" s="103"/>
      <c r="F121" s="104"/>
      <c r="G121" s="79">
        <v>0</v>
      </c>
      <c r="H121" s="83">
        <v>0</v>
      </c>
      <c r="I121" s="82"/>
    </row>
    <row r="122" spans="1:9" ht="14.4" customHeight="1">
      <c r="A122" s="102" t="s">
        <v>79</v>
      </c>
      <c r="B122" s="103"/>
      <c r="C122" s="103"/>
      <c r="D122" s="103"/>
      <c r="E122" s="103"/>
      <c r="F122" s="104"/>
      <c r="G122" s="79">
        <v>0</v>
      </c>
      <c r="H122" s="83">
        <v>0</v>
      </c>
      <c r="I122" s="82"/>
    </row>
    <row r="123" spans="1:9" ht="14.4" customHeight="1">
      <c r="A123" s="102" t="s">
        <v>80</v>
      </c>
      <c r="B123" s="103"/>
      <c r="C123" s="103"/>
      <c r="D123" s="103"/>
      <c r="E123" s="103"/>
      <c r="F123" s="104"/>
      <c r="G123" s="79">
        <v>0</v>
      </c>
      <c r="H123" s="83">
        <v>0</v>
      </c>
      <c r="I123" s="82"/>
    </row>
    <row r="124" spans="1:9" ht="14.4" customHeight="1">
      <c r="A124" s="102" t="s">
        <v>81</v>
      </c>
      <c r="B124" s="103"/>
      <c r="C124" s="103"/>
      <c r="D124" s="103"/>
      <c r="E124" s="103"/>
      <c r="F124" s="104"/>
      <c r="G124" s="79">
        <v>0</v>
      </c>
      <c r="H124" s="83">
        <v>0</v>
      </c>
      <c r="I124" s="82"/>
    </row>
    <row r="125" spans="1:9" ht="14.4" customHeight="1">
      <c r="A125" s="102" t="s">
        <v>82</v>
      </c>
      <c r="B125" s="103"/>
      <c r="C125" s="103"/>
      <c r="D125" s="103"/>
      <c r="E125" s="103"/>
      <c r="F125" s="104"/>
      <c r="G125" s="79">
        <v>0</v>
      </c>
      <c r="H125" s="83">
        <v>0</v>
      </c>
      <c r="I125" s="82"/>
    </row>
    <row r="126" spans="1:9" ht="14.4" customHeight="1">
      <c r="A126" s="102" t="s">
        <v>83</v>
      </c>
      <c r="B126" s="103"/>
      <c r="C126" s="103"/>
      <c r="D126" s="103"/>
      <c r="E126" s="103"/>
      <c r="F126" s="104"/>
      <c r="G126" s="79">
        <v>0</v>
      </c>
      <c r="H126" s="83">
        <v>0</v>
      </c>
      <c r="I126" s="82"/>
    </row>
    <row r="127" spans="1:9" ht="14.4" customHeight="1">
      <c r="A127" s="105" t="s">
        <v>84</v>
      </c>
      <c r="B127" s="106"/>
      <c r="C127" s="106"/>
      <c r="D127" s="106"/>
      <c r="E127" s="106"/>
      <c r="F127" s="107"/>
      <c r="G127" s="98">
        <v>0</v>
      </c>
      <c r="H127" s="100">
        <v>0</v>
      </c>
      <c r="I127" s="82"/>
    </row>
    <row r="128" spans="1:9" ht="14.4" customHeight="1">
      <c r="A128" s="108"/>
      <c r="B128" s="109"/>
      <c r="C128" s="109"/>
      <c r="D128" s="109"/>
      <c r="E128" s="109"/>
      <c r="F128" s="110"/>
      <c r="G128" s="99"/>
      <c r="H128" s="101"/>
      <c r="I128" s="82"/>
    </row>
    <row r="129" spans="1:9" ht="14.4" customHeight="1">
      <c r="A129" s="102" t="s">
        <v>85</v>
      </c>
      <c r="B129" s="103"/>
      <c r="C129" s="103"/>
      <c r="D129" s="103"/>
      <c r="E129" s="103"/>
      <c r="F129" s="104"/>
      <c r="G129" s="79">
        <v>0</v>
      </c>
      <c r="H129" s="83">
        <v>0</v>
      </c>
      <c r="I129" s="82"/>
    </row>
    <row r="130" spans="1:9" ht="14.4" customHeight="1">
      <c r="A130" s="102" t="s">
        <v>86</v>
      </c>
      <c r="B130" s="103"/>
      <c r="C130" s="103"/>
      <c r="D130" s="103"/>
      <c r="E130" s="103"/>
      <c r="F130" s="104"/>
      <c r="G130" s="79">
        <v>0</v>
      </c>
      <c r="H130" s="83">
        <v>0</v>
      </c>
      <c r="I130" s="82"/>
    </row>
    <row r="131" spans="1:9" ht="15" customHeight="1" thickBot="1">
      <c r="A131" s="105" t="s">
        <v>87</v>
      </c>
      <c r="B131" s="106"/>
      <c r="C131" s="106"/>
      <c r="D131" s="106"/>
      <c r="E131" s="106"/>
      <c r="F131" s="107"/>
      <c r="G131" s="80">
        <v>0</v>
      </c>
      <c r="H131" s="84">
        <v>0</v>
      </c>
      <c r="I131" s="82"/>
    </row>
    <row r="132" spans="1:9">
      <c r="A132" s="87"/>
      <c r="B132" s="86"/>
      <c r="C132" s="86"/>
      <c r="D132" s="86"/>
      <c r="E132" s="86"/>
      <c r="F132" s="86"/>
      <c r="I132" s="17"/>
    </row>
    <row r="133" spans="1:9">
      <c r="I133" s="17"/>
    </row>
    <row r="134" spans="1:9">
      <c r="I134" s="17"/>
    </row>
    <row r="135" spans="1:9">
      <c r="I135" s="17"/>
    </row>
    <row r="136" spans="1:9">
      <c r="I136" s="17"/>
    </row>
    <row r="137" spans="1:9">
      <c r="I137" s="17"/>
    </row>
    <row r="138" spans="1:9">
      <c r="I138" s="17"/>
    </row>
    <row r="139" spans="1:9">
      <c r="I139" s="17"/>
    </row>
    <row r="140" spans="1:9">
      <c r="I140" s="17"/>
    </row>
    <row r="141" spans="1:9">
      <c r="I141" s="17"/>
    </row>
    <row r="142" spans="1:9">
      <c r="I142" s="17"/>
    </row>
    <row r="143" spans="1:9">
      <c r="I143" s="17"/>
    </row>
    <row r="144" spans="1:9">
      <c r="I144" s="17"/>
    </row>
    <row r="145" spans="9:9">
      <c r="I145" s="17"/>
    </row>
    <row r="146" spans="9:9">
      <c r="I146" s="17"/>
    </row>
    <row r="147" spans="9:9">
      <c r="I147" s="17"/>
    </row>
    <row r="148" spans="9:9">
      <c r="I148" s="17"/>
    </row>
    <row r="149" spans="9:9">
      <c r="I149" s="17"/>
    </row>
    <row r="150" spans="9:9">
      <c r="I150" s="17"/>
    </row>
    <row r="151" spans="9:9">
      <c r="I151" s="17"/>
    </row>
    <row r="152" spans="9:9">
      <c r="I152" s="17"/>
    </row>
    <row r="153" spans="9:9">
      <c r="I153" s="17"/>
    </row>
    <row r="154" spans="9:9">
      <c r="I154" s="17"/>
    </row>
    <row r="155" spans="9:9">
      <c r="I155" s="17"/>
    </row>
    <row r="156" spans="9:9">
      <c r="I156" s="17"/>
    </row>
    <row r="157" spans="9:9">
      <c r="I157" s="17"/>
    </row>
    <row r="158" spans="9:9">
      <c r="I158" s="17"/>
    </row>
    <row r="159" spans="9:9">
      <c r="I159" s="17"/>
    </row>
    <row r="160" spans="9:9">
      <c r="I160" s="17"/>
    </row>
    <row r="161" spans="9:9">
      <c r="I161" s="17"/>
    </row>
    <row r="162" spans="9:9">
      <c r="I162" s="17"/>
    </row>
    <row r="163" spans="9:9">
      <c r="I163" s="17"/>
    </row>
    <row r="164" spans="9:9">
      <c r="I164" s="17"/>
    </row>
    <row r="165" spans="9:9">
      <c r="I165" s="17"/>
    </row>
    <row r="166" spans="9:9">
      <c r="I166" s="17"/>
    </row>
    <row r="167" spans="9:9">
      <c r="I167" s="17"/>
    </row>
    <row r="168" spans="9:9">
      <c r="I168" s="17"/>
    </row>
    <row r="169" spans="9:9">
      <c r="I169" s="17"/>
    </row>
    <row r="170" spans="9:9">
      <c r="I170" s="17"/>
    </row>
    <row r="171" spans="9:9">
      <c r="I171" s="17"/>
    </row>
    <row r="172" spans="9:9">
      <c r="I172" s="17"/>
    </row>
    <row r="173" spans="9:9">
      <c r="I173" s="17"/>
    </row>
    <row r="174" spans="9:9">
      <c r="I174" s="17"/>
    </row>
    <row r="175" spans="9:9">
      <c r="I175" s="17"/>
    </row>
    <row r="176" spans="9:9">
      <c r="I176" s="17"/>
    </row>
    <row r="177" spans="9:9">
      <c r="I177" s="17"/>
    </row>
    <row r="178" spans="9:9">
      <c r="I178" s="17"/>
    </row>
    <row r="179" spans="9:9">
      <c r="I179" s="17"/>
    </row>
    <row r="180" spans="9:9">
      <c r="I180" s="17"/>
    </row>
    <row r="181" spans="9:9">
      <c r="I181" s="17"/>
    </row>
    <row r="182" spans="9:9">
      <c r="I182" s="17"/>
    </row>
    <row r="183" spans="9:9">
      <c r="I183" s="17"/>
    </row>
    <row r="184" spans="9:9">
      <c r="I184" s="17"/>
    </row>
    <row r="185" spans="9:9">
      <c r="I185" s="17"/>
    </row>
    <row r="186" spans="9:9">
      <c r="I186" s="17"/>
    </row>
    <row r="187" spans="9:9">
      <c r="I187" s="17"/>
    </row>
    <row r="188" spans="9:9">
      <c r="I188" s="17"/>
    </row>
    <row r="189" spans="9:9">
      <c r="I189" s="17"/>
    </row>
    <row r="190" spans="9:9">
      <c r="I190" s="17"/>
    </row>
    <row r="191" spans="9:9">
      <c r="I191" s="17"/>
    </row>
    <row r="192" spans="9:9">
      <c r="I192" s="17"/>
    </row>
    <row r="193" spans="9:9">
      <c r="I193" s="17"/>
    </row>
    <row r="194" spans="9:9">
      <c r="I194" s="17"/>
    </row>
    <row r="195" spans="9:9">
      <c r="I195" s="17"/>
    </row>
    <row r="196" spans="9:9">
      <c r="I196" s="17"/>
    </row>
    <row r="197" spans="9:9">
      <c r="I197" s="17"/>
    </row>
  </sheetData>
  <customSheetViews>
    <customSheetView guid="{35572635-C433-4D24-99EE-54072FED7DE8}" showPageBreaks="1" view="pageLayout" topLeftCell="A39">
      <selection activeCell="F78" sqref="F78"/>
      <pageMargins left="0.25" right="0.25" top="0.75" bottom="0.75" header="0.3" footer="0.3"/>
      <pageSetup paperSize="9" orientation="portrait" horizontalDpi="0" verticalDpi="0" r:id="rId1"/>
    </customSheetView>
  </customSheetViews>
  <mergeCells count="139">
    <mergeCell ref="H60:H61"/>
    <mergeCell ref="C13:H13"/>
    <mergeCell ref="A107:B107"/>
    <mergeCell ref="A108:B108"/>
    <mergeCell ref="H62:H64"/>
    <mergeCell ref="A66:D66"/>
    <mergeCell ref="E67:E69"/>
    <mergeCell ref="F67:F69"/>
    <mergeCell ref="G67:G69"/>
    <mergeCell ref="H67:H69"/>
    <mergeCell ref="A70:D70"/>
    <mergeCell ref="E71:E72"/>
    <mergeCell ref="F71:F72"/>
    <mergeCell ref="G60:G61"/>
    <mergeCell ref="F56:F57"/>
    <mergeCell ref="G56:G57"/>
    <mergeCell ref="F58:F59"/>
    <mergeCell ref="G58:G59"/>
    <mergeCell ref="F53:F54"/>
    <mergeCell ref="A53:D54"/>
    <mergeCell ref="A60:D61"/>
    <mergeCell ref="A62:D64"/>
    <mergeCell ref="E53:E54"/>
    <mergeCell ref="E56:E57"/>
    <mergeCell ref="E58:E59"/>
    <mergeCell ref="E60:E61"/>
    <mergeCell ref="E62:E64"/>
    <mergeCell ref="G62:G64"/>
    <mergeCell ref="F62:F64"/>
    <mergeCell ref="A67:D69"/>
    <mergeCell ref="E14:F14"/>
    <mergeCell ref="E15:F16"/>
    <mergeCell ref="E17:F17"/>
    <mergeCell ref="E18:F18"/>
    <mergeCell ref="E19:F19"/>
    <mergeCell ref="E20:F20"/>
    <mergeCell ref="E21:F21"/>
    <mergeCell ref="E22:F22"/>
    <mergeCell ref="A15:D16"/>
    <mergeCell ref="F60:F61"/>
    <mergeCell ref="E23:F23"/>
    <mergeCell ref="E24:F24"/>
    <mergeCell ref="E25:F25"/>
    <mergeCell ref="E26:F26"/>
    <mergeCell ref="E27:F27"/>
    <mergeCell ref="E42:F42"/>
    <mergeCell ref="E33:F33"/>
    <mergeCell ref="E34:F34"/>
    <mergeCell ref="M1:P1"/>
    <mergeCell ref="M9:Q12"/>
    <mergeCell ref="A56:D57"/>
    <mergeCell ref="A58:D59"/>
    <mergeCell ref="E2:H2"/>
    <mergeCell ref="E1:H1"/>
    <mergeCell ref="J1:K1"/>
    <mergeCell ref="G53:G54"/>
    <mergeCell ref="H56:H57"/>
    <mergeCell ref="H58:H59"/>
    <mergeCell ref="H53:H54"/>
    <mergeCell ref="G27:H27"/>
    <mergeCell ref="G28:H28"/>
    <mergeCell ref="G29:H29"/>
    <mergeCell ref="G30:H30"/>
    <mergeCell ref="E43:F43"/>
    <mergeCell ref="E44:F44"/>
    <mergeCell ref="E45:F45"/>
    <mergeCell ref="E46:F46"/>
    <mergeCell ref="E47:F47"/>
    <mergeCell ref="E38:F38"/>
    <mergeCell ref="E39:F39"/>
    <mergeCell ref="E40:F40"/>
    <mergeCell ref="E41:F41"/>
    <mergeCell ref="E35:F35"/>
    <mergeCell ref="E36:F36"/>
    <mergeCell ref="E37:F37"/>
    <mergeCell ref="E28:F28"/>
    <mergeCell ref="E29:F29"/>
    <mergeCell ref="E30:F30"/>
    <mergeCell ref="E31:F31"/>
    <mergeCell ref="E32:F32"/>
    <mergeCell ref="G18:H18"/>
    <mergeCell ref="G19:H19"/>
    <mergeCell ref="G20:H20"/>
    <mergeCell ref="G21:H21"/>
    <mergeCell ref="G22:H22"/>
    <mergeCell ref="G23:H23"/>
    <mergeCell ref="G24:H24"/>
    <mergeCell ref="G25:H25"/>
    <mergeCell ref="G26:H26"/>
    <mergeCell ref="G46:H46"/>
    <mergeCell ref="G47:H47"/>
    <mergeCell ref="G48:H48"/>
    <mergeCell ref="G14:H14"/>
    <mergeCell ref="E51:F51"/>
    <mergeCell ref="G51:H51"/>
    <mergeCell ref="G41:H41"/>
    <mergeCell ref="G42:H42"/>
    <mergeCell ref="G43:H43"/>
    <mergeCell ref="G44:H44"/>
    <mergeCell ref="G45:H45"/>
    <mergeCell ref="G36:H36"/>
    <mergeCell ref="G37:H37"/>
    <mergeCell ref="G38:H38"/>
    <mergeCell ref="G39:H39"/>
    <mergeCell ref="G40:H40"/>
    <mergeCell ref="G31:H31"/>
    <mergeCell ref="G32:H32"/>
    <mergeCell ref="G33:H33"/>
    <mergeCell ref="G34:H34"/>
    <mergeCell ref="G35:H35"/>
    <mergeCell ref="E48:F48"/>
    <mergeCell ref="G15:H16"/>
    <mergeCell ref="G17:H17"/>
    <mergeCell ref="A114:F114"/>
    <mergeCell ref="A115:F115"/>
    <mergeCell ref="A118:F118"/>
    <mergeCell ref="A119:F119"/>
    <mergeCell ref="G71:G72"/>
    <mergeCell ref="H71:H72"/>
    <mergeCell ref="A111:F111"/>
    <mergeCell ref="A112:F112"/>
    <mergeCell ref="A113:F113"/>
    <mergeCell ref="A71:D72"/>
    <mergeCell ref="H116:H117"/>
    <mergeCell ref="G127:G128"/>
    <mergeCell ref="H127:H128"/>
    <mergeCell ref="A130:F130"/>
    <mergeCell ref="A131:F131"/>
    <mergeCell ref="A116:F117"/>
    <mergeCell ref="A127:F128"/>
    <mergeCell ref="G116:G117"/>
    <mergeCell ref="A124:F124"/>
    <mergeCell ref="A125:F125"/>
    <mergeCell ref="A126:F126"/>
    <mergeCell ref="A129:F129"/>
    <mergeCell ref="A120:F120"/>
    <mergeCell ref="A121:F121"/>
    <mergeCell ref="A122:F122"/>
    <mergeCell ref="A123:F123"/>
  </mergeCells>
  <dataValidations count="18">
    <dataValidation type="list" allowBlank="1" showInputMessage="1" showErrorMessage="1" sqref="G3 G17:G19 G43:G48 E15 J12 E17:E19 E35:E37 E26:E28 E43:E48 G15 G26:G28 G35:G37 E10:G12 I11">
      <formula1>"Oui,Non"</formula1>
    </dataValidation>
    <dataValidation type="list" allowBlank="1" showInputMessage="1" showErrorMessage="1" sqref="H111:H131 G111:G118">
      <formula1>"0,1,2,3,4"</formula1>
    </dataValidation>
    <dataValidation type="list" showInputMessage="1" showErrorMessage="1" sqref="G119:G131">
      <formula1>"0,1,2,3,4"</formula1>
    </dataValidation>
    <dataValidation type="list" allowBlank="1" showInputMessage="1" showErrorMessage="1" sqref="G53 E53">
      <formula1>"plus de 5H, 4 à 5H, 3 à 4H, 2 à 3H, Moins de 2H"</formula1>
    </dataValidation>
    <dataValidation type="list" allowBlank="1" showInputMessage="1" showErrorMessage="1" sqref="E56:E57 G56:G57">
      <formula1>"Non,Oui"</formula1>
    </dataValidation>
    <dataValidation type="list" allowBlank="1" showInputMessage="1" showErrorMessage="1" sqref="E58 G58">
      <formula1>"1 à 2 fois/mois,1 fois par semaine,2 fois par semaine,3 fois par semaine,4 fois par semaine"</formula1>
    </dataValidation>
    <dataValidation type="list" allowBlank="1" showInputMessage="1" showErrorMessage="1" sqref="G60:G61 E60:E61 E70 G70">
      <formula1>"Moins de 15 min,16 à 30 min,31 à 45 min,46 à 60 min,Plus de 60 min"</formula1>
    </dataValidation>
    <dataValidation type="list" allowBlank="1" showInputMessage="1" showErrorMessage="1" sqref="G62:G64 E62:E64">
      <formula1>"1,2,3,4,5"</formula1>
    </dataValidation>
    <dataValidation type="list" allowBlank="1" showInputMessage="1" showErrorMessage="1" sqref="G66 E66">
      <formula1>"Légère,Modérée,Moyenne,Intense,Très intense"</formula1>
    </dataValidation>
    <dataValidation type="list" allowBlank="1" showInputMessage="1" showErrorMessage="1" sqref="G67:G69 E67:E69">
      <formula1>"Moins de 2h,3 à 4h,5 à 6h,7 à 9h,Plus de 10h"</formula1>
    </dataValidation>
    <dataValidation type="list" allowBlank="1" showInputMessage="1" showErrorMessage="1" sqref="G71:G72 E71:E72">
      <formula1>"Moins de 2,3 à 5,6 à 10,11 à 15,Plus de 16"</formula1>
    </dataValidation>
    <dataValidation type="list" allowBlank="1" showInputMessage="1" showErrorMessage="1" sqref="E41 G41">
      <formula1>"Non fumeur, Ex fumeur, Fumeur"</formula1>
    </dataValidation>
    <dataValidation type="list" allowBlank="1" showInputMessage="1" showErrorMessage="1" sqref="E39 G39">
      <formula1>"Aucune dyspnée, légère Dyspnée, modéré dyspnée, sévère dyspnée,très sévère dyspnée"</formula1>
    </dataValidation>
    <dataValidation type="list" allowBlank="1" showInputMessage="1" showErrorMessage="1" sqref="M3:M7">
      <formula1>"Appel,Mail,Courrier"</formula1>
    </dataValidation>
    <dataValidation type="list" allowBlank="1" showInputMessage="1" showErrorMessage="1" sqref="O3:O7">
      <formula1>"Echoué,Emis,Reçu"</formula1>
    </dataValidation>
    <dataValidation type="list" allowBlank="1" showInputMessage="1" showErrorMessage="1" sqref="B7:C7">
      <formula1>"RESPI+,SPIRO,VIENNE,VS/S,TARARE"</formula1>
    </dataValidation>
    <dataValidation type="list" allowBlank="1" showInputMessage="1" showErrorMessage="1" sqref="B6:C6">
      <formula1>"HOMME,FEMME"</formula1>
    </dataValidation>
    <dataValidation type="list" allowBlank="1" showInputMessage="1" showErrorMessage="1" sqref="B12">
      <formula1>"0,I,II,III,IV"</formula1>
    </dataValidation>
  </dataValidations>
  <hyperlinks>
    <hyperlink ref="A1" location="'Page acceuil'!A1" display="Retour page d'accueille"/>
  </hyperlinks>
  <pageMargins left="0.25" right="0.25" top="0.75" bottom="0.75" header="0.3" footer="0.3"/>
  <pageSetup paperSize="9" orientation="portrait" horizontalDpi="0" verticalDpi="0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Page acceuil (2)</vt:lpstr>
      <vt:lpstr>Fiche patient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</dc:creator>
  <cp:lastModifiedBy>Nicolas</cp:lastModifiedBy>
  <dcterms:created xsi:type="dcterms:W3CDTF">2015-10-16T13:19:46Z</dcterms:created>
  <dcterms:modified xsi:type="dcterms:W3CDTF">2016-03-23T08:58:32Z</dcterms:modified>
</cp:coreProperties>
</file>