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eragut\Documents\Mes clients\VEOLIA\TARIFS\2016\"/>
    </mc:Choice>
  </mc:AlternateContent>
  <bookViews>
    <workbookView xWindow="120" yWindow="150" windowWidth="14115" windowHeight="7425"/>
  </bookViews>
  <sheets>
    <sheet name="Feuil1" sheetId="9" r:id="rId1"/>
    <sheet name="PRODUITS" sheetId="2" r:id="rId2"/>
  </sheets>
  <definedNames>
    <definedName name="PRIX_PRODUIT_DEPART_USINE_EXW_HORS_TAXES__€___bac_100__matière_première">PRODUITS!#REF!</definedName>
    <definedName name="VOLUME__UTILE">PRODUITS!$B$2:$G$2</definedName>
  </definedNames>
  <calcPr calcId="171027" concurrentCalc="0"/>
</workbook>
</file>

<file path=xl/calcChain.xml><?xml version="1.0" encoding="utf-8"?>
<calcChain xmlns="http://schemas.openxmlformats.org/spreadsheetml/2006/main">
  <c r="D5" i="2" l="1"/>
  <c r="F5" i="2"/>
  <c r="B5" i="2"/>
  <c r="D4" i="2"/>
  <c r="F4" i="2"/>
  <c r="B4" i="2"/>
  <c r="F28" i="2"/>
  <c r="G22" i="2"/>
  <c r="G23" i="2"/>
  <c r="G24" i="2"/>
  <c r="G25" i="2"/>
  <c r="G26" i="2"/>
  <c r="G21" i="2"/>
  <c r="G28" i="2"/>
  <c r="D25" i="2"/>
  <c r="D28" i="2"/>
  <c r="B25" i="2"/>
  <c r="B28" i="2"/>
  <c r="D24" i="2"/>
  <c r="E24" i="2"/>
  <c r="B24" i="2"/>
  <c r="C24" i="2"/>
  <c r="D23" i="2"/>
  <c r="E23" i="2"/>
  <c r="B23" i="2"/>
  <c r="C23" i="2"/>
  <c r="D21" i="2"/>
  <c r="E21" i="2"/>
  <c r="B21" i="2"/>
  <c r="C21" i="2"/>
  <c r="C25" i="2"/>
  <c r="C28" i="2"/>
  <c r="E25" i="2"/>
  <c r="E28" i="2"/>
  <c r="D26" i="2"/>
  <c r="E26" i="2"/>
  <c r="B26" i="2"/>
  <c r="C26" i="2"/>
  <c r="D22" i="2"/>
  <c r="E22" i="2"/>
  <c r="B22" i="2"/>
  <c r="C22" i="2"/>
</calcChain>
</file>

<file path=xl/sharedStrings.xml><?xml version="1.0" encoding="utf-8"?>
<sst xmlns="http://schemas.openxmlformats.org/spreadsheetml/2006/main" count="69" uniqueCount="34">
  <si>
    <t xml:space="preserve">TRANSPORT HORS TAXES (€) : </t>
  </si>
  <si>
    <t>Camion complet</t>
  </si>
  <si>
    <t>1 palette</t>
  </si>
  <si>
    <t>Renseigner le nombre de produits transportés</t>
  </si>
  <si>
    <t>Coût camion complet</t>
  </si>
  <si>
    <t>Coût 1 palette</t>
  </si>
  <si>
    <t>Coût du hayon par transport</t>
  </si>
  <si>
    <t>Renseigner le type de véhicule</t>
  </si>
  <si>
    <t>Centre-Ouest</t>
  </si>
  <si>
    <t>Ile-de-France</t>
  </si>
  <si>
    <t>Méditerranée</t>
  </si>
  <si>
    <t>Nord-Normandie</t>
  </si>
  <si>
    <t>Rhin-Rhône</t>
  </si>
  <si>
    <t>Sud-Ouest</t>
  </si>
  <si>
    <t>Produit de base blanc (plus value ou moins value)</t>
  </si>
  <si>
    <t>Produit de base noir  (plus value ou moins value)</t>
  </si>
  <si>
    <t>Région</t>
  </si>
  <si>
    <t>NC</t>
  </si>
  <si>
    <t>avec hayon</t>
  </si>
  <si>
    <t>COMPRIS</t>
  </si>
  <si>
    <t>PRIX PRODUIT COMPLET LIVRE</t>
  </si>
  <si>
    <t>ACCESSOIRES 1</t>
  </si>
  <si>
    <t>ACCESSOIRES 2</t>
  </si>
  <si>
    <t>ACCESSOIRES 3</t>
  </si>
  <si>
    <t>ACCESSOIRES 4</t>
  </si>
  <si>
    <t>ACCESSOIRES 5</t>
  </si>
  <si>
    <t>ACCESSOIRES 6</t>
  </si>
  <si>
    <t>ACCESSOIRES 7</t>
  </si>
  <si>
    <t>ACCESSOIRES 8</t>
  </si>
  <si>
    <t>ACCESSOIRES 9</t>
  </si>
  <si>
    <t>ACCESSOIRES 10</t>
  </si>
  <si>
    <t>ACCESSOIRES 11</t>
  </si>
  <si>
    <t>PRIX PRODUIT DEPART USINE EXW HORS TAXES (€)</t>
  </si>
  <si>
    <t>TYPE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</si>
</sst>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4" fillId="0" borderId="7" xfId="0" applyFont="1" applyBorder="1" applyAlignment="1">
      <alignment horizontal="left" vertical="center"/>
    </xf>
    <xf numFmtId="0" fontId="4" fillId="0" borderId="7" xfId="0" applyFont="1" applyFill="1" applyBorder="1" applyAlignment="1">
      <alignment vertical="center" wrapText="1"/>
    </xf>
    <xf numFmtId="0" fontId="4" fillId="0" borderId="8" xfId="0" applyFont="1" applyFill="1" applyBorder="1" applyAlignment="1">
      <alignment wrapText="1"/>
    </xf>
    <xf numFmtId="0" fontId="4" fillId="0" borderId="12" xfId="0" applyFont="1" applyFill="1" applyBorder="1" applyAlignment="1">
      <alignment wrapText="1"/>
    </xf>
    <xf numFmtId="0" fontId="0" fillId="4" borderId="10" xfId="0" applyFill="1" applyBorder="1"/>
    <xf numFmtId="0" fontId="0" fillId="4" borderId="11" xfId="0" applyFill="1" applyBorder="1"/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0" fontId="4" fillId="3" borderId="12" xfId="0" applyFont="1" applyFill="1" applyBorder="1" applyAlignment="1">
      <alignment vertical="center" wrapText="1"/>
    </xf>
    <xf numFmtId="0" fontId="4" fillId="3" borderId="16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0" fillId="0" borderId="3" xfId="0" applyBorder="1"/>
    <xf numFmtId="0" fontId="4" fillId="0" borderId="3" xfId="0" applyFont="1" applyFill="1" applyBorder="1" applyAlignment="1">
      <alignment vertical="center" wrapText="1"/>
    </xf>
    <xf numFmtId="0" fontId="0" fillId="4" borderId="14" xfId="0" applyFill="1" applyBorder="1"/>
    <xf numFmtId="0" fontId="5" fillId="3" borderId="2" xfId="0" applyFont="1" applyFill="1" applyBorder="1"/>
    <xf numFmtId="164" fontId="0" fillId="0" borderId="0" xfId="0" applyNumberFormat="1"/>
    <xf numFmtId="164" fontId="6" fillId="2" borderId="20" xfId="0" applyNumberFormat="1" applyFont="1" applyFill="1" applyBorder="1"/>
    <xf numFmtId="164" fontId="6" fillId="2" borderId="15" xfId="0" applyNumberFormat="1" applyFont="1" applyFill="1" applyBorder="1"/>
    <xf numFmtId="164" fontId="6" fillId="2" borderId="14" xfId="0" applyNumberFormat="1" applyFont="1" applyFill="1" applyBorder="1"/>
    <xf numFmtId="164" fontId="6" fillId="2" borderId="19" xfId="0" applyNumberFormat="1" applyFont="1" applyFill="1" applyBorder="1"/>
    <xf numFmtId="164" fontId="6" fillId="2" borderId="13" xfId="0" applyNumberFormat="1" applyFont="1" applyFill="1" applyBorder="1"/>
    <xf numFmtId="0" fontId="6" fillId="2" borderId="9" xfId="0" applyFont="1" applyFill="1" applyBorder="1"/>
    <xf numFmtId="0" fontId="0" fillId="2" borderId="3" xfId="0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5" borderId="0" xfId="0" applyFill="1"/>
    <xf numFmtId="0" fontId="4" fillId="0" borderId="0" xfId="0" applyFont="1" applyFill="1" applyBorder="1" applyAlignment="1">
      <alignment vertical="center" wrapText="1"/>
    </xf>
    <xf numFmtId="2" fontId="0" fillId="2" borderId="18" xfId="0" applyNumberFormat="1" applyFill="1" applyBorder="1" applyAlignment="1">
      <alignment horizontal="center"/>
    </xf>
    <xf numFmtId="2" fontId="0" fillId="2" borderId="19" xfId="0" applyNumberFormat="1" applyFill="1" applyBorder="1" applyAlignment="1">
      <alignment horizontal="center"/>
    </xf>
    <xf numFmtId="2" fontId="3" fillId="2" borderId="18" xfId="0" applyNumberFormat="1" applyFont="1" applyFill="1" applyBorder="1" applyAlignment="1">
      <alignment horizontal="center"/>
    </xf>
    <xf numFmtId="2" fontId="3" fillId="2" borderId="19" xfId="0" applyNumberFormat="1" applyFont="1" applyFill="1" applyBorder="1" applyAlignment="1">
      <alignment horizontal="center"/>
    </xf>
    <xf numFmtId="2" fontId="6" fillId="2" borderId="18" xfId="0" applyNumberFormat="1" applyFont="1" applyFill="1" applyBorder="1" applyAlignment="1">
      <alignment horizontal="center"/>
    </xf>
    <xf numFmtId="2" fontId="6" fillId="2" borderId="19" xfId="0" applyNumberFormat="1" applyFont="1" applyFill="1" applyBorder="1" applyAlignment="1">
      <alignment horizontal="center"/>
    </xf>
  </cellXfs>
  <cellStyles count="15">
    <cellStyle name="Euro" xfId="2"/>
    <cellStyle name="Euro 2" xfId="3"/>
    <cellStyle name="Euro 2 2" xfId="4"/>
    <cellStyle name="Euro 2 3" xfId="5"/>
    <cellStyle name="Euro 3" xfId="6"/>
    <cellStyle name="Euro 4" xfId="7"/>
    <cellStyle name="Euro 5" xfId="8"/>
    <cellStyle name="Milliers 2" xfId="9"/>
    <cellStyle name="Monétaire 2" xfId="10"/>
    <cellStyle name="Normal" xfId="0" builtinId="0"/>
    <cellStyle name="Normal 2" xfId="1"/>
    <cellStyle name="Normal 2 2" xfId="11"/>
    <cellStyle name="Normal 3" xfId="12"/>
    <cellStyle name="Normal 5" xfId="13"/>
    <cellStyle name="Normal 7" xfId="14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8"/>
  <sheetViews>
    <sheetView tabSelected="1" workbookViewId="0">
      <selection activeCell="F7" sqref="F7"/>
    </sheetView>
  </sheetViews>
  <sheetFormatPr baseColWidth="10" defaultRowHeight="15" x14ac:dyDescent="0.25"/>
  <cols>
    <col min="1" max="1" width="32.85546875" customWidth="1"/>
  </cols>
  <sheetData>
    <row r="2" spans="1:2" x14ac:dyDescent="0.25">
      <c r="A2" s="1" t="s">
        <v>33</v>
      </c>
      <c r="B2" s="32">
        <v>80</v>
      </c>
    </row>
    <row r="3" spans="1:2" ht="22.5" x14ac:dyDescent="0.25">
      <c r="A3" s="3" t="s">
        <v>32</v>
      </c>
    </row>
    <row r="4" spans="1:2" ht="22.5" x14ac:dyDescent="0.25">
      <c r="A4" s="14" t="s">
        <v>14</v>
      </c>
    </row>
    <row r="5" spans="1:2" ht="22.5" x14ac:dyDescent="0.25">
      <c r="A5" s="14" t="s">
        <v>15</v>
      </c>
    </row>
    <row r="6" spans="1:2" x14ac:dyDescent="0.25">
      <c r="A6" s="14" t="s">
        <v>21</v>
      </c>
    </row>
    <row r="7" spans="1:2" x14ac:dyDescent="0.25">
      <c r="A7" s="14" t="s">
        <v>22</v>
      </c>
    </row>
    <row r="8" spans="1:2" x14ac:dyDescent="0.25">
      <c r="A8" s="14" t="s">
        <v>23</v>
      </c>
    </row>
    <row r="9" spans="1:2" x14ac:dyDescent="0.25">
      <c r="A9" s="14" t="s">
        <v>24</v>
      </c>
    </row>
    <row r="10" spans="1:2" x14ac:dyDescent="0.25">
      <c r="A10" s="14" t="s">
        <v>25</v>
      </c>
    </row>
    <row r="11" spans="1:2" x14ac:dyDescent="0.25">
      <c r="A11" s="14" t="s">
        <v>26</v>
      </c>
    </row>
    <row r="12" spans="1:2" x14ac:dyDescent="0.25">
      <c r="A12" s="14" t="s">
        <v>27</v>
      </c>
    </row>
    <row r="13" spans="1:2" x14ac:dyDescent="0.25">
      <c r="A13" s="14" t="s">
        <v>28</v>
      </c>
    </row>
    <row r="14" spans="1:2" x14ac:dyDescent="0.25">
      <c r="A14" s="14" t="s">
        <v>29</v>
      </c>
    </row>
    <row r="15" spans="1:2" x14ac:dyDescent="0.25">
      <c r="A15" s="14" t="s">
        <v>30</v>
      </c>
    </row>
    <row r="16" spans="1:2" x14ac:dyDescent="0.25">
      <c r="A16" s="14" t="s">
        <v>31</v>
      </c>
    </row>
    <row r="18" spans="1:2" x14ac:dyDescent="0.25">
      <c r="A18" s="33" t="s">
        <v>20</v>
      </c>
      <c r="B18" s="3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I15" sqref="I15"/>
    </sheetView>
  </sheetViews>
  <sheetFormatPr baseColWidth="10" defaultRowHeight="15" x14ac:dyDescent="0.25"/>
  <cols>
    <col min="1" max="1" width="24.28515625" customWidth="1"/>
    <col min="2" max="2" width="12" bestFit="1" customWidth="1"/>
    <col min="3" max="3" width="10.5703125" bestFit="1" customWidth="1"/>
    <col min="4" max="5" width="11" customWidth="1"/>
    <col min="6" max="7" width="10.7109375" customWidth="1"/>
  </cols>
  <sheetData>
    <row r="1" spans="1:7" ht="15.75" thickBot="1" x14ac:dyDescent="0.3"/>
    <row r="2" spans="1:7" ht="16.5" customHeight="1" thickBot="1" x14ac:dyDescent="0.3">
      <c r="A2" s="1" t="s">
        <v>33</v>
      </c>
      <c r="B2" s="28">
        <v>80</v>
      </c>
      <c r="C2" s="27"/>
      <c r="D2" s="28">
        <v>120</v>
      </c>
      <c r="E2" s="27"/>
      <c r="F2" s="28">
        <v>150</v>
      </c>
      <c r="G2" s="30"/>
    </row>
    <row r="3" spans="1:7" ht="22.5" x14ac:dyDescent="0.25">
      <c r="A3" s="3" t="s">
        <v>32</v>
      </c>
      <c r="B3" s="38">
        <v>23</v>
      </c>
      <c r="C3" s="39"/>
      <c r="D3" s="36">
        <v>25</v>
      </c>
      <c r="E3" s="37"/>
      <c r="F3" s="34">
        <v>42</v>
      </c>
      <c r="G3" s="35"/>
    </row>
    <row r="4" spans="1:7" ht="22.5" x14ac:dyDescent="0.25">
      <c r="A4" s="14" t="s">
        <v>14</v>
      </c>
      <c r="B4" s="29">
        <f>B3*10%</f>
        <v>2.3000000000000003</v>
      </c>
      <c r="C4" s="29"/>
      <c r="D4" s="29">
        <f>D3*10%</f>
        <v>2.5</v>
      </c>
      <c r="E4" s="29"/>
      <c r="F4" s="29">
        <f>F3*10%</f>
        <v>4.2</v>
      </c>
      <c r="G4" s="29"/>
    </row>
    <row r="5" spans="1:7" ht="22.5" x14ac:dyDescent="0.25">
      <c r="A5" s="14" t="s">
        <v>15</v>
      </c>
      <c r="B5" s="29">
        <f>B3*10%</f>
        <v>2.3000000000000003</v>
      </c>
      <c r="C5" s="29"/>
      <c r="D5" s="29">
        <f>D3*10%</f>
        <v>2.5</v>
      </c>
      <c r="E5" s="29"/>
      <c r="F5" s="29">
        <f>F3*10%</f>
        <v>4.2</v>
      </c>
      <c r="G5" s="29"/>
    </row>
    <row r="6" spans="1:7" x14ac:dyDescent="0.25">
      <c r="A6" s="14" t="s">
        <v>21</v>
      </c>
      <c r="B6" s="24" t="s">
        <v>19</v>
      </c>
      <c r="C6" s="24"/>
      <c r="D6" s="24" t="s">
        <v>19</v>
      </c>
      <c r="E6" s="24"/>
      <c r="F6" s="24" t="s">
        <v>19</v>
      </c>
      <c r="G6" s="24"/>
    </row>
    <row r="7" spans="1:7" x14ac:dyDescent="0.25">
      <c r="A7" s="14" t="s">
        <v>22</v>
      </c>
      <c r="B7" s="24" t="s">
        <v>19</v>
      </c>
      <c r="C7" s="24"/>
      <c r="D7" s="24" t="s">
        <v>19</v>
      </c>
      <c r="E7" s="24"/>
      <c r="F7" s="24" t="s">
        <v>19</v>
      </c>
      <c r="G7" s="24"/>
    </row>
    <row r="8" spans="1:7" x14ac:dyDescent="0.25">
      <c r="A8" s="14" t="s">
        <v>23</v>
      </c>
      <c r="B8" s="24">
        <v>9.11</v>
      </c>
      <c r="C8" s="24"/>
      <c r="D8" s="24">
        <v>9.11</v>
      </c>
      <c r="E8" s="24"/>
      <c r="F8" s="24">
        <v>10.23</v>
      </c>
      <c r="G8" s="31"/>
    </row>
    <row r="9" spans="1:7" x14ac:dyDescent="0.25">
      <c r="A9" s="14" t="s">
        <v>24</v>
      </c>
      <c r="B9" s="24" t="s">
        <v>17</v>
      </c>
      <c r="C9" s="24"/>
      <c r="D9" s="24" t="s">
        <v>17</v>
      </c>
      <c r="E9" s="24"/>
      <c r="F9" s="24" t="s">
        <v>17</v>
      </c>
      <c r="G9" s="31"/>
    </row>
    <row r="10" spans="1:7" x14ac:dyDescent="0.25">
      <c r="A10" s="14" t="s">
        <v>25</v>
      </c>
      <c r="B10" s="25">
        <v>1.35</v>
      </c>
      <c r="C10" s="25"/>
      <c r="D10" s="25">
        <v>1.35</v>
      </c>
      <c r="E10" s="25"/>
      <c r="F10" s="25">
        <v>1.35</v>
      </c>
      <c r="G10" s="25"/>
    </row>
    <row r="11" spans="1:7" x14ac:dyDescent="0.25">
      <c r="A11" s="14" t="s">
        <v>26</v>
      </c>
      <c r="B11" s="24">
        <v>1.8</v>
      </c>
      <c r="C11" s="24"/>
      <c r="D11" s="24">
        <v>1.8</v>
      </c>
      <c r="E11" s="24"/>
      <c r="F11" s="24">
        <v>1.8</v>
      </c>
      <c r="G11" s="24"/>
    </row>
    <row r="12" spans="1:7" x14ac:dyDescent="0.25">
      <c r="A12" s="14" t="s">
        <v>27</v>
      </c>
      <c r="B12" s="24" t="s">
        <v>17</v>
      </c>
      <c r="C12" s="24"/>
      <c r="D12" s="24" t="s">
        <v>17</v>
      </c>
      <c r="E12" s="24"/>
      <c r="F12" s="24" t="s">
        <v>17</v>
      </c>
      <c r="G12" s="24"/>
    </row>
    <row r="13" spans="1:7" x14ac:dyDescent="0.25">
      <c r="A13" s="14" t="s">
        <v>28</v>
      </c>
      <c r="B13" s="25">
        <v>13.9</v>
      </c>
      <c r="C13" s="25"/>
      <c r="D13" s="25">
        <v>13.9</v>
      </c>
      <c r="E13" s="25"/>
      <c r="F13" s="25">
        <v>13.9</v>
      </c>
      <c r="G13" s="25"/>
    </row>
    <row r="14" spans="1:7" x14ac:dyDescent="0.25">
      <c r="A14" s="14" t="s">
        <v>29</v>
      </c>
      <c r="B14" s="25">
        <v>20.7</v>
      </c>
      <c r="C14" s="25"/>
      <c r="D14" s="25">
        <v>20.7</v>
      </c>
      <c r="E14" s="25"/>
      <c r="F14" s="25">
        <v>20.7</v>
      </c>
      <c r="G14" s="25"/>
    </row>
    <row r="15" spans="1:7" x14ac:dyDescent="0.25">
      <c r="A15" s="14" t="s">
        <v>30</v>
      </c>
      <c r="B15" s="26">
        <v>10.7</v>
      </c>
      <c r="C15" s="26"/>
      <c r="D15" s="26">
        <v>10.7</v>
      </c>
      <c r="E15" s="26"/>
      <c r="F15" s="26">
        <v>10.7</v>
      </c>
      <c r="G15" s="26"/>
    </row>
    <row r="16" spans="1:7" ht="15.75" thickBot="1" x14ac:dyDescent="0.3">
      <c r="A16" s="14" t="s">
        <v>31</v>
      </c>
      <c r="B16" s="26">
        <v>6.8</v>
      </c>
      <c r="C16" s="26"/>
      <c r="D16" s="26">
        <v>6.8</v>
      </c>
      <c r="E16" s="26"/>
      <c r="F16" s="26">
        <v>6.8</v>
      </c>
      <c r="G16" s="26"/>
    </row>
    <row r="17" spans="1:7" ht="23.25" thickBot="1" x14ac:dyDescent="0.3">
      <c r="A17" s="10" t="s">
        <v>0</v>
      </c>
      <c r="B17" s="11" t="s">
        <v>1</v>
      </c>
      <c r="C17" s="12" t="s">
        <v>2</v>
      </c>
      <c r="D17" s="11" t="s">
        <v>1</v>
      </c>
      <c r="E17" s="12" t="s">
        <v>2</v>
      </c>
      <c r="F17" s="11" t="s">
        <v>1</v>
      </c>
      <c r="G17" s="12" t="s">
        <v>2</v>
      </c>
    </row>
    <row r="18" spans="1:7" ht="23.25" x14ac:dyDescent="0.25">
      <c r="A18" s="4" t="s">
        <v>3</v>
      </c>
      <c r="B18" s="6">
        <v>1326</v>
      </c>
      <c r="C18" s="7">
        <v>13</v>
      </c>
      <c r="D18" s="6">
        <v>1302</v>
      </c>
      <c r="E18" s="7">
        <v>14</v>
      </c>
      <c r="F18" s="6">
        <v>1100</v>
      </c>
      <c r="G18" s="7">
        <v>11</v>
      </c>
    </row>
    <row r="19" spans="1:7" x14ac:dyDescent="0.25">
      <c r="A19" s="5" t="s">
        <v>7</v>
      </c>
      <c r="B19" s="15" t="s">
        <v>18</v>
      </c>
      <c r="C19" s="15"/>
      <c r="D19" s="15" t="s">
        <v>18</v>
      </c>
      <c r="E19" s="15"/>
      <c r="F19" s="15" t="s">
        <v>18</v>
      </c>
      <c r="G19" s="15"/>
    </row>
    <row r="20" spans="1:7" ht="22.5" x14ac:dyDescent="0.25">
      <c r="A20" s="2" t="s">
        <v>16</v>
      </c>
      <c r="B20" s="8" t="s">
        <v>4</v>
      </c>
      <c r="C20" s="9" t="s">
        <v>5</v>
      </c>
      <c r="D20" s="8" t="s">
        <v>4</v>
      </c>
      <c r="E20" s="9" t="s">
        <v>5</v>
      </c>
      <c r="F20" s="8" t="s">
        <v>4</v>
      </c>
      <c r="G20" s="9" t="s">
        <v>5</v>
      </c>
    </row>
    <row r="21" spans="1:7" x14ac:dyDescent="0.25">
      <c r="A21" s="13" t="s">
        <v>8</v>
      </c>
      <c r="B21" s="18">
        <f>2051*1.24</f>
        <v>2543.2399999999998</v>
      </c>
      <c r="C21" s="19">
        <f>(B21/$B$18)*$C$18+200</f>
        <v>224.93372549019608</v>
      </c>
      <c r="D21" s="18">
        <f>2051*1.24</f>
        <v>2543.2399999999998</v>
      </c>
      <c r="E21" s="19">
        <f>(D21/$D$18)*$E$18+200</f>
        <v>227.34666666666666</v>
      </c>
      <c r="F21" s="20">
        <v>1360</v>
      </c>
      <c r="G21" s="19">
        <f>(F21/$F$18)*$G$18+200</f>
        <v>213.6</v>
      </c>
    </row>
    <row r="22" spans="1:7" x14ac:dyDescent="0.25">
      <c r="A22" s="13" t="s">
        <v>9</v>
      </c>
      <c r="B22" s="21">
        <f>1675*1.24</f>
        <v>2077</v>
      </c>
      <c r="C22" s="19">
        <f t="shared" ref="C22:C26" si="0">(B22/$B$18)*$C$18+200</f>
        <v>220.36274509803923</v>
      </c>
      <c r="D22" s="21">
        <f>1675*1.24</f>
        <v>2077</v>
      </c>
      <c r="E22" s="19">
        <f t="shared" ref="E22:E26" si="1">(D22/$D$18)*$E$18+200</f>
        <v>222.33333333333334</v>
      </c>
      <c r="F22" s="22">
        <v>1460</v>
      </c>
      <c r="G22" s="19">
        <f t="shared" ref="G22:G26" si="2">(F22/$F$18)*$G$18+200</f>
        <v>214.6</v>
      </c>
    </row>
    <row r="23" spans="1:7" x14ac:dyDescent="0.25">
      <c r="A23" s="13" t="s">
        <v>10</v>
      </c>
      <c r="B23" s="21">
        <f>1950*1.24</f>
        <v>2418</v>
      </c>
      <c r="C23" s="19">
        <f t="shared" si="0"/>
        <v>223.70588235294119</v>
      </c>
      <c r="D23" s="21">
        <f>1950*1.24</f>
        <v>2418</v>
      </c>
      <c r="E23" s="19">
        <f t="shared" si="1"/>
        <v>226</v>
      </c>
      <c r="F23" s="22">
        <v>1443</v>
      </c>
      <c r="G23" s="19">
        <f t="shared" si="2"/>
        <v>214.43</v>
      </c>
    </row>
    <row r="24" spans="1:7" x14ac:dyDescent="0.25">
      <c r="A24" s="13" t="s">
        <v>11</v>
      </c>
      <c r="B24" s="21">
        <f>1800*1.24</f>
        <v>2232</v>
      </c>
      <c r="C24" s="19">
        <f t="shared" si="0"/>
        <v>221.88235294117646</v>
      </c>
      <c r="D24" s="21">
        <f>1800*1.24</f>
        <v>2232</v>
      </c>
      <c r="E24" s="19">
        <f t="shared" si="1"/>
        <v>224</v>
      </c>
      <c r="F24" s="22">
        <v>1673</v>
      </c>
      <c r="G24" s="19">
        <f t="shared" si="2"/>
        <v>216.73</v>
      </c>
    </row>
    <row r="25" spans="1:7" x14ac:dyDescent="0.25">
      <c r="A25" s="13" t="s">
        <v>12</v>
      </c>
      <c r="B25" s="21">
        <f>1584*1.24</f>
        <v>1964.16</v>
      </c>
      <c r="C25" s="19">
        <f t="shared" si="0"/>
        <v>219.25647058823529</v>
      </c>
      <c r="D25" s="21">
        <f>1584*1.24</f>
        <v>1964.16</v>
      </c>
      <c r="E25" s="19">
        <f t="shared" si="1"/>
        <v>221.12</v>
      </c>
      <c r="F25" s="22">
        <v>1626</v>
      </c>
      <c r="G25" s="19">
        <f t="shared" si="2"/>
        <v>216.26</v>
      </c>
    </row>
    <row r="26" spans="1:7" ht="15.75" thickBot="1" x14ac:dyDescent="0.3">
      <c r="A26" s="13" t="s">
        <v>13</v>
      </c>
      <c r="B26" s="21">
        <f>2225*1.24</f>
        <v>2759</v>
      </c>
      <c r="C26" s="19">
        <f t="shared" si="0"/>
        <v>227.04901960784315</v>
      </c>
      <c r="D26" s="21">
        <f>2225*1.24</f>
        <v>2759</v>
      </c>
      <c r="E26" s="19">
        <f t="shared" si="1"/>
        <v>229.66666666666666</v>
      </c>
      <c r="F26" s="22">
        <v>1120</v>
      </c>
      <c r="G26" s="19">
        <f t="shared" si="2"/>
        <v>211.2</v>
      </c>
    </row>
    <row r="27" spans="1:7" ht="15.75" thickBot="1" x14ac:dyDescent="0.3">
      <c r="A27" s="16" t="s">
        <v>6</v>
      </c>
      <c r="B27" s="23">
        <v>50</v>
      </c>
      <c r="C27" s="23">
        <v>50</v>
      </c>
      <c r="D27" s="23">
        <v>50</v>
      </c>
      <c r="E27" s="23">
        <v>50</v>
      </c>
      <c r="F27" s="23">
        <v>50</v>
      </c>
      <c r="G27" s="23">
        <v>50</v>
      </c>
    </row>
    <row r="28" spans="1:7" x14ac:dyDescent="0.25">
      <c r="B28" s="17">
        <f>B25/B18</f>
        <v>1.481266968325792</v>
      </c>
      <c r="C28" s="17">
        <f>C25/C18</f>
        <v>16.865882352941178</v>
      </c>
      <c r="D28" s="17">
        <f>D25/D18</f>
        <v>1.5085714285714287</v>
      </c>
      <c r="E28" s="17">
        <f>E25/E18</f>
        <v>15.794285714285715</v>
      </c>
      <c r="F28" s="17">
        <f>F21/F18</f>
        <v>1.2363636363636363</v>
      </c>
      <c r="G28" s="17">
        <f>G21/G18</f>
        <v>19.418181818181818</v>
      </c>
    </row>
  </sheetData>
  <mergeCells count="45">
    <mergeCell ref="D16:E16"/>
    <mergeCell ref="F16:G16"/>
    <mergeCell ref="D15:E15"/>
    <mergeCell ref="F15:G15"/>
    <mergeCell ref="D13:E13"/>
    <mergeCell ref="F13:G13"/>
    <mergeCell ref="D12:E12"/>
    <mergeCell ref="F12:G12"/>
    <mergeCell ref="D11:E11"/>
    <mergeCell ref="F11:G11"/>
    <mergeCell ref="D10:E10"/>
    <mergeCell ref="F10:G10"/>
    <mergeCell ref="D9:E9"/>
    <mergeCell ref="F9:G9"/>
    <mergeCell ref="D8:E8"/>
    <mergeCell ref="F8:G8"/>
    <mergeCell ref="D7:E7"/>
    <mergeCell ref="F7:G7"/>
    <mergeCell ref="D6:E6"/>
    <mergeCell ref="F6:G6"/>
    <mergeCell ref="D5:E5"/>
    <mergeCell ref="F5:G5"/>
    <mergeCell ref="D4:E4"/>
    <mergeCell ref="F4:G4"/>
    <mergeCell ref="B15:C15"/>
    <mergeCell ref="B16:C16"/>
    <mergeCell ref="B10:C10"/>
    <mergeCell ref="B11:C11"/>
    <mergeCell ref="B3:C3"/>
    <mergeCell ref="B12:C12"/>
    <mergeCell ref="B13:C13"/>
    <mergeCell ref="B7:C7"/>
    <mergeCell ref="B8:C8"/>
    <mergeCell ref="B9:C9"/>
    <mergeCell ref="F2:G2"/>
    <mergeCell ref="B2:C2"/>
    <mergeCell ref="D2:E2"/>
    <mergeCell ref="D3:E3"/>
    <mergeCell ref="F3:G3"/>
    <mergeCell ref="B5:C5"/>
    <mergeCell ref="B6:C6"/>
    <mergeCell ref="B4:C4"/>
    <mergeCell ref="B14:C14"/>
    <mergeCell ref="D14:E14"/>
    <mergeCell ref="F14:G14"/>
  </mergeCells>
  <pageMargins left="0.70866141732283472" right="0.70866141732283472" top="0.74803149606299213" bottom="0.74803149606299213" header="0.31496062992125984" footer="0.31496062992125984"/>
  <pageSetup paperSize="9" scale="50" orientation="landscape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PRODUITS</vt:lpstr>
      <vt:lpstr>VOLUME__UTILE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Malgorzata.KONIAKOWSKA</dc:creator>
  <cp:lastModifiedBy>Delphine Peragut</cp:lastModifiedBy>
  <cp:lastPrinted>2015-10-21T14:38:34Z</cp:lastPrinted>
  <dcterms:created xsi:type="dcterms:W3CDTF">2015-07-05T19:19:12Z</dcterms:created>
  <dcterms:modified xsi:type="dcterms:W3CDTF">2016-03-22T09:47:53Z</dcterms:modified>
</cp:coreProperties>
</file>