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30\Downloads\"/>
    </mc:Choice>
  </mc:AlternateContent>
  <xr:revisionPtr revIDLastSave="0" documentId="8_{33B70674-CB5D-4135-9B4F-B3CA4B5FA2C1}" xr6:coauthVersionLast="47" xr6:coauthVersionMax="47" xr10:uidLastSave="{00000000-0000-0000-0000-000000000000}"/>
  <bookViews>
    <workbookView xWindow="-108" yWindow="-108" windowWidth="23256" windowHeight="12456" xr2:uid="{100F1DA8-F31F-4A17-9734-0B17114A44BA}"/>
  </bookViews>
  <sheets>
    <sheet name="Feuil2" sheetId="1" r:id="rId1"/>
  </sheets>
  <externalReferences>
    <externalReference r:id="rId2"/>
  </externalReferences>
  <definedNames>
    <definedName name="_xlnm._FilterDatabase" localSheetId="0" hidden="1">Feuil2!$A$1:$Q$356</definedName>
    <definedName name="CAUSE">OFFSET(INDIRECT("Feuil2!$I$" &amp; 2),,,MAX(1,COUNTA(Feuil2!$I:$I)),1)</definedName>
    <definedName name="CHRONO_M2">OFFSET(INDIRECT("Feuil2!$S$" &amp; 2),,,MAX(1,COUNTA(Feuil2!$S:$S)),1)</definedName>
    <definedName name="Cle_Heures">OFFSET(INDIRECT("Feuil2!$U$" &amp; 2),,,MAX(1,COUNTA(Feuil2!$U:$U)),1)</definedName>
    <definedName name="DATE_M2">OFFSET(INDIRECT("Feuil2!$Q$" &amp; 2),,,MAX(1,COUNTA(Feuil2!$Q:$Q)),1)</definedName>
    <definedName name="Date_Supervision_M3" hidden="1">OFFSET([1]M3_Supervision!$A$2,,,COUNTA([1]M3_Supervision!$A:$A)-1)</definedName>
    <definedName name="HEURE_M2">OFFSET(INDIRECT("Feuil2!$T$" &amp; 2),,,MAX(1,COUNTA(Feuil2!$T:$T)),1)</definedName>
    <definedName name="N_PO">OFFSET(INDIRECT("Feuil2!$S$0" &amp; 1),1,0,MAX(1,COUNTA(Feuil2!$S:$S)),1)</definedName>
    <definedName name="Poste_M2">OFFSET(INDIRECT("Feuil2!$R$" &amp; 2),,,MAX(1,COUNTA(Feuil2!$R:$R)),1)</definedName>
    <definedName name="Temps_Arret_M2">OFFSET(INDIRECT("Feuil2!$P$" &amp; 2),,,MAX(1,COUNTA(Feuil2!$P:$P)),1)</definedName>
    <definedName name="Tps_Arret_ParPO">OFFSET(INDIRECT("Feuil2!$V$" &amp; 2),,,MAX(1,COUNTA(Feuil2!$V:$V)),1)</definedName>
    <definedName name="usb_m2">OFFSET(Feuil2!$A$2,0,0,COUNTA(Feuil2!$A:$A)+1,21)</definedName>
    <definedName name="USB_M2_V2">OFFSET(Feuil2!$W$1,0,0,COUNTA(Feuil2!$W:$W)+0,23)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2" i="1" l="1"/>
  <c r="T2" i="1"/>
  <c r="S2" i="1"/>
  <c r="S3" i="1"/>
  <c r="S4" i="1"/>
  <c r="S5" i="1"/>
  <c r="V2" i="1" a="1"/>
  <c r="Z3" i="1" a="1"/>
  <c r="Z7" i="1" a="1"/>
  <c r="Z8" i="1" a="1"/>
  <c r="Z4" i="1" a="1"/>
  <c r="Z9" i="1" a="1"/>
  <c r="Z13" i="1" a="1"/>
  <c r="Z5" i="1" a="1"/>
  <c r="Z6" i="1" a="1"/>
  <c r="Z12" i="1" a="1"/>
  <c r="Z10" i="1" a="1"/>
  <c r="Z11" i="1" a="1"/>
  <c r="Z2" i="1" a="1"/>
  <c r="S6" i="1"/>
  <c r="S7" i="1"/>
  <c r="V2" i="1" l="1"/>
  <c r="Z11" i="1"/>
  <c r="Z10" i="1"/>
  <c r="Z12" i="1"/>
  <c r="Z6" i="1"/>
  <c r="Z5" i="1"/>
  <c r="Z13" i="1"/>
  <c r="Z9" i="1"/>
  <c r="Z4" i="1"/>
  <c r="Z8" i="1"/>
  <c r="Z7" i="1"/>
  <c r="Z3" i="1"/>
  <c r="Z2" i="1"/>
  <c r="S8" i="1"/>
  <c r="S9" i="1"/>
  <c r="S10" i="1"/>
  <c r="S11" i="1"/>
  <c r="S12" i="1"/>
  <c r="S13" i="1"/>
  <c r="W13" i="1" l="1"/>
  <c r="U13" i="1"/>
  <c r="P13" i="1"/>
  <c r="W12" i="1"/>
  <c r="U12" i="1"/>
  <c r="P12" i="1"/>
  <c r="W11" i="1"/>
  <c r="U11" i="1"/>
  <c r="P11" i="1"/>
  <c r="W10" i="1"/>
  <c r="U10" i="1"/>
  <c r="P10" i="1"/>
  <c r="W9" i="1"/>
  <c r="U9" i="1"/>
  <c r="P9" i="1"/>
  <c r="W8" i="1"/>
  <c r="U8" i="1"/>
  <c r="P8" i="1"/>
  <c r="W7" i="1"/>
  <c r="U7" i="1"/>
  <c r="P7" i="1"/>
  <c r="W6" i="1"/>
  <c r="U6" i="1"/>
  <c r="P6" i="1"/>
  <c r="W5" i="1"/>
  <c r="U5" i="1"/>
  <c r="P5" i="1"/>
  <c r="W4" i="1"/>
  <c r="U4" i="1"/>
  <c r="P4" i="1"/>
  <c r="W3" i="1"/>
  <c r="U3" i="1"/>
  <c r="P3" i="1"/>
  <c r="W2" i="1"/>
  <c r="P2" i="1"/>
  <c r="V13" i="1" a="1"/>
  <c r="V5" i="1" a="1"/>
  <c r="V7" i="1" a="1"/>
  <c r="V11" i="1" a="1"/>
  <c r="V8" i="1" a="1"/>
  <c r="V3" i="1" a="1"/>
  <c r="V9" i="1" a="1"/>
  <c r="V6" i="1" a="1"/>
  <c r="V4" i="1" a="1"/>
  <c r="V12" i="1" a="1"/>
  <c r="V10" i="1" a="1"/>
  <c r="V10" i="1" l="1"/>
  <c r="V12" i="1"/>
  <c r="V4" i="1"/>
  <c r="V6" i="1"/>
  <c r="V9" i="1"/>
  <c r="V3" i="1"/>
  <c r="V8" i="1"/>
  <c r="V11" i="1"/>
  <c r="V7" i="1"/>
  <c r="V5" i="1"/>
  <c r="V13" i="1"/>
</calcChain>
</file>

<file path=xl/sharedStrings.xml><?xml version="1.0" encoding="utf-8"?>
<sst xmlns="http://schemas.openxmlformats.org/spreadsheetml/2006/main" count="122" uniqueCount="38">
  <si>
    <t>CHRONO</t>
  </si>
  <si>
    <t>Date</t>
  </si>
  <si>
    <t>LOGLIST</t>
  </si>
  <si>
    <t>ASSOCLABEL</t>
  </si>
  <si>
    <t>EVTNUMBER</t>
  </si>
  <si>
    <t>EVTTITLE</t>
  </si>
  <si>
    <t>NAME</t>
  </si>
  <si>
    <t>VALUE</t>
  </si>
  <si>
    <t>VALUET</t>
  </si>
  <si>
    <t>QUALITY</t>
  </si>
  <si>
    <t>Heures</t>
  </si>
  <si>
    <t>Seconde</t>
  </si>
  <si>
    <t>Colonne4</t>
  </si>
  <si>
    <t>Cause</t>
  </si>
  <si>
    <t>X</t>
  </si>
  <si>
    <t>Temps d'arrêt</t>
  </si>
  <si>
    <t>Jour Corrigé</t>
  </si>
  <si>
    <t>Equipe</t>
  </si>
  <si>
    <t>Numéro Chrono PO</t>
  </si>
  <si>
    <t>HEURES</t>
  </si>
  <si>
    <t>Clé_Heures</t>
  </si>
  <si>
    <t>Tps travail arrêt</t>
  </si>
  <si>
    <t>Clé</t>
  </si>
  <si>
    <t>Log_List_1</t>
  </si>
  <si>
    <t>-- DEFAULT --</t>
  </si>
  <si>
    <t>Forçage texte</t>
  </si>
  <si>
    <t>LOCAL.CAUSE1</t>
  </si>
  <si>
    <t>cause 1</t>
  </si>
  <si>
    <t>Mns</t>
  </si>
  <si>
    <t>Sec</t>
  </si>
  <si>
    <t>cause 24</t>
  </si>
  <si>
    <t>cause 2</t>
  </si>
  <si>
    <t>cause 25</t>
  </si>
  <si>
    <t>cause 14</t>
  </si>
  <si>
    <t>xxx</t>
  </si>
  <si>
    <t>Formule manuelle</t>
  </si>
  <si>
    <t>j'ai isolé la formule afin de la retrouver en cas d'effacement inopiné</t>
  </si>
  <si>
    <t>Voici le message lorsque j'essaie d'exécuter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</si>
</sst>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dd/mm/yyyy\ hh:mm:ss"/>
    <numFmt numFmtId="166" formatCode="[$-F400]h:mm:ss\ AM/PM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name val="Calibri"/>
      <family val="2"/>
    </font>
    <font>
      <sz val="10"/>
      <color rgb="FFFF0000"/>
      <name val="Calibri"/>
      <family val="2"/>
    </font>
    <font>
      <sz val="10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164" fontId="2" fillId="2" borderId="1" xfId="1" applyNumberFormat="1" applyFont="1" applyFill="1" applyBorder="1" applyAlignment="1">
      <alignment vertical="center"/>
    </xf>
    <xf numFmtId="165" fontId="2" fillId="2" borderId="1" xfId="1" applyNumberFormat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0" fontId="2" fillId="2" borderId="0" xfId="1" applyFont="1" applyFill="1" applyAlignment="1">
      <alignment vertical="center"/>
    </xf>
    <xf numFmtId="0" fontId="2" fillId="2" borderId="0" xfId="1" applyFont="1" applyFill="1" applyAlignment="1">
      <alignment vertical="center" wrapText="1"/>
    </xf>
    <xf numFmtId="0" fontId="1" fillId="0" borderId="0" xfId="1"/>
    <xf numFmtId="2" fontId="1" fillId="0" borderId="0" xfId="1" applyNumberFormat="1"/>
    <xf numFmtId="22" fontId="1" fillId="0" borderId="0" xfId="1" applyNumberFormat="1"/>
    <xf numFmtId="0" fontId="3" fillId="0" borderId="0" xfId="1" applyFont="1"/>
    <xf numFmtId="14" fontId="1" fillId="0" borderId="0" xfId="1" applyNumberFormat="1"/>
    <xf numFmtId="166" fontId="1" fillId="0" borderId="0" xfId="1" applyNumberFormat="1"/>
    <xf numFmtId="2" fontId="4" fillId="0" borderId="0" xfId="2" applyNumberFormat="1" applyFont="1"/>
    <xf numFmtId="2" fontId="1" fillId="3" borderId="0" xfId="1" applyNumberFormat="1" applyFill="1"/>
    <xf numFmtId="2" fontId="1" fillId="0" borderId="0" xfId="1" quotePrefix="1" applyNumberFormat="1"/>
    <xf numFmtId="21" fontId="1" fillId="0" borderId="0" xfId="1" applyNumberFormat="1"/>
    <xf numFmtId="2" fontId="3" fillId="0" borderId="0" xfId="1" applyNumberFormat="1" applyFont="1"/>
    <xf numFmtId="21" fontId="3" fillId="0" borderId="0" xfId="1" applyNumberFormat="1" applyFont="1"/>
    <xf numFmtId="2" fontId="1" fillId="0" borderId="3" xfId="1" applyNumberFormat="1" applyBorder="1"/>
    <xf numFmtId="21" fontId="1" fillId="0" borderId="3" xfId="1" applyNumberFormat="1" applyBorder="1"/>
    <xf numFmtId="0" fontId="1" fillId="0" borderId="3" xfId="1" applyBorder="1"/>
    <xf numFmtId="2" fontId="1" fillId="0" borderId="4" xfId="1" applyNumberFormat="1" applyBorder="1"/>
    <xf numFmtId="21" fontId="1" fillId="3" borderId="0" xfId="1" applyNumberFormat="1" applyFill="1"/>
    <xf numFmtId="0" fontId="1" fillId="3" borderId="0" xfId="1" applyFill="1"/>
    <xf numFmtId="2" fontId="1" fillId="4" borderId="0" xfId="1" applyNumberFormat="1" applyFill="1"/>
    <xf numFmtId="21" fontId="1" fillId="4" borderId="0" xfId="1" applyNumberFormat="1" applyFill="1"/>
    <xf numFmtId="0" fontId="1" fillId="4" borderId="0" xfId="1" applyFill="1"/>
    <xf numFmtId="0" fontId="1" fillId="5" borderId="0" xfId="1" applyFill="1"/>
    <xf numFmtId="2" fontId="1" fillId="5" borderId="0" xfId="1" applyNumberFormat="1" applyFill="1"/>
    <xf numFmtId="14" fontId="1" fillId="5" borderId="0" xfId="1" applyNumberFormat="1" applyFill="1"/>
    <xf numFmtId="165" fontId="1" fillId="0" borderId="0" xfId="1" applyNumberFormat="1" applyAlignment="1">
      <alignment horizontal="left"/>
    </xf>
    <xf numFmtId="0" fontId="3" fillId="3" borderId="0" xfId="1" applyFont="1" applyFill="1"/>
    <xf numFmtId="165" fontId="3" fillId="3" borderId="0" xfId="1" applyNumberFormat="1" applyFont="1" applyFill="1" applyAlignment="1">
      <alignment horizontal="left"/>
    </xf>
  </cellXfs>
  <cellStyles count="3">
    <cellStyle name="Normal" xfId="0" builtinId="0"/>
    <cellStyle name="Normal 4 3" xfId="2" xr:uid="{872223A4-FBBA-4B40-934C-83A3185BB6ED}"/>
    <cellStyle name="Normal 7" xfId="1" xr:uid="{F6DFA1EB-5702-4077-8F2F-A570F244F7D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241935</xdr:colOff>
      <xdr:row>0</xdr:row>
      <xdr:rowOff>0</xdr:rowOff>
    </xdr:from>
    <xdr:to>
      <xdr:col>2</xdr:col>
      <xdr:colOff>40005</xdr:colOff>
      <xdr:row>0</xdr:row>
      <xdr:rowOff>333375</xdr:rowOff>
    </xdr:to>
    <xdr:sp macro="" textlink="">
      <xdr:nvSpPr>
        <xdr:cNvPr id="3" name="Rectangle : coins arrondis 1">
          <a:extLst>
            <a:ext uri="{FF2B5EF4-FFF2-40B4-BE49-F238E27FC236}">
              <a16:creationId xmlns:a16="http://schemas.microsoft.com/office/drawing/2014/main" id="{90D92F49-54BB-421A-ADF4-ABAE94F021C8}"/>
            </a:ext>
          </a:extLst>
        </xdr:cNvPr>
        <xdr:cNvSpPr/>
      </xdr:nvSpPr>
      <xdr:spPr>
        <a:xfrm>
          <a:off x="4608195" y="0"/>
          <a:ext cx="2343150" cy="33337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Dernière ligne</a:t>
          </a:r>
        </a:p>
      </xdr:txBody>
    </xdr:sp>
    <xdr:clientData/>
  </xdr:twoCellAnchor>
  <xdr:twoCellAnchor>
    <xdr:from>
      <xdr:col>21</xdr:col>
      <xdr:colOff>1493520</xdr:colOff>
      <xdr:row>0</xdr:row>
      <xdr:rowOff>251460</xdr:rowOff>
    </xdr:from>
    <xdr:to>
      <xdr:col>24</xdr:col>
      <xdr:colOff>754380</xdr:colOff>
      <xdr:row>1</xdr:row>
      <xdr:rowOff>30480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6A58FF2-108F-BF0D-8595-0C5A350CACDC}"/>
            </a:ext>
          </a:extLst>
        </xdr:cNvPr>
        <xdr:cNvCxnSpPr/>
      </xdr:nvCxnSpPr>
      <xdr:spPr>
        <a:xfrm flipH="1">
          <a:off x="25130760" y="251460"/>
          <a:ext cx="3139440" cy="4495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22</xdr:col>
      <xdr:colOff>38100</xdr:colOff>
      <xdr:row>16</xdr:row>
      <xdr:rowOff>144780</xdr:rowOff>
    </xdr:from>
    <xdr:to>
      <xdr:col>25</xdr:col>
      <xdr:colOff>305081</xdr:colOff>
      <xdr:row>27</xdr:row>
      <xdr:rowOff>122085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42388290-8A8C-08CF-4423-58F8A760F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366980" y="3444240"/>
          <a:ext cx="3246401" cy="190516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RODUCTION\Suivi%20de%20Production\Calcul%20Production%20V2022_1%20(version%201).xls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AC"/>
      <sheetName val="Planning"/>
      <sheetName val="Cadence"/>
      <sheetName val="MB51"/>
      <sheetName val="Arret_M2"/>
      <sheetName val="TCD_ARRETM2"/>
      <sheetName val="M3_Supervision"/>
      <sheetName val="M2_Relevé Déchets"/>
      <sheetName val="M2_PO"/>
      <sheetName val="M3_PO"/>
      <sheetName val="TCD2"/>
      <sheetName val="Recap"/>
      <sheetName val="Indicateur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Date_S</v>
          </cell>
        </row>
        <row r="2">
          <cell r="A2">
            <v>44613</v>
          </cell>
        </row>
        <row r="3">
          <cell r="A3">
            <v>44613</v>
          </cell>
        </row>
        <row r="4">
          <cell r="A4">
            <v>44613</v>
          </cell>
        </row>
        <row r="5">
          <cell r="A5">
            <v>44614</v>
          </cell>
        </row>
        <row r="6">
          <cell r="A6">
            <v>44614</v>
          </cell>
        </row>
        <row r="7">
          <cell r="A7">
            <v>44614</v>
          </cell>
        </row>
        <row r="8">
          <cell r="A8">
            <v>44615</v>
          </cell>
        </row>
        <row r="9">
          <cell r="A9">
            <v>44615</v>
          </cell>
        </row>
        <row r="10">
          <cell r="A10">
            <v>44615</v>
          </cell>
        </row>
        <row r="11">
          <cell r="A11">
            <v>44616</v>
          </cell>
        </row>
        <row r="12">
          <cell r="A12">
            <v>44616</v>
          </cell>
        </row>
        <row r="13">
          <cell r="A13">
            <v>44616</v>
          </cell>
        </row>
        <row r="14">
          <cell r="A14">
            <v>44617</v>
          </cell>
        </row>
        <row r="15">
          <cell r="A15">
            <v>44617</v>
          </cell>
        </row>
        <row r="16">
          <cell r="A16">
            <v>44617</v>
          </cell>
        </row>
        <row r="17">
          <cell r="A17">
            <v>44620</v>
          </cell>
        </row>
        <row r="18">
          <cell r="A18">
            <v>44620</v>
          </cell>
        </row>
        <row r="19">
          <cell r="A19">
            <v>44620</v>
          </cell>
        </row>
        <row r="20">
          <cell r="A20">
            <v>44621</v>
          </cell>
        </row>
        <row r="21">
          <cell r="A21">
            <v>44621</v>
          </cell>
        </row>
        <row r="22">
          <cell r="A22">
            <v>44621</v>
          </cell>
        </row>
        <row r="23">
          <cell r="A23">
            <v>44622</v>
          </cell>
        </row>
        <row r="24">
          <cell r="A24">
            <v>44622</v>
          </cell>
        </row>
        <row r="25">
          <cell r="A25">
            <v>44622</v>
          </cell>
        </row>
        <row r="26">
          <cell r="A26">
            <v>44623</v>
          </cell>
        </row>
        <row r="27">
          <cell r="A27">
            <v>44623</v>
          </cell>
        </row>
        <row r="28">
          <cell r="A28">
            <v>44623</v>
          </cell>
        </row>
        <row r="29">
          <cell r="A29">
            <v>44624</v>
          </cell>
        </row>
        <row r="30">
          <cell r="A30">
            <v>44624</v>
          </cell>
        </row>
        <row r="31">
          <cell r="A31">
            <v>44624</v>
          </cell>
        </row>
        <row r="32">
          <cell r="A32">
            <v>44627</v>
          </cell>
        </row>
        <row r="33">
          <cell r="A33">
            <v>44627</v>
          </cell>
        </row>
        <row r="34">
          <cell r="A34">
            <v>44627</v>
          </cell>
        </row>
        <row r="35">
          <cell r="A35">
            <v>44628</v>
          </cell>
        </row>
        <row r="36">
          <cell r="A36">
            <v>44628</v>
          </cell>
        </row>
        <row r="37">
          <cell r="A37">
            <v>44628</v>
          </cell>
        </row>
        <row r="38">
          <cell r="A38">
            <v>44629</v>
          </cell>
        </row>
        <row r="39">
          <cell r="A39">
            <v>44629</v>
          </cell>
        </row>
        <row r="40">
          <cell r="A40">
            <v>44629</v>
          </cell>
        </row>
        <row r="41">
          <cell r="A41">
            <v>44630</v>
          </cell>
        </row>
        <row r="42">
          <cell r="A42">
            <v>44630</v>
          </cell>
        </row>
        <row r="43">
          <cell r="A43">
            <v>44630</v>
          </cell>
        </row>
        <row r="44">
          <cell r="A44">
            <v>44631</v>
          </cell>
        </row>
        <row r="45">
          <cell r="A45">
            <v>44631</v>
          </cell>
        </row>
        <row r="46">
          <cell r="A46">
            <v>44631</v>
          </cell>
        </row>
        <row r="47">
          <cell r="A47">
            <v>44634</v>
          </cell>
        </row>
        <row r="48">
          <cell r="A48">
            <v>44635</v>
          </cell>
        </row>
        <row r="49">
          <cell r="A49">
            <v>44635</v>
          </cell>
        </row>
        <row r="50">
          <cell r="A50">
            <v>44635</v>
          </cell>
        </row>
        <row r="51">
          <cell r="A51">
            <v>44636</v>
          </cell>
        </row>
        <row r="52">
          <cell r="A52">
            <v>44636</v>
          </cell>
        </row>
        <row r="53">
          <cell r="A53">
            <v>44636</v>
          </cell>
        </row>
        <row r="54">
          <cell r="A54">
            <v>44637</v>
          </cell>
        </row>
        <row r="55">
          <cell r="A55">
            <v>44637</v>
          </cell>
        </row>
        <row r="56">
          <cell r="A56">
            <v>44637</v>
          </cell>
        </row>
        <row r="57">
          <cell r="A57">
            <v>44638</v>
          </cell>
        </row>
        <row r="58">
          <cell r="A58">
            <v>44638</v>
          </cell>
        </row>
        <row r="59">
          <cell r="A59">
            <v>44638</v>
          </cell>
        </row>
        <row r="60">
          <cell r="A60">
            <v>44639</v>
          </cell>
        </row>
        <row r="61">
          <cell r="A61">
            <v>44639</v>
          </cell>
        </row>
        <row r="62">
          <cell r="A62">
            <v>44641</v>
          </cell>
        </row>
        <row r="63">
          <cell r="A63">
            <v>44641</v>
          </cell>
        </row>
        <row r="64">
          <cell r="A64">
            <v>44641</v>
          </cell>
        </row>
        <row r="65">
          <cell r="A65">
            <v>44642</v>
          </cell>
        </row>
        <row r="66">
          <cell r="A66">
            <v>44642</v>
          </cell>
        </row>
        <row r="67">
          <cell r="A67">
            <v>44642</v>
          </cell>
        </row>
        <row r="68">
          <cell r="A68">
            <v>44643</v>
          </cell>
        </row>
        <row r="69">
          <cell r="A69">
            <v>44643</v>
          </cell>
        </row>
        <row r="70">
          <cell r="A70">
            <v>44643</v>
          </cell>
        </row>
        <row r="71">
          <cell r="A71">
            <v>44644</v>
          </cell>
        </row>
        <row r="72">
          <cell r="A72">
            <v>44644</v>
          </cell>
        </row>
        <row r="73">
          <cell r="A73">
            <v>44644</v>
          </cell>
        </row>
        <row r="74">
          <cell r="A74">
            <v>44645</v>
          </cell>
        </row>
        <row r="75">
          <cell r="A75">
            <v>44645</v>
          </cell>
        </row>
        <row r="76">
          <cell r="A76">
            <v>44645</v>
          </cell>
        </row>
        <row r="77">
          <cell r="A77">
            <v>44646</v>
          </cell>
        </row>
        <row r="78">
          <cell r="A78">
            <v>44646</v>
          </cell>
        </row>
        <row r="79">
          <cell r="A79">
            <v>44648</v>
          </cell>
        </row>
        <row r="80">
          <cell r="A80">
            <v>44648</v>
          </cell>
        </row>
        <row r="81">
          <cell r="A81">
            <v>44648</v>
          </cell>
        </row>
        <row r="82">
          <cell r="A82">
            <v>44649</v>
          </cell>
        </row>
        <row r="83">
          <cell r="A83">
            <v>44649</v>
          </cell>
        </row>
        <row r="84">
          <cell r="A84">
            <v>44649</v>
          </cell>
        </row>
        <row r="85">
          <cell r="A85">
            <v>44650</v>
          </cell>
        </row>
        <row r="86">
          <cell r="A86">
            <v>44650</v>
          </cell>
        </row>
        <row r="87">
          <cell r="A87">
            <v>44650</v>
          </cell>
        </row>
        <row r="88">
          <cell r="A88">
            <v>44651</v>
          </cell>
        </row>
        <row r="89">
          <cell r="A89">
            <v>44651</v>
          </cell>
        </row>
        <row r="90">
          <cell r="A90">
            <v>44651</v>
          </cell>
        </row>
        <row r="91">
          <cell r="A91">
            <v>44652</v>
          </cell>
        </row>
        <row r="92">
          <cell r="A92">
            <v>44652</v>
          </cell>
        </row>
        <row r="93">
          <cell r="A93">
            <v>44652</v>
          </cell>
        </row>
        <row r="94">
          <cell r="A94">
            <v>44653</v>
          </cell>
        </row>
        <row r="95">
          <cell r="A95">
            <v>44653</v>
          </cell>
        </row>
        <row r="96">
          <cell r="A96">
            <v>44653</v>
          </cell>
        </row>
        <row r="97">
          <cell r="A97">
            <v>44655</v>
          </cell>
        </row>
        <row r="98">
          <cell r="A98">
            <v>44655</v>
          </cell>
        </row>
        <row r="99">
          <cell r="A99">
            <v>44655</v>
          </cell>
        </row>
        <row r="100">
          <cell r="A100">
            <v>44656</v>
          </cell>
        </row>
        <row r="101">
          <cell r="A101">
            <v>44656</v>
          </cell>
        </row>
        <row r="102">
          <cell r="A102">
            <v>44656</v>
          </cell>
        </row>
        <row r="103">
          <cell r="A103">
            <v>44657</v>
          </cell>
        </row>
        <row r="104">
          <cell r="A104">
            <v>44657</v>
          </cell>
        </row>
        <row r="105">
          <cell r="A105">
            <v>44657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C0F9B-A70A-4FE0-B125-97FB2F6B2D92}">
  <sheetPr codeName="Feuil2"/>
  <dimension ref="A1:AA400"/>
  <sheetViews>
    <sheetView tabSelected="1" topLeftCell="R1" workbookViewId="0">
      <pane ySplit="1" topLeftCell="A2" activePane="bottomLeft" state="frozen"/>
      <selection pane="bottomLeft" activeCell="T28" sqref="T28"/>
    </sheetView>
  </sheetViews>
  <sheetFormatPr baseColWidth="10" defaultRowHeight="13.8" x14ac:dyDescent="0.3"/>
  <cols>
    <col min="1" max="1" width="63.6640625" style="8" customWidth="1"/>
    <col min="2" max="2" width="37.109375" style="31" customWidth="1"/>
    <col min="3" max="4" width="11.5546875" style="7"/>
    <col min="5" max="5" width="12.88671875" style="7" customWidth="1"/>
    <col min="6" max="8" width="11.5546875" style="7"/>
    <col min="9" max="9" width="9.33203125" style="7" bestFit="1" customWidth="1"/>
    <col min="10" max="10" width="29.6640625" style="7" customWidth="1"/>
    <col min="11" max="15" width="11.5546875" style="7"/>
    <col min="16" max="16" width="12.6640625" style="7" bestFit="1" customWidth="1"/>
    <col min="17" max="18" width="11.5546875" style="7"/>
    <col min="19" max="19" width="15.33203125" style="7" bestFit="1" customWidth="1"/>
    <col min="20" max="20" width="15.33203125" style="7" customWidth="1"/>
    <col min="21" max="21" width="10" style="7" bestFit="1" customWidth="1"/>
    <col min="22" max="22" width="24.6640625" style="7" customWidth="1"/>
    <col min="23" max="23" width="20.33203125" style="7" bestFit="1" customWidth="1"/>
    <col min="24" max="16384" width="11.5546875" style="7"/>
  </cols>
  <sheetData>
    <row r="1" spans="1:27" ht="53.25" customHeigh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7" t="s">
        <v>22</v>
      </c>
      <c r="Z1" s="6" t="s">
        <v>35</v>
      </c>
      <c r="AA1" s="7" t="s">
        <v>36</v>
      </c>
    </row>
    <row r="2" spans="1:27" x14ac:dyDescent="0.3">
      <c r="A2" s="8">
        <v>1.3294140809656001E+30</v>
      </c>
      <c r="B2" s="9">
        <v>44662.370486111111</v>
      </c>
      <c r="C2" s="7" t="s">
        <v>23</v>
      </c>
      <c r="D2" s="7" t="s">
        <v>24</v>
      </c>
      <c r="E2" s="7">
        <v>524288</v>
      </c>
      <c r="F2" s="7" t="s">
        <v>25</v>
      </c>
      <c r="G2" s="7" t="s">
        <v>26</v>
      </c>
      <c r="H2" s="7">
        <v>0</v>
      </c>
      <c r="I2" s="7" t="s">
        <v>27</v>
      </c>
      <c r="J2" s="7" t="s">
        <v>34</v>
      </c>
      <c r="K2" s="10">
        <v>233</v>
      </c>
      <c r="L2" s="10" t="s">
        <v>28</v>
      </c>
      <c r="M2" s="10">
        <v>30</v>
      </c>
      <c r="N2" s="7" t="s">
        <v>29</v>
      </c>
      <c r="O2" s="7">
        <v>192</v>
      </c>
      <c r="P2" s="8">
        <f t="shared" ref="P2:P65" si="0">K2+(M2/60)</f>
        <v>233.5</v>
      </c>
      <c r="Q2" s="11">
        <v>44662</v>
      </c>
      <c r="R2" s="7">
        <v>13</v>
      </c>
      <c r="S2" s="7">
        <f>IF(I2="Cause 2",COUNTIFS($Q$2:Q2,DATE_M2,$R$2:R2,Poste_M2,$I$2:I2,"Cause 2"),0)</f>
        <v>0</v>
      </c>
      <c r="T2" s="12">
        <f>MOD(B2,480)</f>
        <v>22.370486111110949</v>
      </c>
      <c r="U2" s="7">
        <f>COUNTIFS($Q$1:Q2,Q2,$R$1:R2,R2)</f>
        <v>1</v>
      </c>
      <c r="V2" s="13">
        <f t="array" aca="1" ref="V2" ca="1">IFERROR(IF(INDEX(usb_m2,MATCH(1,(DATE_M2=Q2)*(CAUSE="cause 2")*(Poste_M2=R2),0),21)=U2,0,IF(INDEX(usb_m2,MATCH(1,(DATE_M2=Q2)*(CAUSE="cause 2")*(Poste_M2=R2),0),21)=U2+1,SUMIFS(Temps_Arret_M2,DATE_M2,Q3,Poste_M2,R3,Cle_Heures,"&lt;"&amp;INDEX(usb_m2,MATCH(1,(DATE_M2=Q2)*(CAUSE="cause 2")*(Poste_M2=R2),0),21)),IF(INDEX(usb_m2,MATCH(1,(DATE_M2=Q2)*(CAUSE="cause 2")*(Poste_M2=R2),0),21)=U2-1,SUMIFS(Temps_Arret_M2,DATE_M2,Q3,Poste_M2,R3,Cle_Heures,"&gt;"&amp;INDEX(usb_m2,MATCH(1,(DATE_M2=Q2)*(CAUSE="cause 2")*(Poste_M2=R2),0),21)),0))),0)</f>
        <v>0</v>
      </c>
      <c r="W2" s="7" t="str">
        <f t="shared" ref="W2:W65" si="1">LEFT(10)&amp;B2</f>
        <v>144662.3704861111</v>
      </c>
      <c r="Z2" s="13">
        <f t="array" aca="1" ref="Z2" ca="1">IFERROR(IF(INDEX(usb_m2,MATCH(1,(DATE_M2=Q2)*(CAUSE="cause 2")*(Poste_M2=R2),0),21)=U2,0,IF(INDEX(usb_m2,MATCH(1,(DATE_M2=Q2)*(CAUSE="cause 2")*(Poste_M2=R2),0),21)=U2+1,SUMIFS(Temps_Arret_M2,DATE_M2,Q3,Poste_M2,R3,Cle_Heures,"&lt;"&amp;INDEX(usb_m2,MATCH(1,(DATE_M2=Q2)*(CAUSE="cause 2")*(Poste_M2=R2),0),21)),IF(INDEX(usb_m2,MATCH(1,(DATE_M2=Q2)*(CAUSE="cause 2")*(Poste_M2=R2),0),21)=U2-1,SUMIFS(Temps_Arret_M2,DATE_M2,Q3,Poste_M2,R3,Cle_Heures,"&gt;"&amp;INDEX(usb_m2,MATCH(1,(DATE_M2=Q2)*(CAUSE="cause 2")*(Poste_M2=R2),0),21)),0))),0)</f>
        <v>0</v>
      </c>
    </row>
    <row r="3" spans="1:27" x14ac:dyDescent="0.3">
      <c r="A3" s="8">
        <v>1.3294148816780999E+30</v>
      </c>
      <c r="B3" s="9">
        <v>44662.463159722225</v>
      </c>
      <c r="C3" s="7" t="s">
        <v>23</v>
      </c>
      <c r="D3" s="7" t="s">
        <v>24</v>
      </c>
      <c r="E3" s="7">
        <v>524288</v>
      </c>
      <c r="F3" s="7" t="s">
        <v>25</v>
      </c>
      <c r="G3" s="7" t="s">
        <v>26</v>
      </c>
      <c r="H3" s="7">
        <v>0</v>
      </c>
      <c r="I3" s="7" t="s">
        <v>30</v>
      </c>
      <c r="J3" s="7" t="s">
        <v>34</v>
      </c>
      <c r="K3" s="7">
        <v>31</v>
      </c>
      <c r="L3" s="7" t="s">
        <v>28</v>
      </c>
      <c r="M3" s="7">
        <v>37</v>
      </c>
      <c r="N3" s="7" t="s">
        <v>29</v>
      </c>
      <c r="O3" s="7">
        <v>192</v>
      </c>
      <c r="P3" s="8">
        <f t="shared" si="0"/>
        <v>31.616666666666667</v>
      </c>
      <c r="Q3" s="11">
        <v>44662</v>
      </c>
      <c r="R3" s="7">
        <v>13</v>
      </c>
      <c r="S3" s="7">
        <f>IF(I3="Cause 2",COUNTIFS($Q$2:Q3,DATE_M2,$R$2:R3,Poste_M2,$I$2:I3,"Cause 2"),0)</f>
        <v>0</v>
      </c>
      <c r="T3" s="12">
        <v>0.46315972222510027</v>
      </c>
      <c r="U3" s="7">
        <f>COUNTIFS($Q$1:Q3,Q3,$R$1:R3,R3)</f>
        <v>2</v>
      </c>
      <c r="V3" s="13">
        <f t="array" aca="1" ref="V3" ca="1">IFERROR(IF(INDEX(usb_m2,MATCH(1,(DATE_M2=Q3)*(CAUSE="cause 2")*(Poste_M2=R3),0),21)=U3,0,IF(INDEX(usb_m2,MATCH(1,(DATE_M2=Q3)*(CAUSE="cause 2")*(Poste_M2=R3),0),21)=U3+1,SUMIFS(Temps_Arret_M2,DATE_M2,Q4,Poste_M2,R4,Cle_Heures,"&lt;"&amp;INDEX(usb_m2,MATCH(1,(DATE_M2=Q3)*(CAUSE="cause 2")*(Poste_M2=R3),0),21)),IF(INDEX(usb_m2,MATCH(1,(DATE_M2=Q3)*(CAUSE="cause 2")*(Poste_M2=R3),0),21)=U3-1,SUMIFS(Temps_Arret_M2,DATE_M2,Q4,Poste_M2,R4,Cle_Heures,"&gt;"&amp;INDEX(usb_m2,MATCH(1,(DATE_M2=Q3)*(CAUSE="cause 2")*(Poste_M2=R3),0),21)),0))),0)</f>
        <v>0</v>
      </c>
      <c r="W3" s="7" t="str">
        <f t="shared" si="1"/>
        <v>144662.4631597222</v>
      </c>
      <c r="Z3" s="13">
        <f t="array" aca="1" ref="Z3" ca="1">IFERROR(IF(INDEX(usb_m2,MATCH(1,(DATE_M2=Q3)*(CAUSE="cause 2")*(Poste_M2=R3),0),21)=U3,0,IF(INDEX(usb_m2,MATCH(1,(DATE_M2=Q3)*(CAUSE="cause 2")*(Poste_M2=R3),0),21)=U3+1,SUMIFS(Temps_Arret_M2,DATE_M2,Q4,Poste_M2,R4,Cle_Heures,"&lt;"&amp;INDEX(usb_m2,MATCH(1,(DATE_M2=Q3)*(CAUSE="cause 2")*(Poste_M2=R3),0),21)),IF(INDEX(usb_m2,MATCH(1,(DATE_M2=Q3)*(CAUSE="cause 2")*(Poste_M2=R3),0),21)=U3-1,SUMIFS(Temps_Arret_M2,DATE_M2,Q4,Poste_M2,R4,Cle_Heures,"&gt;"&amp;INDEX(usb_m2,MATCH(1,(DATE_M2=Q3)*(CAUSE="cause 2")*(Poste_M2=R3),0),21)),0))),0)</f>
        <v>0</v>
      </c>
    </row>
    <row r="4" spans="1:27" x14ac:dyDescent="0.3">
      <c r="A4" s="8">
        <v>1.3294151298905999E+30</v>
      </c>
      <c r="B4" s="9">
        <v>44662.491886574076</v>
      </c>
      <c r="C4" s="7" t="s">
        <v>23</v>
      </c>
      <c r="D4" s="7" t="s">
        <v>24</v>
      </c>
      <c r="E4" s="7">
        <v>524288</v>
      </c>
      <c r="F4" s="7" t="s">
        <v>25</v>
      </c>
      <c r="G4" s="7" t="s">
        <v>26</v>
      </c>
      <c r="H4" s="7">
        <v>0</v>
      </c>
      <c r="I4" s="7" t="s">
        <v>30</v>
      </c>
      <c r="J4" s="7" t="s">
        <v>34</v>
      </c>
      <c r="K4" s="7">
        <v>23</v>
      </c>
      <c r="L4" s="7" t="s">
        <v>28</v>
      </c>
      <c r="M4" s="7">
        <v>43</v>
      </c>
      <c r="N4" s="7" t="s">
        <v>29</v>
      </c>
      <c r="O4" s="7">
        <v>192</v>
      </c>
      <c r="P4" s="8">
        <f t="shared" si="0"/>
        <v>23.716666666666665</v>
      </c>
      <c r="Q4" s="11">
        <v>44662</v>
      </c>
      <c r="R4" s="7">
        <v>13</v>
      </c>
      <c r="S4" s="7">
        <f>IF(I4="Cause 2",COUNTIFS($Q$2:Q4,DATE_M2,$R$2:R4,Poste_M2,$I$2:I4,"Cause 2"),0)</f>
        <v>0</v>
      </c>
      <c r="T4" s="12">
        <v>0.49188657407648861</v>
      </c>
      <c r="U4" s="7">
        <f>COUNTIFS($Q$1:Q4,Q4,$R$1:R4,R4)</f>
        <v>3</v>
      </c>
      <c r="V4" s="13">
        <f t="array" aca="1" ref="V4" ca="1">IFERROR(IF(INDEX(usb_m2,MATCH(1,(DATE_M2=Q4)*(CAUSE="cause 2")*(Poste_M2=R4),0),21)=U4,0,IF(INDEX(usb_m2,MATCH(1,(DATE_M2=Q4)*(CAUSE="cause 2")*(Poste_M2=R4),0),21)=U4+1,SUMIFS(Temps_Arret_M2,DATE_M2,Q5,Poste_M2,R5,Cle_Heures,"&lt;"&amp;INDEX(usb_m2,MATCH(1,(DATE_M2=Q4)*(CAUSE="cause 2")*(Poste_M2=R4),0),21)),IF(INDEX(usb_m2,MATCH(1,(DATE_M2=Q4)*(CAUSE="cause 2")*(Poste_M2=R4),0),21)=U4-1,SUMIFS(Temps_Arret_M2,DATE_M2,Q5,Poste_M2,R5,Cle_Heures,"&gt;"&amp;INDEX(usb_m2,MATCH(1,(DATE_M2=Q4)*(CAUSE="cause 2")*(Poste_M2=R4),0),21)),0))),0)</f>
        <v>0</v>
      </c>
      <c r="W4" s="7" t="str">
        <f t="shared" si="1"/>
        <v>144662.491886574</v>
      </c>
      <c r="Z4" s="13">
        <f t="array" aca="1" ref="Z4" ca="1">IFERROR(IF(INDEX(usb_m2,MATCH(1,(DATE_M2=Q4)*(CAUSE="cause 2")*(Poste_M2=R4),0),21)=U4,0,IF(INDEX(usb_m2,MATCH(1,(DATE_M2=Q4)*(CAUSE="cause 2")*(Poste_M2=R4),0),21)=U4+1,SUMIFS(Temps_Arret_M2,DATE_M2,Q5,Poste_M2,R5,Cle_Heures,"&lt;"&amp;INDEX(usb_m2,MATCH(1,(DATE_M2=Q4)*(CAUSE="cause 2")*(Poste_M2=R4),0),21)),IF(INDEX(usb_m2,MATCH(1,(DATE_M2=Q4)*(CAUSE="cause 2")*(Poste_M2=R4),0),21)=U4-1,SUMIFS(Temps_Arret_M2,DATE_M2,Q5,Poste_M2,R5,Cle_Heures,"&gt;"&amp;INDEX(usb_m2,MATCH(1,(DATE_M2=Q4)*(CAUSE="cause 2")*(Poste_M2=R4),0),21)),0))),0)</f>
        <v>0</v>
      </c>
    </row>
    <row r="5" spans="1:27" x14ac:dyDescent="0.3">
      <c r="A5" s="8">
        <v>1.3294156910437001E+30</v>
      </c>
      <c r="B5" s="9">
        <v>44662.556828703702</v>
      </c>
      <c r="C5" s="7" t="s">
        <v>23</v>
      </c>
      <c r="D5" s="7" t="s">
        <v>24</v>
      </c>
      <c r="E5" s="7">
        <v>524288</v>
      </c>
      <c r="F5" s="7" t="s">
        <v>25</v>
      </c>
      <c r="G5" s="7" t="s">
        <v>26</v>
      </c>
      <c r="H5" s="7">
        <v>0</v>
      </c>
      <c r="I5" s="7" t="s">
        <v>30</v>
      </c>
      <c r="J5" s="7" t="s">
        <v>34</v>
      </c>
      <c r="K5" s="7">
        <v>16</v>
      </c>
      <c r="L5" s="7" t="s">
        <v>28</v>
      </c>
      <c r="M5" s="7">
        <v>45</v>
      </c>
      <c r="N5" s="7" t="s">
        <v>29</v>
      </c>
      <c r="O5" s="7">
        <v>192</v>
      </c>
      <c r="P5" s="8">
        <f t="shared" si="0"/>
        <v>16.75</v>
      </c>
      <c r="Q5" s="11">
        <v>44662</v>
      </c>
      <c r="R5" s="7">
        <v>21</v>
      </c>
      <c r="S5" s="7">
        <f>IF(I5="Cause 2",COUNTIFS($Q$2:Q5,DATE_M2,$R$2:R5,Poste_M2,$I$2:I5,"Cause 2"),0)</f>
        <v>0</v>
      </c>
      <c r="T5" s="12">
        <v>0.55682870370219462</v>
      </c>
      <c r="U5" s="7">
        <f>COUNTIFS($Q$1:Q5,Q5,$R$1:R5,R5)</f>
        <v>1</v>
      </c>
      <c r="V5" s="13">
        <f t="array" aca="1" ref="V5" ca="1">IFERROR(IF(INDEX(usb_m2,MATCH(1,(DATE_M2=Q5)*(CAUSE="cause 2")*(Poste_M2=R5),0),21)=U5,0,IF(INDEX(usb_m2,MATCH(1,(DATE_M2=Q5)*(CAUSE="cause 2")*(Poste_M2=R5),0),21)=U5+1,SUMIFS(Temps_Arret_M2,DATE_M2,Q6,Poste_M2,R6,Cle_Heures,"&lt;"&amp;INDEX(usb_m2,MATCH(1,(DATE_M2=Q5)*(CAUSE="cause 2")*(Poste_M2=R5),0),21)),IF(INDEX(usb_m2,MATCH(1,(DATE_M2=Q5)*(CAUSE="cause 2")*(Poste_M2=R5),0),21)=U5-1,SUMIFS(Temps_Arret_M2,DATE_M2,Q6,Poste_M2,R6,Cle_Heures,"&gt;"&amp;INDEX(usb_m2,MATCH(1,(DATE_M2=Q5)*(CAUSE="cause 2")*(Poste_M2=R5),0),21)),0))),0)</f>
        <v>16.75</v>
      </c>
      <c r="W5" s="7" t="str">
        <f t="shared" si="1"/>
        <v>144662.5568287037</v>
      </c>
      <c r="X5" s="13"/>
      <c r="Z5" s="13">
        <f t="array" aca="1" ref="Z5" ca="1">IFERROR(IF(INDEX(usb_m2,MATCH(1,(DATE_M2=Q5)*(CAUSE="cause 2")*(Poste_M2=R5),0),21)=U5,0,IF(INDEX(usb_m2,MATCH(1,(DATE_M2=Q5)*(CAUSE="cause 2")*(Poste_M2=R5),0),21)=U5+1,SUMIFS(Temps_Arret_M2,DATE_M2,Q6,Poste_M2,R6,Cle_Heures,"&lt;"&amp;INDEX(usb_m2,MATCH(1,(DATE_M2=Q5)*(CAUSE="cause 2")*(Poste_M2=R5),0),21)),IF(INDEX(usb_m2,MATCH(1,(DATE_M2=Q5)*(CAUSE="cause 2")*(Poste_M2=R5),0),21)=U5-1,SUMIFS(Temps_Arret_M2,DATE_M2,Q6,Poste_M2,R6,Cle_Heures,"&gt;"&amp;INDEX(usb_m2,MATCH(1,(DATE_M2=Q5)*(CAUSE="cause 2")*(Poste_M2=R5),0),21)),0))),0)</f>
        <v>16.75</v>
      </c>
    </row>
    <row r="6" spans="1:27" x14ac:dyDescent="0.3">
      <c r="A6" s="8">
        <v>1.3294174191014999E+30</v>
      </c>
      <c r="B6" s="9">
        <v>44662.756840277776</v>
      </c>
      <c r="C6" s="7" t="s">
        <v>23</v>
      </c>
      <c r="D6" s="7" t="s">
        <v>24</v>
      </c>
      <c r="E6" s="7">
        <v>524288</v>
      </c>
      <c r="F6" s="7" t="s">
        <v>25</v>
      </c>
      <c r="G6" s="7" t="s">
        <v>26</v>
      </c>
      <c r="H6" s="7">
        <v>0</v>
      </c>
      <c r="I6" s="7" t="s">
        <v>31</v>
      </c>
      <c r="J6" s="7" t="s">
        <v>34</v>
      </c>
      <c r="K6" s="7">
        <v>58</v>
      </c>
      <c r="L6" s="7" t="s">
        <v>28</v>
      </c>
      <c r="M6" s="7">
        <v>15</v>
      </c>
      <c r="N6" s="7" t="s">
        <v>29</v>
      </c>
      <c r="O6" s="7">
        <v>192</v>
      </c>
      <c r="P6" s="8">
        <f t="shared" si="0"/>
        <v>58.25</v>
      </c>
      <c r="Q6" s="11">
        <v>44662</v>
      </c>
      <c r="R6" s="7">
        <v>21</v>
      </c>
      <c r="S6" s="7">
        <f ca="1">IF(I6="Cause 2",COUNTIFS($Q$2:Q6,DATE_M2,$R$2:R6,Poste_M2,$I$2:I6,"Cause 2"),0)</f>
        <v>1</v>
      </c>
      <c r="T6" s="12">
        <v>0.75684027777606389</v>
      </c>
      <c r="U6" s="7">
        <f>COUNTIFS($Q$1:Q6,Q6,$R$1:R6,R6)</f>
        <v>2</v>
      </c>
      <c r="V6" s="13">
        <f t="array" aca="1" ref="V6" ca="1">IFERROR(IF(INDEX(usb_m2,MATCH(1,(DATE_M2=Q6)*(CAUSE="cause 2")*(Poste_M2=R6),0),21)=U6,0,IF(INDEX(usb_m2,MATCH(1,(DATE_M2=Q6)*(CAUSE="cause 2")*(Poste_M2=R6),0),21)=U6+1,SUMIFS(Temps_Arret_M2,DATE_M2,Q7,Poste_M2,R7,Cle_Heures,"&lt;"&amp;INDEX(usb_m2,MATCH(1,(DATE_M2=Q6)*(CAUSE="cause 2")*(Poste_M2=R6),0),21)),IF(INDEX(usb_m2,MATCH(1,(DATE_M2=Q6)*(CAUSE="cause 2")*(Poste_M2=R6),0),21)=U6-1,SUMIFS(Temps_Arret_M2,DATE_M2,Q7,Poste_M2,R7,Cle_Heures,"&gt;"&amp;INDEX(usb_m2,MATCH(1,(DATE_M2=Q6)*(CAUSE="cause 2")*(Poste_M2=R6),0),21)),0))),0)</f>
        <v>0</v>
      </c>
      <c r="W6" s="7" t="str">
        <f t="shared" si="1"/>
        <v>144662.7568402778</v>
      </c>
      <c r="Z6" s="13">
        <f t="array" aca="1" ref="Z6" ca="1">IFERROR(IF(INDEX(usb_m2,MATCH(1,(DATE_M2=Q6)*(CAUSE="cause 2")*(Poste_M2=R6),0),21)=U6,0,IF(INDEX(usb_m2,MATCH(1,(DATE_M2=Q6)*(CAUSE="cause 2")*(Poste_M2=R6),0),21)=U6+1,SUMIFS(Temps_Arret_M2,DATE_M2,Q7,Poste_M2,R7,Cle_Heures,"&lt;"&amp;INDEX(usb_m2,MATCH(1,(DATE_M2=Q6)*(CAUSE="cause 2")*(Poste_M2=R6),0),21)),IF(INDEX(usb_m2,MATCH(1,(DATE_M2=Q6)*(CAUSE="cause 2")*(Poste_M2=R6),0),21)=U6-1,SUMIFS(Temps_Arret_M2,DATE_M2,Q7,Poste_M2,R7,Cle_Heures,"&gt;"&amp;INDEX(usb_m2,MATCH(1,(DATE_M2=Q6)*(CAUSE="cause 2")*(Poste_M2=R6),0),21)),0))),0)</f>
        <v>0</v>
      </c>
    </row>
    <row r="7" spans="1:27" x14ac:dyDescent="0.3">
      <c r="A7" s="8">
        <v>1.3294174639312001E+30</v>
      </c>
      <c r="B7" s="9">
        <v>44662.762025462966</v>
      </c>
      <c r="C7" s="7" t="s">
        <v>23</v>
      </c>
      <c r="D7" s="7" t="s">
        <v>24</v>
      </c>
      <c r="E7" s="7">
        <v>524288</v>
      </c>
      <c r="F7" s="7" t="s">
        <v>25</v>
      </c>
      <c r="G7" s="7" t="s">
        <v>26</v>
      </c>
      <c r="H7" s="7">
        <v>0</v>
      </c>
      <c r="I7" s="7" t="s">
        <v>31</v>
      </c>
      <c r="J7" s="7" t="s">
        <v>34</v>
      </c>
      <c r="K7" s="7">
        <v>6</v>
      </c>
      <c r="L7" s="7" t="s">
        <v>28</v>
      </c>
      <c r="M7" s="7">
        <v>37</v>
      </c>
      <c r="N7" s="7" t="s">
        <v>29</v>
      </c>
      <c r="O7" s="7">
        <v>192</v>
      </c>
      <c r="P7" s="8">
        <f t="shared" si="0"/>
        <v>6.6166666666666671</v>
      </c>
      <c r="Q7" s="11">
        <v>44662</v>
      </c>
      <c r="R7" s="7">
        <v>21</v>
      </c>
      <c r="S7" s="7">
        <f ca="1">IF(I7="Cause 2",COUNTIFS($Q$2:Q7,DATE_M2,$R$2:R7,Poste_M2,$I$2:I7,"Cause 2"),0)</f>
        <v>2</v>
      </c>
      <c r="T7" s="12">
        <v>0.76202546296553919</v>
      </c>
      <c r="U7" s="7">
        <f>COUNTIFS($Q$1:Q7,Q7,$R$1:R7,R7)</f>
        <v>3</v>
      </c>
      <c r="V7" s="13">
        <f t="array" aca="1" ref="V7" ca="1">IFERROR(IF(INDEX(usb_m2,MATCH(1,(DATE_M2=Q7)*(CAUSE="cause 2")*(Poste_M2=R7),0),21)=U7,0,IF(INDEX(usb_m2,MATCH(1,(DATE_M2=Q7)*(CAUSE="cause 2")*(Poste_M2=R7),0),21)=U7+1,SUMIFS(Temps_Arret_M2,DATE_M2,Q8,Poste_M2,R8,Cle_Heures,"&lt;"&amp;INDEX(usb_m2,MATCH(1,(DATE_M2=Q7)*(CAUSE="cause 2")*(Poste_M2=R7),0),21)),IF(INDEX(usb_m2,MATCH(1,(DATE_M2=Q7)*(CAUSE="cause 2")*(Poste_M2=R7),0),21)=U7-1,SUMIFS(Temps_Arret_M2,DATE_M2,Q8,Poste_M2,R8,Cle_Heures,"&gt;"&amp;INDEX(usb_m2,MATCH(1,(DATE_M2=Q7)*(CAUSE="cause 2")*(Poste_M2=R7),0),21)),0))),0)</f>
        <v>102.63333333333333</v>
      </c>
      <c r="W7" s="7" t="str">
        <f t="shared" si="1"/>
        <v>144662.762025463</v>
      </c>
      <c r="Z7" s="13">
        <f t="array" aca="1" ref="Z7" ca="1">IFERROR(IF(INDEX(usb_m2,MATCH(1,(DATE_M2=Q7)*(CAUSE="cause 2")*(Poste_M2=R7),0),21)=U7,0,IF(INDEX(usb_m2,MATCH(1,(DATE_M2=Q7)*(CAUSE="cause 2")*(Poste_M2=R7),0),21)=U7+1,SUMIFS(Temps_Arret_M2,DATE_M2,Q8,Poste_M2,R8,Cle_Heures,"&lt;"&amp;INDEX(usb_m2,MATCH(1,(DATE_M2=Q7)*(CAUSE="cause 2")*(Poste_M2=R7),0),21)),IF(INDEX(usb_m2,MATCH(1,(DATE_M2=Q7)*(CAUSE="cause 2")*(Poste_M2=R7),0),21)=U7-1,SUMIFS(Temps_Arret_M2,DATE_M2,Q8,Poste_M2,R8,Cle_Heures,"&gt;"&amp;INDEX(usb_m2,MATCH(1,(DATE_M2=Q7)*(CAUSE="cause 2")*(Poste_M2=R7),0),21)),0))),0)</f>
        <v>102.63333333333333</v>
      </c>
    </row>
    <row r="8" spans="1:27" x14ac:dyDescent="0.3">
      <c r="A8" s="8">
        <v>1.3294176858592999E+30</v>
      </c>
      <c r="B8" s="9">
        <v>44662.787719907406</v>
      </c>
      <c r="C8" s="7" t="s">
        <v>23</v>
      </c>
      <c r="D8" s="7" t="s">
        <v>24</v>
      </c>
      <c r="E8" s="7">
        <v>524288</v>
      </c>
      <c r="F8" s="7" t="s">
        <v>25</v>
      </c>
      <c r="G8" s="7" t="s">
        <v>26</v>
      </c>
      <c r="H8" s="7">
        <v>0</v>
      </c>
      <c r="I8" s="7" t="s">
        <v>30</v>
      </c>
      <c r="J8" s="7" t="s">
        <v>34</v>
      </c>
      <c r="K8" s="7">
        <v>34</v>
      </c>
      <c r="L8" s="7" t="s">
        <v>28</v>
      </c>
      <c r="M8" s="7">
        <v>28</v>
      </c>
      <c r="N8" s="7" t="s">
        <v>29</v>
      </c>
      <c r="O8" s="7">
        <v>192</v>
      </c>
      <c r="P8" s="8">
        <f t="shared" si="0"/>
        <v>34.466666666666669</v>
      </c>
      <c r="Q8" s="11">
        <v>44662</v>
      </c>
      <c r="R8" s="7">
        <v>21</v>
      </c>
      <c r="S8" s="7">
        <f>IF(I8="Cause 2",COUNTIFS($Q$2:Q8,DATE_M2,$R$2:R8,Poste_M2,$I$2:I8,"Cause 2"),0)</f>
        <v>0</v>
      </c>
      <c r="T8" s="12">
        <v>0.7877199074064265</v>
      </c>
      <c r="U8" s="7">
        <f>COUNTIFS($Q$1:Q8,Q8,$R$1:R8,R8)</f>
        <v>4</v>
      </c>
      <c r="V8" s="13">
        <f t="array" aca="1" ref="V8" ca="1">IFERROR(IF(INDEX(usb_m2,MATCH(1,(DATE_M2=Q8)*(CAUSE="cause 2")*(Poste_M2=R8),0),21)=U8,0,IF(INDEX(usb_m2,MATCH(1,(DATE_M2=Q8)*(CAUSE="cause 2")*(Poste_M2=R8),0),21)=U8+1,SUMIFS(Temps_Arret_M2,DATE_M2,Q9,Poste_M2,R9,Cle_Heures,"&lt;"&amp;INDEX(usb_m2,MATCH(1,(DATE_M2=Q8)*(CAUSE="cause 2")*(Poste_M2=R8),0),21)),IF(INDEX(usb_m2,MATCH(1,(DATE_M2=Q8)*(CAUSE="cause 2")*(Poste_M2=R8),0),21)=U8-1,SUMIFS(Temps_Arret_M2,DATE_M2,Q9,Poste_M2,R9,Cle_Heures,"&gt;"&amp;INDEX(usb_m2,MATCH(1,(DATE_M2=Q8)*(CAUSE="cause 2")*(Poste_M2=R8),0),21)),0))),0)</f>
        <v>0</v>
      </c>
      <c r="W8" s="7" t="str">
        <f t="shared" si="1"/>
        <v>144662.7877199074</v>
      </c>
      <c r="Z8" s="13">
        <f t="array" aca="1" ref="Z8" ca="1">IFERROR(IF(INDEX(usb_m2,MATCH(1,(DATE_M2=Q8)*(CAUSE="cause 2")*(Poste_M2=R8),0),21)=U8,0,IF(INDEX(usb_m2,MATCH(1,(DATE_M2=Q8)*(CAUSE="cause 2")*(Poste_M2=R8),0),21)=U8+1,SUMIFS(Temps_Arret_M2,DATE_M2,Q9,Poste_M2,R9,Cle_Heures,"&lt;"&amp;INDEX(usb_m2,MATCH(1,(DATE_M2=Q8)*(CAUSE="cause 2")*(Poste_M2=R8),0),21)),IF(INDEX(usb_m2,MATCH(1,(DATE_M2=Q8)*(CAUSE="cause 2")*(Poste_M2=R8),0),21)=U8-1,SUMIFS(Temps_Arret_M2,DATE_M2,Q9,Poste_M2,R9,Cle_Heures,"&gt;"&amp;INDEX(usb_m2,MATCH(1,(DATE_M2=Q8)*(CAUSE="cause 2")*(Poste_M2=R8),0),21)),0))),0)</f>
        <v>0</v>
      </c>
    </row>
    <row r="9" spans="1:27" x14ac:dyDescent="0.3">
      <c r="A9" s="8">
        <v>1.3294177754593E+30</v>
      </c>
      <c r="B9" s="9">
        <v>44662.798090277778</v>
      </c>
      <c r="C9" s="7" t="s">
        <v>23</v>
      </c>
      <c r="D9" s="7" t="s">
        <v>24</v>
      </c>
      <c r="E9" s="7">
        <v>524288</v>
      </c>
      <c r="F9" s="7" t="s">
        <v>25</v>
      </c>
      <c r="G9" s="7" t="s">
        <v>26</v>
      </c>
      <c r="H9" s="7">
        <v>0</v>
      </c>
      <c r="I9" s="7" t="s">
        <v>32</v>
      </c>
      <c r="J9" s="7" t="s">
        <v>34</v>
      </c>
      <c r="K9" s="7">
        <v>13</v>
      </c>
      <c r="L9" s="7" t="s">
        <v>28</v>
      </c>
      <c r="M9" s="7">
        <v>15</v>
      </c>
      <c r="N9" s="7" t="s">
        <v>29</v>
      </c>
      <c r="O9" s="7">
        <v>192</v>
      </c>
      <c r="P9" s="8">
        <f t="shared" si="0"/>
        <v>13.25</v>
      </c>
      <c r="Q9" s="11">
        <v>44662</v>
      </c>
      <c r="R9" s="7">
        <v>21</v>
      </c>
      <c r="S9" s="7">
        <f>IF(I9="Cause 2",COUNTIFS($Q$2:Q9,DATE_M2,$R$2:R9,Poste_M2,$I$2:I9,"Cause 2"),0)</f>
        <v>0</v>
      </c>
      <c r="T9" s="12">
        <v>0.79809027777810115</v>
      </c>
      <c r="U9" s="7">
        <f>COUNTIFS($Q$1:Q9,Q9,$R$1:R9,R9)</f>
        <v>5</v>
      </c>
      <c r="V9" s="13">
        <f t="array" aca="1" ref="V9" ca="1">IFERROR(IF(INDEX(usb_m2,MATCH(1,(DATE_M2=Q9)*(CAUSE="cause 2")*(Poste_M2=R9),0),21)=U9,0,IF(INDEX(usb_m2,MATCH(1,(DATE_M2=Q9)*(CAUSE="cause 2")*(Poste_M2=R9),0),21)=U9+1,SUMIFS(Temps_Arret_M2,DATE_M2,Q10,Poste_M2,R10,Cle_Heures,"&lt;"&amp;INDEX(usb_m2,MATCH(1,(DATE_M2=Q9)*(CAUSE="cause 2")*(Poste_M2=R9),0),21)),IF(INDEX(usb_m2,MATCH(1,(DATE_M2=Q9)*(CAUSE="cause 2")*(Poste_M2=R9),0),21)=U9-1,SUMIFS(Temps_Arret_M2,DATE_M2,Q10,Poste_M2,R10,Cle_Heures,"&gt;"&amp;INDEX(usb_m2,MATCH(1,(DATE_M2=Q9)*(CAUSE="cause 2")*(Poste_M2=R9),0),21)),0))),0)</f>
        <v>0</v>
      </c>
      <c r="W9" s="7" t="str">
        <f t="shared" si="1"/>
        <v>144662.7980902778</v>
      </c>
      <c r="Z9" s="13">
        <f t="array" aca="1" ref="Z9" ca="1">IFERROR(IF(INDEX(usb_m2,MATCH(1,(DATE_M2=Q9)*(CAUSE="cause 2")*(Poste_M2=R9),0),21)=U9,0,IF(INDEX(usb_m2,MATCH(1,(DATE_M2=Q9)*(CAUSE="cause 2")*(Poste_M2=R9),0),21)=U9+1,SUMIFS(Temps_Arret_M2,DATE_M2,Q10,Poste_M2,R10,Cle_Heures,"&lt;"&amp;INDEX(usb_m2,MATCH(1,(DATE_M2=Q9)*(CAUSE="cause 2")*(Poste_M2=R9),0),21)),IF(INDEX(usb_m2,MATCH(1,(DATE_M2=Q9)*(CAUSE="cause 2")*(Poste_M2=R9),0),21)=U9-1,SUMIFS(Temps_Arret_M2,DATE_M2,Q10,Poste_M2,R10,Cle_Heures,"&gt;"&amp;INDEX(usb_m2,MATCH(1,(DATE_M2=Q9)*(CAUSE="cause 2")*(Poste_M2=R9),0),21)),0))),0)</f>
        <v>0</v>
      </c>
    </row>
    <row r="10" spans="1:27" x14ac:dyDescent="0.3">
      <c r="A10" s="8">
        <v>1.3294178699796001E+30</v>
      </c>
      <c r="B10" s="9">
        <v>44662.809027777781</v>
      </c>
      <c r="C10" s="7" t="s">
        <v>23</v>
      </c>
      <c r="D10" s="7" t="s">
        <v>24</v>
      </c>
      <c r="E10" s="7">
        <v>524288</v>
      </c>
      <c r="F10" s="7" t="s">
        <v>25</v>
      </c>
      <c r="G10" s="7" t="s">
        <v>26</v>
      </c>
      <c r="H10" s="7">
        <v>0</v>
      </c>
      <c r="I10" s="7" t="s">
        <v>32</v>
      </c>
      <c r="J10" s="7" t="s">
        <v>34</v>
      </c>
      <c r="K10" s="7">
        <v>7</v>
      </c>
      <c r="L10" s="7" t="s">
        <v>28</v>
      </c>
      <c r="M10" s="7">
        <v>10</v>
      </c>
      <c r="N10" s="7" t="s">
        <v>29</v>
      </c>
      <c r="O10" s="7">
        <v>192</v>
      </c>
      <c r="P10" s="8">
        <f t="shared" si="0"/>
        <v>7.166666666666667</v>
      </c>
      <c r="Q10" s="11">
        <v>44662</v>
      </c>
      <c r="R10" s="7">
        <v>21</v>
      </c>
      <c r="S10" s="7">
        <f>IF(I10="Cause 2",COUNTIFS($Q$2:Q10,DATE_M2,$R$2:R10,Poste_M2,$I$2:I10,"Cause 2"),0)</f>
        <v>0</v>
      </c>
      <c r="T10" s="12">
        <v>0.80902777778101154</v>
      </c>
      <c r="U10" s="7">
        <f>COUNTIFS($Q$1:Q10,Q10,$R$1:R10,R10)</f>
        <v>6</v>
      </c>
      <c r="V10" s="13">
        <f t="array" aca="1" ref="V10" ca="1">IFERROR(IF(INDEX(usb_m2,MATCH(1,(DATE_M2=Q10)*(CAUSE="cause 2")*(Poste_M2=R10),0),21)=U10,0,IF(INDEX(usb_m2,MATCH(1,(DATE_M2=Q10)*(CAUSE="cause 2")*(Poste_M2=R10),0),21)=U10+1,SUMIFS(Temps_Arret_M2,DATE_M2,Q11,Poste_M2,R11,Cle_Heures,"&lt;"&amp;INDEX(usb_m2,MATCH(1,(DATE_M2=Q10)*(CAUSE="cause 2")*(Poste_M2=R10),0),21)),IF(INDEX(usb_m2,MATCH(1,(DATE_M2=Q10)*(CAUSE="cause 2")*(Poste_M2=R10),0),21)=U10-1,SUMIFS(Temps_Arret_M2,DATE_M2,Q11,Poste_M2,R11,Cle_Heures,"&gt;"&amp;INDEX(usb_m2,MATCH(1,(DATE_M2=Q10)*(CAUSE="cause 2")*(Poste_M2=R10),0),21)),0))),0)</f>
        <v>0</v>
      </c>
      <c r="W10" s="7" t="str">
        <f t="shared" si="1"/>
        <v>144662.8090277778</v>
      </c>
      <c r="Z10" s="13">
        <f t="array" aca="1" ref="Z10" ca="1">IFERROR(IF(INDEX(usb_m2,MATCH(1,(DATE_M2=Q10)*(CAUSE="cause 2")*(Poste_M2=R10),0),21)=U10,0,IF(INDEX(usb_m2,MATCH(1,(DATE_M2=Q10)*(CAUSE="cause 2")*(Poste_M2=R10),0),21)=U10+1,SUMIFS(Temps_Arret_M2,DATE_M2,Q11,Poste_M2,R11,Cle_Heures,"&lt;"&amp;INDEX(usb_m2,MATCH(1,(DATE_M2=Q10)*(CAUSE="cause 2")*(Poste_M2=R10),0),21)),IF(INDEX(usb_m2,MATCH(1,(DATE_M2=Q10)*(CAUSE="cause 2")*(Poste_M2=R10),0),21)=U10-1,SUMIFS(Temps_Arret_M2,DATE_M2,Q11,Poste_M2,R11,Cle_Heures,"&gt;"&amp;INDEX(usb_m2,MATCH(1,(DATE_M2=Q10)*(CAUSE="cause 2")*(Poste_M2=R10),0),21)),0))),0)</f>
        <v>0</v>
      </c>
    </row>
    <row r="11" spans="1:27" x14ac:dyDescent="0.3">
      <c r="A11" s="8">
        <v>1.3294178953795999E+30</v>
      </c>
      <c r="B11" s="9">
        <v>44662.811967592592</v>
      </c>
      <c r="C11" s="7" t="s">
        <v>23</v>
      </c>
      <c r="D11" s="7" t="s">
        <v>24</v>
      </c>
      <c r="E11" s="7">
        <v>524288</v>
      </c>
      <c r="F11" s="7" t="s">
        <v>25</v>
      </c>
      <c r="G11" s="7" t="s">
        <v>26</v>
      </c>
      <c r="H11" s="7">
        <v>0</v>
      </c>
      <c r="I11" s="7" t="s">
        <v>32</v>
      </c>
      <c r="J11" s="7" t="s">
        <v>34</v>
      </c>
      <c r="K11" s="7">
        <v>2</v>
      </c>
      <c r="L11" s="7" t="s">
        <v>28</v>
      </c>
      <c r="M11" s="7">
        <v>34</v>
      </c>
      <c r="N11" s="7" t="s">
        <v>29</v>
      </c>
      <c r="O11" s="7">
        <v>192</v>
      </c>
      <c r="P11" s="8">
        <f t="shared" si="0"/>
        <v>2.5666666666666664</v>
      </c>
      <c r="Q11" s="11">
        <v>44662</v>
      </c>
      <c r="R11" s="7">
        <v>21</v>
      </c>
      <c r="S11" s="7">
        <f>IF(I11="Cause 2",COUNTIFS($Q$2:Q11,DATE_M2,$R$2:R11,Poste_M2,$I$2:I11,"Cause 2"),0)</f>
        <v>0</v>
      </c>
      <c r="T11" s="12">
        <v>0.81196759259182727</v>
      </c>
      <c r="U11" s="7">
        <f>COUNTIFS($Q$1:Q11,Q11,$R$1:R11,R11)</f>
        <v>7</v>
      </c>
      <c r="V11" s="13">
        <f t="array" aca="1" ref="V11" ca="1">IFERROR(IF(INDEX(usb_m2,MATCH(1,(DATE_M2=Q11)*(CAUSE="cause 2")*(Poste_M2=R11),0),21)=U11,0,IF(INDEX(usb_m2,MATCH(1,(DATE_M2=Q11)*(CAUSE="cause 2")*(Poste_M2=R11),0),21)=U11+1,SUMIFS(Temps_Arret_M2,DATE_M2,Q12,Poste_M2,R12,Cle_Heures,"&lt;"&amp;INDEX(usb_m2,MATCH(1,(DATE_M2=Q11)*(CAUSE="cause 2")*(Poste_M2=R11),0),21)),IF(INDEX(usb_m2,MATCH(1,(DATE_M2=Q11)*(CAUSE="cause 2")*(Poste_M2=R11),0),21)=U11-1,SUMIFS(Temps_Arret_M2,DATE_M2,Q12,Poste_M2,R12,Cle_Heures,"&gt;"&amp;INDEX(usb_m2,MATCH(1,(DATE_M2=Q11)*(CAUSE="cause 2")*(Poste_M2=R11),0),21)),0))),0)</f>
        <v>0</v>
      </c>
      <c r="W11" s="7" t="str">
        <f t="shared" si="1"/>
        <v>144662.8119675926</v>
      </c>
      <c r="Z11" s="13">
        <f t="array" aca="1" ref="Z11" ca="1">IFERROR(IF(INDEX(usb_m2,MATCH(1,(DATE_M2=Q11)*(CAUSE="cause 2")*(Poste_M2=R11),0),21)=U11,0,IF(INDEX(usb_m2,MATCH(1,(DATE_M2=Q11)*(CAUSE="cause 2")*(Poste_M2=R11),0),21)=U11+1,SUMIFS(Temps_Arret_M2,DATE_M2,Q12,Poste_M2,R12,Cle_Heures,"&lt;"&amp;INDEX(usb_m2,MATCH(1,(DATE_M2=Q11)*(CAUSE="cause 2")*(Poste_M2=R11),0),21)),IF(INDEX(usb_m2,MATCH(1,(DATE_M2=Q11)*(CAUSE="cause 2")*(Poste_M2=R11),0),21)=U11-1,SUMIFS(Temps_Arret_M2,DATE_M2,Q12,Poste_M2,R12,Cle_Heures,"&gt;"&amp;INDEX(usb_m2,MATCH(1,(DATE_M2=Q11)*(CAUSE="cause 2")*(Poste_M2=R11),0),21)),0))),0)</f>
        <v>0</v>
      </c>
    </row>
    <row r="12" spans="1:27" x14ac:dyDescent="0.3">
      <c r="A12" s="8">
        <v>1.3294180958796001E+30</v>
      </c>
      <c r="B12" s="9">
        <v>44662.835173611114</v>
      </c>
      <c r="C12" s="7" t="s">
        <v>23</v>
      </c>
      <c r="D12" s="7" t="s">
        <v>24</v>
      </c>
      <c r="E12" s="7">
        <v>524288</v>
      </c>
      <c r="F12" s="7" t="s">
        <v>25</v>
      </c>
      <c r="G12" s="7" t="s">
        <v>26</v>
      </c>
      <c r="H12" s="7">
        <v>0</v>
      </c>
      <c r="I12" s="7" t="s">
        <v>30</v>
      </c>
      <c r="J12" s="7" t="s">
        <v>34</v>
      </c>
      <c r="K12" s="7">
        <v>25</v>
      </c>
      <c r="L12" s="7" t="s">
        <v>28</v>
      </c>
      <c r="M12" s="7">
        <v>49</v>
      </c>
      <c r="N12" s="7" t="s">
        <v>29</v>
      </c>
      <c r="O12" s="7">
        <v>192</v>
      </c>
      <c r="P12" s="8">
        <f t="shared" si="0"/>
        <v>25.816666666666666</v>
      </c>
      <c r="Q12" s="11">
        <v>44662</v>
      </c>
      <c r="R12" s="7">
        <v>21</v>
      </c>
      <c r="S12" s="7">
        <f>IF(I12="Cause 2",COUNTIFS($Q$2:Q12,DATE_M2,$R$2:R12,Poste_M2,$I$2:I12,"Cause 2"),0)</f>
        <v>0</v>
      </c>
      <c r="T12" s="12">
        <v>0.83517361111444188</v>
      </c>
      <c r="U12" s="7">
        <f>COUNTIFS($Q$1:Q12,Q12,$R$1:R12,R12)</f>
        <v>8</v>
      </c>
      <c r="V12" s="13">
        <f t="array" aca="1" ref="V12" ca="1">IFERROR(IF(INDEX(usb_m2,MATCH(1,(DATE_M2=Q12)*(CAUSE="cause 2")*(Poste_M2=R12),0),21)=U12,0,IF(INDEX(usb_m2,MATCH(1,(DATE_M2=Q12)*(CAUSE="cause 2")*(Poste_M2=R12),0),21)=U12+1,SUMIFS(Temps_Arret_M2,DATE_M2,Q13,Poste_M2,R13,Cle_Heures,"&lt;"&amp;INDEX(usb_m2,MATCH(1,(DATE_M2=Q12)*(CAUSE="cause 2")*(Poste_M2=R12),0),21)),IF(INDEX(usb_m2,MATCH(1,(DATE_M2=Q12)*(CAUSE="cause 2")*(Poste_M2=R12),0),21)=U12-1,SUMIFS(Temps_Arret_M2,DATE_M2,Q13,Poste_M2,R13,Cle_Heures,"&gt;"&amp;INDEX(usb_m2,MATCH(1,(DATE_M2=Q12)*(CAUSE="cause 2")*(Poste_M2=R12),0),21)),0))),0)</f>
        <v>0</v>
      </c>
      <c r="W12" s="7" t="str">
        <f t="shared" si="1"/>
        <v>144662.8351736111</v>
      </c>
      <c r="Z12" s="13">
        <f t="array" aca="1" ref="Z12" ca="1">IFERROR(IF(INDEX(usb_m2,MATCH(1,(DATE_M2=Q12)*(CAUSE="cause 2")*(Poste_M2=R12),0),21)=U12,0,IF(INDEX(usb_m2,MATCH(1,(DATE_M2=Q12)*(CAUSE="cause 2")*(Poste_M2=R12),0),21)=U12+1,SUMIFS(Temps_Arret_M2,DATE_M2,Q13,Poste_M2,R13,Cle_Heures,"&lt;"&amp;INDEX(usb_m2,MATCH(1,(DATE_M2=Q12)*(CAUSE="cause 2")*(Poste_M2=R12),0),21)),IF(INDEX(usb_m2,MATCH(1,(DATE_M2=Q12)*(CAUSE="cause 2")*(Poste_M2=R12),0),21)=U12-1,SUMIFS(Temps_Arret_M2,DATE_M2,Q13,Poste_M2,R13,Cle_Heures,"&gt;"&amp;INDEX(usb_m2,MATCH(1,(DATE_M2=Q12)*(CAUSE="cause 2")*(Poste_M2=R12),0),21)),0))),0)</f>
        <v>0</v>
      </c>
    </row>
    <row r="13" spans="1:27" x14ac:dyDescent="0.3">
      <c r="A13" s="8">
        <v>1.3294181810390001E+29</v>
      </c>
      <c r="B13" s="9">
        <v>44662.845023148147</v>
      </c>
      <c r="C13" s="7" t="s">
        <v>23</v>
      </c>
      <c r="D13" s="7" t="s">
        <v>24</v>
      </c>
      <c r="E13" s="7">
        <v>524288</v>
      </c>
      <c r="F13" s="7" t="s">
        <v>25</v>
      </c>
      <c r="G13" s="7" t="s">
        <v>26</v>
      </c>
      <c r="H13" s="7">
        <v>0</v>
      </c>
      <c r="I13" s="7" t="s">
        <v>33</v>
      </c>
      <c r="J13" s="7" t="s">
        <v>34</v>
      </c>
      <c r="K13" s="7">
        <v>12</v>
      </c>
      <c r="L13" s="7" t="s">
        <v>28</v>
      </c>
      <c r="M13" s="7">
        <v>45</v>
      </c>
      <c r="N13" s="7" t="s">
        <v>29</v>
      </c>
      <c r="O13" s="7">
        <v>192</v>
      </c>
      <c r="P13" s="8">
        <f t="shared" si="0"/>
        <v>12.75</v>
      </c>
      <c r="Q13" s="11">
        <v>44662</v>
      </c>
      <c r="R13" s="7">
        <v>21</v>
      </c>
      <c r="S13" s="7">
        <f>IF(I13="Cause 2",COUNTIFS($Q$2:Q13,DATE_M2,$R$2:R13,Poste_M2,$I$2:I13,"Cause 2"),0)</f>
        <v>0</v>
      </c>
      <c r="T13" s="12">
        <v>0.8450231481474475</v>
      </c>
      <c r="U13" s="7">
        <f>COUNTIFS($Q$1:Q13,Q13,$R$1:R13,R13)</f>
        <v>9</v>
      </c>
      <c r="V13" s="13">
        <f t="array" aca="1" ref="V13" ca="1">IFERROR(IF(INDEX(usb_m2,MATCH(1,(DATE_M2=Q13)*(CAUSE="cause 2")*(Poste_M2=R13),0),21)=U13,0,IF(INDEX(usb_m2,MATCH(1,(DATE_M2=Q13)*(CAUSE="cause 2")*(Poste_M2=R13),0),21)=U13+1,SUMIFS(Temps_Arret_M2,DATE_M2,Q14,Poste_M2,R14,Cle_Heures,"&lt;"&amp;INDEX(usb_m2,MATCH(1,(DATE_M2=Q13)*(CAUSE="cause 2")*(Poste_M2=R13),0),21)),IF(INDEX(usb_m2,MATCH(1,(DATE_M2=Q13)*(CAUSE="cause 2")*(Poste_M2=R13),0),21)=U13-1,SUMIFS(Temps_Arret_M2,DATE_M2,Q14,Poste_M2,R14,Cle_Heures,"&gt;"&amp;INDEX(usb_m2,MATCH(1,(DATE_M2=Q13)*(CAUSE="cause 2")*(Poste_M2=R13),0),21)),0))),0)</f>
        <v>0</v>
      </c>
      <c r="W13" s="7" t="str">
        <f t="shared" si="1"/>
        <v>144662.8450231481</v>
      </c>
      <c r="Z13" s="13">
        <f t="array" aca="1" ref="Z13" ca="1">IFERROR(IF(INDEX(usb_m2,MATCH(1,(DATE_M2=Q13)*(CAUSE="cause 2")*(Poste_M2=R13),0),21)=U13,0,IF(INDEX(usb_m2,MATCH(1,(DATE_M2=Q13)*(CAUSE="cause 2")*(Poste_M2=R13),0),21)=U13+1,SUMIFS(Temps_Arret_M2,DATE_M2,Q14,Poste_M2,R14,Cle_Heures,"&lt;"&amp;INDEX(usb_m2,MATCH(1,(DATE_M2=Q13)*(CAUSE="cause 2")*(Poste_M2=R13),0),21)),IF(INDEX(usb_m2,MATCH(1,(DATE_M2=Q13)*(CAUSE="cause 2")*(Poste_M2=R13),0),21)=U13-1,SUMIFS(Temps_Arret_M2,DATE_M2,Q14,Poste_M2,R14,Cle_Heures,"&gt;"&amp;INDEX(usb_m2,MATCH(1,(DATE_M2=Q13)*(CAUSE="cause 2")*(Poste_M2=R13),0),21)),0))),0)</f>
        <v>0</v>
      </c>
    </row>
    <row r="14" spans="1:27" x14ac:dyDescent="0.3">
      <c r="B14" s="9"/>
      <c r="P14" s="8"/>
      <c r="Q14" s="11"/>
      <c r="T14" s="12"/>
      <c r="V14" s="13"/>
    </row>
    <row r="15" spans="1:27" x14ac:dyDescent="0.3">
      <c r="B15" s="9"/>
      <c r="P15" s="8"/>
      <c r="Q15" s="11"/>
      <c r="T15" s="12"/>
      <c r="V15" s="13"/>
    </row>
    <row r="16" spans="1:27" x14ac:dyDescent="0.3">
      <c r="B16" s="9"/>
      <c r="P16" s="8"/>
      <c r="Q16" s="11"/>
      <c r="T16" s="12"/>
      <c r="V16" s="13"/>
      <c r="W16" s="7" t="s">
        <v>37</v>
      </c>
    </row>
    <row r="17" spans="1:22" x14ac:dyDescent="0.3">
      <c r="B17" s="9"/>
      <c r="P17" s="8"/>
      <c r="Q17" s="11"/>
      <c r="T17" s="12"/>
      <c r="V17" s="13"/>
    </row>
    <row r="18" spans="1:22" x14ac:dyDescent="0.3">
      <c r="B18" s="9"/>
      <c r="P18" s="8"/>
      <c r="Q18" s="11"/>
      <c r="T18" s="12"/>
      <c r="V18" s="13"/>
    </row>
    <row r="19" spans="1:22" x14ac:dyDescent="0.3">
      <c r="B19" s="9"/>
      <c r="P19" s="8"/>
      <c r="Q19" s="11"/>
      <c r="T19" s="12"/>
      <c r="V19" s="13"/>
    </row>
    <row r="20" spans="1:22" x14ac:dyDescent="0.3">
      <c r="B20" s="9"/>
      <c r="P20" s="8"/>
      <c r="Q20" s="11"/>
      <c r="T20" s="12"/>
      <c r="V20" s="13"/>
    </row>
    <row r="21" spans="1:22" x14ac:dyDescent="0.3">
      <c r="A21" s="14"/>
      <c r="B21" s="9"/>
      <c r="P21" s="8"/>
      <c r="Q21" s="11"/>
      <c r="T21" s="12"/>
      <c r="V21" s="13"/>
    </row>
    <row r="22" spans="1:22" x14ac:dyDescent="0.3">
      <c r="B22" s="9"/>
      <c r="P22" s="8"/>
      <c r="Q22" s="11"/>
      <c r="T22" s="12"/>
      <c r="V22" s="13"/>
    </row>
    <row r="23" spans="1:22" x14ac:dyDescent="0.3">
      <c r="B23" s="9"/>
      <c r="P23" s="8"/>
      <c r="Q23" s="11"/>
      <c r="T23" s="12"/>
      <c r="V23" s="13"/>
    </row>
    <row r="24" spans="1:22" x14ac:dyDescent="0.3">
      <c r="B24" s="9"/>
      <c r="P24" s="8"/>
      <c r="Q24" s="11"/>
      <c r="T24" s="12"/>
      <c r="V24" s="13"/>
    </row>
    <row r="25" spans="1:22" x14ac:dyDescent="0.3">
      <c r="B25" s="9"/>
      <c r="P25" s="8"/>
      <c r="Q25" s="11"/>
      <c r="T25" s="12"/>
      <c r="V25" s="13"/>
    </row>
    <row r="26" spans="1:22" x14ac:dyDescent="0.3">
      <c r="B26" s="9"/>
      <c r="P26" s="8"/>
      <c r="Q26" s="11"/>
      <c r="T26" s="12"/>
      <c r="V26" s="13"/>
    </row>
    <row r="27" spans="1:22" x14ac:dyDescent="0.3">
      <c r="B27" s="9"/>
      <c r="P27" s="8"/>
      <c r="Q27" s="11"/>
      <c r="T27" s="12"/>
      <c r="V27" s="13"/>
    </row>
    <row r="28" spans="1:22" x14ac:dyDescent="0.3">
      <c r="B28" s="9"/>
      <c r="P28" s="8"/>
      <c r="Q28" s="11"/>
      <c r="T28" s="12"/>
      <c r="V28" s="13"/>
    </row>
    <row r="29" spans="1:22" x14ac:dyDescent="0.3">
      <c r="B29" s="9"/>
      <c r="P29" s="8"/>
      <c r="Q29" s="11"/>
      <c r="T29" s="12"/>
      <c r="V29" s="13"/>
    </row>
    <row r="30" spans="1:22" x14ac:dyDescent="0.3">
      <c r="B30" s="9"/>
      <c r="P30" s="8"/>
      <c r="Q30" s="11"/>
      <c r="T30" s="12"/>
      <c r="V30" s="13"/>
    </row>
    <row r="31" spans="1:22" x14ac:dyDescent="0.3">
      <c r="A31" s="15"/>
      <c r="B31" s="9"/>
      <c r="C31" s="16"/>
      <c r="P31" s="8"/>
      <c r="Q31" s="11"/>
      <c r="T31" s="12"/>
      <c r="V31" s="13"/>
    </row>
    <row r="32" spans="1:22" x14ac:dyDescent="0.3">
      <c r="B32" s="9"/>
      <c r="P32" s="8"/>
      <c r="Q32" s="11"/>
      <c r="T32" s="12"/>
      <c r="V32" s="13"/>
    </row>
    <row r="33" spans="2:22" x14ac:dyDescent="0.3">
      <c r="B33" s="9"/>
      <c r="P33" s="8"/>
      <c r="Q33" s="11"/>
      <c r="T33" s="12"/>
      <c r="V33" s="13"/>
    </row>
    <row r="34" spans="2:22" x14ac:dyDescent="0.3">
      <c r="B34" s="9"/>
      <c r="P34" s="8"/>
      <c r="Q34" s="11"/>
      <c r="T34" s="12"/>
      <c r="V34" s="13"/>
    </row>
    <row r="35" spans="2:22" x14ac:dyDescent="0.3">
      <c r="B35" s="9"/>
      <c r="P35" s="8"/>
      <c r="Q35" s="11"/>
      <c r="T35" s="12"/>
      <c r="V35" s="13"/>
    </row>
    <row r="36" spans="2:22" x14ac:dyDescent="0.3">
      <c r="B36" s="9"/>
      <c r="P36" s="8"/>
      <c r="Q36" s="11"/>
      <c r="T36" s="12"/>
      <c r="V36" s="13"/>
    </row>
    <row r="37" spans="2:22" x14ac:dyDescent="0.3">
      <c r="B37" s="9"/>
      <c r="P37" s="8"/>
      <c r="Q37" s="11"/>
      <c r="T37" s="12"/>
      <c r="V37" s="13"/>
    </row>
    <row r="38" spans="2:22" x14ac:dyDescent="0.3">
      <c r="B38" s="9"/>
      <c r="P38" s="8"/>
      <c r="Q38" s="11"/>
      <c r="T38" s="12"/>
      <c r="V38" s="13"/>
    </row>
    <row r="39" spans="2:22" x14ac:dyDescent="0.3">
      <c r="B39" s="9"/>
      <c r="P39" s="8"/>
      <c r="Q39" s="11"/>
      <c r="T39" s="12"/>
      <c r="V39" s="13"/>
    </row>
    <row r="40" spans="2:22" x14ac:dyDescent="0.3">
      <c r="B40" s="9"/>
      <c r="P40" s="8"/>
      <c r="Q40" s="11"/>
      <c r="T40" s="12"/>
      <c r="V40" s="13"/>
    </row>
    <row r="41" spans="2:22" x14ac:dyDescent="0.3">
      <c r="B41" s="9"/>
      <c r="P41" s="8"/>
      <c r="Q41" s="11"/>
      <c r="T41" s="12"/>
      <c r="V41" s="13"/>
    </row>
    <row r="42" spans="2:22" x14ac:dyDescent="0.3">
      <c r="B42" s="9"/>
      <c r="P42" s="8"/>
      <c r="Q42" s="11"/>
      <c r="T42" s="12"/>
      <c r="V42" s="13"/>
    </row>
    <row r="43" spans="2:22" x14ac:dyDescent="0.3">
      <c r="B43" s="9"/>
      <c r="P43" s="8"/>
      <c r="Q43" s="11"/>
      <c r="T43" s="12"/>
      <c r="V43" s="13"/>
    </row>
    <row r="44" spans="2:22" x14ac:dyDescent="0.3">
      <c r="B44" s="9"/>
      <c r="P44" s="8"/>
      <c r="Q44" s="11"/>
      <c r="T44" s="12"/>
      <c r="V44" s="13"/>
    </row>
    <row r="45" spans="2:22" x14ac:dyDescent="0.3">
      <c r="B45" s="9"/>
      <c r="P45" s="8"/>
      <c r="Q45" s="11"/>
      <c r="T45" s="12"/>
      <c r="V45" s="13"/>
    </row>
    <row r="46" spans="2:22" x14ac:dyDescent="0.3">
      <c r="B46" s="9"/>
      <c r="P46" s="8"/>
      <c r="Q46" s="11"/>
      <c r="T46" s="12"/>
      <c r="V46" s="13"/>
    </row>
    <row r="47" spans="2:22" x14ac:dyDescent="0.3">
      <c r="B47" s="9"/>
      <c r="P47" s="8"/>
      <c r="Q47" s="11"/>
      <c r="T47" s="12"/>
      <c r="V47" s="13"/>
    </row>
    <row r="48" spans="2:22" x14ac:dyDescent="0.3">
      <c r="B48" s="9"/>
      <c r="P48" s="8"/>
      <c r="Q48" s="11"/>
      <c r="T48" s="12"/>
      <c r="V48" s="13"/>
    </row>
    <row r="49" spans="2:22" x14ac:dyDescent="0.3">
      <c r="B49" s="9"/>
      <c r="P49" s="8"/>
      <c r="Q49" s="11"/>
      <c r="T49" s="12"/>
      <c r="V49" s="13"/>
    </row>
    <row r="50" spans="2:22" x14ac:dyDescent="0.3">
      <c r="B50" s="9"/>
      <c r="P50" s="8"/>
      <c r="Q50" s="11"/>
      <c r="T50" s="12"/>
      <c r="V50" s="13"/>
    </row>
    <row r="51" spans="2:22" x14ac:dyDescent="0.3">
      <c r="B51" s="9"/>
      <c r="P51" s="8"/>
      <c r="Q51" s="11"/>
      <c r="T51" s="12"/>
      <c r="V51" s="13"/>
    </row>
    <row r="52" spans="2:22" x14ac:dyDescent="0.3">
      <c r="B52" s="9"/>
      <c r="P52" s="8"/>
      <c r="Q52" s="11"/>
      <c r="T52" s="12"/>
      <c r="V52" s="13"/>
    </row>
    <row r="53" spans="2:22" x14ac:dyDescent="0.3">
      <c r="B53" s="9"/>
      <c r="P53" s="8"/>
      <c r="Q53" s="11"/>
      <c r="T53" s="12"/>
      <c r="V53" s="13"/>
    </row>
    <row r="54" spans="2:22" x14ac:dyDescent="0.3">
      <c r="B54" s="9"/>
      <c r="P54" s="8"/>
      <c r="Q54" s="11"/>
      <c r="T54" s="12"/>
      <c r="V54" s="13"/>
    </row>
    <row r="55" spans="2:22" x14ac:dyDescent="0.3">
      <c r="B55" s="9"/>
      <c r="P55" s="8"/>
      <c r="Q55" s="11"/>
      <c r="T55" s="12"/>
      <c r="V55" s="13"/>
    </row>
    <row r="56" spans="2:22" x14ac:dyDescent="0.3">
      <c r="B56" s="9"/>
      <c r="P56" s="8"/>
      <c r="Q56" s="11"/>
      <c r="T56" s="12"/>
      <c r="V56" s="13"/>
    </row>
    <row r="57" spans="2:22" x14ac:dyDescent="0.3">
      <c r="B57" s="9"/>
      <c r="P57" s="8"/>
      <c r="Q57" s="11"/>
      <c r="T57" s="12"/>
      <c r="V57" s="13"/>
    </row>
    <row r="58" spans="2:22" x14ac:dyDescent="0.3">
      <c r="B58" s="9"/>
      <c r="P58" s="8"/>
      <c r="Q58" s="11"/>
      <c r="T58" s="12"/>
      <c r="V58" s="13"/>
    </row>
    <row r="59" spans="2:22" x14ac:dyDescent="0.3">
      <c r="B59" s="9"/>
      <c r="P59" s="8"/>
      <c r="Q59" s="11"/>
      <c r="T59" s="12"/>
      <c r="V59" s="13"/>
    </row>
    <row r="60" spans="2:22" x14ac:dyDescent="0.3">
      <c r="B60" s="9"/>
      <c r="P60" s="8"/>
      <c r="Q60" s="11"/>
      <c r="T60" s="12"/>
      <c r="V60" s="13"/>
    </row>
    <row r="61" spans="2:22" x14ac:dyDescent="0.3">
      <c r="B61" s="9"/>
      <c r="P61" s="8"/>
      <c r="Q61" s="11"/>
      <c r="T61" s="12"/>
      <c r="V61" s="13"/>
    </row>
    <row r="62" spans="2:22" x14ac:dyDescent="0.3">
      <c r="B62" s="9"/>
      <c r="P62" s="8"/>
      <c r="Q62" s="11"/>
      <c r="T62" s="12"/>
      <c r="V62" s="13"/>
    </row>
    <row r="63" spans="2:22" x14ac:dyDescent="0.3">
      <c r="B63" s="9"/>
      <c r="P63" s="8"/>
      <c r="Q63" s="11"/>
      <c r="T63" s="12"/>
      <c r="V63" s="13"/>
    </row>
    <row r="64" spans="2:22" x14ac:dyDescent="0.3">
      <c r="B64" s="9"/>
      <c r="P64" s="8"/>
      <c r="Q64" s="11"/>
      <c r="T64" s="12"/>
      <c r="V64" s="13"/>
    </row>
    <row r="65" spans="2:22" x14ac:dyDescent="0.3">
      <c r="B65" s="9"/>
      <c r="P65" s="8"/>
      <c r="Q65" s="11"/>
      <c r="T65" s="12"/>
      <c r="V65" s="13"/>
    </row>
    <row r="66" spans="2:22" x14ac:dyDescent="0.3">
      <c r="B66" s="9"/>
      <c r="P66" s="8"/>
      <c r="Q66" s="11"/>
      <c r="T66" s="12"/>
      <c r="V66" s="13"/>
    </row>
    <row r="67" spans="2:22" x14ac:dyDescent="0.3">
      <c r="B67" s="9"/>
      <c r="P67" s="8"/>
      <c r="Q67" s="11"/>
      <c r="T67" s="12"/>
      <c r="V67" s="13"/>
    </row>
    <row r="68" spans="2:22" x14ac:dyDescent="0.3">
      <c r="B68" s="9"/>
      <c r="P68" s="8"/>
      <c r="Q68" s="11"/>
      <c r="T68" s="12"/>
      <c r="V68" s="13"/>
    </row>
    <row r="69" spans="2:22" x14ac:dyDescent="0.3">
      <c r="B69" s="9"/>
      <c r="P69" s="8"/>
      <c r="Q69" s="11"/>
      <c r="T69" s="12"/>
      <c r="V69" s="13"/>
    </row>
    <row r="70" spans="2:22" x14ac:dyDescent="0.3">
      <c r="B70" s="9"/>
      <c r="P70" s="8"/>
      <c r="Q70" s="11"/>
      <c r="T70" s="12"/>
      <c r="V70" s="13"/>
    </row>
    <row r="71" spans="2:22" x14ac:dyDescent="0.3">
      <c r="B71" s="9"/>
      <c r="P71" s="8"/>
      <c r="Q71" s="11"/>
      <c r="T71" s="12"/>
      <c r="V71" s="13"/>
    </row>
    <row r="72" spans="2:22" x14ac:dyDescent="0.3">
      <c r="B72" s="9"/>
      <c r="P72" s="8"/>
      <c r="Q72" s="11"/>
      <c r="T72" s="12"/>
      <c r="V72" s="13"/>
    </row>
    <row r="73" spans="2:22" x14ac:dyDescent="0.3">
      <c r="B73" s="9"/>
      <c r="P73" s="8"/>
      <c r="Q73" s="11"/>
      <c r="T73" s="12"/>
      <c r="V73" s="13"/>
    </row>
    <row r="74" spans="2:22" x14ac:dyDescent="0.3">
      <c r="B74" s="9"/>
      <c r="P74" s="8"/>
      <c r="Q74" s="11"/>
      <c r="T74" s="12"/>
      <c r="V74" s="13"/>
    </row>
    <row r="75" spans="2:22" x14ac:dyDescent="0.3">
      <c r="B75" s="9"/>
      <c r="P75" s="8"/>
      <c r="Q75" s="11"/>
      <c r="T75" s="12"/>
      <c r="V75" s="13"/>
    </row>
    <row r="76" spans="2:22" x14ac:dyDescent="0.3">
      <c r="B76" s="9"/>
      <c r="P76" s="8"/>
      <c r="Q76" s="11"/>
      <c r="T76" s="12"/>
      <c r="V76" s="13"/>
    </row>
    <row r="77" spans="2:22" x14ac:dyDescent="0.3">
      <c r="B77" s="9"/>
      <c r="P77" s="8"/>
      <c r="Q77" s="11"/>
      <c r="T77" s="12"/>
      <c r="V77" s="13"/>
    </row>
    <row r="78" spans="2:22" x14ac:dyDescent="0.3">
      <c r="B78" s="9"/>
      <c r="P78" s="8"/>
      <c r="Q78" s="11"/>
      <c r="T78" s="12"/>
      <c r="V78" s="13"/>
    </row>
    <row r="79" spans="2:22" x14ac:dyDescent="0.3">
      <c r="B79" s="9"/>
      <c r="P79" s="8"/>
      <c r="Q79" s="11"/>
      <c r="T79" s="12"/>
      <c r="V79" s="13"/>
    </row>
    <row r="80" spans="2:22" x14ac:dyDescent="0.3">
      <c r="B80" s="9"/>
      <c r="P80" s="8"/>
      <c r="Q80" s="11"/>
      <c r="T80" s="12"/>
      <c r="V80" s="13"/>
    </row>
    <row r="81" spans="2:22" x14ac:dyDescent="0.3">
      <c r="B81" s="9"/>
      <c r="P81" s="8"/>
      <c r="Q81" s="11"/>
      <c r="T81" s="12"/>
      <c r="V81" s="13"/>
    </row>
    <row r="82" spans="2:22" x14ac:dyDescent="0.3">
      <c r="B82" s="9"/>
      <c r="P82" s="8"/>
      <c r="Q82" s="11"/>
      <c r="T82" s="12"/>
      <c r="V82" s="13"/>
    </row>
    <row r="83" spans="2:22" x14ac:dyDescent="0.3">
      <c r="B83" s="9"/>
      <c r="P83" s="8"/>
      <c r="Q83" s="11"/>
      <c r="T83" s="12"/>
      <c r="V83" s="13"/>
    </row>
    <row r="84" spans="2:22" x14ac:dyDescent="0.3">
      <c r="B84" s="9"/>
      <c r="P84" s="8"/>
      <c r="Q84" s="11"/>
      <c r="T84" s="12"/>
      <c r="V84" s="13"/>
    </row>
    <row r="85" spans="2:22" x14ac:dyDescent="0.3">
      <c r="B85" s="9"/>
      <c r="P85" s="8"/>
      <c r="Q85" s="11"/>
      <c r="T85" s="12"/>
      <c r="V85" s="13"/>
    </row>
    <row r="86" spans="2:22" x14ac:dyDescent="0.3">
      <c r="B86" s="9"/>
      <c r="P86" s="8"/>
      <c r="Q86" s="11"/>
      <c r="T86" s="12"/>
      <c r="V86" s="13"/>
    </row>
    <row r="87" spans="2:22" x14ac:dyDescent="0.3">
      <c r="B87" s="9"/>
      <c r="P87" s="8"/>
      <c r="Q87" s="11"/>
      <c r="T87" s="12"/>
      <c r="V87" s="13"/>
    </row>
    <row r="88" spans="2:22" x14ac:dyDescent="0.3">
      <c r="B88" s="9"/>
      <c r="P88" s="8"/>
      <c r="Q88" s="11"/>
      <c r="T88" s="12"/>
      <c r="V88" s="13"/>
    </row>
    <row r="89" spans="2:22" x14ac:dyDescent="0.3">
      <c r="B89" s="9"/>
      <c r="P89" s="8"/>
      <c r="Q89" s="11"/>
      <c r="T89" s="12"/>
      <c r="V89" s="13"/>
    </row>
    <row r="90" spans="2:22" x14ac:dyDescent="0.3">
      <c r="B90" s="9"/>
      <c r="P90" s="8"/>
      <c r="Q90" s="11"/>
      <c r="T90" s="12"/>
      <c r="V90" s="13"/>
    </row>
    <row r="91" spans="2:22" x14ac:dyDescent="0.3">
      <c r="B91" s="9"/>
      <c r="P91" s="8"/>
      <c r="Q91" s="11"/>
      <c r="T91" s="12"/>
      <c r="V91" s="13"/>
    </row>
    <row r="92" spans="2:22" x14ac:dyDescent="0.3">
      <c r="B92" s="9"/>
      <c r="P92" s="8"/>
      <c r="Q92" s="11"/>
      <c r="T92" s="12"/>
      <c r="V92" s="13"/>
    </row>
    <row r="93" spans="2:22" x14ac:dyDescent="0.3">
      <c r="B93" s="9"/>
      <c r="P93" s="8"/>
      <c r="Q93" s="11"/>
      <c r="T93" s="12"/>
      <c r="V93" s="13"/>
    </row>
    <row r="94" spans="2:22" x14ac:dyDescent="0.3">
      <c r="B94" s="9"/>
      <c r="P94" s="8"/>
      <c r="Q94" s="11"/>
      <c r="T94" s="12"/>
      <c r="V94" s="13"/>
    </row>
    <row r="95" spans="2:22" x14ac:dyDescent="0.3">
      <c r="B95" s="9"/>
      <c r="P95" s="8"/>
      <c r="Q95" s="11"/>
      <c r="T95" s="12"/>
      <c r="V95" s="13"/>
    </row>
    <row r="96" spans="2:22" x14ac:dyDescent="0.3">
      <c r="B96" s="9"/>
      <c r="P96" s="8"/>
      <c r="Q96" s="11"/>
      <c r="T96" s="12"/>
      <c r="V96" s="13"/>
    </row>
    <row r="97" spans="2:22" x14ac:dyDescent="0.3">
      <c r="B97" s="9"/>
      <c r="P97" s="8"/>
      <c r="Q97" s="11"/>
      <c r="T97" s="12"/>
      <c r="V97" s="13"/>
    </row>
    <row r="98" spans="2:22" x14ac:dyDescent="0.3">
      <c r="B98" s="9"/>
      <c r="P98" s="8"/>
      <c r="Q98" s="11"/>
      <c r="T98" s="12"/>
      <c r="V98" s="13"/>
    </row>
    <row r="99" spans="2:22" x14ac:dyDescent="0.3">
      <c r="B99" s="9"/>
      <c r="P99" s="8"/>
      <c r="Q99" s="11"/>
      <c r="T99" s="12"/>
      <c r="V99" s="13"/>
    </row>
    <row r="100" spans="2:22" x14ac:dyDescent="0.3">
      <c r="B100" s="9"/>
      <c r="P100" s="8"/>
      <c r="Q100" s="11"/>
      <c r="T100" s="12"/>
      <c r="V100" s="13"/>
    </row>
    <row r="101" spans="2:22" x14ac:dyDescent="0.3">
      <c r="B101" s="9"/>
      <c r="P101" s="8"/>
      <c r="Q101" s="11"/>
      <c r="T101" s="12"/>
      <c r="V101" s="13"/>
    </row>
    <row r="102" spans="2:22" x14ac:dyDescent="0.3">
      <c r="B102" s="9"/>
      <c r="P102" s="8"/>
      <c r="Q102" s="11"/>
      <c r="T102" s="12"/>
      <c r="V102" s="13"/>
    </row>
    <row r="103" spans="2:22" x14ac:dyDescent="0.3">
      <c r="B103" s="9"/>
      <c r="P103" s="8"/>
      <c r="Q103" s="11"/>
      <c r="T103" s="12"/>
      <c r="V103" s="13"/>
    </row>
    <row r="104" spans="2:22" x14ac:dyDescent="0.3">
      <c r="B104" s="9"/>
      <c r="P104" s="8"/>
      <c r="Q104" s="11"/>
      <c r="T104" s="12"/>
      <c r="V104" s="13"/>
    </row>
    <row r="105" spans="2:22" x14ac:dyDescent="0.3">
      <c r="B105" s="9"/>
      <c r="P105" s="8"/>
      <c r="Q105" s="11"/>
      <c r="T105" s="12"/>
      <c r="V105" s="13"/>
    </row>
    <row r="106" spans="2:22" x14ac:dyDescent="0.3">
      <c r="B106" s="9"/>
      <c r="P106" s="8"/>
      <c r="Q106" s="11"/>
      <c r="T106" s="12"/>
      <c r="V106" s="13"/>
    </row>
    <row r="107" spans="2:22" x14ac:dyDescent="0.3">
      <c r="B107" s="9"/>
      <c r="P107" s="8"/>
      <c r="Q107" s="11"/>
      <c r="T107" s="12"/>
      <c r="V107" s="13"/>
    </row>
    <row r="108" spans="2:22" x14ac:dyDescent="0.3">
      <c r="B108" s="9"/>
      <c r="P108" s="8"/>
      <c r="Q108" s="11"/>
      <c r="T108" s="12"/>
      <c r="V108" s="13"/>
    </row>
    <row r="109" spans="2:22" x14ac:dyDescent="0.3">
      <c r="B109" s="9"/>
      <c r="P109" s="8"/>
      <c r="Q109" s="11"/>
      <c r="T109" s="12"/>
      <c r="V109" s="13"/>
    </row>
    <row r="110" spans="2:22" x14ac:dyDescent="0.3">
      <c r="B110" s="9"/>
      <c r="P110" s="8"/>
      <c r="Q110" s="11"/>
      <c r="T110" s="12"/>
      <c r="V110" s="13"/>
    </row>
    <row r="111" spans="2:22" x14ac:dyDescent="0.3">
      <c r="B111" s="9"/>
      <c r="P111" s="8"/>
      <c r="Q111" s="11"/>
      <c r="T111" s="12"/>
      <c r="V111" s="13"/>
    </row>
    <row r="112" spans="2:22" x14ac:dyDescent="0.3">
      <c r="B112" s="9"/>
      <c r="P112" s="8"/>
      <c r="Q112" s="11"/>
      <c r="T112" s="12"/>
      <c r="V112" s="13"/>
    </row>
    <row r="113" spans="2:22" x14ac:dyDescent="0.3">
      <c r="B113" s="9"/>
      <c r="P113" s="8"/>
      <c r="Q113" s="11"/>
      <c r="T113" s="12"/>
      <c r="V113" s="13"/>
    </row>
    <row r="114" spans="2:22" x14ac:dyDescent="0.3">
      <c r="B114" s="9"/>
      <c r="P114" s="8"/>
      <c r="Q114" s="11"/>
      <c r="T114" s="12"/>
      <c r="V114" s="13"/>
    </row>
    <row r="115" spans="2:22" x14ac:dyDescent="0.3">
      <c r="B115" s="9"/>
      <c r="P115" s="8"/>
      <c r="Q115" s="11"/>
      <c r="T115" s="12"/>
      <c r="V115" s="13"/>
    </row>
    <row r="116" spans="2:22" x14ac:dyDescent="0.3">
      <c r="B116" s="9"/>
      <c r="P116" s="8"/>
      <c r="Q116" s="11"/>
      <c r="T116" s="12"/>
      <c r="V116" s="13"/>
    </row>
    <row r="117" spans="2:22" x14ac:dyDescent="0.3">
      <c r="B117" s="9"/>
      <c r="P117" s="8"/>
      <c r="Q117" s="11"/>
      <c r="T117" s="12"/>
      <c r="V117" s="13"/>
    </row>
    <row r="118" spans="2:22" x14ac:dyDescent="0.3">
      <c r="B118" s="9"/>
      <c r="P118" s="8"/>
      <c r="Q118" s="11"/>
      <c r="T118" s="12"/>
      <c r="V118" s="13"/>
    </row>
    <row r="119" spans="2:22" x14ac:dyDescent="0.3">
      <c r="B119" s="9"/>
      <c r="P119" s="8"/>
      <c r="Q119" s="11"/>
      <c r="T119" s="12"/>
      <c r="V119" s="13"/>
    </row>
    <row r="120" spans="2:22" x14ac:dyDescent="0.3">
      <c r="B120" s="9"/>
      <c r="P120" s="8"/>
      <c r="Q120" s="11"/>
      <c r="T120" s="12"/>
      <c r="V120" s="13"/>
    </row>
    <row r="121" spans="2:22" x14ac:dyDescent="0.3">
      <c r="B121" s="9"/>
      <c r="P121" s="8"/>
      <c r="Q121" s="11"/>
      <c r="T121" s="12"/>
      <c r="V121" s="13"/>
    </row>
    <row r="122" spans="2:22" x14ac:dyDescent="0.3">
      <c r="B122" s="9"/>
      <c r="P122" s="8"/>
      <c r="Q122" s="11"/>
      <c r="T122" s="12"/>
      <c r="V122" s="13"/>
    </row>
    <row r="123" spans="2:22" x14ac:dyDescent="0.3">
      <c r="B123" s="9"/>
      <c r="P123" s="8"/>
      <c r="Q123" s="11"/>
      <c r="T123" s="12"/>
      <c r="V123" s="13"/>
    </row>
    <row r="124" spans="2:22" x14ac:dyDescent="0.3">
      <c r="B124" s="9"/>
      <c r="P124" s="8"/>
      <c r="Q124" s="11"/>
      <c r="T124" s="12"/>
      <c r="V124" s="13"/>
    </row>
    <row r="125" spans="2:22" x14ac:dyDescent="0.3">
      <c r="B125" s="9"/>
      <c r="P125" s="8"/>
      <c r="Q125" s="11"/>
      <c r="T125" s="12"/>
      <c r="V125" s="13"/>
    </row>
    <row r="126" spans="2:22" x14ac:dyDescent="0.3">
      <c r="B126" s="9"/>
      <c r="P126" s="8"/>
      <c r="Q126" s="11"/>
      <c r="T126" s="12"/>
      <c r="V126" s="13"/>
    </row>
    <row r="127" spans="2:22" x14ac:dyDescent="0.3">
      <c r="B127" s="9"/>
      <c r="P127" s="8"/>
      <c r="Q127" s="11"/>
      <c r="T127" s="12"/>
      <c r="V127" s="13"/>
    </row>
    <row r="128" spans="2:22" x14ac:dyDescent="0.3">
      <c r="B128" s="9"/>
      <c r="P128" s="8"/>
      <c r="Q128" s="11"/>
      <c r="T128" s="12"/>
      <c r="V128" s="13"/>
    </row>
    <row r="129" spans="2:22" x14ac:dyDescent="0.3">
      <c r="B129" s="9"/>
      <c r="P129" s="8"/>
      <c r="Q129" s="11"/>
      <c r="T129" s="12"/>
      <c r="V129" s="13"/>
    </row>
    <row r="130" spans="2:22" x14ac:dyDescent="0.3">
      <c r="B130" s="9"/>
      <c r="P130" s="8"/>
      <c r="Q130" s="11"/>
      <c r="T130" s="12"/>
      <c r="V130" s="13"/>
    </row>
    <row r="131" spans="2:22" x14ac:dyDescent="0.3">
      <c r="B131" s="9"/>
      <c r="P131" s="8"/>
      <c r="Q131" s="11"/>
      <c r="T131" s="12"/>
      <c r="V131" s="13"/>
    </row>
    <row r="132" spans="2:22" x14ac:dyDescent="0.3">
      <c r="B132" s="9"/>
      <c r="P132" s="8"/>
      <c r="Q132" s="11"/>
      <c r="T132" s="12"/>
      <c r="V132" s="13"/>
    </row>
    <row r="133" spans="2:22" x14ac:dyDescent="0.3">
      <c r="B133" s="9"/>
      <c r="P133" s="8"/>
      <c r="Q133" s="11"/>
      <c r="T133" s="12"/>
      <c r="V133" s="13"/>
    </row>
    <row r="134" spans="2:22" x14ac:dyDescent="0.3">
      <c r="B134" s="9"/>
      <c r="P134" s="8"/>
      <c r="Q134" s="11"/>
      <c r="T134" s="12"/>
      <c r="V134" s="13"/>
    </row>
    <row r="135" spans="2:22" x14ac:dyDescent="0.3">
      <c r="B135" s="9"/>
      <c r="P135" s="8"/>
      <c r="Q135" s="11"/>
      <c r="T135" s="12"/>
      <c r="V135" s="13"/>
    </row>
    <row r="136" spans="2:22" x14ac:dyDescent="0.3">
      <c r="B136" s="9"/>
      <c r="P136" s="8"/>
      <c r="Q136" s="11"/>
      <c r="T136" s="12"/>
      <c r="V136" s="13"/>
    </row>
    <row r="137" spans="2:22" x14ac:dyDescent="0.3">
      <c r="B137" s="9"/>
      <c r="P137" s="8"/>
      <c r="Q137" s="11"/>
      <c r="T137" s="12"/>
      <c r="V137" s="13"/>
    </row>
    <row r="138" spans="2:22" x14ac:dyDescent="0.3">
      <c r="B138" s="9"/>
      <c r="P138" s="8"/>
      <c r="Q138" s="11"/>
      <c r="T138" s="12"/>
      <c r="V138" s="13"/>
    </row>
    <row r="139" spans="2:22" x14ac:dyDescent="0.3">
      <c r="B139" s="9"/>
      <c r="P139" s="8"/>
      <c r="Q139" s="11"/>
      <c r="T139" s="12"/>
      <c r="V139" s="13"/>
    </row>
    <row r="140" spans="2:22" x14ac:dyDescent="0.3">
      <c r="B140" s="9"/>
      <c r="P140" s="8"/>
      <c r="Q140" s="11"/>
      <c r="T140" s="12"/>
      <c r="V140" s="13"/>
    </row>
    <row r="141" spans="2:22" x14ac:dyDescent="0.3">
      <c r="B141" s="9"/>
      <c r="P141" s="8"/>
      <c r="Q141" s="11"/>
      <c r="T141" s="12"/>
      <c r="V141" s="13"/>
    </row>
    <row r="142" spans="2:22" x14ac:dyDescent="0.3">
      <c r="B142" s="9"/>
      <c r="P142" s="8"/>
      <c r="Q142" s="11"/>
      <c r="T142" s="12"/>
      <c r="V142" s="13"/>
    </row>
    <row r="143" spans="2:22" x14ac:dyDescent="0.3">
      <c r="B143" s="9"/>
      <c r="P143" s="8"/>
      <c r="Q143" s="11"/>
      <c r="T143" s="12"/>
      <c r="V143" s="13"/>
    </row>
    <row r="144" spans="2:22" x14ac:dyDescent="0.3">
      <c r="B144" s="9"/>
      <c r="P144" s="8"/>
      <c r="Q144" s="11"/>
      <c r="T144" s="12"/>
      <c r="V144" s="13"/>
    </row>
    <row r="145" spans="2:22" x14ac:dyDescent="0.3">
      <c r="B145" s="9"/>
      <c r="P145" s="8"/>
      <c r="Q145" s="11"/>
      <c r="T145" s="12"/>
      <c r="V145" s="13"/>
    </row>
    <row r="146" spans="2:22" x14ac:dyDescent="0.3">
      <c r="B146" s="9"/>
      <c r="P146" s="8"/>
      <c r="Q146" s="11"/>
      <c r="T146" s="12"/>
      <c r="V146" s="13"/>
    </row>
    <row r="147" spans="2:22" x14ac:dyDescent="0.3">
      <c r="B147" s="9"/>
      <c r="P147" s="8"/>
      <c r="Q147" s="11"/>
      <c r="T147" s="12"/>
      <c r="V147" s="13"/>
    </row>
    <row r="148" spans="2:22" x14ac:dyDescent="0.3">
      <c r="B148" s="9"/>
      <c r="P148" s="8"/>
      <c r="Q148" s="11"/>
      <c r="T148" s="12"/>
      <c r="V148" s="13"/>
    </row>
    <row r="149" spans="2:22" x14ac:dyDescent="0.3">
      <c r="B149" s="9"/>
      <c r="P149" s="8"/>
      <c r="Q149" s="11"/>
      <c r="T149" s="12"/>
      <c r="V149" s="13"/>
    </row>
    <row r="150" spans="2:22" x14ac:dyDescent="0.3">
      <c r="B150" s="9"/>
      <c r="P150" s="8"/>
      <c r="Q150" s="11"/>
      <c r="T150" s="12"/>
      <c r="V150" s="13"/>
    </row>
    <row r="151" spans="2:22" x14ac:dyDescent="0.3">
      <c r="B151" s="9"/>
      <c r="P151" s="8"/>
      <c r="Q151" s="11"/>
      <c r="T151" s="12"/>
      <c r="V151" s="13"/>
    </row>
    <row r="152" spans="2:22" x14ac:dyDescent="0.3">
      <c r="B152" s="9"/>
      <c r="P152" s="8"/>
      <c r="Q152" s="11"/>
      <c r="T152" s="12"/>
      <c r="V152" s="13"/>
    </row>
    <row r="153" spans="2:22" x14ac:dyDescent="0.3">
      <c r="B153" s="9"/>
      <c r="P153" s="8"/>
      <c r="Q153" s="11"/>
      <c r="T153" s="12"/>
      <c r="V153" s="13"/>
    </row>
    <row r="154" spans="2:22" x14ac:dyDescent="0.3">
      <c r="B154" s="9"/>
      <c r="P154" s="8"/>
      <c r="Q154" s="11"/>
      <c r="T154" s="12"/>
      <c r="V154" s="13"/>
    </row>
    <row r="155" spans="2:22" x14ac:dyDescent="0.3">
      <c r="B155" s="9"/>
      <c r="P155" s="8"/>
      <c r="Q155" s="11"/>
      <c r="T155" s="12"/>
      <c r="V155" s="13"/>
    </row>
    <row r="156" spans="2:22" x14ac:dyDescent="0.3">
      <c r="B156" s="9"/>
      <c r="P156" s="8"/>
      <c r="Q156" s="11"/>
      <c r="T156" s="12"/>
      <c r="V156" s="13"/>
    </row>
    <row r="157" spans="2:22" x14ac:dyDescent="0.3">
      <c r="B157" s="9"/>
      <c r="P157" s="8"/>
      <c r="Q157" s="11"/>
      <c r="T157" s="12"/>
      <c r="V157" s="13"/>
    </row>
    <row r="158" spans="2:22" x14ac:dyDescent="0.3">
      <c r="B158" s="9"/>
      <c r="P158" s="8"/>
      <c r="Q158" s="11"/>
      <c r="T158" s="12"/>
      <c r="V158" s="13"/>
    </row>
    <row r="159" spans="2:22" x14ac:dyDescent="0.3">
      <c r="B159" s="9"/>
      <c r="P159" s="8"/>
      <c r="Q159" s="11"/>
      <c r="T159" s="12"/>
      <c r="V159" s="13"/>
    </row>
    <row r="160" spans="2:22" x14ac:dyDescent="0.3">
      <c r="B160" s="9"/>
      <c r="P160" s="8"/>
      <c r="Q160" s="11"/>
      <c r="T160" s="12"/>
      <c r="V160" s="13"/>
    </row>
    <row r="161" spans="2:22" x14ac:dyDescent="0.3">
      <c r="B161" s="9"/>
      <c r="P161" s="8"/>
      <c r="Q161" s="11"/>
      <c r="T161" s="12"/>
      <c r="V161" s="13"/>
    </row>
    <row r="162" spans="2:22" x14ac:dyDescent="0.3">
      <c r="B162" s="9"/>
      <c r="C162" s="10"/>
      <c r="P162" s="8"/>
      <c r="Q162" s="11"/>
      <c r="T162" s="12"/>
      <c r="V162" s="13"/>
    </row>
    <row r="163" spans="2:22" x14ac:dyDescent="0.3">
      <c r="B163" s="9"/>
      <c r="C163" s="10"/>
      <c r="P163" s="8"/>
      <c r="Q163" s="11"/>
      <c r="T163" s="12"/>
      <c r="V163" s="13"/>
    </row>
    <row r="164" spans="2:22" x14ac:dyDescent="0.3">
      <c r="B164" s="9"/>
      <c r="C164" s="10"/>
      <c r="P164" s="8"/>
      <c r="Q164" s="11"/>
      <c r="T164" s="12"/>
      <c r="V164" s="13"/>
    </row>
    <row r="165" spans="2:22" x14ac:dyDescent="0.3">
      <c r="B165" s="9"/>
      <c r="C165" s="10"/>
      <c r="P165" s="8"/>
      <c r="Q165" s="11"/>
      <c r="T165" s="12"/>
      <c r="V165" s="13"/>
    </row>
    <row r="166" spans="2:22" x14ac:dyDescent="0.3">
      <c r="B166" s="9"/>
      <c r="C166" s="10"/>
      <c r="P166" s="8"/>
      <c r="Q166" s="11"/>
      <c r="T166" s="12"/>
      <c r="V166" s="13"/>
    </row>
    <row r="167" spans="2:22" x14ac:dyDescent="0.3">
      <c r="B167" s="9"/>
      <c r="C167" s="10"/>
      <c r="P167" s="8"/>
      <c r="Q167" s="11"/>
      <c r="T167" s="12"/>
      <c r="V167" s="13"/>
    </row>
    <row r="168" spans="2:22" x14ac:dyDescent="0.3">
      <c r="B168" s="9"/>
      <c r="C168" s="10"/>
      <c r="P168" s="8"/>
      <c r="Q168" s="11"/>
      <c r="T168" s="12"/>
      <c r="V168" s="13"/>
    </row>
    <row r="169" spans="2:22" x14ac:dyDescent="0.3">
      <c r="B169" s="9"/>
      <c r="C169" s="10"/>
      <c r="P169" s="8"/>
      <c r="Q169" s="11"/>
      <c r="T169" s="12"/>
      <c r="V169" s="13"/>
    </row>
    <row r="170" spans="2:22" x14ac:dyDescent="0.3">
      <c r="B170" s="9"/>
      <c r="C170" s="10"/>
      <c r="P170" s="8"/>
      <c r="Q170" s="11"/>
      <c r="T170" s="12"/>
      <c r="V170" s="13"/>
    </row>
    <row r="171" spans="2:22" x14ac:dyDescent="0.3">
      <c r="B171" s="9"/>
      <c r="C171" s="10"/>
      <c r="P171" s="8"/>
      <c r="Q171" s="11"/>
      <c r="T171" s="12"/>
      <c r="V171" s="13"/>
    </row>
    <row r="172" spans="2:22" x14ac:dyDescent="0.3">
      <c r="B172" s="9"/>
      <c r="C172" s="10"/>
      <c r="P172" s="8"/>
      <c r="Q172" s="11"/>
      <c r="T172" s="12"/>
      <c r="V172" s="13"/>
    </row>
    <row r="173" spans="2:22" x14ac:dyDescent="0.3">
      <c r="B173" s="9"/>
      <c r="C173" s="10"/>
      <c r="P173" s="8"/>
      <c r="Q173" s="11"/>
      <c r="T173" s="12"/>
      <c r="V173" s="13"/>
    </row>
    <row r="174" spans="2:22" x14ac:dyDescent="0.3">
      <c r="B174" s="9"/>
      <c r="C174" s="10"/>
      <c r="P174" s="8"/>
      <c r="Q174" s="11"/>
      <c r="T174" s="12"/>
      <c r="V174" s="13"/>
    </row>
    <row r="175" spans="2:22" x14ac:dyDescent="0.3">
      <c r="B175" s="9"/>
      <c r="C175" s="10"/>
      <c r="P175" s="8"/>
      <c r="Q175" s="11"/>
      <c r="T175" s="12"/>
      <c r="V175" s="13"/>
    </row>
    <row r="176" spans="2:22" x14ac:dyDescent="0.3">
      <c r="B176" s="9"/>
      <c r="C176" s="10"/>
      <c r="P176" s="8"/>
      <c r="Q176" s="11"/>
      <c r="T176" s="12"/>
      <c r="V176" s="13"/>
    </row>
    <row r="177" spans="2:22" x14ac:dyDescent="0.3">
      <c r="B177" s="9"/>
      <c r="C177" s="10"/>
      <c r="P177" s="8"/>
      <c r="Q177" s="11"/>
      <c r="T177" s="12"/>
      <c r="V177" s="13"/>
    </row>
    <row r="178" spans="2:22" x14ac:dyDescent="0.3">
      <c r="B178" s="9"/>
      <c r="C178" s="10"/>
      <c r="P178" s="8"/>
      <c r="Q178" s="11"/>
      <c r="T178" s="12"/>
      <c r="V178" s="13"/>
    </row>
    <row r="179" spans="2:22" x14ac:dyDescent="0.3">
      <c r="B179" s="9"/>
      <c r="C179" s="10"/>
      <c r="P179" s="8"/>
      <c r="Q179" s="11"/>
      <c r="T179" s="12"/>
      <c r="V179" s="13"/>
    </row>
    <row r="180" spans="2:22" x14ac:dyDescent="0.3">
      <c r="B180" s="9"/>
      <c r="C180" s="10"/>
      <c r="P180" s="8"/>
      <c r="Q180" s="11"/>
      <c r="T180" s="12"/>
      <c r="V180" s="13"/>
    </row>
    <row r="181" spans="2:22" x14ac:dyDescent="0.3">
      <c r="B181" s="9"/>
      <c r="C181" s="10"/>
      <c r="P181" s="8"/>
      <c r="Q181" s="11"/>
      <c r="T181" s="12"/>
      <c r="V181" s="13"/>
    </row>
    <row r="182" spans="2:22" x14ac:dyDescent="0.3">
      <c r="B182" s="9"/>
      <c r="C182" s="10"/>
      <c r="P182" s="8"/>
      <c r="Q182" s="11"/>
      <c r="T182" s="12"/>
      <c r="V182" s="13"/>
    </row>
    <row r="183" spans="2:22" x14ac:dyDescent="0.3">
      <c r="B183" s="9"/>
      <c r="C183" s="10"/>
      <c r="P183" s="8"/>
      <c r="Q183" s="11"/>
      <c r="T183" s="12"/>
      <c r="V183" s="13"/>
    </row>
    <row r="184" spans="2:22" x14ac:dyDescent="0.3">
      <c r="B184" s="9"/>
      <c r="C184" s="10"/>
      <c r="P184" s="8"/>
      <c r="Q184" s="11"/>
      <c r="T184" s="12"/>
      <c r="V184" s="13"/>
    </row>
    <row r="185" spans="2:22" x14ac:dyDescent="0.3">
      <c r="B185" s="9"/>
      <c r="C185" s="10"/>
      <c r="P185" s="8"/>
      <c r="Q185" s="11"/>
      <c r="T185" s="12"/>
      <c r="V185" s="13"/>
    </row>
    <row r="186" spans="2:22" x14ac:dyDescent="0.3">
      <c r="B186" s="9"/>
      <c r="C186" s="10"/>
      <c r="P186" s="8"/>
      <c r="Q186" s="11"/>
      <c r="T186" s="12"/>
      <c r="V186" s="13"/>
    </row>
    <row r="187" spans="2:22" x14ac:dyDescent="0.3">
      <c r="B187" s="9"/>
      <c r="C187" s="10"/>
      <c r="P187" s="8"/>
      <c r="Q187" s="11"/>
      <c r="T187" s="12"/>
      <c r="V187" s="13"/>
    </row>
    <row r="188" spans="2:22" x14ac:dyDescent="0.3">
      <c r="B188" s="9"/>
      <c r="C188" s="10"/>
      <c r="P188" s="8"/>
      <c r="Q188" s="11"/>
      <c r="T188" s="12"/>
      <c r="V188" s="13"/>
    </row>
    <row r="189" spans="2:22" x14ac:dyDescent="0.3">
      <c r="B189" s="9"/>
      <c r="C189" s="10"/>
      <c r="P189" s="8"/>
      <c r="Q189" s="11"/>
      <c r="T189" s="12"/>
      <c r="V189" s="13"/>
    </row>
    <row r="190" spans="2:22" x14ac:dyDescent="0.3">
      <c r="B190" s="9"/>
      <c r="C190" s="10"/>
      <c r="P190" s="8"/>
      <c r="Q190" s="11"/>
      <c r="T190" s="12"/>
      <c r="V190" s="13"/>
    </row>
    <row r="191" spans="2:22" x14ac:dyDescent="0.3">
      <c r="B191" s="9"/>
      <c r="C191" s="10"/>
      <c r="P191" s="8"/>
      <c r="Q191" s="11"/>
      <c r="T191" s="12"/>
      <c r="V191" s="13"/>
    </row>
    <row r="192" spans="2:22" x14ac:dyDescent="0.3">
      <c r="B192" s="9"/>
      <c r="C192" s="10"/>
      <c r="K192" s="10"/>
      <c r="P192" s="8"/>
      <c r="Q192" s="11"/>
      <c r="T192" s="12"/>
      <c r="V192" s="13"/>
    </row>
    <row r="193" spans="1:22" x14ac:dyDescent="0.3">
      <c r="B193" s="9"/>
      <c r="C193" s="10"/>
      <c r="P193" s="8"/>
      <c r="Q193" s="11"/>
      <c r="T193" s="12"/>
      <c r="V193" s="13"/>
    </row>
    <row r="194" spans="1:22" x14ac:dyDescent="0.3">
      <c r="B194" s="9"/>
      <c r="P194" s="8"/>
      <c r="Q194" s="11"/>
      <c r="T194" s="12"/>
      <c r="V194" s="13"/>
    </row>
    <row r="195" spans="1:22" x14ac:dyDescent="0.3">
      <c r="B195" s="9"/>
      <c r="P195" s="8"/>
      <c r="Q195" s="11"/>
      <c r="T195" s="12"/>
      <c r="V195" s="13"/>
    </row>
    <row r="196" spans="1:22" x14ac:dyDescent="0.3">
      <c r="B196" s="9"/>
      <c r="P196" s="8"/>
      <c r="Q196" s="11"/>
      <c r="T196" s="12"/>
      <c r="V196" s="13"/>
    </row>
    <row r="197" spans="1:22" x14ac:dyDescent="0.3">
      <c r="B197" s="9"/>
      <c r="P197" s="8"/>
      <c r="Q197" s="11"/>
      <c r="T197" s="12"/>
      <c r="V197" s="13"/>
    </row>
    <row r="198" spans="1:22" x14ac:dyDescent="0.3">
      <c r="B198" s="9"/>
      <c r="P198" s="8"/>
      <c r="Q198" s="11"/>
      <c r="T198" s="12"/>
      <c r="V198" s="13"/>
    </row>
    <row r="199" spans="1:22" ht="14.4" thickBot="1" x14ac:dyDescent="0.35">
      <c r="A199" s="17"/>
      <c r="B199" s="9"/>
      <c r="C199" s="18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8"/>
      <c r="Q199" s="11"/>
      <c r="T199" s="12"/>
      <c r="V199" s="13"/>
    </row>
    <row r="200" spans="1:22" x14ac:dyDescent="0.3">
      <c r="A200" s="19"/>
      <c r="B200" s="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8"/>
      <c r="Q200" s="11"/>
      <c r="T200" s="12"/>
      <c r="V200" s="13"/>
    </row>
    <row r="201" spans="1:22" x14ac:dyDescent="0.3">
      <c r="B201" s="9"/>
      <c r="C201" s="16"/>
      <c r="P201" s="8"/>
      <c r="Q201" s="11"/>
      <c r="T201" s="12"/>
      <c r="V201" s="13"/>
    </row>
    <row r="202" spans="1:22" x14ac:dyDescent="0.3">
      <c r="B202" s="9"/>
      <c r="C202" s="16"/>
      <c r="P202" s="8"/>
      <c r="Q202" s="11"/>
      <c r="T202" s="12"/>
      <c r="V202" s="13"/>
    </row>
    <row r="203" spans="1:22" x14ac:dyDescent="0.3">
      <c r="B203" s="9"/>
      <c r="C203" s="16"/>
      <c r="P203" s="8"/>
      <c r="Q203" s="11"/>
      <c r="T203" s="12"/>
      <c r="V203" s="13"/>
    </row>
    <row r="204" spans="1:22" x14ac:dyDescent="0.3">
      <c r="B204" s="9"/>
      <c r="C204" s="16"/>
      <c r="P204" s="8"/>
      <c r="Q204" s="11"/>
      <c r="T204" s="12"/>
      <c r="V204" s="13"/>
    </row>
    <row r="205" spans="1:22" x14ac:dyDescent="0.3">
      <c r="B205" s="9"/>
      <c r="C205" s="16"/>
      <c r="P205" s="8"/>
      <c r="Q205" s="11"/>
      <c r="T205" s="12"/>
      <c r="V205" s="13"/>
    </row>
    <row r="206" spans="1:22" x14ac:dyDescent="0.3">
      <c r="B206" s="9"/>
      <c r="C206" s="16"/>
      <c r="P206" s="8"/>
      <c r="Q206" s="11"/>
      <c r="T206" s="12"/>
      <c r="V206" s="13"/>
    </row>
    <row r="207" spans="1:22" x14ac:dyDescent="0.3">
      <c r="B207" s="9"/>
      <c r="C207" s="16"/>
      <c r="P207" s="8"/>
      <c r="Q207" s="11"/>
      <c r="T207" s="12"/>
      <c r="V207" s="13"/>
    </row>
    <row r="208" spans="1:22" x14ac:dyDescent="0.3">
      <c r="B208" s="9"/>
      <c r="C208" s="16"/>
      <c r="P208" s="8"/>
      <c r="Q208" s="11"/>
      <c r="T208" s="12"/>
      <c r="V208" s="13"/>
    </row>
    <row r="209" spans="1:22" x14ac:dyDescent="0.3">
      <c r="B209" s="9"/>
      <c r="C209" s="16"/>
      <c r="P209" s="8"/>
      <c r="Q209" s="11"/>
      <c r="T209" s="12"/>
      <c r="V209" s="13"/>
    </row>
    <row r="210" spans="1:22" x14ac:dyDescent="0.3">
      <c r="B210" s="9"/>
      <c r="C210" s="16"/>
      <c r="P210" s="8"/>
      <c r="Q210" s="11"/>
      <c r="T210" s="12"/>
      <c r="V210" s="13"/>
    </row>
    <row r="211" spans="1:22" x14ac:dyDescent="0.3">
      <c r="B211" s="9"/>
      <c r="C211" s="16"/>
      <c r="P211" s="8"/>
      <c r="Q211" s="11"/>
      <c r="T211" s="12"/>
      <c r="V211" s="13"/>
    </row>
    <row r="212" spans="1:22" ht="14.4" thickBot="1" x14ac:dyDescent="0.35">
      <c r="A212" s="22"/>
      <c r="B212" s="9"/>
      <c r="C212" s="16"/>
      <c r="P212" s="8"/>
      <c r="Q212" s="11"/>
      <c r="T212" s="12"/>
      <c r="V212" s="13"/>
    </row>
    <row r="213" spans="1:22" x14ac:dyDescent="0.3">
      <c r="B213" s="9"/>
      <c r="C213" s="20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8"/>
      <c r="Q213" s="11"/>
      <c r="T213" s="12"/>
      <c r="V213" s="13"/>
    </row>
    <row r="214" spans="1:22" x14ac:dyDescent="0.3">
      <c r="B214" s="9"/>
      <c r="C214" s="16"/>
      <c r="K214" s="10"/>
      <c r="L214" s="10"/>
      <c r="M214" s="10"/>
      <c r="P214" s="8"/>
      <c r="Q214" s="11"/>
      <c r="T214" s="12"/>
      <c r="V214" s="13"/>
    </row>
    <row r="215" spans="1:22" x14ac:dyDescent="0.3">
      <c r="B215" s="9"/>
      <c r="C215" s="16"/>
      <c r="K215" s="10"/>
      <c r="L215" s="10"/>
      <c r="M215" s="10"/>
      <c r="P215" s="8"/>
      <c r="Q215" s="11"/>
      <c r="T215" s="12"/>
      <c r="V215" s="13"/>
    </row>
    <row r="216" spans="1:22" x14ac:dyDescent="0.3">
      <c r="B216" s="9"/>
      <c r="C216" s="16"/>
      <c r="P216" s="8"/>
      <c r="Q216" s="11"/>
      <c r="T216" s="12"/>
      <c r="V216" s="13"/>
    </row>
    <row r="217" spans="1:22" x14ac:dyDescent="0.3">
      <c r="B217" s="9"/>
      <c r="C217" s="16"/>
      <c r="P217" s="8"/>
      <c r="Q217" s="11"/>
      <c r="T217" s="12"/>
      <c r="V217" s="13"/>
    </row>
    <row r="218" spans="1:22" x14ac:dyDescent="0.3">
      <c r="B218" s="9"/>
      <c r="C218" s="16"/>
      <c r="P218" s="8"/>
      <c r="Q218" s="11"/>
      <c r="T218" s="12"/>
      <c r="V218" s="13"/>
    </row>
    <row r="219" spans="1:22" x14ac:dyDescent="0.3">
      <c r="B219" s="9"/>
      <c r="C219" s="16"/>
      <c r="P219" s="8"/>
      <c r="Q219" s="11"/>
      <c r="T219" s="12"/>
      <c r="V219" s="13"/>
    </row>
    <row r="220" spans="1:22" x14ac:dyDescent="0.3">
      <c r="B220" s="9"/>
      <c r="C220" s="16"/>
      <c r="P220" s="8"/>
      <c r="Q220" s="11"/>
      <c r="T220" s="12"/>
      <c r="V220" s="13"/>
    </row>
    <row r="221" spans="1:22" x14ac:dyDescent="0.3">
      <c r="B221" s="9"/>
      <c r="C221" s="16"/>
      <c r="P221" s="8"/>
      <c r="Q221" s="11"/>
      <c r="T221" s="12"/>
      <c r="V221" s="13"/>
    </row>
    <row r="222" spans="1:22" x14ac:dyDescent="0.3">
      <c r="B222" s="9"/>
      <c r="C222" s="16"/>
      <c r="P222" s="8"/>
      <c r="Q222" s="11"/>
      <c r="T222" s="12"/>
      <c r="V222" s="13"/>
    </row>
    <row r="223" spans="1:22" x14ac:dyDescent="0.3">
      <c r="B223" s="9"/>
      <c r="C223" s="16"/>
      <c r="P223" s="8"/>
      <c r="Q223" s="11"/>
      <c r="T223" s="12"/>
      <c r="V223" s="13"/>
    </row>
    <row r="224" spans="1:22" x14ac:dyDescent="0.3">
      <c r="B224" s="9"/>
      <c r="C224" s="16"/>
      <c r="P224" s="8"/>
      <c r="Q224" s="11"/>
      <c r="T224" s="12"/>
      <c r="V224" s="13"/>
    </row>
    <row r="225" spans="1:22" x14ac:dyDescent="0.3">
      <c r="B225" s="9"/>
      <c r="C225" s="16"/>
      <c r="P225" s="8"/>
      <c r="Q225" s="11"/>
      <c r="T225" s="12"/>
      <c r="V225" s="13"/>
    </row>
    <row r="226" spans="1:22" x14ac:dyDescent="0.3">
      <c r="B226" s="9"/>
      <c r="C226" s="16"/>
      <c r="P226" s="8"/>
      <c r="Q226" s="11"/>
      <c r="T226" s="12"/>
      <c r="V226" s="13"/>
    </row>
    <row r="227" spans="1:22" x14ac:dyDescent="0.3">
      <c r="B227" s="9"/>
      <c r="C227" s="16"/>
      <c r="P227" s="8"/>
      <c r="Q227" s="11"/>
      <c r="T227" s="12"/>
      <c r="V227" s="13"/>
    </row>
    <row r="228" spans="1:22" x14ac:dyDescent="0.3">
      <c r="B228" s="9"/>
      <c r="C228" s="16"/>
      <c r="P228" s="8"/>
      <c r="Q228" s="11"/>
      <c r="T228" s="12"/>
      <c r="V228" s="13"/>
    </row>
    <row r="229" spans="1:22" x14ac:dyDescent="0.3">
      <c r="B229" s="9"/>
      <c r="C229" s="16"/>
      <c r="P229" s="8"/>
      <c r="Q229" s="11"/>
      <c r="T229" s="12"/>
      <c r="V229" s="13"/>
    </row>
    <row r="230" spans="1:22" x14ac:dyDescent="0.3">
      <c r="B230" s="9"/>
      <c r="C230" s="16"/>
      <c r="P230" s="8"/>
      <c r="Q230" s="11"/>
      <c r="T230" s="12"/>
      <c r="V230" s="13"/>
    </row>
    <row r="231" spans="1:22" x14ac:dyDescent="0.3">
      <c r="B231" s="9"/>
      <c r="C231" s="16"/>
      <c r="P231" s="8"/>
      <c r="Q231" s="11"/>
      <c r="T231" s="12"/>
      <c r="V231" s="13"/>
    </row>
    <row r="232" spans="1:22" x14ac:dyDescent="0.3">
      <c r="B232" s="9"/>
      <c r="C232" s="16"/>
      <c r="P232" s="8"/>
      <c r="Q232" s="11"/>
      <c r="T232" s="12"/>
      <c r="V232" s="13"/>
    </row>
    <row r="233" spans="1:22" x14ac:dyDescent="0.3">
      <c r="A233" s="14"/>
      <c r="B233" s="9"/>
      <c r="C233" s="23"/>
      <c r="D233" s="24"/>
      <c r="E233" s="24"/>
      <c r="F233" s="24"/>
      <c r="G233" s="24"/>
      <c r="H233" s="24"/>
      <c r="I233" s="24"/>
      <c r="J233" s="24"/>
      <c r="K233" s="24"/>
      <c r="L233" s="24"/>
      <c r="M233" s="24"/>
      <c r="N233" s="24"/>
      <c r="O233" s="24"/>
      <c r="P233" s="8"/>
      <c r="Q233" s="11"/>
      <c r="T233" s="12"/>
      <c r="V233" s="13"/>
    </row>
    <row r="234" spans="1:22" x14ac:dyDescent="0.3">
      <c r="B234" s="9"/>
      <c r="C234" s="16"/>
      <c r="P234" s="8"/>
      <c r="Q234" s="11"/>
      <c r="T234" s="12"/>
      <c r="V234" s="13"/>
    </row>
    <row r="235" spans="1:22" x14ac:dyDescent="0.3">
      <c r="B235" s="9"/>
      <c r="C235" s="16"/>
      <c r="P235" s="8"/>
      <c r="Q235" s="11"/>
      <c r="T235" s="12"/>
      <c r="V235" s="13"/>
    </row>
    <row r="236" spans="1:22" x14ac:dyDescent="0.3">
      <c r="B236" s="9"/>
      <c r="C236" s="16"/>
      <c r="P236" s="8"/>
      <c r="Q236" s="11"/>
      <c r="T236" s="12"/>
      <c r="V236" s="13"/>
    </row>
    <row r="237" spans="1:22" x14ac:dyDescent="0.3">
      <c r="B237" s="9"/>
      <c r="C237" s="16"/>
      <c r="P237" s="8"/>
      <c r="Q237" s="11"/>
      <c r="T237" s="12"/>
      <c r="V237" s="13"/>
    </row>
    <row r="238" spans="1:22" x14ac:dyDescent="0.3">
      <c r="B238" s="9"/>
      <c r="C238" s="16"/>
      <c r="P238" s="8"/>
      <c r="Q238" s="11"/>
      <c r="T238" s="12"/>
      <c r="V238" s="13"/>
    </row>
    <row r="239" spans="1:22" x14ac:dyDescent="0.3">
      <c r="B239" s="9"/>
      <c r="C239" s="16"/>
      <c r="P239" s="8"/>
      <c r="Q239" s="11"/>
      <c r="T239" s="12"/>
      <c r="V239" s="13"/>
    </row>
    <row r="240" spans="1:22" x14ac:dyDescent="0.3">
      <c r="B240" s="9"/>
      <c r="C240" s="16"/>
      <c r="P240" s="8"/>
      <c r="Q240" s="11"/>
      <c r="T240" s="12"/>
      <c r="V240" s="13"/>
    </row>
    <row r="241" spans="1:22" x14ac:dyDescent="0.3">
      <c r="B241" s="9"/>
      <c r="C241" s="16"/>
      <c r="P241" s="8"/>
      <c r="Q241" s="11"/>
      <c r="T241" s="12"/>
      <c r="V241" s="13"/>
    </row>
    <row r="242" spans="1:22" x14ac:dyDescent="0.3">
      <c r="B242" s="9"/>
      <c r="C242" s="16"/>
      <c r="P242" s="8"/>
      <c r="Q242" s="11"/>
      <c r="T242" s="12"/>
      <c r="V242" s="13"/>
    </row>
    <row r="243" spans="1:22" x14ac:dyDescent="0.3">
      <c r="B243" s="9"/>
      <c r="C243" s="16"/>
      <c r="P243" s="8"/>
      <c r="Q243" s="11"/>
      <c r="T243" s="12"/>
      <c r="V243" s="13"/>
    </row>
    <row r="244" spans="1:22" x14ac:dyDescent="0.3">
      <c r="A244" s="14"/>
      <c r="B244" s="9"/>
      <c r="C244" s="23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8"/>
      <c r="Q244" s="11"/>
      <c r="T244" s="12"/>
      <c r="V244" s="13"/>
    </row>
    <row r="245" spans="1:22" x14ac:dyDescent="0.3">
      <c r="B245" s="9"/>
      <c r="C245" s="16"/>
      <c r="P245" s="8"/>
      <c r="Q245" s="11"/>
      <c r="T245" s="12"/>
      <c r="V245" s="13"/>
    </row>
    <row r="246" spans="1:22" x14ac:dyDescent="0.3">
      <c r="B246" s="9"/>
      <c r="C246" s="16"/>
      <c r="P246" s="8"/>
      <c r="Q246" s="11"/>
      <c r="T246" s="12"/>
      <c r="V246" s="13"/>
    </row>
    <row r="247" spans="1:22" x14ac:dyDescent="0.3">
      <c r="B247" s="9"/>
      <c r="C247" s="16"/>
      <c r="P247" s="8"/>
      <c r="Q247" s="11"/>
      <c r="T247" s="12"/>
      <c r="V247" s="13"/>
    </row>
    <row r="248" spans="1:22" x14ac:dyDescent="0.3">
      <c r="B248" s="9"/>
      <c r="C248" s="16"/>
      <c r="P248" s="8"/>
      <c r="Q248" s="11"/>
      <c r="T248" s="12"/>
      <c r="V248" s="13"/>
    </row>
    <row r="249" spans="1:22" x14ac:dyDescent="0.3">
      <c r="B249" s="9"/>
      <c r="C249" s="16"/>
      <c r="P249" s="8"/>
      <c r="Q249" s="11"/>
      <c r="T249" s="12"/>
      <c r="V249" s="13"/>
    </row>
    <row r="250" spans="1:22" x14ac:dyDescent="0.3">
      <c r="B250" s="9"/>
      <c r="C250" s="16"/>
      <c r="P250" s="8"/>
      <c r="Q250" s="11"/>
      <c r="T250" s="12"/>
      <c r="V250" s="13"/>
    </row>
    <row r="251" spans="1:22" x14ac:dyDescent="0.3">
      <c r="A251" s="17"/>
      <c r="B251" s="9"/>
      <c r="C251" s="18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P251" s="8"/>
      <c r="Q251" s="11"/>
      <c r="T251" s="12"/>
      <c r="V251" s="13"/>
    </row>
    <row r="252" spans="1:22" x14ac:dyDescent="0.3">
      <c r="A252" s="17"/>
      <c r="B252" s="9"/>
      <c r="C252" s="18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P252" s="8"/>
      <c r="Q252" s="11"/>
      <c r="T252" s="12"/>
      <c r="V252" s="13"/>
    </row>
    <row r="253" spans="1:22" x14ac:dyDescent="0.3">
      <c r="A253" s="25"/>
      <c r="B253" s="9"/>
      <c r="C253" s="26"/>
      <c r="D253" s="27"/>
      <c r="E253" s="27"/>
      <c r="F253" s="27"/>
      <c r="G253" s="27"/>
      <c r="H253" s="27"/>
      <c r="I253" s="27"/>
      <c r="J253" s="27"/>
      <c r="K253" s="27"/>
      <c r="L253" s="27"/>
      <c r="M253" s="27"/>
      <c r="N253" s="27"/>
      <c r="P253" s="8"/>
      <c r="Q253" s="11"/>
      <c r="T253" s="12"/>
      <c r="V253" s="13"/>
    </row>
    <row r="254" spans="1:22" x14ac:dyDescent="0.3">
      <c r="B254" s="9"/>
      <c r="C254" s="16"/>
      <c r="P254" s="8"/>
      <c r="Q254" s="11"/>
      <c r="T254" s="12"/>
      <c r="V254" s="13"/>
    </row>
    <row r="255" spans="1:22" x14ac:dyDescent="0.3">
      <c r="B255" s="9"/>
      <c r="C255" s="16"/>
      <c r="P255" s="8"/>
      <c r="Q255" s="11"/>
      <c r="T255" s="12"/>
      <c r="V255" s="13"/>
    </row>
    <row r="256" spans="1:22" x14ac:dyDescent="0.3">
      <c r="B256" s="9"/>
      <c r="C256" s="16"/>
      <c r="P256" s="8"/>
      <c r="Q256" s="11"/>
      <c r="T256" s="12"/>
      <c r="V256" s="13"/>
    </row>
    <row r="257" spans="1:22" x14ac:dyDescent="0.3">
      <c r="B257" s="9"/>
      <c r="C257" s="16"/>
      <c r="P257" s="8"/>
      <c r="Q257" s="11"/>
      <c r="T257" s="12"/>
      <c r="V257" s="13"/>
    </row>
    <row r="258" spans="1:22" x14ac:dyDescent="0.3">
      <c r="B258" s="9"/>
      <c r="C258" s="16"/>
      <c r="P258" s="8"/>
      <c r="Q258" s="11"/>
      <c r="T258" s="12"/>
      <c r="V258" s="13"/>
    </row>
    <row r="259" spans="1:22" x14ac:dyDescent="0.3">
      <c r="B259" s="9"/>
      <c r="C259" s="16"/>
      <c r="P259" s="8"/>
      <c r="Q259" s="11"/>
      <c r="T259" s="12"/>
      <c r="V259" s="13"/>
    </row>
    <row r="260" spans="1:22" x14ac:dyDescent="0.3">
      <c r="B260" s="9"/>
      <c r="C260" s="16"/>
      <c r="P260" s="8"/>
      <c r="Q260" s="11"/>
      <c r="T260" s="12"/>
      <c r="V260" s="13"/>
    </row>
    <row r="261" spans="1:22" x14ac:dyDescent="0.3">
      <c r="B261" s="9"/>
      <c r="C261" s="16"/>
      <c r="P261" s="8"/>
      <c r="Q261" s="11"/>
      <c r="T261" s="12"/>
      <c r="V261" s="13"/>
    </row>
    <row r="262" spans="1:22" x14ac:dyDescent="0.3">
      <c r="B262" s="9"/>
      <c r="C262" s="16"/>
      <c r="P262" s="8"/>
      <c r="Q262" s="11"/>
      <c r="T262" s="12"/>
      <c r="V262" s="13"/>
    </row>
    <row r="263" spans="1:22" x14ac:dyDescent="0.3">
      <c r="B263" s="9"/>
      <c r="C263" s="16"/>
      <c r="P263" s="8"/>
      <c r="Q263" s="11"/>
      <c r="T263" s="12"/>
      <c r="V263" s="13"/>
    </row>
    <row r="264" spans="1:22" x14ac:dyDescent="0.3">
      <c r="B264" s="9"/>
      <c r="C264" s="16"/>
      <c r="P264" s="8"/>
      <c r="Q264" s="11"/>
      <c r="T264" s="12"/>
      <c r="V264" s="13"/>
    </row>
    <row r="265" spans="1:22" x14ac:dyDescent="0.3">
      <c r="A265" s="25"/>
      <c r="B265" s="9"/>
      <c r="C265" s="26"/>
      <c r="D265" s="27"/>
      <c r="E265" s="27"/>
      <c r="F265" s="27"/>
      <c r="G265" s="27"/>
      <c r="H265" s="27"/>
      <c r="I265" s="27"/>
      <c r="J265" s="27"/>
      <c r="K265" s="27"/>
      <c r="L265" s="27"/>
      <c r="M265" s="27"/>
      <c r="N265" s="27"/>
      <c r="P265" s="8"/>
      <c r="Q265" s="11"/>
      <c r="T265" s="12"/>
      <c r="V265" s="13"/>
    </row>
    <row r="266" spans="1:22" x14ac:dyDescent="0.3">
      <c r="B266" s="9"/>
      <c r="C266" s="16"/>
      <c r="P266" s="8"/>
      <c r="Q266" s="11"/>
      <c r="T266" s="12"/>
      <c r="V266" s="13"/>
    </row>
    <row r="267" spans="1:22" x14ac:dyDescent="0.3">
      <c r="B267" s="9"/>
      <c r="C267" s="16"/>
      <c r="P267" s="8"/>
      <c r="Q267" s="11"/>
      <c r="T267" s="12"/>
      <c r="V267" s="13"/>
    </row>
    <row r="268" spans="1:22" x14ac:dyDescent="0.3">
      <c r="B268" s="9"/>
      <c r="C268" s="16"/>
      <c r="P268" s="8"/>
      <c r="Q268" s="11"/>
      <c r="T268" s="12"/>
      <c r="V268" s="13"/>
    </row>
    <row r="269" spans="1:22" x14ac:dyDescent="0.3">
      <c r="B269" s="9"/>
      <c r="C269" s="16"/>
      <c r="P269" s="8"/>
      <c r="Q269" s="11"/>
      <c r="T269" s="12"/>
      <c r="V269" s="13"/>
    </row>
    <row r="270" spans="1:22" x14ac:dyDescent="0.3">
      <c r="B270" s="9"/>
      <c r="C270" s="16"/>
      <c r="P270" s="8"/>
      <c r="Q270" s="11"/>
      <c r="T270" s="12"/>
      <c r="V270" s="13"/>
    </row>
    <row r="271" spans="1:22" x14ac:dyDescent="0.3">
      <c r="B271" s="9"/>
      <c r="C271" s="16"/>
      <c r="P271" s="8"/>
      <c r="Q271" s="11"/>
      <c r="T271" s="12"/>
      <c r="V271" s="13"/>
    </row>
    <row r="272" spans="1:22" x14ac:dyDescent="0.3">
      <c r="B272" s="9"/>
      <c r="C272" s="16"/>
      <c r="P272" s="8"/>
      <c r="Q272" s="11"/>
      <c r="T272" s="12"/>
      <c r="V272" s="13"/>
    </row>
    <row r="273" spans="1:22" x14ac:dyDescent="0.3">
      <c r="B273" s="9"/>
      <c r="C273" s="16"/>
      <c r="P273" s="8"/>
      <c r="Q273" s="11"/>
      <c r="T273" s="12"/>
      <c r="V273" s="13"/>
    </row>
    <row r="274" spans="1:22" x14ac:dyDescent="0.3">
      <c r="B274" s="9"/>
      <c r="C274" s="16"/>
      <c r="P274" s="8"/>
      <c r="Q274" s="11"/>
      <c r="T274" s="12"/>
      <c r="V274" s="13"/>
    </row>
    <row r="275" spans="1:22" x14ac:dyDescent="0.3">
      <c r="B275" s="9"/>
      <c r="C275" s="16"/>
      <c r="P275" s="8"/>
      <c r="Q275" s="11"/>
      <c r="T275" s="12"/>
      <c r="V275" s="13"/>
    </row>
    <row r="276" spans="1:22" x14ac:dyDescent="0.3">
      <c r="B276" s="9"/>
      <c r="C276" s="16"/>
      <c r="P276" s="8"/>
      <c r="Q276" s="11"/>
      <c r="T276" s="12"/>
      <c r="V276" s="13"/>
    </row>
    <row r="277" spans="1:22" x14ac:dyDescent="0.3">
      <c r="B277" s="9"/>
      <c r="C277" s="16"/>
      <c r="P277" s="8"/>
      <c r="Q277" s="11"/>
      <c r="T277" s="12"/>
      <c r="V277" s="13"/>
    </row>
    <row r="278" spans="1:22" x14ac:dyDescent="0.3">
      <c r="B278" s="9"/>
      <c r="C278" s="16"/>
      <c r="P278" s="8"/>
      <c r="Q278" s="11"/>
      <c r="T278" s="12"/>
      <c r="V278" s="13"/>
    </row>
    <row r="279" spans="1:22" x14ac:dyDescent="0.3">
      <c r="B279" s="9"/>
      <c r="C279" s="16"/>
      <c r="P279" s="8"/>
      <c r="Q279" s="11"/>
      <c r="T279" s="12"/>
      <c r="V279" s="13"/>
    </row>
    <row r="280" spans="1:22" x14ac:dyDescent="0.3">
      <c r="A280" s="14"/>
      <c r="B280" s="9"/>
      <c r="C280" s="2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P280" s="8"/>
      <c r="Q280" s="11"/>
      <c r="T280" s="12"/>
      <c r="V280" s="13"/>
    </row>
    <row r="281" spans="1:22" x14ac:dyDescent="0.3">
      <c r="B281" s="9"/>
      <c r="C281" s="16"/>
      <c r="P281" s="8"/>
      <c r="Q281" s="11"/>
      <c r="T281" s="12"/>
      <c r="V281" s="13"/>
    </row>
    <row r="282" spans="1:22" x14ac:dyDescent="0.3">
      <c r="B282" s="9"/>
      <c r="C282" s="16"/>
      <c r="P282" s="8"/>
      <c r="Q282" s="11"/>
      <c r="T282" s="12"/>
      <c r="V282" s="13"/>
    </row>
    <row r="283" spans="1:22" x14ac:dyDescent="0.3">
      <c r="B283" s="9"/>
      <c r="C283" s="16"/>
      <c r="P283" s="8"/>
      <c r="Q283" s="11"/>
      <c r="T283" s="12"/>
      <c r="V283" s="13"/>
    </row>
    <row r="284" spans="1:22" x14ac:dyDescent="0.3">
      <c r="B284" s="9"/>
      <c r="C284" s="16"/>
      <c r="P284" s="8"/>
      <c r="Q284" s="11"/>
      <c r="T284" s="12"/>
      <c r="V284" s="13"/>
    </row>
    <row r="285" spans="1:22" x14ac:dyDescent="0.3">
      <c r="B285" s="9"/>
      <c r="J285" s="10"/>
      <c r="K285" s="10"/>
      <c r="L285" s="10"/>
      <c r="M285" s="10"/>
      <c r="N285" s="10"/>
      <c r="P285" s="8"/>
      <c r="Q285" s="11"/>
      <c r="T285" s="12"/>
      <c r="V285" s="13"/>
    </row>
    <row r="286" spans="1:22" x14ac:dyDescent="0.3">
      <c r="B286" s="9"/>
      <c r="P286" s="8"/>
      <c r="Q286" s="11"/>
      <c r="T286" s="12"/>
      <c r="V286" s="13"/>
    </row>
    <row r="287" spans="1:22" x14ac:dyDescent="0.3">
      <c r="B287" s="9"/>
      <c r="P287" s="8"/>
      <c r="Q287" s="11"/>
      <c r="T287" s="12"/>
      <c r="V287" s="13"/>
    </row>
    <row r="288" spans="1:22" x14ac:dyDescent="0.3">
      <c r="B288" s="9"/>
      <c r="P288" s="8"/>
      <c r="Q288" s="11"/>
      <c r="T288" s="12"/>
      <c r="V288" s="13"/>
    </row>
    <row r="289" spans="2:24" x14ac:dyDescent="0.3">
      <c r="B289" s="9"/>
      <c r="P289" s="8"/>
      <c r="Q289" s="11"/>
      <c r="T289" s="12"/>
      <c r="V289" s="13"/>
    </row>
    <row r="290" spans="2:24" x14ac:dyDescent="0.3">
      <c r="B290" s="9"/>
      <c r="P290" s="8"/>
      <c r="Q290" s="11"/>
      <c r="T290" s="12"/>
      <c r="V290" s="13"/>
    </row>
    <row r="291" spans="2:24" x14ac:dyDescent="0.3">
      <c r="B291" s="9"/>
      <c r="P291" s="8"/>
      <c r="Q291" s="11"/>
      <c r="T291" s="12"/>
      <c r="V291" s="13"/>
    </row>
    <row r="292" spans="2:24" x14ac:dyDescent="0.3">
      <c r="B292" s="9"/>
      <c r="K292" s="10"/>
      <c r="L292" s="10"/>
      <c r="M292" s="10"/>
      <c r="P292" s="8"/>
      <c r="Q292" s="11"/>
      <c r="T292" s="12"/>
      <c r="V292" s="13"/>
    </row>
    <row r="293" spans="2:24" x14ac:dyDescent="0.3">
      <c r="B293" s="9"/>
      <c r="P293" s="8"/>
      <c r="Q293" s="11"/>
      <c r="T293" s="12"/>
      <c r="V293" s="13"/>
      <c r="X293" s="13"/>
    </row>
    <row r="294" spans="2:24" x14ac:dyDescent="0.3">
      <c r="B294" s="9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9"/>
      <c r="Q294" s="30"/>
      <c r="R294" s="28"/>
      <c r="T294" s="12"/>
      <c r="V294" s="13"/>
      <c r="X294" s="13"/>
    </row>
    <row r="295" spans="2:24" x14ac:dyDescent="0.3">
      <c r="B295" s="9"/>
      <c r="P295" s="8"/>
      <c r="Q295" s="11"/>
      <c r="T295" s="12"/>
      <c r="V295" s="13"/>
      <c r="X295" s="13"/>
    </row>
    <row r="296" spans="2:24" x14ac:dyDescent="0.3">
      <c r="B296" s="9"/>
      <c r="P296" s="8"/>
      <c r="Q296" s="11"/>
      <c r="T296" s="12"/>
      <c r="V296" s="13"/>
      <c r="X296" s="13"/>
    </row>
    <row r="297" spans="2:24" x14ac:dyDescent="0.3">
      <c r="B297" s="9"/>
      <c r="P297" s="8"/>
      <c r="Q297" s="11"/>
      <c r="T297" s="12"/>
      <c r="V297" s="13"/>
    </row>
    <row r="298" spans="2:24" x14ac:dyDescent="0.3">
      <c r="B298" s="9"/>
      <c r="P298" s="8"/>
      <c r="Q298" s="11"/>
      <c r="T298" s="12"/>
      <c r="V298" s="13"/>
    </row>
    <row r="299" spans="2:24" x14ac:dyDescent="0.3">
      <c r="B299" s="9"/>
      <c r="P299" s="8"/>
      <c r="Q299" s="11"/>
      <c r="T299" s="12"/>
      <c r="V299" s="13"/>
    </row>
    <row r="300" spans="2:24" x14ac:dyDescent="0.3">
      <c r="B300" s="9"/>
      <c r="P300" s="8"/>
      <c r="Q300" s="11"/>
      <c r="T300" s="12"/>
      <c r="V300" s="13"/>
    </row>
    <row r="301" spans="2:24" x14ac:dyDescent="0.3">
      <c r="B301" s="9"/>
      <c r="P301" s="8"/>
      <c r="Q301" s="11"/>
      <c r="T301" s="12"/>
      <c r="V301" s="13"/>
    </row>
    <row r="302" spans="2:24" x14ac:dyDescent="0.3">
      <c r="B302" s="9"/>
      <c r="P302" s="8"/>
      <c r="Q302" s="11"/>
      <c r="T302" s="12"/>
      <c r="V302" s="13"/>
    </row>
    <row r="303" spans="2:24" x14ac:dyDescent="0.3">
      <c r="B303" s="9"/>
      <c r="P303" s="8"/>
      <c r="Q303" s="11"/>
      <c r="T303" s="12"/>
      <c r="V303" s="13"/>
    </row>
    <row r="304" spans="2:24" x14ac:dyDescent="0.3">
      <c r="B304" s="9"/>
      <c r="P304" s="8"/>
      <c r="Q304" s="11"/>
      <c r="T304" s="12"/>
      <c r="V304" s="13"/>
    </row>
    <row r="305" spans="2:22" x14ac:dyDescent="0.3">
      <c r="B305" s="9"/>
      <c r="P305" s="8"/>
      <c r="Q305" s="11"/>
      <c r="T305" s="12"/>
      <c r="V305" s="13"/>
    </row>
    <row r="306" spans="2:22" x14ac:dyDescent="0.3">
      <c r="B306" s="9"/>
      <c r="P306" s="8"/>
      <c r="Q306" s="11"/>
      <c r="T306" s="12"/>
      <c r="V306" s="13"/>
    </row>
    <row r="307" spans="2:22" x14ac:dyDescent="0.3">
      <c r="B307" s="9"/>
      <c r="P307" s="8"/>
      <c r="Q307" s="11"/>
      <c r="T307" s="12"/>
      <c r="V307" s="13"/>
    </row>
    <row r="308" spans="2:22" x14ac:dyDescent="0.3">
      <c r="B308" s="9"/>
      <c r="K308" s="10"/>
      <c r="L308" s="10"/>
      <c r="M308" s="10"/>
      <c r="P308" s="8"/>
      <c r="Q308" s="11"/>
      <c r="T308" s="12"/>
      <c r="V308" s="13"/>
    </row>
    <row r="309" spans="2:22" x14ac:dyDescent="0.3">
      <c r="B309" s="9"/>
      <c r="P309" s="8"/>
      <c r="Q309" s="11"/>
      <c r="T309" s="12"/>
      <c r="V309" s="13"/>
    </row>
    <row r="310" spans="2:22" x14ac:dyDescent="0.3">
      <c r="B310" s="9"/>
      <c r="P310" s="8"/>
      <c r="Q310" s="11"/>
      <c r="T310" s="12"/>
      <c r="V310" s="13"/>
    </row>
    <row r="311" spans="2:22" x14ac:dyDescent="0.3">
      <c r="B311" s="9"/>
      <c r="P311" s="8"/>
      <c r="Q311" s="11"/>
      <c r="T311" s="12"/>
      <c r="V311" s="13"/>
    </row>
    <row r="312" spans="2:22" x14ac:dyDescent="0.3">
      <c r="B312" s="9"/>
      <c r="P312" s="8"/>
      <c r="Q312" s="11"/>
      <c r="T312" s="12"/>
      <c r="V312" s="13"/>
    </row>
    <row r="313" spans="2:22" x14ac:dyDescent="0.3">
      <c r="B313" s="9"/>
      <c r="C313" s="16"/>
      <c r="P313" s="8"/>
      <c r="Q313" s="11"/>
      <c r="T313" s="12"/>
      <c r="V313" s="13"/>
    </row>
    <row r="314" spans="2:22" x14ac:dyDescent="0.3">
      <c r="B314" s="9"/>
      <c r="K314" s="10"/>
      <c r="L314" s="10"/>
      <c r="M314" s="10"/>
      <c r="P314" s="8"/>
      <c r="Q314" s="11"/>
      <c r="T314" s="12"/>
      <c r="V314" s="13"/>
    </row>
    <row r="315" spans="2:22" x14ac:dyDescent="0.3">
      <c r="B315" s="9"/>
      <c r="P315" s="8"/>
      <c r="Q315" s="11"/>
      <c r="T315" s="12"/>
      <c r="V315" s="13"/>
    </row>
    <row r="316" spans="2:22" x14ac:dyDescent="0.3">
      <c r="B316" s="9"/>
      <c r="P316" s="8"/>
      <c r="Q316" s="11"/>
      <c r="T316" s="12"/>
      <c r="V316" s="13"/>
    </row>
    <row r="317" spans="2:22" x14ac:dyDescent="0.3">
      <c r="B317" s="9"/>
      <c r="P317" s="8"/>
      <c r="Q317" s="11"/>
      <c r="T317" s="12"/>
      <c r="V317" s="13"/>
    </row>
    <row r="318" spans="2:22" x14ac:dyDescent="0.3">
      <c r="B318" s="9"/>
      <c r="P318" s="8"/>
      <c r="Q318" s="11"/>
      <c r="T318" s="12"/>
      <c r="V318" s="13"/>
    </row>
    <row r="319" spans="2:22" x14ac:dyDescent="0.3">
      <c r="B319" s="9"/>
      <c r="P319" s="8"/>
      <c r="Q319" s="11"/>
      <c r="T319" s="12"/>
      <c r="V319" s="13"/>
    </row>
    <row r="320" spans="2:22" x14ac:dyDescent="0.3">
      <c r="B320" s="9"/>
      <c r="P320" s="8"/>
      <c r="Q320" s="11"/>
      <c r="T320" s="12"/>
      <c r="V320" s="13"/>
    </row>
    <row r="321" spans="1:22" x14ac:dyDescent="0.3">
      <c r="B321" s="9"/>
      <c r="P321" s="8"/>
      <c r="Q321" s="11"/>
      <c r="T321" s="12"/>
      <c r="V321" s="13"/>
    </row>
    <row r="322" spans="1:22" x14ac:dyDescent="0.3">
      <c r="B322" s="9"/>
      <c r="P322" s="8"/>
      <c r="Q322" s="11"/>
      <c r="T322" s="12"/>
      <c r="V322" s="13"/>
    </row>
    <row r="323" spans="1:22" x14ac:dyDescent="0.3">
      <c r="B323" s="9"/>
      <c r="P323" s="8"/>
      <c r="Q323" s="11"/>
      <c r="T323" s="12"/>
      <c r="V323" s="13"/>
    </row>
    <row r="324" spans="1:22" x14ac:dyDescent="0.3">
      <c r="B324" s="9"/>
      <c r="P324" s="8"/>
      <c r="Q324" s="11"/>
      <c r="T324" s="12"/>
      <c r="V324" s="13"/>
    </row>
    <row r="325" spans="1:22" x14ac:dyDescent="0.3">
      <c r="A325" s="15"/>
      <c r="B325" s="9"/>
      <c r="C325" s="16"/>
      <c r="P325" s="8"/>
      <c r="Q325" s="11"/>
      <c r="T325" s="12"/>
      <c r="V325" s="13"/>
    </row>
    <row r="326" spans="1:22" x14ac:dyDescent="0.3">
      <c r="B326" s="9"/>
      <c r="K326" s="10"/>
      <c r="L326" s="10"/>
      <c r="M326" s="10"/>
      <c r="P326" s="8"/>
      <c r="Q326" s="11"/>
      <c r="T326" s="12"/>
      <c r="V326" s="13"/>
    </row>
    <row r="327" spans="1:22" x14ac:dyDescent="0.3">
      <c r="B327" s="9"/>
      <c r="P327" s="8"/>
      <c r="Q327" s="11"/>
      <c r="T327" s="12"/>
      <c r="V327" s="13"/>
    </row>
    <row r="328" spans="1:22" x14ac:dyDescent="0.3">
      <c r="B328" s="9"/>
      <c r="P328" s="8"/>
      <c r="Q328" s="11"/>
      <c r="T328" s="12"/>
      <c r="V328" s="13"/>
    </row>
    <row r="329" spans="1:22" x14ac:dyDescent="0.3">
      <c r="B329" s="9"/>
      <c r="P329" s="8"/>
      <c r="Q329" s="11"/>
      <c r="T329" s="12"/>
      <c r="V329" s="13"/>
    </row>
    <row r="330" spans="1:22" x14ac:dyDescent="0.3">
      <c r="B330" s="9"/>
      <c r="P330" s="8"/>
      <c r="Q330" s="11"/>
      <c r="T330" s="12"/>
      <c r="V330" s="13"/>
    </row>
    <row r="331" spans="1:22" x14ac:dyDescent="0.3">
      <c r="B331" s="9"/>
      <c r="P331" s="8"/>
      <c r="Q331" s="11"/>
      <c r="T331" s="12"/>
      <c r="V331" s="13"/>
    </row>
    <row r="332" spans="1:22" x14ac:dyDescent="0.3">
      <c r="B332" s="9"/>
      <c r="P332" s="8"/>
      <c r="Q332" s="11"/>
      <c r="T332" s="12"/>
      <c r="V332" s="13"/>
    </row>
    <row r="333" spans="1:22" x14ac:dyDescent="0.3">
      <c r="A333" s="17"/>
      <c r="B333" s="9"/>
      <c r="C333" s="18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8"/>
      <c r="Q333" s="11"/>
      <c r="T333" s="12"/>
      <c r="V333" s="13"/>
    </row>
    <row r="334" spans="1:22" x14ac:dyDescent="0.3">
      <c r="B334" s="9"/>
      <c r="K334" s="10"/>
      <c r="P334" s="8"/>
      <c r="Q334" s="11"/>
      <c r="T334" s="12"/>
      <c r="V334" s="13"/>
    </row>
    <row r="335" spans="1:22" x14ac:dyDescent="0.3">
      <c r="B335" s="9"/>
      <c r="I335" s="24"/>
      <c r="P335" s="8"/>
      <c r="Q335" s="11"/>
      <c r="T335" s="12"/>
      <c r="V335" s="13"/>
    </row>
    <row r="336" spans="1:22" x14ac:dyDescent="0.3">
      <c r="B336" s="9"/>
      <c r="P336" s="8"/>
      <c r="Q336" s="11"/>
      <c r="T336" s="12"/>
      <c r="V336" s="13"/>
    </row>
    <row r="337" spans="2:22" x14ac:dyDescent="0.3">
      <c r="B337" s="9"/>
      <c r="P337" s="8"/>
      <c r="Q337" s="11"/>
      <c r="T337" s="12"/>
      <c r="V337" s="13"/>
    </row>
    <row r="338" spans="2:22" x14ac:dyDescent="0.3">
      <c r="B338" s="9"/>
      <c r="P338" s="8"/>
      <c r="Q338" s="11"/>
      <c r="T338" s="12"/>
      <c r="V338" s="13"/>
    </row>
    <row r="339" spans="2:22" x14ac:dyDescent="0.3">
      <c r="B339" s="9"/>
      <c r="P339" s="8"/>
      <c r="Q339" s="11"/>
      <c r="T339" s="12"/>
      <c r="V339" s="13"/>
    </row>
    <row r="340" spans="2:22" x14ac:dyDescent="0.3">
      <c r="B340" s="9"/>
      <c r="P340" s="8"/>
      <c r="Q340" s="11"/>
      <c r="T340" s="12"/>
      <c r="V340" s="13"/>
    </row>
    <row r="341" spans="2:22" x14ac:dyDescent="0.3">
      <c r="B341" s="9"/>
      <c r="P341" s="8"/>
      <c r="Q341" s="11"/>
      <c r="T341" s="12"/>
      <c r="V341" s="13"/>
    </row>
    <row r="342" spans="2:22" x14ac:dyDescent="0.3">
      <c r="B342" s="9"/>
      <c r="P342" s="8"/>
      <c r="Q342" s="11"/>
      <c r="T342" s="12"/>
      <c r="V342" s="13"/>
    </row>
    <row r="343" spans="2:22" x14ac:dyDescent="0.3">
      <c r="P343" s="8"/>
      <c r="Q343" s="11"/>
      <c r="T343" s="12"/>
      <c r="V343" s="13"/>
    </row>
    <row r="344" spans="2:22" x14ac:dyDescent="0.3">
      <c r="I344" s="32"/>
      <c r="P344" s="8"/>
      <c r="Q344" s="11"/>
      <c r="T344" s="12"/>
      <c r="V344" s="13"/>
    </row>
    <row r="345" spans="2:22" x14ac:dyDescent="0.3">
      <c r="I345" s="32"/>
      <c r="P345" s="8"/>
      <c r="Q345" s="11"/>
      <c r="T345" s="12"/>
      <c r="V345" s="13"/>
    </row>
    <row r="346" spans="2:22" x14ac:dyDescent="0.3">
      <c r="B346" s="33"/>
      <c r="I346" s="24"/>
      <c r="P346" s="8"/>
      <c r="Q346" s="11"/>
      <c r="T346" s="12"/>
      <c r="V346" s="13"/>
    </row>
    <row r="347" spans="2:22" x14ac:dyDescent="0.3">
      <c r="P347" s="8"/>
      <c r="Q347" s="11"/>
      <c r="T347" s="12"/>
      <c r="V347" s="13"/>
    </row>
    <row r="348" spans="2:22" x14ac:dyDescent="0.3">
      <c r="P348" s="8"/>
      <c r="Q348" s="11"/>
      <c r="T348" s="12"/>
      <c r="V348" s="13"/>
    </row>
    <row r="349" spans="2:22" x14ac:dyDescent="0.3">
      <c r="P349" s="8"/>
      <c r="Q349" s="11"/>
      <c r="T349" s="12"/>
      <c r="V349" s="13"/>
    </row>
    <row r="350" spans="2:22" x14ac:dyDescent="0.3">
      <c r="P350" s="8"/>
      <c r="Q350" s="11"/>
      <c r="T350" s="12"/>
      <c r="V350" s="13"/>
    </row>
    <row r="351" spans="2:22" x14ac:dyDescent="0.3">
      <c r="P351" s="8"/>
      <c r="Q351" s="11"/>
      <c r="T351" s="12"/>
      <c r="V351" s="13"/>
    </row>
    <row r="352" spans="2:22" x14ac:dyDescent="0.3">
      <c r="P352" s="8"/>
      <c r="Q352" s="11"/>
      <c r="T352" s="12"/>
      <c r="V352" s="13"/>
    </row>
    <row r="353" spans="1:22" x14ac:dyDescent="0.3">
      <c r="P353" s="8"/>
      <c r="Q353" s="11"/>
      <c r="T353" s="12"/>
      <c r="V353" s="13"/>
    </row>
    <row r="354" spans="1:22" x14ac:dyDescent="0.3">
      <c r="P354" s="8"/>
      <c r="Q354" s="11"/>
      <c r="T354" s="12"/>
      <c r="V354" s="13"/>
    </row>
    <row r="355" spans="1:22" x14ac:dyDescent="0.3">
      <c r="P355" s="8"/>
      <c r="Q355" s="11"/>
      <c r="T355" s="12"/>
      <c r="V355" s="13"/>
    </row>
    <row r="356" spans="1:22" x14ac:dyDescent="0.3">
      <c r="P356" s="8"/>
      <c r="Q356" s="11"/>
      <c r="T356" s="12"/>
      <c r="V356" s="13"/>
    </row>
    <row r="357" spans="1:22" x14ac:dyDescent="0.3">
      <c r="A357" s="7"/>
      <c r="B357" s="7"/>
    </row>
    <row r="358" spans="1:22" x14ac:dyDescent="0.3">
      <c r="A358" s="7"/>
      <c r="B358" s="7"/>
    </row>
    <row r="359" spans="1:22" x14ac:dyDescent="0.3">
      <c r="A359" s="7"/>
      <c r="B359" s="7"/>
    </row>
    <row r="360" spans="1:22" x14ac:dyDescent="0.3">
      <c r="A360" s="7"/>
      <c r="B360" s="7"/>
    </row>
    <row r="361" spans="1:22" x14ac:dyDescent="0.3">
      <c r="A361" s="7"/>
      <c r="B361" s="7"/>
    </row>
    <row r="362" spans="1:22" x14ac:dyDescent="0.3">
      <c r="A362" s="7"/>
      <c r="B362" s="7"/>
    </row>
    <row r="363" spans="1:22" x14ac:dyDescent="0.3">
      <c r="A363" s="7"/>
      <c r="B363" s="7"/>
    </row>
    <row r="364" spans="1:22" x14ac:dyDescent="0.3">
      <c r="A364" s="7"/>
      <c r="B364" s="7"/>
    </row>
    <row r="365" spans="1:22" x14ac:dyDescent="0.3">
      <c r="A365" s="7"/>
      <c r="B365" s="7"/>
    </row>
    <row r="366" spans="1:22" x14ac:dyDescent="0.3">
      <c r="A366" s="7"/>
      <c r="B366" s="7"/>
    </row>
    <row r="367" spans="1:22" x14ac:dyDescent="0.3">
      <c r="A367" s="7"/>
      <c r="B367" s="7"/>
    </row>
    <row r="368" spans="1:22" x14ac:dyDescent="0.3">
      <c r="A368" s="7"/>
      <c r="B368" s="7"/>
    </row>
    <row r="369" s="7" customFormat="1" x14ac:dyDescent="0.3"/>
    <row r="370" s="7" customFormat="1" x14ac:dyDescent="0.3"/>
    <row r="371" s="7" customFormat="1" x14ac:dyDescent="0.3"/>
    <row r="372" s="7" customFormat="1" x14ac:dyDescent="0.3"/>
    <row r="373" s="7" customFormat="1" x14ac:dyDescent="0.3"/>
    <row r="374" s="7" customFormat="1" x14ac:dyDescent="0.3"/>
    <row r="375" s="7" customFormat="1" x14ac:dyDescent="0.3"/>
    <row r="376" s="7" customFormat="1" x14ac:dyDescent="0.3"/>
    <row r="377" s="7" customFormat="1" x14ac:dyDescent="0.3"/>
    <row r="378" s="7" customFormat="1" x14ac:dyDescent="0.3"/>
    <row r="379" s="7" customFormat="1" x14ac:dyDescent="0.3"/>
    <row r="380" s="7" customFormat="1" x14ac:dyDescent="0.3"/>
    <row r="381" s="7" customFormat="1" x14ac:dyDescent="0.3"/>
    <row r="382" s="7" customFormat="1" x14ac:dyDescent="0.3"/>
    <row r="383" s="7" customFormat="1" x14ac:dyDescent="0.3"/>
    <row r="384" s="7" customFormat="1" x14ac:dyDescent="0.3"/>
    <row r="385" s="7" customFormat="1" x14ac:dyDescent="0.3"/>
    <row r="386" s="7" customFormat="1" x14ac:dyDescent="0.3"/>
    <row r="387" s="7" customFormat="1" x14ac:dyDescent="0.3"/>
    <row r="388" s="7" customFormat="1" x14ac:dyDescent="0.3"/>
    <row r="389" s="7" customFormat="1" x14ac:dyDescent="0.3"/>
    <row r="390" s="7" customFormat="1" x14ac:dyDescent="0.3"/>
    <row r="391" s="7" customFormat="1" x14ac:dyDescent="0.3"/>
    <row r="392" s="7" customFormat="1" x14ac:dyDescent="0.3"/>
    <row r="393" s="7" customFormat="1" x14ac:dyDescent="0.3"/>
    <row r="394" s="7" customFormat="1" x14ac:dyDescent="0.3"/>
    <row r="395" s="7" customFormat="1" x14ac:dyDescent="0.3"/>
    <row r="396" s="7" customFormat="1" x14ac:dyDescent="0.3"/>
    <row r="397" s="7" customFormat="1" x14ac:dyDescent="0.3"/>
    <row r="398" s="7" customFormat="1" x14ac:dyDescent="0.3"/>
    <row r="399" s="7" customFormat="1" x14ac:dyDescent="0.3"/>
    <row r="400" s="7" customFormat="1" x14ac:dyDescent="0.3"/>
  </sheetData>
  <autoFilter ref="A1:Q356" xr:uid="{DDE1A975-C89E-4541-B850-CDA06B712C90}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33630972876</dc:creator>
  <cp:lastModifiedBy>33630972876</cp:lastModifiedBy>
  <dcterms:created xsi:type="dcterms:W3CDTF">2022-05-18T16:44:44Z</dcterms:created>
  <dcterms:modified xsi:type="dcterms:W3CDTF">2022-05-18T16:56:41Z</dcterms:modified>
</cp:coreProperties>
</file>