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ustomProperty1.bin" ContentType="application/vnd.openxmlformats-officedocument.spreadsheetml.customProperty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33630\Downloads\"/>
    </mc:Choice>
  </mc:AlternateContent>
  <xr:revisionPtr revIDLastSave="0" documentId="13_ncr:1_{BCF40386-1276-4DB0-BDE5-A1254D7548C2}" xr6:coauthVersionLast="47" xr6:coauthVersionMax="47" xr10:uidLastSave="{00000000-0000-0000-0000-000000000000}"/>
  <bookViews>
    <workbookView xWindow="-108" yWindow="-108" windowWidth="23256" windowHeight="12456" xr2:uid="{7E99B387-F0E3-4D81-A8AB-D8357AC452F0}"/>
  </bookViews>
  <sheets>
    <sheet name="Feuil2" sheetId="2" r:id="rId1"/>
    <sheet name="Feuil1" sheetId="9" r:id="rId2"/>
  </sheets>
  <externalReferences>
    <externalReference r:id="rId3"/>
  </externalReferences>
  <definedNames>
    <definedName name="_xlnm._FilterDatabase" localSheetId="0" hidden="1">Feuil2!$A$1:$W$356</definedName>
    <definedName name="CAUSE">DECALER(INDIRECT("Feuil2!$J$" &amp; 2);;;MAX(1;NBVAL(Feuil2!$J:$J));1)</definedName>
    <definedName name="CHRONO_M2">DECALER(INDIRECT("Feuil2!$T$0" &amp; 2);;;MAX(1;NBVAL(Feuil2!$T:$T));1)</definedName>
    <definedName name="Clé_H">DECALER(INDIRECT("Feuil2!$V$" &amp; 2);;;MAX(1;NBVAL(Feuil2!$V:$V));1)</definedName>
    <definedName name="DATE_M2">DECALER(INDIRECT("Feuil2!$R$0" &amp; 2);;;MAX(1;NBVAL(Feuil2!$R:$R));1)</definedName>
    <definedName name="Date_Supervision_M3" hidden="1">DECALER([1]M3_Supervision!$A$2;;;NBVAL([1]M3_Supervision!$A:$A)-1)</definedName>
    <definedName name="HEURES_M2">DECALER(INDIRECT("Feuil2!$U$0" &amp; 2);;;MAX(1;NBVAL(Feuil2!$U:$U));1)</definedName>
    <definedName name="HORAIRES">Feuil1!$A$1:$D$4</definedName>
    <definedName name="N_PO">DECALER(INDIRECT("Feuil2!$T$" &amp; 2);;;MAX(1;NBVAL(Feuil2!$T:$T));1)</definedName>
    <definedName name="Poste_M2">DECALER(INDIRECT("Feuil2!$S$" &amp; 2);;;MAX(1;NBVAL(Feuil2!$S:$S));1)</definedName>
    <definedName name="Temps_d_arrêt">DECALER(INDIRECT("Feuil2!$Q$0" &amp; 1);1;0;MAX(1;NBVAL(Feuil2!$Q:$Q));1)</definedName>
    <definedName name="usb_m2">DECALER(Feuil2!$B$1;0;0;NBVAL(Feuil2!$B:$B)+1;21)</definedName>
  </definedNames>
  <calcPr calcId="181029"/>
  <fileRecoveryPr repairLoad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W2" i="2" l="1" a="1"/>
  <c r="W14" i="2" a="1"/>
  <c r="W18" i="2" a="1"/>
  <c r="W26" i="2" a="1"/>
  <c r="W11" i="2" a="1"/>
  <c r="W19" i="2" a="1"/>
  <c r="W27" i="2" a="1"/>
  <c r="W3" i="2" a="1"/>
  <c r="W15" i="2" a="1"/>
  <c r="W23" i="2" a="1"/>
  <c r="W4" i="2" a="1"/>
  <c r="W8" i="2" a="1"/>
  <c r="W12" i="2" a="1"/>
  <c r="W16" i="2" a="1"/>
  <c r="W20" i="2" a="1"/>
  <c r="W24" i="2" a="1"/>
  <c r="W5" i="2" a="1"/>
  <c r="W9" i="2" a="1"/>
  <c r="W13" i="2" a="1"/>
  <c r="W17" i="2" a="1"/>
  <c r="W21" i="2" a="1"/>
  <c r="W25" i="2" a="1"/>
  <c r="W6" i="2" a="1"/>
  <c r="W10" i="2" a="1"/>
  <c r="W22" i="2" a="1"/>
  <c r="W2" i="2" l="1"/>
  <c r="W22" i="2"/>
  <c r="W10" i="2"/>
  <c r="W6" i="2"/>
  <c r="W25" i="2"/>
  <c r="W21" i="2"/>
  <c r="W17" i="2"/>
  <c r="W13" i="2"/>
  <c r="W9" i="2"/>
  <c r="W5" i="2"/>
  <c r="W24" i="2"/>
  <c r="W20" i="2"/>
  <c r="W16" i="2"/>
  <c r="W12" i="2"/>
  <c r="W8" i="2"/>
  <c r="W4" i="2"/>
  <c r="W23" i="2"/>
  <c r="W15" i="2"/>
  <c r="W3" i="2"/>
  <c r="W27" i="2"/>
  <c r="W19" i="2"/>
  <c r="W11" i="2"/>
  <c r="W26" i="2"/>
  <c r="W18" i="2"/>
  <c r="W14" i="2"/>
  <c r="U2" i="2"/>
  <c r="U3" i="2"/>
  <c r="U4" i="2"/>
  <c r="U5" i="2"/>
  <c r="U6" i="2"/>
  <c r="U7" i="2"/>
  <c r="U8" i="2"/>
  <c r="U9" i="2"/>
  <c r="U10" i="2"/>
  <c r="U11" i="2"/>
  <c r="U12" i="2"/>
  <c r="U13" i="2"/>
  <c r="U14" i="2"/>
  <c r="U15" i="2"/>
  <c r="U16" i="2"/>
  <c r="U17" i="2"/>
  <c r="U18" i="2"/>
  <c r="U19" i="2"/>
  <c r="U20" i="2"/>
  <c r="U21" i="2"/>
  <c r="U22" i="2"/>
  <c r="U23" i="2"/>
  <c r="U24" i="2"/>
  <c r="U25" i="2"/>
  <c r="U26" i="2"/>
  <c r="U27" i="2"/>
  <c r="T3" i="2" l="1"/>
  <c r="T4" i="2"/>
  <c r="T5" i="2"/>
  <c r="T8" i="2"/>
  <c r="T9" i="2"/>
  <c r="T10" i="2"/>
  <c r="T11" i="2"/>
  <c r="T12" i="2"/>
  <c r="T13" i="2"/>
  <c r="T14" i="2"/>
  <c r="T15" i="2"/>
  <c r="T16" i="2"/>
  <c r="T17" i="2"/>
  <c r="T18" i="2"/>
  <c r="T19" i="2"/>
  <c r="T20" i="2"/>
  <c r="T21" i="2"/>
  <c r="T22" i="2"/>
  <c r="T23" i="2"/>
  <c r="T24" i="2"/>
  <c r="T25" i="2"/>
  <c r="T26" i="2"/>
  <c r="T2" i="2"/>
  <c r="A3" i="2" l="1"/>
  <c r="A4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" i="2"/>
  <c r="S3" i="2"/>
  <c r="S4" i="2"/>
  <c r="S5" i="2"/>
  <c r="S6" i="2"/>
  <c r="S7" i="2"/>
  <c r="S8" i="2"/>
  <c r="S9" i="2"/>
  <c r="S10" i="2"/>
  <c r="S11" i="2"/>
  <c r="S12" i="2"/>
  <c r="S13" i="2"/>
  <c r="S14" i="2"/>
  <c r="S15" i="2"/>
  <c r="S16" i="2"/>
  <c r="S17" i="2"/>
  <c r="S18" i="2"/>
  <c r="S19" i="2"/>
  <c r="S20" i="2"/>
  <c r="S21" i="2"/>
  <c r="S22" i="2"/>
  <c r="S23" i="2"/>
  <c r="S24" i="2"/>
  <c r="S25" i="2"/>
  <c r="S26" i="2"/>
  <c r="S27" i="2"/>
  <c r="S2" i="2"/>
  <c r="R3" i="2"/>
  <c r="R4" i="2"/>
  <c r="R5" i="2"/>
  <c r="R6" i="2"/>
  <c r="R7" i="2"/>
  <c r="R8" i="2"/>
  <c r="R9" i="2"/>
  <c r="R10" i="2"/>
  <c r="R11" i="2"/>
  <c r="R12" i="2"/>
  <c r="R13" i="2"/>
  <c r="R14" i="2"/>
  <c r="R15" i="2"/>
  <c r="R16" i="2"/>
  <c r="R17" i="2"/>
  <c r="R18" i="2"/>
  <c r="R19" i="2"/>
  <c r="R20" i="2"/>
  <c r="R21" i="2"/>
  <c r="R22" i="2"/>
  <c r="R23" i="2"/>
  <c r="R24" i="2"/>
  <c r="R25" i="2"/>
  <c r="R26" i="2"/>
  <c r="R27" i="2"/>
  <c r="R2" i="2"/>
  <c r="Q3" i="2"/>
  <c r="Q4" i="2"/>
  <c r="Q5" i="2"/>
  <c r="Q6" i="2"/>
  <c r="Q7" i="2"/>
  <c r="Q8" i="2"/>
  <c r="Q9" i="2"/>
  <c r="Q10" i="2"/>
  <c r="Q11" i="2"/>
  <c r="Q12" i="2"/>
  <c r="Q13" i="2"/>
  <c r="Q14" i="2"/>
  <c r="Q15" i="2"/>
  <c r="Q16" i="2"/>
  <c r="Q17" i="2"/>
  <c r="Q18" i="2"/>
  <c r="Q19" i="2"/>
  <c r="Q20" i="2"/>
  <c r="Q21" i="2"/>
  <c r="Q22" i="2"/>
  <c r="Q23" i="2"/>
  <c r="Q24" i="2"/>
  <c r="Q25" i="2"/>
  <c r="Q26" i="2"/>
  <c r="Q27" i="2"/>
  <c r="Q2" i="2"/>
  <c r="T27" i="2"/>
  <c r="T7" i="2"/>
  <c r="T6" i="2"/>
  <c r="W7" i="2" s="1" a="1"/>
  <c r="W7" i="2" l="1"/>
  <c r="V20" i="2"/>
  <c r="V12" i="2"/>
  <c r="V4" i="2"/>
  <c r="V27" i="2"/>
  <c r="V19" i="2"/>
  <c r="V11" i="2"/>
  <c r="V3" i="2"/>
  <c r="V2" i="2"/>
  <c r="V26" i="2"/>
  <c r="V18" i="2"/>
  <c r="V10" i="2"/>
  <c r="V25" i="2"/>
  <c r="V17" i="2"/>
  <c r="V9" i="2"/>
  <c r="V24" i="2"/>
  <c r="V16" i="2"/>
  <c r="V8" i="2"/>
  <c r="V23" i="2"/>
  <c r="V15" i="2"/>
  <c r="V7" i="2"/>
  <c r="V22" i="2"/>
  <c r="V14" i="2"/>
  <c r="V6" i="2"/>
  <c r="V21" i="2"/>
  <c r="V13" i="2"/>
  <c r="V5" i="2"/>
</calcChain>
</file>

<file path=xl/sharedStrings.xml><?xml version="1.0" encoding="utf-8"?>
<sst xmlns="http://schemas.openxmlformats.org/spreadsheetml/2006/main" count="238" uniqueCount="42">
  <si>
    <t>CHRONO</t>
  </si>
  <si>
    <t>EVTNUMBER</t>
  </si>
  <si>
    <t>EVTTITLE</t>
  </si>
  <si>
    <t>NAME</t>
  </si>
  <si>
    <t>VALUE</t>
  </si>
  <si>
    <t>QUALITY</t>
  </si>
  <si>
    <t>Heures</t>
  </si>
  <si>
    <t>Seconde</t>
  </si>
  <si>
    <t>Colonne4</t>
  </si>
  <si>
    <t>Date</t>
  </si>
  <si>
    <t>Cause</t>
  </si>
  <si>
    <t>Temps d'arrêt</t>
  </si>
  <si>
    <t>Jour Corrigé</t>
  </si>
  <si>
    <t>Clé</t>
  </si>
  <si>
    <t>Nuit</t>
  </si>
  <si>
    <t>Equipe</t>
  </si>
  <si>
    <t>X</t>
  </si>
  <si>
    <t>LOGLIST</t>
  </si>
  <si>
    <t>ASSOCLABEL</t>
  </si>
  <si>
    <t>VALUET</t>
  </si>
  <si>
    <t>Log_List_1</t>
  </si>
  <si>
    <t>-- DEFAULT --</t>
  </si>
  <si>
    <t>Forçage texte</t>
  </si>
  <si>
    <t>LOCAL.CAUSE1</t>
  </si>
  <si>
    <t>cause 24</t>
  </si>
  <si>
    <t>Mns</t>
  </si>
  <si>
    <t>Sec</t>
  </si>
  <si>
    <t>cause 17</t>
  </si>
  <si>
    <t>cause 14</t>
  </si>
  <si>
    <t>cause 25</t>
  </si>
  <si>
    <t>cause 2</t>
  </si>
  <si>
    <t>cause 1</t>
  </si>
  <si>
    <t>Matin</t>
  </si>
  <si>
    <t>Après-midi</t>
  </si>
  <si>
    <t>Début</t>
  </si>
  <si>
    <t>fin</t>
  </si>
  <si>
    <t>x</t>
  </si>
  <si>
    <t>Numéro Chrono PO</t>
  </si>
  <si>
    <t>HEURES</t>
  </si>
  <si>
    <t>Clé_Heures</t>
  </si>
  <si>
    <t>Tps travail</t>
  </si>
  <si>
    <t>XXXXX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</si>
</sst>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3" formatCode="_-* #,##0.00_-;\-* #,##0.00_-;_-* &quot;-&quot;??_-;_-@_-"/>
    <numFmt numFmtId="167" formatCode="[$-F400]h:mm:ss\ AM/PM"/>
    <numFmt numFmtId="169" formatCode="dd/mm/yy"/>
    <numFmt numFmtId="170" formatCode="dd/mm/yyyy\ hh:mm:ss"/>
  </numFmts>
  <fonts count="8" x14ac:knownFonts="1">
    <font>
      <sz val="10"/>
      <color theme="1"/>
      <name val="Calibri"/>
      <family val="2"/>
    </font>
    <font>
      <sz val="11"/>
      <color theme="1"/>
      <name val="Calibri"/>
      <family val="2"/>
      <scheme val="minor"/>
    </font>
    <font>
      <sz val="10"/>
      <color theme="1"/>
      <name val="Calibri"/>
      <family val="2"/>
    </font>
    <font>
      <b/>
      <sz val="10"/>
      <name val="Calibri"/>
      <family val="2"/>
    </font>
    <font>
      <sz val="8"/>
      <name val="Calibri"/>
      <family val="2"/>
    </font>
    <font>
      <sz val="10"/>
      <color rgb="FFFF0000"/>
      <name val="Calibri"/>
      <family val="2"/>
    </font>
    <font>
      <sz val="10"/>
      <color theme="1"/>
      <name val="Calibri Light"/>
      <family val="2"/>
      <scheme val="major"/>
    </font>
    <font>
      <b/>
      <sz val="10"/>
      <color theme="1"/>
      <name val="Calibri Light"/>
      <family val="2"/>
      <scheme val="major"/>
    </font>
  </fonts>
  <fills count="6">
    <fill>
      <patternFill patternType="none"/>
    </fill>
    <fill>
      <patternFill patternType="gray125"/>
    </fill>
    <fill>
      <patternFill patternType="solid">
        <fgColor theme="5" tint="0.79998168889431442"/>
        <bgColor theme="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</fills>
  <borders count="5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10">
    <xf numFmtId="0" fontId="0" fillId="0" borderId="0"/>
    <xf numFmtId="0" fontId="2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" fillId="0" borderId="0"/>
    <xf numFmtId="167" fontId="2" fillId="0" borderId="0"/>
    <xf numFmtId="167" fontId="1" fillId="0" borderId="0"/>
    <xf numFmtId="0" fontId="1" fillId="0" borderId="0"/>
    <xf numFmtId="0" fontId="2" fillId="0" borderId="0"/>
  </cellStyleXfs>
  <cellXfs count="47">
    <xf numFmtId="0" fontId="0" fillId="0" borderId="0" xfId="0"/>
    <xf numFmtId="14" fontId="0" fillId="0" borderId="0" xfId="0" applyNumberFormat="1"/>
    <xf numFmtId="21" fontId="0" fillId="0" borderId="0" xfId="0" applyNumberFormat="1"/>
    <xf numFmtId="0" fontId="3" fillId="2" borderId="1" xfId="1" applyNumberFormat="1" applyFont="1" applyFill="1" applyBorder="1" applyAlignment="1">
      <alignment vertical="center"/>
    </xf>
    <xf numFmtId="0" fontId="3" fillId="2" borderId="2" xfId="1" applyNumberFormat="1" applyFont="1" applyFill="1" applyBorder="1" applyAlignment="1">
      <alignment vertical="center"/>
    </xf>
    <xf numFmtId="0" fontId="3" fillId="2" borderId="0" xfId="1" applyNumberFormat="1" applyFont="1" applyFill="1" applyBorder="1" applyAlignment="1">
      <alignment vertical="center"/>
    </xf>
    <xf numFmtId="2" fontId="0" fillId="0" borderId="0" xfId="0" applyNumberFormat="1"/>
    <xf numFmtId="169" fontId="3" fillId="2" borderId="1" xfId="1" applyNumberFormat="1" applyFont="1" applyFill="1" applyBorder="1" applyAlignment="1">
      <alignment vertical="center"/>
    </xf>
    <xf numFmtId="170" fontId="3" fillId="2" borderId="1" xfId="1" applyNumberFormat="1" applyFont="1" applyFill="1" applyBorder="1" applyAlignment="1">
      <alignment horizontal="left" vertical="center"/>
    </xf>
    <xf numFmtId="170" fontId="0" fillId="0" borderId="0" xfId="0" applyNumberFormat="1" applyAlignment="1">
      <alignment horizontal="left"/>
    </xf>
    <xf numFmtId="0" fontId="5" fillId="0" borderId="0" xfId="0" applyFont="1"/>
    <xf numFmtId="21" fontId="2" fillId="0" borderId="0" xfId="1" applyNumberFormat="1"/>
    <xf numFmtId="0" fontId="2" fillId="0" borderId="0" xfId="1"/>
    <xf numFmtId="21" fontId="0" fillId="0" borderId="3" xfId="0" applyNumberFormat="1" applyBorder="1"/>
    <xf numFmtId="0" fontId="0" fillId="0" borderId="3" xfId="0" applyBorder="1"/>
    <xf numFmtId="21" fontId="0" fillId="4" borderId="0" xfId="0" applyNumberFormat="1" applyFill="1"/>
    <xf numFmtId="0" fontId="0" fillId="4" borderId="0" xfId="0" applyFill="1"/>
    <xf numFmtId="0" fontId="5" fillId="0" borderId="0" xfId="1" applyFont="1"/>
    <xf numFmtId="21" fontId="5" fillId="0" borderId="0" xfId="1" applyNumberFormat="1" applyFont="1"/>
    <xf numFmtId="0" fontId="0" fillId="5" borderId="0" xfId="0" applyFill="1"/>
    <xf numFmtId="21" fontId="0" fillId="5" borderId="0" xfId="0" applyNumberFormat="1" applyFill="1"/>
    <xf numFmtId="22" fontId="0" fillId="0" borderId="0" xfId="0" applyNumberFormat="1"/>
    <xf numFmtId="21" fontId="5" fillId="0" borderId="0" xfId="0" applyNumberFormat="1" applyFont="1"/>
    <xf numFmtId="0" fontId="5" fillId="0" borderId="0" xfId="0" applyFont="1" applyBorder="1"/>
    <xf numFmtId="0" fontId="0" fillId="0" borderId="0" xfId="0" applyBorder="1"/>
    <xf numFmtId="21" fontId="5" fillId="0" borderId="0" xfId="0" applyNumberFormat="1" applyFont="1" applyBorder="1"/>
    <xf numFmtId="21" fontId="0" fillId="0" borderId="0" xfId="0" applyNumberFormat="1" applyBorder="1"/>
    <xf numFmtId="2" fontId="0" fillId="4" borderId="0" xfId="0" applyNumberFormat="1" applyFill="1"/>
    <xf numFmtId="2" fontId="2" fillId="0" borderId="0" xfId="1" quotePrefix="1" applyNumberFormat="1"/>
    <xf numFmtId="2" fontId="5" fillId="0" borderId="0" xfId="0" applyNumberFormat="1" applyFont="1" applyBorder="1"/>
    <xf numFmtId="2" fontId="0" fillId="0" borderId="3" xfId="0" applyNumberFormat="1" applyBorder="1"/>
    <xf numFmtId="2" fontId="0" fillId="0" borderId="0" xfId="0" applyNumberFormat="1" applyBorder="1"/>
    <xf numFmtId="2" fontId="0" fillId="0" borderId="4" xfId="0" applyNumberFormat="1" applyBorder="1"/>
    <xf numFmtId="2" fontId="5" fillId="0" borderId="0" xfId="1" applyNumberFormat="1" applyFont="1"/>
    <xf numFmtId="2" fontId="0" fillId="5" borderId="0" xfId="0" applyNumberFormat="1" applyFill="1"/>
    <xf numFmtId="2" fontId="5" fillId="0" borderId="0" xfId="0" applyNumberFormat="1" applyFont="1"/>
    <xf numFmtId="0" fontId="0" fillId="0" borderId="0" xfId="0" applyNumberFormat="1"/>
    <xf numFmtId="0" fontId="5" fillId="4" borderId="0" xfId="0" applyFont="1" applyFill="1"/>
    <xf numFmtId="170" fontId="5" fillId="4" borderId="0" xfId="0" applyNumberFormat="1" applyFont="1" applyFill="1" applyAlignment="1">
      <alignment horizontal="left"/>
    </xf>
    <xf numFmtId="0" fontId="3" fillId="2" borderId="0" xfId="1" applyNumberFormat="1" applyFont="1" applyFill="1" applyBorder="1" applyAlignment="1">
      <alignment vertical="center" wrapText="1"/>
    </xf>
    <xf numFmtId="0" fontId="0" fillId="3" borderId="0" xfId="0" applyFill="1"/>
    <xf numFmtId="2" fontId="0" fillId="3" borderId="0" xfId="0" applyNumberFormat="1" applyFill="1"/>
    <xf numFmtId="14" fontId="0" fillId="3" borderId="0" xfId="0" applyNumberFormat="1" applyFill="1"/>
    <xf numFmtId="0" fontId="0" fillId="3" borderId="0" xfId="0" applyNumberFormat="1" applyFill="1"/>
    <xf numFmtId="167" fontId="0" fillId="0" borderId="0" xfId="0" applyNumberFormat="1"/>
    <xf numFmtId="2" fontId="6" fillId="0" borderId="0" xfId="9" applyNumberFormat="1" applyFont="1" applyBorder="1"/>
    <xf numFmtId="2" fontId="7" fillId="0" borderId="0" xfId="9" applyNumberFormat="1" applyFont="1" applyBorder="1"/>
  </cellXfs>
  <cellStyles count="10">
    <cellStyle name="Milliers 2" xfId="3" xr:uid="{48B00606-92C6-4AD1-B9EA-BBD98EDBEC5C}"/>
    <cellStyle name="Normal" xfId="0" builtinId="0"/>
    <cellStyle name="Normal 2" xfId="6" xr:uid="{C2D83D48-3D28-4E75-AB64-E30B10966045}"/>
    <cellStyle name="Normal 3" xfId="7" xr:uid="{7B883FDB-0125-4CC1-8AFF-081A47E797ED}"/>
    <cellStyle name="Normal 4 2" xfId="2" xr:uid="{ED65A5FE-2585-4CB3-B9A1-F19A013B2B2A}"/>
    <cellStyle name="Normal 4 3" xfId="9" xr:uid="{1EDA3401-F6BA-416E-BF1F-FF0509C6CFCA}"/>
    <cellStyle name="Normal 5" xfId="5" xr:uid="{50BFBB27-3565-4D51-95F3-E6898B6A6B8D}"/>
    <cellStyle name="Normal 6" xfId="8" xr:uid="{9EB82120-F2DE-4A77-895E-41AD47ABC6AA}"/>
    <cellStyle name="Normal 7" xfId="1" xr:uid="{FA798EFA-94DE-4C5B-91A1-2A40926490D9}"/>
    <cellStyle name="Pourcentage 3" xfId="4" xr:uid="{83AE07FB-FA55-4732-BF90-806C18E9921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241935</xdr:colOff>
      <xdr:row>0</xdr:row>
      <xdr:rowOff>0</xdr:rowOff>
    </xdr:from>
    <xdr:to>
      <xdr:col>3</xdr:col>
      <xdr:colOff>40005</xdr:colOff>
      <xdr:row>0</xdr:row>
      <xdr:rowOff>333375</xdr:rowOff>
    </xdr:to>
    <xdr:sp macro="[0]!Derniereligne" textlink="">
      <xdr:nvSpPr>
        <xdr:cNvPr id="3" name="Rectangle : coins arrondis 1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1034415" y="0"/>
          <a:ext cx="1047750" cy="333375"/>
        </a:xfrm>
        <a:prstGeom prst="round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Dernière ligne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PRODUCTION\Suivi%20de%20Production\Calcul%20Production%20V2022_1%20(version%201).xlsb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MAC"/>
      <sheetName val="Planning"/>
      <sheetName val="Cadence"/>
      <sheetName val="MB51"/>
      <sheetName val="Arret_M2"/>
      <sheetName val="TCD_ARRETM2"/>
      <sheetName val="M3_Supervision"/>
      <sheetName val="M2_Relevé Déchets"/>
      <sheetName val="M2_PO"/>
      <sheetName val="M3_PO"/>
      <sheetName val="TCD2"/>
      <sheetName val="Recap"/>
      <sheetName val="Indicateur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Date_S</v>
          </cell>
        </row>
        <row r="2">
          <cell r="A2">
            <v>44613</v>
          </cell>
        </row>
        <row r="3">
          <cell r="A3">
            <v>44613</v>
          </cell>
        </row>
        <row r="4">
          <cell r="A4">
            <v>44613</v>
          </cell>
        </row>
        <row r="5">
          <cell r="A5">
            <v>44614</v>
          </cell>
        </row>
        <row r="6">
          <cell r="A6">
            <v>44614</v>
          </cell>
        </row>
        <row r="7">
          <cell r="A7">
            <v>44614</v>
          </cell>
        </row>
        <row r="8">
          <cell r="A8">
            <v>44615</v>
          </cell>
        </row>
        <row r="9">
          <cell r="A9">
            <v>44615</v>
          </cell>
        </row>
        <row r="10">
          <cell r="A10">
            <v>44615</v>
          </cell>
        </row>
        <row r="11">
          <cell r="A11">
            <v>44616</v>
          </cell>
        </row>
        <row r="12">
          <cell r="A12">
            <v>44616</v>
          </cell>
        </row>
        <row r="13">
          <cell r="A13">
            <v>44616</v>
          </cell>
        </row>
        <row r="14">
          <cell r="A14">
            <v>44617</v>
          </cell>
        </row>
        <row r="15">
          <cell r="A15">
            <v>44617</v>
          </cell>
        </row>
        <row r="16">
          <cell r="A16">
            <v>44617</v>
          </cell>
        </row>
        <row r="17">
          <cell r="A17">
            <v>44620</v>
          </cell>
        </row>
        <row r="18">
          <cell r="A18">
            <v>44620</v>
          </cell>
        </row>
        <row r="19">
          <cell r="A19">
            <v>44620</v>
          </cell>
        </row>
        <row r="20">
          <cell r="A20">
            <v>44621</v>
          </cell>
        </row>
        <row r="21">
          <cell r="A21">
            <v>44621</v>
          </cell>
        </row>
        <row r="22">
          <cell r="A22">
            <v>44621</v>
          </cell>
        </row>
        <row r="23">
          <cell r="A23">
            <v>44622</v>
          </cell>
        </row>
        <row r="24">
          <cell r="A24">
            <v>44622</v>
          </cell>
        </row>
        <row r="25">
          <cell r="A25">
            <v>44622</v>
          </cell>
        </row>
        <row r="26">
          <cell r="A26">
            <v>44623</v>
          </cell>
        </row>
        <row r="27">
          <cell r="A27">
            <v>44623</v>
          </cell>
        </row>
        <row r="28">
          <cell r="A28">
            <v>44623</v>
          </cell>
        </row>
        <row r="29">
          <cell r="A29">
            <v>44624</v>
          </cell>
        </row>
        <row r="30">
          <cell r="A30">
            <v>44624</v>
          </cell>
        </row>
        <row r="31">
          <cell r="A31">
            <v>44624</v>
          </cell>
        </row>
        <row r="32">
          <cell r="A32">
            <v>44627</v>
          </cell>
        </row>
        <row r="33">
          <cell r="A33">
            <v>44627</v>
          </cell>
        </row>
        <row r="34">
          <cell r="A34">
            <v>44627</v>
          </cell>
        </row>
        <row r="35">
          <cell r="A35">
            <v>44628</v>
          </cell>
        </row>
        <row r="36">
          <cell r="A36">
            <v>44628</v>
          </cell>
        </row>
        <row r="37">
          <cell r="A37">
            <v>44628</v>
          </cell>
        </row>
        <row r="38">
          <cell r="A38">
            <v>44629</v>
          </cell>
        </row>
        <row r="39">
          <cell r="A39">
            <v>44629</v>
          </cell>
        </row>
        <row r="40">
          <cell r="A40">
            <v>44629</v>
          </cell>
        </row>
        <row r="41">
          <cell r="A41">
            <v>44630</v>
          </cell>
        </row>
        <row r="42">
          <cell r="A42">
            <v>44630</v>
          </cell>
        </row>
        <row r="43">
          <cell r="A43">
            <v>44630</v>
          </cell>
        </row>
        <row r="44">
          <cell r="A44">
            <v>44631</v>
          </cell>
        </row>
        <row r="45">
          <cell r="A45">
            <v>44631</v>
          </cell>
        </row>
        <row r="46">
          <cell r="A46">
            <v>44631</v>
          </cell>
        </row>
        <row r="47">
          <cell r="A47">
            <v>44634</v>
          </cell>
        </row>
        <row r="48">
          <cell r="A48">
            <v>44635</v>
          </cell>
        </row>
        <row r="49">
          <cell r="A49">
            <v>44635</v>
          </cell>
        </row>
        <row r="50">
          <cell r="A50">
            <v>44635</v>
          </cell>
        </row>
        <row r="51">
          <cell r="A51">
            <v>44636</v>
          </cell>
        </row>
        <row r="52">
          <cell r="A52">
            <v>44636</v>
          </cell>
        </row>
        <row r="53">
          <cell r="A53">
            <v>44636</v>
          </cell>
        </row>
        <row r="54">
          <cell r="A54">
            <v>44637</v>
          </cell>
        </row>
        <row r="55">
          <cell r="A55">
            <v>44637</v>
          </cell>
        </row>
        <row r="56">
          <cell r="A56">
            <v>44637</v>
          </cell>
        </row>
        <row r="57">
          <cell r="A57">
            <v>44638</v>
          </cell>
        </row>
        <row r="58">
          <cell r="A58">
            <v>44638</v>
          </cell>
        </row>
        <row r="59">
          <cell r="A59">
            <v>44638</v>
          </cell>
        </row>
        <row r="60">
          <cell r="A60">
            <v>44639</v>
          </cell>
        </row>
        <row r="61">
          <cell r="A61">
            <v>44639</v>
          </cell>
        </row>
        <row r="62">
          <cell r="A62">
            <v>44641</v>
          </cell>
        </row>
        <row r="63">
          <cell r="A63">
            <v>44641</v>
          </cell>
        </row>
        <row r="64">
          <cell r="A64">
            <v>44641</v>
          </cell>
        </row>
        <row r="65">
          <cell r="A65">
            <v>44642</v>
          </cell>
        </row>
        <row r="66">
          <cell r="A66">
            <v>44642</v>
          </cell>
        </row>
        <row r="67">
          <cell r="A67">
            <v>44642</v>
          </cell>
        </row>
        <row r="68">
          <cell r="A68">
            <v>44643</v>
          </cell>
        </row>
        <row r="69">
          <cell r="A69">
            <v>44643</v>
          </cell>
        </row>
        <row r="70">
          <cell r="A70">
            <v>44643</v>
          </cell>
        </row>
        <row r="71">
          <cell r="A71">
            <v>44644</v>
          </cell>
        </row>
        <row r="72">
          <cell r="A72">
            <v>44644</v>
          </cell>
        </row>
        <row r="73">
          <cell r="A73">
            <v>44644</v>
          </cell>
        </row>
        <row r="74">
          <cell r="A74">
            <v>44645</v>
          </cell>
        </row>
        <row r="75">
          <cell r="A75">
            <v>44645</v>
          </cell>
        </row>
        <row r="76">
          <cell r="A76">
            <v>44645</v>
          </cell>
        </row>
        <row r="77">
          <cell r="A77">
            <v>44646</v>
          </cell>
        </row>
        <row r="78">
          <cell r="A78">
            <v>44646</v>
          </cell>
        </row>
        <row r="79">
          <cell r="A79">
            <v>44648</v>
          </cell>
        </row>
        <row r="80">
          <cell r="A80">
            <v>44648</v>
          </cell>
        </row>
        <row r="81">
          <cell r="A81">
            <v>44648</v>
          </cell>
        </row>
        <row r="82">
          <cell r="A82">
            <v>44649</v>
          </cell>
        </row>
        <row r="83">
          <cell r="A83">
            <v>44649</v>
          </cell>
        </row>
        <row r="84">
          <cell r="A84">
            <v>44649</v>
          </cell>
        </row>
        <row r="85">
          <cell r="A85">
            <v>44650</v>
          </cell>
        </row>
        <row r="86">
          <cell r="A86">
            <v>44650</v>
          </cell>
        </row>
        <row r="87">
          <cell r="A87">
            <v>44650</v>
          </cell>
        </row>
        <row r="88">
          <cell r="A88">
            <v>44651</v>
          </cell>
        </row>
        <row r="89">
          <cell r="A89">
            <v>44651</v>
          </cell>
        </row>
        <row r="90">
          <cell r="A90">
            <v>44651</v>
          </cell>
        </row>
        <row r="91">
          <cell r="A91">
            <v>44652</v>
          </cell>
        </row>
        <row r="92">
          <cell r="A92">
            <v>44652</v>
          </cell>
        </row>
        <row r="93">
          <cell r="A93">
            <v>44652</v>
          </cell>
        </row>
        <row r="94">
          <cell r="A94">
            <v>44653</v>
          </cell>
        </row>
        <row r="95">
          <cell r="A95">
            <v>44653</v>
          </cell>
        </row>
        <row r="96">
          <cell r="A96">
            <v>44653</v>
          </cell>
        </row>
        <row r="97">
          <cell r="A97">
            <v>44655</v>
          </cell>
        </row>
        <row r="98">
          <cell r="A98">
            <v>44655</v>
          </cell>
        </row>
        <row r="99">
          <cell r="A99">
            <v>44655</v>
          </cell>
        </row>
        <row r="100">
          <cell r="A100">
            <v>44656</v>
          </cell>
        </row>
        <row r="101">
          <cell r="A101">
            <v>44656</v>
          </cell>
        </row>
        <row r="102">
          <cell r="A102">
            <v>44656</v>
          </cell>
        </row>
        <row r="103">
          <cell r="A103">
            <v>44657</v>
          </cell>
        </row>
        <row r="104">
          <cell r="A104">
            <v>44657</v>
          </cell>
        </row>
        <row r="105">
          <cell r="A105">
            <v>44657</v>
          </cell>
        </row>
      </sheetData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customProperty" Target="../customProperty1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103E28-FFE1-4B36-9DA7-45F7F02C4C85}">
  <sheetPr codeName="Feuil2"/>
  <dimension ref="A1:Y400"/>
  <sheetViews>
    <sheetView tabSelected="1" topLeftCell="J1" workbookViewId="0">
      <pane ySplit="1" topLeftCell="A2" activePane="bottomLeft" state="frozen"/>
      <selection pane="bottomLeft" activeCell="W2" sqref="W2"/>
    </sheetView>
  </sheetViews>
  <sheetFormatPr baseColWidth="10" defaultRowHeight="13.8" x14ac:dyDescent="0.3"/>
  <cols>
    <col min="2" max="2" width="63.6640625" style="6" customWidth="1"/>
    <col min="3" max="3" width="37.109375" style="9" customWidth="1"/>
    <col min="6" max="6" width="12.88671875" customWidth="1"/>
    <col min="10" max="10" width="9.33203125" bestFit="1" customWidth="1"/>
    <col min="11" max="11" width="29.6640625" customWidth="1"/>
    <col min="17" max="17" width="12.6640625" bestFit="1" customWidth="1"/>
    <col min="20" max="20" width="15.33203125" bestFit="1" customWidth="1"/>
    <col min="21" max="21" width="15.33203125" customWidth="1"/>
    <col min="22" max="22" width="12.21875" bestFit="1" customWidth="1"/>
    <col min="23" max="23" width="11.21875" bestFit="1" customWidth="1"/>
  </cols>
  <sheetData>
    <row r="1" spans="1:23" ht="53.25" customHeight="1" x14ac:dyDescent="0.3">
      <c r="A1" t="s">
        <v>13</v>
      </c>
      <c r="B1" s="7" t="s">
        <v>0</v>
      </c>
      <c r="C1" s="8" t="s">
        <v>9</v>
      </c>
      <c r="D1" s="3" t="s">
        <v>17</v>
      </c>
      <c r="E1" s="3" t="s">
        <v>18</v>
      </c>
      <c r="F1" s="3" t="s">
        <v>1</v>
      </c>
      <c r="G1" s="3" t="s">
        <v>2</v>
      </c>
      <c r="H1" s="3" t="s">
        <v>3</v>
      </c>
      <c r="I1" s="3" t="s">
        <v>4</v>
      </c>
      <c r="J1" s="3" t="s">
        <v>19</v>
      </c>
      <c r="K1" s="3" t="s">
        <v>5</v>
      </c>
      <c r="L1" s="3" t="s">
        <v>6</v>
      </c>
      <c r="M1" s="3" t="s">
        <v>7</v>
      </c>
      <c r="N1" s="3" t="s">
        <v>8</v>
      </c>
      <c r="O1" s="4" t="s">
        <v>10</v>
      </c>
      <c r="P1" s="5" t="s">
        <v>16</v>
      </c>
      <c r="Q1" s="5" t="s">
        <v>11</v>
      </c>
      <c r="R1" s="5" t="s">
        <v>12</v>
      </c>
      <c r="S1" s="5" t="s">
        <v>15</v>
      </c>
      <c r="T1" s="39" t="s">
        <v>37</v>
      </c>
      <c r="U1" s="39" t="s">
        <v>38</v>
      </c>
      <c r="V1" s="39" t="s">
        <v>39</v>
      </c>
      <c r="W1" s="39" t="s">
        <v>40</v>
      </c>
    </row>
    <row r="2" spans="1:23" x14ac:dyDescent="0.3">
      <c r="A2" t="str">
        <f t="shared" ref="A2:A65" si="0">GAUCHE(10)&amp;C2</f>
        <v>144662.3704861111</v>
      </c>
      <c r="B2" s="6">
        <v>1.3294140809656001E+30</v>
      </c>
      <c r="C2" s="21">
        <v>44662.370486111111</v>
      </c>
      <c r="D2" t="s">
        <v>20</v>
      </c>
      <c r="E2" t="s">
        <v>21</v>
      </c>
      <c r="F2">
        <v>524288</v>
      </c>
      <c r="G2" t="s">
        <v>22</v>
      </c>
      <c r="H2" t="s">
        <v>23</v>
      </c>
      <c r="I2">
        <v>0</v>
      </c>
      <c r="J2" t="s">
        <v>31</v>
      </c>
      <c r="K2" t="s">
        <v>41</v>
      </c>
      <c r="L2" s="10">
        <v>233</v>
      </c>
      <c r="M2" s="10" t="s">
        <v>25</v>
      </c>
      <c r="N2" s="10">
        <v>30</v>
      </c>
      <c r="O2" t="s">
        <v>26</v>
      </c>
      <c r="P2">
        <v>192</v>
      </c>
      <c r="Q2" s="6">
        <f t="shared" ref="Q2:Q65" si="1">L2+(N2/60)</f>
        <v>233.5</v>
      </c>
      <c r="R2" s="1">
        <f t="shared" ref="R2:R65" si="2">SI(ET(C2-ENT(C2)&gt;0;C2-ENT(C2)&lt;0.208333);ENT(C2)-1;ENT(C2))</f>
        <v>44662</v>
      </c>
      <c r="S2">
        <f t="shared" ref="S2:S65" si="3">SI(OU(MOD(C2;1)&gt;=0.875694;MOD(C2;1)&lt;0.20833);5;SI(ET(MOD(C2;1)&gt;=0.20833;MOD(C2;1)&lt;=0.541667);13;21))</f>
        <v>13</v>
      </c>
      <c r="T2" s="36">
        <f>SI(J2="Cause 2";NB.SI.ENS(R$2:$R2;DATE_M2;S$2:$S2;Poste_M2;J$2:$J2;"Cause 2");0)</f>
        <v>0</v>
      </c>
      <c r="U2" s="44">
        <f t="shared" ref="U2:U67" si="4">MOD(C2;1)</f>
        <v>0.37048611111094942</v>
      </c>
      <c r="V2" s="36">
        <f>NB.SI.ENS($R$2:R2;R2;$S$2:S2;S2)</f>
        <v>1</v>
      </c>
      <c r="W2" s="45" t="str">
        <f t="array" aca="1" ref="W2" ca="1">SIERREUR(SI(SIERREUR(INDEX(usb_m2;(EQUIV(1;(DATE_M2=R2)*(CAUSE="cause 2")*(Poste_M2=S2);0));21)+1=NB.SI.ENS($R$2:R2;R2;$S$2:S2;S2);"");"";SI(INDEX(usb_m2;(EQUIV(1;(DATE_M2=R2)*(CAUSE="cause 2")*(Poste_M2=S2);0));21)+1=NB.SI.ENS($R$2:R2;R2;$S$2:S2;S2)-1;SOMME.SI.ENS(Temps_d_arrêt;DATE_M2;R2;Poste_M2;S2;CHRONO_M2;"=0")-SOMME.SI.ENS(Temps_d_arrêt;DATE_M2;R2;Poste_M2;S2;HEURES_M2;"&gt;0.20833");SI(INDEX(usb_m2;(EQUIV(1;(DATE_M2=R2)*(CAUSE="cause 2")*(Poste_M2=S2);0));21)+1=NB.SI.ENS($R$2:R2;R2;$S$2:S2;S2)+1;SOMME.SI.ENS(Temps_d_arrêt;DATE_M2;R2;Poste_M2;S2;HEURES_M2;"&gt;0.20833");"")));"")</f>
        <v/>
      </c>
    </row>
    <row r="3" spans="1:23" x14ac:dyDescent="0.3">
      <c r="A3" t="str">
        <f t="shared" si="0"/>
        <v>144662.4631597222</v>
      </c>
      <c r="B3" s="6">
        <v>1.3294148816780999E+30</v>
      </c>
      <c r="C3" s="21">
        <v>44662.463159722225</v>
      </c>
      <c r="D3" t="s">
        <v>20</v>
      </c>
      <c r="E3" t="s">
        <v>21</v>
      </c>
      <c r="F3">
        <v>524288</v>
      </c>
      <c r="G3" t="s">
        <v>22</v>
      </c>
      <c r="H3" t="s">
        <v>23</v>
      </c>
      <c r="I3">
        <v>0</v>
      </c>
      <c r="J3" t="s">
        <v>24</v>
      </c>
      <c r="K3" t="s">
        <v>41</v>
      </c>
      <c r="L3">
        <v>31</v>
      </c>
      <c r="M3" t="s">
        <v>25</v>
      </c>
      <c r="N3">
        <v>37</v>
      </c>
      <c r="O3" t="s">
        <v>26</v>
      </c>
      <c r="P3">
        <v>192</v>
      </c>
      <c r="Q3" s="6">
        <f t="shared" si="1"/>
        <v>31.616666666666667</v>
      </c>
      <c r="R3" s="1">
        <f t="shared" si="2"/>
        <v>44662</v>
      </c>
      <c r="S3">
        <f t="shared" si="3"/>
        <v>13</v>
      </c>
      <c r="T3" s="36">
        <f>SI(J3="Cause 2";NB.SI.ENS(R$2:$R3;DATE_M2;S$2:$S3;Poste_M2;J$2:$J3;"Cause 2");0)</f>
        <v>0</v>
      </c>
      <c r="U3" s="44">
        <f t="shared" si="4"/>
        <v>0.46315972222510027</v>
      </c>
      <c r="V3" s="36">
        <f>NB.SI.ENS($R$2:R3;R3;$S$2:S3;S3)</f>
        <v>2</v>
      </c>
      <c r="W3" s="45" t="str">
        <f t="array" aca="1" ref="W3" ca="1">SIERREUR(SI(SIERREUR(INDEX(usb_m2;(EQUIV(1;(DATE_M2=R3)*(CAUSE="cause 2")*(Poste_M2=S3);0));21)+1=NB.SI.ENS($R$2:R3;R3;$S$2:S3;S3);"");"";SI(INDEX(usb_m2;(EQUIV(1;(DATE_M2=R3)*(CAUSE="cause 2")*(Poste_M2=S3);0));21)+1=NB.SI.ENS($R$2:R3;R3;$S$2:S3;S3)-1;SOMME.SI.ENS(Temps_d_arrêt;DATE_M2;R3;Poste_M2;S3;CHRONO_M2;"=0")-SOMME.SI.ENS(Temps_d_arrêt;DATE_M2;R3;Poste_M2;S3;HEURES_M2;"&gt;0.20833");SI(INDEX(usb_m2;(EQUIV(1;(DATE_M2=R3)*(CAUSE="cause 2")*(Poste_M2=S3);0));21)+1=NB.SI.ENS($R$2:R3;R3;$S$2:S3;S3)+1;SOMME.SI.ENS(Temps_d_arrêt;DATE_M2;R3;Poste_M2;S3;HEURES_M2;"&gt;0.20833");"")));"")</f>
        <v/>
      </c>
    </row>
    <row r="4" spans="1:23" x14ac:dyDescent="0.3">
      <c r="A4" t="str">
        <f t="shared" si="0"/>
        <v>144662.491886574</v>
      </c>
      <c r="B4" s="6">
        <v>1.3294151298905999E+30</v>
      </c>
      <c r="C4" s="21">
        <v>44662.491886574076</v>
      </c>
      <c r="D4" t="s">
        <v>20</v>
      </c>
      <c r="E4" t="s">
        <v>21</v>
      </c>
      <c r="F4">
        <v>524288</v>
      </c>
      <c r="G4" t="s">
        <v>22</v>
      </c>
      <c r="H4" t="s">
        <v>23</v>
      </c>
      <c r="I4">
        <v>0</v>
      </c>
      <c r="J4" t="s">
        <v>24</v>
      </c>
      <c r="K4" t="s">
        <v>41</v>
      </c>
      <c r="L4">
        <v>23</v>
      </c>
      <c r="M4" t="s">
        <v>25</v>
      </c>
      <c r="N4">
        <v>43</v>
      </c>
      <c r="O4" t="s">
        <v>26</v>
      </c>
      <c r="P4">
        <v>192</v>
      </c>
      <c r="Q4" s="6">
        <f t="shared" si="1"/>
        <v>23.716666666666665</v>
      </c>
      <c r="R4" s="1">
        <f t="shared" si="2"/>
        <v>44662</v>
      </c>
      <c r="S4">
        <f t="shared" si="3"/>
        <v>13</v>
      </c>
      <c r="T4" s="36">
        <f>SI(J4="Cause 2";NB.SI.ENS(R$2:$R4;DATE_M2;S$2:$S4;Poste_M2;J$2:$J4;"Cause 2");0)</f>
        <v>0</v>
      </c>
      <c r="U4" s="44">
        <f t="shared" si="4"/>
        <v>0.49188657407648861</v>
      </c>
      <c r="V4" s="36">
        <f>NB.SI.ENS($R$2:R4;R4;$S$2:S4;S4)</f>
        <v>3</v>
      </c>
      <c r="W4" s="45" t="str">
        <f t="array" aca="1" ref="W4" ca="1">SIERREUR(SI(SIERREUR(INDEX(usb_m2;(EQUIV(1;(DATE_M2=R4)*(CAUSE="cause 2")*(Poste_M2=S4);0));21)+1=NB.SI.ENS($R$2:R4;R4;$S$2:S4;S4);"");"";SI(INDEX(usb_m2;(EQUIV(1;(DATE_M2=R4)*(CAUSE="cause 2")*(Poste_M2=S4);0));21)+1=NB.SI.ENS($R$2:R4;R4;$S$2:S4;S4)-1;SOMME.SI.ENS(Temps_d_arrêt;DATE_M2;R4;Poste_M2;S4;CHRONO_M2;"=0")-SOMME.SI.ENS(Temps_d_arrêt;DATE_M2;R4;Poste_M2;S4;HEURES_M2;"&gt;0.20833");SI(INDEX(usb_m2;(EQUIV(1;(DATE_M2=R4)*(CAUSE="cause 2")*(Poste_M2=S4);0));21)+1=NB.SI.ENS($R$2:R4;R4;$S$2:S4;S4)+1;SOMME.SI.ENS(Temps_d_arrêt;DATE_M2;R4;Poste_M2;S4;HEURES_M2;"&gt;0.20833");"")));"")</f>
        <v/>
      </c>
    </row>
    <row r="5" spans="1:23" x14ac:dyDescent="0.3">
      <c r="A5" t="str">
        <f t="shared" si="0"/>
        <v>144662.5568287037</v>
      </c>
      <c r="B5" s="6">
        <v>1.3294156910437001E+30</v>
      </c>
      <c r="C5" s="21">
        <v>44662.556828703702</v>
      </c>
      <c r="D5" t="s">
        <v>20</v>
      </c>
      <c r="E5" t="s">
        <v>21</v>
      </c>
      <c r="F5">
        <v>524288</v>
      </c>
      <c r="G5" t="s">
        <v>22</v>
      </c>
      <c r="H5" t="s">
        <v>23</v>
      </c>
      <c r="I5">
        <v>0</v>
      </c>
      <c r="J5" t="s">
        <v>24</v>
      </c>
      <c r="K5" t="s">
        <v>41</v>
      </c>
      <c r="L5">
        <v>16</v>
      </c>
      <c r="M5" t="s">
        <v>25</v>
      </c>
      <c r="N5">
        <v>45</v>
      </c>
      <c r="O5" t="s">
        <v>26</v>
      </c>
      <c r="P5">
        <v>192</v>
      </c>
      <c r="Q5" s="6">
        <f t="shared" si="1"/>
        <v>16.75</v>
      </c>
      <c r="R5" s="1">
        <f t="shared" si="2"/>
        <v>44662</v>
      </c>
      <c r="S5">
        <f t="shared" si="3"/>
        <v>21</v>
      </c>
      <c r="T5" s="36">
        <f>SI(J5="Cause 2";NB.SI.ENS(R$2:$R5;DATE_M2;S$2:$S5;Poste_M2;J$2:$J5;"Cause 2");0)</f>
        <v>0</v>
      </c>
      <c r="U5" s="44">
        <f t="shared" si="4"/>
        <v>0.55682870370219462</v>
      </c>
      <c r="V5" s="36">
        <f>NB.SI.ENS($R$2:R5;R5;$S$2:S5;S5)</f>
        <v>1</v>
      </c>
      <c r="W5" s="45">
        <f t="array" aca="1" ref="W5" ca="1">SIERREUR(SI(SIERREUR(INDEX(usb_m2;(EQUIV(1;(DATE_M2=R5)*(CAUSE="cause 2")*(Poste_M2=S5);0));21)+1=NB.SI.ENS($R$2:R5;R5;$S$2:S5;S5);"");"";SI(INDEX(usb_m2;(EQUIV(1;(DATE_M2=R5)*(CAUSE="cause 2")*(Poste_M2=S5);0));21)+1=NB.SI.ENS($R$2:R5;R5;$S$2:S5;S5)-1;SOMME.SI.ENS(Temps_d_arrêt;DATE_M2;R5;Poste_M2;S5;CHRONO_M2;"=0")-SOMME.SI.ENS(Temps_d_arrêt;DATE_M2;R5;Poste_M2;S5;HEURES_M2;"&gt;0.20833");SI(INDEX(usb_m2;(EQUIV(1;(DATE_M2=R5)*(CAUSE="cause 2")*(Poste_M2=S5);0));21)+1=NB.SI.ENS($R$2:R5;R5;$S$2:S5;S5)+1;SOMME.SI.ENS(Temps_d_arrêt;DATE_M2;R5;Poste_M2;S5;HEURES_M2;"&gt;0.20833");"")));"")</f>
        <v>204.16666666666666</v>
      </c>
    </row>
    <row r="6" spans="1:23" x14ac:dyDescent="0.3">
      <c r="A6" t="str">
        <f t="shared" si="0"/>
        <v>144662.7568402778</v>
      </c>
      <c r="B6" s="6">
        <v>1.3294174191014999E+30</v>
      </c>
      <c r="C6" s="21">
        <v>44662.756840277776</v>
      </c>
      <c r="D6" t="s">
        <v>20</v>
      </c>
      <c r="E6" t="s">
        <v>21</v>
      </c>
      <c r="F6">
        <v>524288</v>
      </c>
      <c r="G6" t="s">
        <v>22</v>
      </c>
      <c r="H6" t="s">
        <v>23</v>
      </c>
      <c r="I6">
        <v>0</v>
      </c>
      <c r="J6" t="s">
        <v>30</v>
      </c>
      <c r="K6" t="s">
        <v>41</v>
      </c>
      <c r="L6">
        <v>58</v>
      </c>
      <c r="M6" t="s">
        <v>25</v>
      </c>
      <c r="N6">
        <v>15</v>
      </c>
      <c r="O6" t="s">
        <v>26</v>
      </c>
      <c r="P6">
        <v>192</v>
      </c>
      <c r="Q6" s="6">
        <f t="shared" si="1"/>
        <v>58.25</v>
      </c>
      <c r="R6" s="1">
        <f t="shared" si="2"/>
        <v>44662</v>
      </c>
      <c r="S6">
        <f t="shared" si="3"/>
        <v>21</v>
      </c>
      <c r="T6" s="36">
        <f ca="1">SI(J6="Cause 2";NB.SI.ENS(R$2:$R6;DATE_M2;S$2:$S6;Poste_M2;J$2:$J6;"Cause 2");0)</f>
        <v>1</v>
      </c>
      <c r="U6" s="44">
        <f t="shared" si="4"/>
        <v>0.75684027777606389</v>
      </c>
      <c r="V6" s="36">
        <f>NB.SI.ENS($R$2:R6;R6;$S$2:S6;S6)</f>
        <v>2</v>
      </c>
      <c r="W6" s="45" t="str">
        <f t="array" aca="1" ref="W6" ca="1">SIERREUR(SI(SIERREUR(INDEX(usb_m2;(EQUIV(1;(DATE_M2=R6)*(CAUSE="cause 2")*(Poste_M2=S6);0));21)+1=NB.SI.ENS($R$2:R6;R6;$S$2:S6;S6);"");"";SI(INDEX(usb_m2;(EQUIV(1;(DATE_M2=R6)*(CAUSE="cause 2")*(Poste_M2=S6);0));21)+1=NB.SI.ENS($R$2:R6;R6;$S$2:S6;S6)-1;SOMME.SI.ENS(Temps_d_arrêt;DATE_M2;R6;Poste_M2;S6;CHRONO_M2;"=0")-SOMME.SI.ENS(Temps_d_arrêt;DATE_M2;R6;Poste_M2;S6;HEURES_M2;"&gt;0.20833");SI(INDEX(usb_m2;(EQUIV(1;(DATE_M2=R6)*(CAUSE="cause 2")*(Poste_M2=S6);0));21)+1=NB.SI.ENS($R$2:R6;R6;$S$2:S6;S6)+1;SOMME.SI.ENS(Temps_d_arrêt;DATE_M2;R6;Poste_M2;S6;HEURES_M2;"&gt;0.20833");"")));"")</f>
        <v/>
      </c>
    </row>
    <row r="7" spans="1:23" x14ac:dyDescent="0.3">
      <c r="A7" t="str">
        <f t="shared" si="0"/>
        <v>144662.762025463</v>
      </c>
      <c r="B7" s="6">
        <v>1.3294174639312001E+30</v>
      </c>
      <c r="C7" s="21">
        <v>44662.762025462966</v>
      </c>
      <c r="D7" t="s">
        <v>20</v>
      </c>
      <c r="E7" t="s">
        <v>21</v>
      </c>
      <c r="F7">
        <v>524288</v>
      </c>
      <c r="G7" t="s">
        <v>22</v>
      </c>
      <c r="H7" t="s">
        <v>23</v>
      </c>
      <c r="I7">
        <v>0</v>
      </c>
      <c r="J7" t="s">
        <v>24</v>
      </c>
      <c r="K7" t="s">
        <v>41</v>
      </c>
      <c r="L7">
        <v>6</v>
      </c>
      <c r="M7" t="s">
        <v>25</v>
      </c>
      <c r="N7">
        <v>37</v>
      </c>
      <c r="O7" t="s">
        <v>26</v>
      </c>
      <c r="P7">
        <v>192</v>
      </c>
      <c r="Q7" s="6">
        <f t="shared" si="1"/>
        <v>6.6166666666666671</v>
      </c>
      <c r="R7" s="1">
        <f t="shared" si="2"/>
        <v>44662</v>
      </c>
      <c r="S7">
        <f t="shared" si="3"/>
        <v>21</v>
      </c>
      <c r="T7" s="36">
        <f>SI(J7="Cause 2";NB.SI.ENS(R$2:$R7;DATE_M2;S$2:$S7;Poste_M2;J$2:$J7;"Cause 2");0)</f>
        <v>0</v>
      </c>
      <c r="U7" s="44">
        <f t="shared" si="4"/>
        <v>0.76202546296553919</v>
      </c>
      <c r="V7" s="36">
        <f>NB.SI.ENS($R$2:R7;R7;$S$2:S7;S7)</f>
        <v>3</v>
      </c>
      <c r="W7" s="45">
        <f t="array" aca="1" ref="W7" ca="1">SIERREUR(SI(SIERREUR(INDEX(usb_m2;(EQUIV(1;(DATE_M2=R7)*(CAUSE="cause 2")*(Poste_M2=S7);0));21)+1=NB.SI.ENS($R$2:R7;R7;$S$2:S7;S7);"");"";SI(INDEX(usb_m2;(EQUIV(1;(DATE_M2=R7)*(CAUSE="cause 2")*(Poste_M2=S7);0));21)+1=NB.SI.ENS($R$2:R7;R7;$S$2:S7;S7)-1;SOMME.SI.ENS(Temps_d_arrêt;DATE_M2;R7;Poste_M2;S7;CHRONO_M2;"=0")-SOMME.SI.ENS(Temps_d_arrêt;DATE_M2;R7;Poste_M2;S7;HEURES_M2;"&gt;0.20833");SI(INDEX(usb_m2;(EQUIV(1;(DATE_M2=R7)*(CAUSE="cause 2")*(Poste_M2=S7);0));21)+1=NB.SI.ENS($R$2:R7;R7;$S$2:S7;S7)+1;SOMME.SI.ENS(Temps_d_arrêt;DATE_M2;R7;Poste_M2;S7;HEURES_M2;"&gt;0.20833");"")));"")</f>
        <v>-58.249999999999972</v>
      </c>
    </row>
    <row r="8" spans="1:23" x14ac:dyDescent="0.3">
      <c r="A8" t="str">
        <f t="shared" si="0"/>
        <v>144662.7877199074</v>
      </c>
      <c r="B8" s="6">
        <v>1.3294176858592999E+30</v>
      </c>
      <c r="C8" s="21">
        <v>44662.787719907406</v>
      </c>
      <c r="D8" t="s">
        <v>20</v>
      </c>
      <c r="E8" t="s">
        <v>21</v>
      </c>
      <c r="F8">
        <v>524288</v>
      </c>
      <c r="G8" t="s">
        <v>22</v>
      </c>
      <c r="H8" t="s">
        <v>23</v>
      </c>
      <c r="I8">
        <v>0</v>
      </c>
      <c r="J8" t="s">
        <v>24</v>
      </c>
      <c r="K8" t="s">
        <v>41</v>
      </c>
      <c r="L8">
        <v>34</v>
      </c>
      <c r="M8" t="s">
        <v>25</v>
      </c>
      <c r="N8">
        <v>28</v>
      </c>
      <c r="O8" t="s">
        <v>26</v>
      </c>
      <c r="P8">
        <v>192</v>
      </c>
      <c r="Q8" s="6">
        <f t="shared" si="1"/>
        <v>34.466666666666669</v>
      </c>
      <c r="R8" s="1">
        <f t="shared" si="2"/>
        <v>44662</v>
      </c>
      <c r="S8">
        <f t="shared" si="3"/>
        <v>21</v>
      </c>
      <c r="T8" s="36">
        <f>SI(J8="Cause 2";NB.SI.ENS(R$2:$R8;DATE_M2;S$2:$S8;Poste_M2;J$2:$J8;"Cause 2");0)</f>
        <v>0</v>
      </c>
      <c r="U8" s="44">
        <f t="shared" si="4"/>
        <v>0.7877199074064265</v>
      </c>
      <c r="V8" s="36">
        <f>NB.SI.ENS($R$2:R8;R8;$S$2:S8;S8)</f>
        <v>4</v>
      </c>
      <c r="W8" s="45" t="str">
        <f t="array" aca="1" ref="W8" ca="1">SIERREUR(SI(SIERREUR(INDEX(usb_m2;(EQUIV(1;(DATE_M2=R8)*(CAUSE="cause 2")*(Poste_M2=S8);0));21)+1=NB.SI.ENS($R$2:R8;R8;$S$2:S8;S8);"");"";SI(INDEX(usb_m2;(EQUIV(1;(DATE_M2=R8)*(CAUSE="cause 2")*(Poste_M2=S8);0));21)+1=NB.SI.ENS($R$2:R8;R8;$S$2:S8;S8)-1;SOMME.SI.ENS(Temps_d_arrêt;DATE_M2;R8;Poste_M2;S8;CHRONO_M2;"=0")-SOMME.SI.ENS(Temps_d_arrêt;DATE_M2;R8;Poste_M2;S8;HEURES_M2;"&gt;0.20833");SI(INDEX(usb_m2;(EQUIV(1;(DATE_M2=R8)*(CAUSE="cause 2")*(Poste_M2=S8);0));21)+1=NB.SI.ENS($R$2:R8;R8;$S$2:S8;S8)+1;SOMME.SI.ENS(Temps_d_arrêt;DATE_M2;R8;Poste_M2;S8;HEURES_M2;"&gt;0.20833");"")));"")</f>
        <v/>
      </c>
    </row>
    <row r="9" spans="1:23" x14ac:dyDescent="0.3">
      <c r="A9" t="str">
        <f t="shared" si="0"/>
        <v>144662.7980902778</v>
      </c>
      <c r="B9" s="6">
        <v>1.3294177754593E+30</v>
      </c>
      <c r="C9" s="21">
        <v>44662.798090277778</v>
      </c>
      <c r="D9" t="s">
        <v>20</v>
      </c>
      <c r="E9" t="s">
        <v>21</v>
      </c>
      <c r="F9">
        <v>524288</v>
      </c>
      <c r="G9" t="s">
        <v>22</v>
      </c>
      <c r="H9" t="s">
        <v>23</v>
      </c>
      <c r="I9">
        <v>0</v>
      </c>
      <c r="J9" t="s">
        <v>29</v>
      </c>
      <c r="K9" t="s">
        <v>41</v>
      </c>
      <c r="L9">
        <v>13</v>
      </c>
      <c r="M9" t="s">
        <v>25</v>
      </c>
      <c r="N9">
        <v>15</v>
      </c>
      <c r="O9" t="s">
        <v>26</v>
      </c>
      <c r="P9">
        <v>192</v>
      </c>
      <c r="Q9" s="6">
        <f t="shared" si="1"/>
        <v>13.25</v>
      </c>
      <c r="R9" s="1">
        <f t="shared" si="2"/>
        <v>44662</v>
      </c>
      <c r="S9">
        <f t="shared" si="3"/>
        <v>21</v>
      </c>
      <c r="T9" s="36">
        <f>SI(J9="Cause 2";NB.SI.ENS(R$2:$R9;DATE_M2;S$2:$S9;Poste_M2;J$2:$J9;"Cause 2");0)</f>
        <v>0</v>
      </c>
      <c r="U9" s="44">
        <f t="shared" si="4"/>
        <v>0.79809027777810115</v>
      </c>
      <c r="V9" s="36">
        <f>NB.SI.ENS($R$2:R9;R9;$S$2:S9;S9)</f>
        <v>5</v>
      </c>
      <c r="W9" s="45" t="str">
        <f t="array" aca="1" ref="W9" ca="1">SIERREUR(SI(SIERREUR(INDEX(usb_m2;(EQUIV(1;(DATE_M2=R9)*(CAUSE="cause 2")*(Poste_M2=S9);0));21)+1=NB.SI.ENS($R$2:R9;R9;$S$2:S9;S9);"");"";SI(INDEX(usb_m2;(EQUIV(1;(DATE_M2=R9)*(CAUSE="cause 2")*(Poste_M2=S9);0));21)+1=NB.SI.ENS($R$2:R9;R9;$S$2:S9;S9)-1;SOMME.SI.ENS(Temps_d_arrêt;DATE_M2;R9;Poste_M2;S9;CHRONO_M2;"=0")-SOMME.SI.ENS(Temps_d_arrêt;DATE_M2;R9;Poste_M2;S9;HEURES_M2;"&gt;0.20833");SI(INDEX(usb_m2;(EQUIV(1;(DATE_M2=R9)*(CAUSE="cause 2")*(Poste_M2=S9);0));21)+1=NB.SI.ENS($R$2:R9;R9;$S$2:S9;S9)+1;SOMME.SI.ENS(Temps_d_arrêt;DATE_M2;R9;Poste_M2;S9;HEURES_M2;"&gt;0.20833");"")));"")</f>
        <v/>
      </c>
    </row>
    <row r="10" spans="1:23" x14ac:dyDescent="0.3">
      <c r="A10" t="str">
        <f t="shared" si="0"/>
        <v>144662.8090277778</v>
      </c>
      <c r="B10" s="6">
        <v>1.3294178699796001E+30</v>
      </c>
      <c r="C10" s="21">
        <v>44662.809027777781</v>
      </c>
      <c r="D10" t="s">
        <v>20</v>
      </c>
      <c r="E10" t="s">
        <v>21</v>
      </c>
      <c r="F10">
        <v>524288</v>
      </c>
      <c r="G10" t="s">
        <v>22</v>
      </c>
      <c r="H10" t="s">
        <v>23</v>
      </c>
      <c r="I10">
        <v>0</v>
      </c>
      <c r="J10" t="s">
        <v>29</v>
      </c>
      <c r="K10" t="s">
        <v>41</v>
      </c>
      <c r="L10">
        <v>7</v>
      </c>
      <c r="M10" t="s">
        <v>25</v>
      </c>
      <c r="N10">
        <v>10</v>
      </c>
      <c r="O10" t="s">
        <v>26</v>
      </c>
      <c r="P10">
        <v>192</v>
      </c>
      <c r="Q10" s="6">
        <f t="shared" si="1"/>
        <v>7.166666666666667</v>
      </c>
      <c r="R10" s="1">
        <f t="shared" si="2"/>
        <v>44662</v>
      </c>
      <c r="S10">
        <f t="shared" si="3"/>
        <v>21</v>
      </c>
      <c r="T10" s="36">
        <f>SI(J10="Cause 2";NB.SI.ENS(R$2:$R10;DATE_M2;S$2:$S10;Poste_M2;J$2:$J10;"Cause 2");0)</f>
        <v>0</v>
      </c>
      <c r="U10" s="44">
        <f t="shared" si="4"/>
        <v>0.80902777778101154</v>
      </c>
      <c r="V10" s="36">
        <f>NB.SI.ENS($R$2:R10;R10;$S$2:S10;S10)</f>
        <v>6</v>
      </c>
      <c r="W10" s="45" t="str">
        <f t="array" aca="1" ref="W10" ca="1">SIERREUR(SI(SIERREUR(INDEX(usb_m2;(EQUIV(1;(DATE_M2=R10)*(CAUSE="cause 2")*(Poste_M2=S10);0));21)+1=NB.SI.ENS($R$2:R10;R10;$S$2:S10;S10);"");"";SI(INDEX(usb_m2;(EQUIV(1;(DATE_M2=R10)*(CAUSE="cause 2")*(Poste_M2=S10);0));21)+1=NB.SI.ENS($R$2:R10;R10;$S$2:S10;S10)-1;SOMME.SI.ENS(Temps_d_arrêt;DATE_M2;R10;Poste_M2;S10;CHRONO_M2;"=0")-SOMME.SI.ENS(Temps_d_arrêt;DATE_M2;R10;Poste_M2;S10;HEURES_M2;"&gt;0.20833");SI(INDEX(usb_m2;(EQUIV(1;(DATE_M2=R10)*(CAUSE="cause 2")*(Poste_M2=S10);0));21)+1=NB.SI.ENS($R$2:R10;R10;$S$2:S10;S10)+1;SOMME.SI.ENS(Temps_d_arrêt;DATE_M2;R10;Poste_M2;S10;HEURES_M2;"&gt;0.20833");"")));"")</f>
        <v/>
      </c>
    </row>
    <row r="11" spans="1:23" x14ac:dyDescent="0.3">
      <c r="A11" t="str">
        <f t="shared" si="0"/>
        <v>144662.8119675926</v>
      </c>
      <c r="B11" s="6">
        <v>1.3294178953795999E+30</v>
      </c>
      <c r="C11" s="21">
        <v>44662.811967592592</v>
      </c>
      <c r="D11" t="s">
        <v>20</v>
      </c>
      <c r="E11" t="s">
        <v>21</v>
      </c>
      <c r="F11">
        <v>524288</v>
      </c>
      <c r="G11" t="s">
        <v>22</v>
      </c>
      <c r="H11" t="s">
        <v>23</v>
      </c>
      <c r="I11">
        <v>0</v>
      </c>
      <c r="J11" t="s">
        <v>29</v>
      </c>
      <c r="K11" t="s">
        <v>41</v>
      </c>
      <c r="L11">
        <v>2</v>
      </c>
      <c r="M11" t="s">
        <v>25</v>
      </c>
      <c r="N11">
        <v>34</v>
      </c>
      <c r="O11" t="s">
        <v>26</v>
      </c>
      <c r="P11">
        <v>192</v>
      </c>
      <c r="Q11" s="6">
        <f t="shared" si="1"/>
        <v>2.5666666666666664</v>
      </c>
      <c r="R11" s="1">
        <f t="shared" si="2"/>
        <v>44662</v>
      </c>
      <c r="S11">
        <f t="shared" si="3"/>
        <v>21</v>
      </c>
      <c r="T11" s="36">
        <f>SI(J11="Cause 2";NB.SI.ENS(R$2:$R11;DATE_M2;S$2:$S11;Poste_M2;J$2:$J11;"Cause 2");0)</f>
        <v>0</v>
      </c>
      <c r="U11" s="44">
        <f t="shared" si="4"/>
        <v>0.81196759259182727</v>
      </c>
      <c r="V11" s="36">
        <f>NB.SI.ENS($R$2:R11;R11;$S$2:S11;S11)</f>
        <v>7</v>
      </c>
      <c r="W11" s="45" t="str">
        <f t="array" aca="1" ref="W11" ca="1">SIERREUR(SI(SIERREUR(INDEX(usb_m2;(EQUIV(1;(DATE_M2=R11)*(CAUSE="cause 2")*(Poste_M2=S11);0));21)+1=NB.SI.ENS($R$2:R11;R11;$S$2:S11;S11);"");"";SI(INDEX(usb_m2;(EQUIV(1;(DATE_M2=R11)*(CAUSE="cause 2")*(Poste_M2=S11);0));21)+1=NB.SI.ENS($R$2:R11;R11;$S$2:S11;S11)-1;SOMME.SI.ENS(Temps_d_arrêt;DATE_M2;R11;Poste_M2;S11;CHRONO_M2;"=0")-SOMME.SI.ENS(Temps_d_arrêt;DATE_M2;R11;Poste_M2;S11;HEURES_M2;"&gt;0.20833");SI(INDEX(usb_m2;(EQUIV(1;(DATE_M2=R11)*(CAUSE="cause 2")*(Poste_M2=S11);0));21)+1=NB.SI.ENS($R$2:R11;R11;$S$2:S11;S11)+1;SOMME.SI.ENS(Temps_d_arrêt;DATE_M2;R11;Poste_M2;S11;HEURES_M2;"&gt;0.20833");"")));"")</f>
        <v/>
      </c>
    </row>
    <row r="12" spans="1:23" x14ac:dyDescent="0.3">
      <c r="A12" t="str">
        <f t="shared" si="0"/>
        <v>144662.8351736111</v>
      </c>
      <c r="B12" s="6">
        <v>1.3294180958796001E+30</v>
      </c>
      <c r="C12" s="21">
        <v>44662.835173611114</v>
      </c>
      <c r="D12" t="s">
        <v>20</v>
      </c>
      <c r="E12" t="s">
        <v>21</v>
      </c>
      <c r="F12">
        <v>524288</v>
      </c>
      <c r="G12" t="s">
        <v>22</v>
      </c>
      <c r="H12" t="s">
        <v>23</v>
      </c>
      <c r="I12">
        <v>0</v>
      </c>
      <c r="J12" t="s">
        <v>24</v>
      </c>
      <c r="K12" t="s">
        <v>41</v>
      </c>
      <c r="L12">
        <v>25</v>
      </c>
      <c r="M12" t="s">
        <v>25</v>
      </c>
      <c r="N12">
        <v>49</v>
      </c>
      <c r="O12" t="s">
        <v>26</v>
      </c>
      <c r="P12">
        <v>192</v>
      </c>
      <c r="Q12" s="6">
        <f t="shared" si="1"/>
        <v>25.816666666666666</v>
      </c>
      <c r="R12" s="1">
        <f t="shared" si="2"/>
        <v>44662</v>
      </c>
      <c r="S12">
        <f t="shared" si="3"/>
        <v>21</v>
      </c>
      <c r="T12" s="36">
        <f>SI(J12="Cause 2";NB.SI.ENS(R$2:$R12;DATE_M2;S$2:$S12;Poste_M2;J$2:$J12;"Cause 2");0)</f>
        <v>0</v>
      </c>
      <c r="U12" s="44">
        <f t="shared" si="4"/>
        <v>0.83517361111444188</v>
      </c>
      <c r="V12" s="36">
        <f>NB.SI.ENS($R$2:R12;R12;$S$2:S12;S12)</f>
        <v>8</v>
      </c>
      <c r="W12" s="45" t="str">
        <f t="array" aca="1" ref="W12" ca="1">SIERREUR(SI(SIERREUR(INDEX(usb_m2;(EQUIV(1;(DATE_M2=R12)*(CAUSE="cause 2")*(Poste_M2=S12);0));21)+1=NB.SI.ENS($R$2:R12;R12;$S$2:S12;S12);"");"";SI(INDEX(usb_m2;(EQUIV(1;(DATE_M2=R12)*(CAUSE="cause 2")*(Poste_M2=S12);0));21)+1=NB.SI.ENS($R$2:R12;R12;$S$2:S12;S12)-1;SOMME.SI.ENS(Temps_d_arrêt;DATE_M2;R12;Poste_M2;S12;CHRONO_M2;"=0")-SOMME.SI.ENS(Temps_d_arrêt;DATE_M2;R12;Poste_M2;S12;HEURES_M2;"&gt;0.20833");SI(INDEX(usb_m2;(EQUIV(1;(DATE_M2=R12)*(CAUSE="cause 2")*(Poste_M2=S12);0));21)+1=NB.SI.ENS($R$2:R12;R12;$S$2:S12;S12)+1;SOMME.SI.ENS(Temps_d_arrêt;DATE_M2;R12;Poste_M2;S12;HEURES_M2;"&gt;0.20833");"")));"")</f>
        <v/>
      </c>
    </row>
    <row r="13" spans="1:23" x14ac:dyDescent="0.3">
      <c r="A13" t="str">
        <f t="shared" si="0"/>
        <v>144662.8450231481</v>
      </c>
      <c r="B13" s="6">
        <v>1.3294181810390001E+29</v>
      </c>
      <c r="C13" s="21">
        <v>44662.845023148147</v>
      </c>
      <c r="D13" t="s">
        <v>20</v>
      </c>
      <c r="E13" t="s">
        <v>21</v>
      </c>
      <c r="F13">
        <v>524288</v>
      </c>
      <c r="G13" t="s">
        <v>22</v>
      </c>
      <c r="H13" t="s">
        <v>23</v>
      </c>
      <c r="I13">
        <v>0</v>
      </c>
      <c r="J13" t="s">
        <v>28</v>
      </c>
      <c r="K13" t="s">
        <v>41</v>
      </c>
      <c r="L13">
        <v>12</v>
      </c>
      <c r="M13" t="s">
        <v>25</v>
      </c>
      <c r="N13">
        <v>45</v>
      </c>
      <c r="O13" t="s">
        <v>26</v>
      </c>
      <c r="P13">
        <v>192</v>
      </c>
      <c r="Q13" s="6">
        <f t="shared" si="1"/>
        <v>12.75</v>
      </c>
      <c r="R13" s="1">
        <f t="shared" si="2"/>
        <v>44662</v>
      </c>
      <c r="S13">
        <f t="shared" si="3"/>
        <v>21</v>
      </c>
      <c r="T13" s="36">
        <f>SI(J13="Cause 2";NB.SI.ENS(R$2:$R13;DATE_M2;S$2:$S13;Poste_M2;J$2:$J13;"Cause 2");0)</f>
        <v>0</v>
      </c>
      <c r="U13" s="44">
        <f t="shared" si="4"/>
        <v>0.8450231481474475</v>
      </c>
      <c r="V13" s="36">
        <f>NB.SI.ENS($R$2:R13;R13;$S$2:S13;S13)</f>
        <v>9</v>
      </c>
      <c r="W13" s="45" t="str">
        <f t="array" aca="1" ref="W13" ca="1">SIERREUR(SI(SIERREUR(INDEX(usb_m2;(EQUIV(1;(DATE_M2=R13)*(CAUSE="cause 2")*(Poste_M2=S13);0));21)+1=NB.SI.ENS($R$2:R13;R13;$S$2:S13;S13);"");"";SI(INDEX(usb_m2;(EQUIV(1;(DATE_M2=R13)*(CAUSE="cause 2")*(Poste_M2=S13);0));21)+1=NB.SI.ENS($R$2:R13;R13;$S$2:S13;S13)-1;SOMME.SI.ENS(Temps_d_arrêt;DATE_M2;R13;Poste_M2;S13;CHRONO_M2;"=0")-SOMME.SI.ENS(Temps_d_arrêt;DATE_M2;R13;Poste_M2;S13;HEURES_M2;"&gt;0.20833");SI(INDEX(usb_m2;(EQUIV(1;(DATE_M2=R13)*(CAUSE="cause 2")*(Poste_M2=S13);0));21)+1=NB.SI.ENS($R$2:R13;R13;$S$2:S13;S13)+1;SOMME.SI.ENS(Temps_d_arrêt;DATE_M2;R13;Poste_M2;S13;HEURES_M2;"&gt;0.20833");"")));"")</f>
        <v/>
      </c>
    </row>
    <row r="14" spans="1:23" x14ac:dyDescent="0.3">
      <c r="A14" t="str">
        <f t="shared" si="0"/>
        <v>144662.8615856481</v>
      </c>
      <c r="B14" s="6">
        <v>1.3294183241390001E+29</v>
      </c>
      <c r="C14" s="21">
        <v>44662.861585648148</v>
      </c>
      <c r="D14" t="s">
        <v>20</v>
      </c>
      <c r="E14" t="s">
        <v>21</v>
      </c>
      <c r="F14">
        <v>524288</v>
      </c>
      <c r="G14" t="s">
        <v>22</v>
      </c>
      <c r="H14" t="s">
        <v>23</v>
      </c>
      <c r="I14">
        <v>0</v>
      </c>
      <c r="J14" t="s">
        <v>24</v>
      </c>
      <c r="K14" t="s">
        <v>41</v>
      </c>
      <c r="L14">
        <v>17</v>
      </c>
      <c r="M14" t="s">
        <v>25</v>
      </c>
      <c r="N14">
        <v>1</v>
      </c>
      <c r="O14" t="s">
        <v>26</v>
      </c>
      <c r="P14">
        <v>192</v>
      </c>
      <c r="Q14" s="6">
        <f t="shared" si="1"/>
        <v>17.016666666666666</v>
      </c>
      <c r="R14" s="1">
        <f t="shared" si="2"/>
        <v>44662</v>
      </c>
      <c r="S14">
        <f t="shared" si="3"/>
        <v>21</v>
      </c>
      <c r="T14" s="36">
        <f>SI(J14="Cause 2";NB.SI.ENS(R$2:$R14;DATE_M2;S$2:$S14;Poste_M2;J$2:$J14;"Cause 2");0)</f>
        <v>0</v>
      </c>
      <c r="U14" s="44">
        <f t="shared" si="4"/>
        <v>0.86158564814832062</v>
      </c>
      <c r="V14" s="36">
        <f>NB.SI.ENS($R$2:R14;R14;$S$2:S14;S14)</f>
        <v>10</v>
      </c>
      <c r="W14" s="45" t="str">
        <f t="array" aca="1" ref="W14" ca="1">SIERREUR(SI(SIERREUR(INDEX(usb_m2;(EQUIV(1;(DATE_M2=R14)*(CAUSE="cause 2")*(Poste_M2=S14);0));21)+1=NB.SI.ENS($R$2:R14;R14;$S$2:S14;S14);"");"";SI(INDEX(usb_m2;(EQUIV(1;(DATE_M2=R14)*(CAUSE="cause 2")*(Poste_M2=S14);0));21)+1=NB.SI.ENS($R$2:R14;R14;$S$2:S14;S14)-1;SOMME.SI.ENS(Temps_d_arrêt;DATE_M2;R14;Poste_M2;S14;CHRONO_M2;"=0")-SOMME.SI.ENS(Temps_d_arrêt;DATE_M2;R14;Poste_M2;S14;HEURES_M2;"&gt;0.20833");SI(INDEX(usb_m2;(EQUIV(1;(DATE_M2=R14)*(CAUSE="cause 2")*(Poste_M2=S14);0));21)+1=NB.SI.ENS($R$2:R14;R14;$S$2:S14;S14)+1;SOMME.SI.ENS(Temps_d_arrêt;DATE_M2;R14;Poste_M2;S14;HEURES_M2;"&gt;0.20833");"")));"")</f>
        <v/>
      </c>
    </row>
    <row r="15" spans="1:23" x14ac:dyDescent="0.3">
      <c r="A15" t="str">
        <f t="shared" si="0"/>
        <v>144662.8745138889</v>
      </c>
      <c r="B15" s="6">
        <v>1.3294184357875001E+30</v>
      </c>
      <c r="C15" s="21">
        <v>44662.874513888892</v>
      </c>
      <c r="D15" t="s">
        <v>20</v>
      </c>
      <c r="E15" t="s">
        <v>21</v>
      </c>
      <c r="F15">
        <v>524288</v>
      </c>
      <c r="G15" t="s">
        <v>22</v>
      </c>
      <c r="H15" t="s">
        <v>23</v>
      </c>
      <c r="I15">
        <v>0</v>
      </c>
      <c r="J15" t="s">
        <v>27</v>
      </c>
      <c r="K15" t="s">
        <v>41</v>
      </c>
      <c r="L15">
        <v>9</v>
      </c>
      <c r="M15" t="s">
        <v>25</v>
      </c>
      <c r="N15">
        <v>31</v>
      </c>
      <c r="O15" t="s">
        <v>26</v>
      </c>
      <c r="P15">
        <v>192</v>
      </c>
      <c r="Q15" s="6">
        <f t="shared" si="1"/>
        <v>9.5166666666666675</v>
      </c>
      <c r="R15" s="1">
        <f t="shared" si="2"/>
        <v>44662</v>
      </c>
      <c r="S15">
        <f t="shared" si="3"/>
        <v>21</v>
      </c>
      <c r="T15" s="36">
        <f>SI(J15="Cause 2";NB.SI.ENS(R$2:$R15;DATE_M2;S$2:$S15;Poste_M2;J$2:$J15;"Cause 2");0)</f>
        <v>0</v>
      </c>
      <c r="U15" s="44">
        <f t="shared" si="4"/>
        <v>0.87451388889166992</v>
      </c>
      <c r="V15" s="36">
        <f>NB.SI.ENS($R$2:R15;R15;$S$2:S15;S15)</f>
        <v>11</v>
      </c>
      <c r="W15" s="45" t="str">
        <f t="array" aca="1" ref="W15" ca="1">SIERREUR(SI(SIERREUR(INDEX(usb_m2;(EQUIV(1;(DATE_M2=R15)*(CAUSE="cause 2")*(Poste_M2=S15);0));21)+1=NB.SI.ENS($R$2:R15;R15;$S$2:S15;S15);"");"";SI(INDEX(usb_m2;(EQUIV(1;(DATE_M2=R15)*(CAUSE="cause 2")*(Poste_M2=S15);0));21)+1=NB.SI.ENS($R$2:R15;R15;$S$2:S15;S15)-1;SOMME.SI.ENS(Temps_d_arrêt;DATE_M2;R15;Poste_M2;S15;CHRONO_M2;"=0")-SOMME.SI.ENS(Temps_d_arrêt;DATE_M2;R15;Poste_M2;S15;HEURES_M2;"&gt;0.20833");SI(INDEX(usb_m2;(EQUIV(1;(DATE_M2=R15)*(CAUSE="cause 2")*(Poste_M2=S15);0));21)+1=NB.SI.ENS($R$2:R15;R15;$S$2:S15;S15)+1;SOMME.SI.ENS(Temps_d_arrêt;DATE_M2;R15;Poste_M2;S15;HEURES_M2;"&gt;0.20833");"")));"")</f>
        <v/>
      </c>
    </row>
    <row r="16" spans="1:23" x14ac:dyDescent="0.3">
      <c r="A16" t="str">
        <f t="shared" si="0"/>
        <v>144662.8969097222</v>
      </c>
      <c r="B16" s="6">
        <v>1.3294186292874999E+30</v>
      </c>
      <c r="C16" s="21">
        <v>44662.896909722222</v>
      </c>
      <c r="D16" t="s">
        <v>20</v>
      </c>
      <c r="E16" t="s">
        <v>21</v>
      </c>
      <c r="F16">
        <v>524288</v>
      </c>
      <c r="G16" t="s">
        <v>22</v>
      </c>
      <c r="H16" t="s">
        <v>23</v>
      </c>
      <c r="I16">
        <v>0</v>
      </c>
      <c r="J16" t="s">
        <v>24</v>
      </c>
      <c r="K16" t="s">
        <v>41</v>
      </c>
      <c r="L16">
        <v>14</v>
      </c>
      <c r="M16" t="s">
        <v>25</v>
      </c>
      <c r="N16">
        <v>3</v>
      </c>
      <c r="O16" t="s">
        <v>26</v>
      </c>
      <c r="P16">
        <v>192</v>
      </c>
      <c r="Q16" s="6">
        <f t="shared" si="1"/>
        <v>14.05</v>
      </c>
      <c r="R16" s="1">
        <f t="shared" si="2"/>
        <v>44662</v>
      </c>
      <c r="S16">
        <f t="shared" si="3"/>
        <v>5</v>
      </c>
      <c r="T16" s="36">
        <f>SI(J16="Cause 2";NB.SI.ENS(R$2:$R16;DATE_M2;S$2:$S16;Poste_M2;J$2:$J16;"Cause 2");0)</f>
        <v>0</v>
      </c>
      <c r="U16" s="44">
        <f t="shared" si="4"/>
        <v>0.89690972222160781</v>
      </c>
      <c r="V16" s="36">
        <f>NB.SI.ENS($R$2:R16;R16;$S$2:S16;S16)</f>
        <v>1</v>
      </c>
      <c r="W16" s="45" t="str">
        <f t="array" aca="1" ref="W16" ca="1">SIERREUR(SI(SIERREUR(INDEX(usb_m2;(EQUIV(1;(DATE_M2=R16)*(CAUSE="cause 2")*(Poste_M2=S16);0));21)+1=NB.SI.ENS($R$2:R16;R16;$S$2:S16;S16);"");"";SI(INDEX(usb_m2;(EQUIV(1;(DATE_M2=R16)*(CAUSE="cause 2")*(Poste_M2=S16);0));21)+1=NB.SI.ENS($R$2:R16;R16;$S$2:S16;S16)-1;SOMME.SI.ENS(Temps_d_arrêt;DATE_M2;R16;Poste_M2;S16;CHRONO_M2;"=0")-SOMME.SI.ENS(Temps_d_arrêt;DATE_M2;R16;Poste_M2;S16;HEURES_M2;"&gt;0.20833");SI(INDEX(usb_m2;(EQUIV(1;(DATE_M2=R16)*(CAUSE="cause 2")*(Poste_M2=S16);0));21)+1=NB.SI.ENS($R$2:R16;R16;$S$2:S16;S16)+1;SOMME.SI.ENS(Temps_d_arrêt;DATE_M2;R16;Poste_M2;S16;HEURES_M2;"&gt;0.20833");"")));"")</f>
        <v/>
      </c>
    </row>
    <row r="17" spans="1:23" x14ac:dyDescent="0.3">
      <c r="A17" t="str">
        <f t="shared" si="0"/>
        <v>144662.9067824074</v>
      </c>
      <c r="B17" s="6">
        <v>1.3294187145874999E+30</v>
      </c>
      <c r="C17" s="21">
        <v>44662.906782407408</v>
      </c>
      <c r="D17" t="s">
        <v>20</v>
      </c>
      <c r="E17" t="s">
        <v>21</v>
      </c>
      <c r="F17">
        <v>524288</v>
      </c>
      <c r="G17" t="s">
        <v>22</v>
      </c>
      <c r="H17" t="s">
        <v>23</v>
      </c>
      <c r="I17">
        <v>0</v>
      </c>
      <c r="J17" t="s">
        <v>24</v>
      </c>
      <c r="K17" t="s">
        <v>41</v>
      </c>
      <c r="L17">
        <v>9</v>
      </c>
      <c r="M17" t="s">
        <v>25</v>
      </c>
      <c r="N17">
        <v>20</v>
      </c>
      <c r="O17" t="s">
        <v>26</v>
      </c>
      <c r="P17">
        <v>192</v>
      </c>
      <c r="Q17" s="6">
        <f t="shared" si="1"/>
        <v>9.3333333333333339</v>
      </c>
      <c r="R17" s="1">
        <f t="shared" si="2"/>
        <v>44662</v>
      </c>
      <c r="S17">
        <f t="shared" si="3"/>
        <v>5</v>
      </c>
      <c r="T17" s="36">
        <f>SI(J17="Cause 2";NB.SI.ENS(R$2:$R17;DATE_M2;S$2:$S17;Poste_M2;J$2:$J17;"Cause 2");0)</f>
        <v>0</v>
      </c>
      <c r="U17" s="44">
        <f t="shared" si="4"/>
        <v>0.90678240740817273</v>
      </c>
      <c r="V17" s="36">
        <f>NB.SI.ENS($R$2:R17;R17;$S$2:S17;S17)</f>
        <v>2</v>
      </c>
      <c r="W17" s="45" t="str">
        <f t="array" aca="1" ref="W17" ca="1">SIERREUR(SI(SIERREUR(INDEX(usb_m2;(EQUIV(1;(DATE_M2=R17)*(CAUSE="cause 2")*(Poste_M2=S17);0));21)+1=NB.SI.ENS($R$2:R17;R17;$S$2:S17;S17);"");"";SI(INDEX(usb_m2;(EQUIV(1;(DATE_M2=R17)*(CAUSE="cause 2")*(Poste_M2=S17);0));21)+1=NB.SI.ENS($R$2:R17;R17;$S$2:S17;S17)-1;SOMME.SI.ENS(Temps_d_arrêt;DATE_M2;R17;Poste_M2;S17;CHRONO_M2;"=0")-SOMME.SI.ENS(Temps_d_arrêt;DATE_M2;R17;Poste_M2;S17;HEURES_M2;"&gt;0.20833");SI(INDEX(usb_m2;(EQUIV(1;(DATE_M2=R17)*(CAUSE="cause 2")*(Poste_M2=S17);0));21)+1=NB.SI.ENS($R$2:R17;R17;$S$2:S17;S17)+1;SOMME.SI.ENS(Temps_d_arrêt;DATE_M2;R17;Poste_M2;S17;HEURES_M2;"&gt;0.20833");"")));"")</f>
        <v/>
      </c>
    </row>
    <row r="18" spans="1:23" x14ac:dyDescent="0.3">
      <c r="A18" t="str">
        <f t="shared" si="0"/>
        <v>144662.9306712963</v>
      </c>
      <c r="B18" s="6">
        <v>1.3294189209983999E+30</v>
      </c>
      <c r="C18" s="21">
        <v>44662.930671296293</v>
      </c>
      <c r="D18" t="s">
        <v>20</v>
      </c>
      <c r="E18" t="s">
        <v>21</v>
      </c>
      <c r="F18">
        <v>524288</v>
      </c>
      <c r="G18" t="s">
        <v>22</v>
      </c>
      <c r="H18" t="s">
        <v>23</v>
      </c>
      <c r="I18">
        <v>0</v>
      </c>
      <c r="J18" t="s">
        <v>24</v>
      </c>
      <c r="K18" t="s">
        <v>41</v>
      </c>
      <c r="L18">
        <v>9</v>
      </c>
      <c r="M18" t="s">
        <v>25</v>
      </c>
      <c r="N18">
        <v>52</v>
      </c>
      <c r="O18" t="s">
        <v>26</v>
      </c>
      <c r="P18">
        <v>192</v>
      </c>
      <c r="Q18" s="6">
        <f t="shared" si="1"/>
        <v>9.8666666666666671</v>
      </c>
      <c r="R18" s="1">
        <f t="shared" si="2"/>
        <v>44662</v>
      </c>
      <c r="S18">
        <f t="shared" si="3"/>
        <v>5</v>
      </c>
      <c r="T18" s="36">
        <f>SI(J18="Cause 2";NB.SI.ENS(R$2:$R18;DATE_M2;S$2:$S18;Poste_M2;J$2:$J18;"Cause 2");0)</f>
        <v>0</v>
      </c>
      <c r="U18" s="44">
        <f t="shared" si="4"/>
        <v>0.93067129629343981</v>
      </c>
      <c r="V18" s="36">
        <f>NB.SI.ENS($R$2:R18;R18;$S$2:S18;S18)</f>
        <v>3</v>
      </c>
      <c r="W18" s="45" t="str">
        <f t="array" aca="1" ref="W18" ca="1">SIERREUR(SI(SIERREUR(INDEX(usb_m2;(EQUIV(1;(DATE_M2=R18)*(CAUSE="cause 2")*(Poste_M2=S18);0));21)+1=NB.SI.ENS($R$2:R18;R18;$S$2:S18;S18);"");"";SI(INDEX(usb_m2;(EQUIV(1;(DATE_M2=R18)*(CAUSE="cause 2")*(Poste_M2=S18);0));21)+1=NB.SI.ENS($R$2:R18;R18;$S$2:S18;S18)-1;SOMME.SI.ENS(Temps_d_arrêt;DATE_M2;R18;Poste_M2;S18;CHRONO_M2;"=0")-SOMME.SI.ENS(Temps_d_arrêt;DATE_M2;R18;Poste_M2;S18;HEURES_M2;"&gt;0.20833");SI(INDEX(usb_m2;(EQUIV(1;(DATE_M2=R18)*(CAUSE="cause 2")*(Poste_M2=S18);0));21)+1=NB.SI.ENS($R$2:R18;R18;$S$2:S18;S18)+1;SOMME.SI.ENS(Temps_d_arrêt;DATE_M2;R18;Poste_M2;S18;HEURES_M2;"&gt;0.20833");"")));"")</f>
        <v/>
      </c>
    </row>
    <row r="19" spans="1:23" x14ac:dyDescent="0.3">
      <c r="A19" t="str">
        <f t="shared" si="0"/>
        <v>144662.9453935185</v>
      </c>
      <c r="B19" s="6">
        <v>1.3294190481811999E+30</v>
      </c>
      <c r="C19" s="21">
        <v>44662.945393518516</v>
      </c>
      <c r="D19" t="s">
        <v>20</v>
      </c>
      <c r="E19" t="s">
        <v>21</v>
      </c>
      <c r="F19">
        <v>524288</v>
      </c>
      <c r="G19" t="s">
        <v>22</v>
      </c>
      <c r="H19" t="s">
        <v>23</v>
      </c>
      <c r="I19">
        <v>0</v>
      </c>
      <c r="J19" t="s">
        <v>24</v>
      </c>
      <c r="K19" t="s">
        <v>41</v>
      </c>
      <c r="L19">
        <v>15</v>
      </c>
      <c r="M19" t="s">
        <v>25</v>
      </c>
      <c r="N19">
        <v>15</v>
      </c>
      <c r="O19" t="s">
        <v>26</v>
      </c>
      <c r="P19">
        <v>192</v>
      </c>
      <c r="Q19" s="6">
        <f t="shared" si="1"/>
        <v>15.25</v>
      </c>
      <c r="R19" s="1">
        <f t="shared" si="2"/>
        <v>44662</v>
      </c>
      <c r="S19">
        <f t="shared" si="3"/>
        <v>5</v>
      </c>
      <c r="T19" s="36">
        <f>SI(J19="Cause 2";NB.SI.ENS(R$2:$R19;DATE_M2;S$2:$S19;Poste_M2;J$2:$J19;"Cause 2");0)</f>
        <v>0</v>
      </c>
      <c r="U19" s="44">
        <f t="shared" si="4"/>
        <v>0.94539351851562969</v>
      </c>
      <c r="V19" s="36">
        <f>NB.SI.ENS($R$2:R19;R19;$S$2:S19;S19)</f>
        <v>4</v>
      </c>
      <c r="W19" s="45" t="str">
        <f t="array" aca="1" ref="W19" ca="1">SIERREUR(SI(SIERREUR(INDEX(usb_m2;(EQUIV(1;(DATE_M2=R19)*(CAUSE="cause 2")*(Poste_M2=S19);0));21)+1=NB.SI.ENS($R$2:R19;R19;$S$2:S19;S19);"");"";SI(INDEX(usb_m2;(EQUIV(1;(DATE_M2=R19)*(CAUSE="cause 2")*(Poste_M2=S19);0));21)+1=NB.SI.ENS($R$2:R19;R19;$S$2:S19;S19)-1;SOMME.SI.ENS(Temps_d_arrêt;DATE_M2;R19;Poste_M2;S19;CHRONO_M2;"=0")-SOMME.SI.ENS(Temps_d_arrêt;DATE_M2;R19;Poste_M2;S19;HEURES_M2;"&gt;0.20833");SI(INDEX(usb_m2;(EQUIV(1;(DATE_M2=R19)*(CAUSE="cause 2")*(Poste_M2=S19);0));21)+1=NB.SI.ENS($R$2:R19;R19;$S$2:S19;S19)+1;SOMME.SI.ENS(Temps_d_arrêt;DATE_M2;R19;Poste_M2;S19;HEURES_M2;"&gt;0.20833");"")));"")</f>
        <v/>
      </c>
    </row>
    <row r="20" spans="1:23" x14ac:dyDescent="0.3">
      <c r="A20" t="str">
        <f t="shared" si="0"/>
        <v>144662.958587963</v>
      </c>
      <c r="B20" s="6">
        <v>1.3294191621812E+30</v>
      </c>
      <c r="C20" s="21">
        <v>44662.958587962959</v>
      </c>
      <c r="D20" t="s">
        <v>20</v>
      </c>
      <c r="E20" t="s">
        <v>21</v>
      </c>
      <c r="F20">
        <v>524288</v>
      </c>
      <c r="G20" t="s">
        <v>22</v>
      </c>
      <c r="H20" t="s">
        <v>23</v>
      </c>
      <c r="I20">
        <v>0</v>
      </c>
      <c r="J20" t="s">
        <v>24</v>
      </c>
      <c r="K20" t="s">
        <v>41</v>
      </c>
      <c r="L20">
        <v>6</v>
      </c>
      <c r="M20" t="s">
        <v>25</v>
      </c>
      <c r="N20">
        <v>33</v>
      </c>
      <c r="O20" t="s">
        <v>26</v>
      </c>
      <c r="P20">
        <v>192</v>
      </c>
      <c r="Q20" s="6">
        <f t="shared" si="1"/>
        <v>6.55</v>
      </c>
      <c r="R20" s="1">
        <f t="shared" si="2"/>
        <v>44662</v>
      </c>
      <c r="S20">
        <f t="shared" si="3"/>
        <v>5</v>
      </c>
      <c r="T20" s="36">
        <f>SI(J20="Cause 2";NB.SI.ENS(R$2:$R20;DATE_M2;S$2:$S20;Poste_M2;J$2:$J20;"Cause 2");0)</f>
        <v>0</v>
      </c>
      <c r="U20" s="44">
        <f t="shared" si="4"/>
        <v>0.95858796295942739</v>
      </c>
      <c r="V20" s="36">
        <f>NB.SI.ENS($R$2:R20;R20;$S$2:S20;S20)</f>
        <v>5</v>
      </c>
      <c r="W20" s="45" t="str">
        <f t="array" aca="1" ref="W20" ca="1">SIERREUR(SI(SIERREUR(INDEX(usb_m2;(EQUIV(1;(DATE_M2=R20)*(CAUSE="cause 2")*(Poste_M2=S20);0));21)+1=NB.SI.ENS($R$2:R20;R20;$S$2:S20;S20);"");"";SI(INDEX(usb_m2;(EQUIV(1;(DATE_M2=R20)*(CAUSE="cause 2")*(Poste_M2=S20);0));21)+1=NB.SI.ENS($R$2:R20;R20;$S$2:S20;S20)-1;SOMME.SI.ENS(Temps_d_arrêt;DATE_M2;R20;Poste_M2;S20;CHRONO_M2;"=0")-SOMME.SI.ENS(Temps_d_arrêt;DATE_M2;R20;Poste_M2;S20;HEURES_M2;"&gt;0.20833");SI(INDEX(usb_m2;(EQUIV(1;(DATE_M2=R20)*(CAUSE="cause 2")*(Poste_M2=S20);0));21)+1=NB.SI.ENS($R$2:R20;R20;$S$2:S20;S20)+1;SOMME.SI.ENS(Temps_d_arrêt;DATE_M2;R20;Poste_M2;S20;HEURES_M2;"&gt;0.20833");"")));"")</f>
        <v/>
      </c>
    </row>
    <row r="21" spans="1:23" x14ac:dyDescent="0.3">
      <c r="A21" t="str">
        <f t="shared" si="0"/>
        <v>144663.0038310185</v>
      </c>
      <c r="B21" s="27">
        <v>1.3294195530875E+30</v>
      </c>
      <c r="C21" s="21">
        <v>44663.003831018519</v>
      </c>
      <c r="D21" t="s">
        <v>20</v>
      </c>
      <c r="E21" t="s">
        <v>21</v>
      </c>
      <c r="F21">
        <v>524288</v>
      </c>
      <c r="G21" t="s">
        <v>22</v>
      </c>
      <c r="H21" t="s">
        <v>23</v>
      </c>
      <c r="I21">
        <v>0</v>
      </c>
      <c r="J21" t="s">
        <v>24</v>
      </c>
      <c r="K21" t="s">
        <v>41</v>
      </c>
      <c r="L21">
        <v>17</v>
      </c>
      <c r="M21" t="s">
        <v>25</v>
      </c>
      <c r="N21">
        <v>19</v>
      </c>
      <c r="O21" t="s">
        <v>26</v>
      </c>
      <c r="P21">
        <v>192</v>
      </c>
      <c r="Q21" s="6">
        <f t="shared" si="1"/>
        <v>17.316666666666666</v>
      </c>
      <c r="R21" s="1">
        <f t="shared" si="2"/>
        <v>44662</v>
      </c>
      <c r="S21">
        <f t="shared" si="3"/>
        <v>5</v>
      </c>
      <c r="T21" s="36">
        <f>SI(J21="Cause 2";NB.SI.ENS(R$2:$R21;DATE_M2;S$2:$S21;Poste_M2;J$2:$J21;"Cause 2");0)</f>
        <v>0</v>
      </c>
      <c r="U21" s="44">
        <f t="shared" si="4"/>
        <v>3.8310185191221535E-3</v>
      </c>
      <c r="V21" s="36">
        <f>NB.SI.ENS($R$2:R21;R21;$S$2:S21;S21)</f>
        <v>6</v>
      </c>
      <c r="W21" s="45" t="str">
        <f t="array" aca="1" ref="W21" ca="1">SIERREUR(SI(SIERREUR(INDEX(usb_m2;(EQUIV(1;(DATE_M2=R21)*(CAUSE="cause 2")*(Poste_M2=S21);0));21)+1=NB.SI.ENS($R$2:R21;R21;$S$2:S21;S21);"");"";SI(INDEX(usb_m2;(EQUIV(1;(DATE_M2=R21)*(CAUSE="cause 2")*(Poste_M2=S21);0));21)+1=NB.SI.ENS($R$2:R21;R21;$S$2:S21;S21)-1;SOMME.SI.ENS(Temps_d_arrêt;DATE_M2;R21;Poste_M2;S21;CHRONO_M2;"=0")-SOMME.SI.ENS(Temps_d_arrêt;DATE_M2;R21;Poste_M2;S21;HEURES_M2;"&gt;0.20833");SI(INDEX(usb_m2;(EQUIV(1;(DATE_M2=R21)*(CAUSE="cause 2")*(Poste_M2=S21);0));21)+1=NB.SI.ENS($R$2:R21;R21;$S$2:S21;S21)+1;SOMME.SI.ENS(Temps_d_arrêt;DATE_M2;R21;Poste_M2;S21;HEURES_M2;"&gt;0.20833");"")));"")</f>
        <v/>
      </c>
    </row>
    <row r="22" spans="1:23" x14ac:dyDescent="0.3">
      <c r="A22" t="str">
        <f t="shared" si="0"/>
        <v>144663.0154513889</v>
      </c>
      <c r="B22" s="6">
        <v>1.3294196534999999E+27</v>
      </c>
      <c r="C22" s="21">
        <v>44663.015451388892</v>
      </c>
      <c r="D22" t="s">
        <v>20</v>
      </c>
      <c r="E22" t="s">
        <v>21</v>
      </c>
      <c r="F22">
        <v>524288</v>
      </c>
      <c r="G22" t="s">
        <v>22</v>
      </c>
      <c r="H22" t="s">
        <v>23</v>
      </c>
      <c r="I22">
        <v>0</v>
      </c>
      <c r="J22" t="s">
        <v>24</v>
      </c>
      <c r="K22" t="s">
        <v>41</v>
      </c>
      <c r="L22">
        <v>3</v>
      </c>
      <c r="M22" t="s">
        <v>25</v>
      </c>
      <c r="N22">
        <v>50</v>
      </c>
      <c r="O22" t="s">
        <v>26</v>
      </c>
      <c r="P22">
        <v>192</v>
      </c>
      <c r="Q22" s="6">
        <f t="shared" si="1"/>
        <v>3.8333333333333335</v>
      </c>
      <c r="R22" s="1">
        <f t="shared" si="2"/>
        <v>44662</v>
      </c>
      <c r="S22">
        <f t="shared" si="3"/>
        <v>5</v>
      </c>
      <c r="T22" s="36">
        <f>SI(J22="Cause 2";NB.SI.ENS(R$2:$R22;DATE_M2;S$2:$S22;Poste_M2;J$2:$J22;"Cause 2");0)</f>
        <v>0</v>
      </c>
      <c r="U22" s="44">
        <f t="shared" si="4"/>
        <v>1.545138889196096E-2</v>
      </c>
      <c r="V22" s="36">
        <f>NB.SI.ENS($R$2:R22;R22;$S$2:S22;S22)</f>
        <v>7</v>
      </c>
      <c r="W22" s="45" t="str">
        <f t="array" aca="1" ref="W22" ca="1">SIERREUR(SI(SIERREUR(INDEX(usb_m2;(EQUIV(1;(DATE_M2=R22)*(CAUSE="cause 2")*(Poste_M2=S22);0));21)+1=NB.SI.ENS($R$2:R22;R22;$S$2:S22;S22);"");"";SI(INDEX(usb_m2;(EQUIV(1;(DATE_M2=R22)*(CAUSE="cause 2")*(Poste_M2=S22);0));21)+1=NB.SI.ENS($R$2:R22;R22;$S$2:S22;S22)-1;SOMME.SI.ENS(Temps_d_arrêt;DATE_M2;R22;Poste_M2;S22;CHRONO_M2;"=0")-SOMME.SI.ENS(Temps_d_arrêt;DATE_M2;R22;Poste_M2;S22;HEURES_M2;"&gt;0.20833");SI(INDEX(usb_m2;(EQUIV(1;(DATE_M2=R22)*(CAUSE="cause 2")*(Poste_M2=S22);0));21)+1=NB.SI.ENS($R$2:R22;R22;$S$2:S22;S22)+1;SOMME.SI.ENS(Temps_d_arrêt;DATE_M2;R22;Poste_M2;S22;HEURES_M2;"&gt;0.20833");"")));"")</f>
        <v/>
      </c>
    </row>
    <row r="23" spans="1:23" x14ac:dyDescent="0.3">
      <c r="A23" t="str">
        <f t="shared" si="0"/>
        <v>144663.0397569444</v>
      </c>
      <c r="B23" s="6">
        <v>1.3294198635468001E+30</v>
      </c>
      <c r="C23" s="21">
        <v>44663.039756944447</v>
      </c>
      <c r="D23" t="s">
        <v>20</v>
      </c>
      <c r="E23" t="s">
        <v>21</v>
      </c>
      <c r="F23">
        <v>524288</v>
      </c>
      <c r="G23" t="s">
        <v>22</v>
      </c>
      <c r="H23" t="s">
        <v>23</v>
      </c>
      <c r="I23">
        <v>0</v>
      </c>
      <c r="J23" t="s">
        <v>24</v>
      </c>
      <c r="K23" t="s">
        <v>41</v>
      </c>
      <c r="L23">
        <v>21</v>
      </c>
      <c r="M23" t="s">
        <v>25</v>
      </c>
      <c r="N23">
        <v>1</v>
      </c>
      <c r="O23" t="s">
        <v>26</v>
      </c>
      <c r="P23">
        <v>192</v>
      </c>
      <c r="Q23" s="6">
        <f t="shared" si="1"/>
        <v>21.016666666666666</v>
      </c>
      <c r="R23" s="1">
        <f t="shared" si="2"/>
        <v>44662</v>
      </c>
      <c r="S23">
        <f t="shared" si="3"/>
        <v>5</v>
      </c>
      <c r="T23" s="36">
        <f>SI(J23="Cause 2";NB.SI.ENS(R$2:$R23;DATE_M2;S$2:$S23;Poste_M2;J$2:$J23;"Cause 2");0)</f>
        <v>0</v>
      </c>
      <c r="U23" s="44">
        <f t="shared" si="4"/>
        <v>3.9756944446708076E-2</v>
      </c>
      <c r="V23" s="36">
        <f>NB.SI.ENS($R$2:R23;R23;$S$2:S23;S23)</f>
        <v>8</v>
      </c>
      <c r="W23" s="45" t="str">
        <f t="array" aca="1" ref="W23" ca="1">SIERREUR(SI(SIERREUR(INDEX(usb_m2;(EQUIV(1;(DATE_M2=R23)*(CAUSE="cause 2")*(Poste_M2=S23);0));21)+1=NB.SI.ENS($R$2:R23;R23;$S$2:S23;S23);"");"";SI(INDEX(usb_m2;(EQUIV(1;(DATE_M2=R23)*(CAUSE="cause 2")*(Poste_M2=S23);0));21)+1=NB.SI.ENS($R$2:R23;R23;$S$2:S23;S23)-1;SOMME.SI.ENS(Temps_d_arrêt;DATE_M2;R23;Poste_M2;S23;CHRONO_M2;"=0")-SOMME.SI.ENS(Temps_d_arrêt;DATE_M2;R23;Poste_M2;S23;HEURES_M2;"&gt;0.20833");SI(INDEX(usb_m2;(EQUIV(1;(DATE_M2=R23)*(CAUSE="cause 2")*(Poste_M2=S23);0));21)+1=NB.SI.ENS($R$2:R23;R23;$S$2:S23;S23)+1;SOMME.SI.ENS(Temps_d_arrêt;DATE_M2;R23;Poste_M2;S23;HEURES_M2;"&gt;0.20833");"")));"")</f>
        <v/>
      </c>
    </row>
    <row r="24" spans="1:23" x14ac:dyDescent="0.3">
      <c r="A24" t="str">
        <f t="shared" si="0"/>
        <v>144663.0552199074</v>
      </c>
      <c r="B24" s="6">
        <v>1.3294199971467999E+30</v>
      </c>
      <c r="C24" s="21">
        <v>44663.055219907408</v>
      </c>
      <c r="D24" t="s">
        <v>20</v>
      </c>
      <c r="E24" t="s">
        <v>21</v>
      </c>
      <c r="F24">
        <v>524288</v>
      </c>
      <c r="G24" t="s">
        <v>22</v>
      </c>
      <c r="H24" t="s">
        <v>23</v>
      </c>
      <c r="I24">
        <v>0</v>
      </c>
      <c r="J24" t="s">
        <v>24</v>
      </c>
      <c r="K24" t="s">
        <v>41</v>
      </c>
      <c r="L24">
        <v>7</v>
      </c>
      <c r="M24" t="s">
        <v>25</v>
      </c>
      <c r="N24">
        <v>25</v>
      </c>
      <c r="O24" t="s">
        <v>26</v>
      </c>
      <c r="P24">
        <v>192</v>
      </c>
      <c r="Q24" s="6">
        <f t="shared" si="1"/>
        <v>7.416666666666667</v>
      </c>
      <c r="R24" s="1">
        <f t="shared" si="2"/>
        <v>44662</v>
      </c>
      <c r="S24">
        <f t="shared" si="3"/>
        <v>5</v>
      </c>
      <c r="T24" s="36">
        <f>SI(J24="Cause 2";NB.SI.ENS(R$2:$R24;DATE_M2;S$2:$S24;Poste_M2;J$2:$J24;"Cause 2");0)</f>
        <v>0</v>
      </c>
      <c r="U24" s="44">
        <f t="shared" si="4"/>
        <v>5.521990740817273E-2</v>
      </c>
      <c r="V24" s="36">
        <f>NB.SI.ENS($R$2:R24;R24;$S$2:S24;S24)</f>
        <v>9</v>
      </c>
      <c r="W24" s="45" t="str">
        <f t="array" aca="1" ref="W24" ca="1">SIERREUR(SI(SIERREUR(INDEX(usb_m2;(EQUIV(1;(DATE_M2=R24)*(CAUSE="cause 2")*(Poste_M2=S24);0));21)+1=NB.SI.ENS($R$2:R24;R24;$S$2:S24;S24);"");"";SI(INDEX(usb_m2;(EQUIV(1;(DATE_M2=R24)*(CAUSE="cause 2")*(Poste_M2=S24);0));21)+1=NB.SI.ENS($R$2:R24;R24;$S$2:S24;S24)-1;SOMME.SI.ENS(Temps_d_arrêt;DATE_M2;R24;Poste_M2;S24;CHRONO_M2;"=0")-SOMME.SI.ENS(Temps_d_arrêt;DATE_M2;R24;Poste_M2;S24;HEURES_M2;"&gt;0.20833");SI(INDEX(usb_m2;(EQUIV(1;(DATE_M2=R24)*(CAUSE="cause 2")*(Poste_M2=S24);0));21)+1=NB.SI.ENS($R$2:R24;R24;$S$2:S24;S24)+1;SOMME.SI.ENS(Temps_d_arrêt;DATE_M2;R24;Poste_M2;S24;HEURES_M2;"&gt;0.20833");"")));"")</f>
        <v/>
      </c>
    </row>
    <row r="25" spans="1:23" x14ac:dyDescent="0.3">
      <c r="A25" t="str">
        <f t="shared" si="0"/>
        <v>144663.0625462963</v>
      </c>
      <c r="B25" s="6">
        <v>1.3294200604468E+30</v>
      </c>
      <c r="C25" s="21">
        <v>44663.0625462963</v>
      </c>
      <c r="D25" t="s">
        <v>20</v>
      </c>
      <c r="E25" t="s">
        <v>21</v>
      </c>
      <c r="F25">
        <v>524288</v>
      </c>
      <c r="G25" t="s">
        <v>22</v>
      </c>
      <c r="H25" t="s">
        <v>23</v>
      </c>
      <c r="I25">
        <v>0</v>
      </c>
      <c r="J25" t="s">
        <v>27</v>
      </c>
      <c r="K25" t="s">
        <v>41</v>
      </c>
      <c r="L25">
        <v>4</v>
      </c>
      <c r="M25" t="s">
        <v>25</v>
      </c>
      <c r="N25">
        <v>56</v>
      </c>
      <c r="O25" t="s">
        <v>26</v>
      </c>
      <c r="P25">
        <v>192</v>
      </c>
      <c r="Q25" s="6">
        <f t="shared" si="1"/>
        <v>4.9333333333333336</v>
      </c>
      <c r="R25" s="1">
        <f t="shared" si="2"/>
        <v>44662</v>
      </c>
      <c r="S25">
        <f t="shared" si="3"/>
        <v>5</v>
      </c>
      <c r="T25" s="36">
        <f>SI(J25="Cause 2";NB.SI.ENS(R$2:$R25;DATE_M2;S$2:$S25;Poste_M2;J$2:$J25;"Cause 2");0)</f>
        <v>0</v>
      </c>
      <c r="U25" s="44">
        <f t="shared" si="4"/>
        <v>6.2546296299842652E-2</v>
      </c>
      <c r="V25" s="36">
        <f>NB.SI.ENS($R$2:R25;R25;$S$2:S25;S25)</f>
        <v>10</v>
      </c>
      <c r="W25" s="45" t="str">
        <f t="array" aca="1" ref="W25" ca="1">SIERREUR(SI(SIERREUR(INDEX(usb_m2;(EQUIV(1;(DATE_M2=R25)*(CAUSE="cause 2")*(Poste_M2=S25);0));21)+1=NB.SI.ENS($R$2:R25;R25;$S$2:S25;S25);"");"";SI(INDEX(usb_m2;(EQUIV(1;(DATE_M2=R25)*(CAUSE="cause 2")*(Poste_M2=S25);0));21)+1=NB.SI.ENS($R$2:R25;R25;$S$2:S25;S25)-1;SOMME.SI.ENS(Temps_d_arrêt;DATE_M2;R25;Poste_M2;S25;CHRONO_M2;"=0")-SOMME.SI.ENS(Temps_d_arrêt;DATE_M2;R25;Poste_M2;S25;HEURES_M2;"&gt;0.20833");SI(INDEX(usb_m2;(EQUIV(1;(DATE_M2=R25)*(CAUSE="cause 2")*(Poste_M2=S25);0));21)+1=NB.SI.ENS($R$2:R25;R25;$S$2:S25;S25)+1;SOMME.SI.ENS(Temps_d_arrêt;DATE_M2;R25;Poste_M2;S25;HEURES_M2;"&gt;0.20833");"")));"")</f>
        <v/>
      </c>
    </row>
    <row r="26" spans="1:23" x14ac:dyDescent="0.3">
      <c r="A26" t="str">
        <f t="shared" si="0"/>
        <v>144663.0754629629</v>
      </c>
      <c r="B26" s="6">
        <v>1.3294201720468001E+30</v>
      </c>
      <c r="C26" s="21">
        <v>44663.075462962966</v>
      </c>
      <c r="D26" t="s">
        <v>20</v>
      </c>
      <c r="E26" t="s">
        <v>21</v>
      </c>
      <c r="F26">
        <v>524288</v>
      </c>
      <c r="G26" t="s">
        <v>22</v>
      </c>
      <c r="H26" t="s">
        <v>23</v>
      </c>
      <c r="I26">
        <v>0</v>
      </c>
      <c r="J26" t="s">
        <v>27</v>
      </c>
      <c r="K26" t="s">
        <v>41</v>
      </c>
      <c r="L26">
        <v>9</v>
      </c>
      <c r="M26" t="s">
        <v>25</v>
      </c>
      <c r="N26">
        <v>9</v>
      </c>
      <c r="O26" t="s">
        <v>26</v>
      </c>
      <c r="P26">
        <v>192</v>
      </c>
      <c r="Q26" s="6">
        <f t="shared" si="1"/>
        <v>9.15</v>
      </c>
      <c r="R26" s="1">
        <f t="shared" si="2"/>
        <v>44662</v>
      </c>
      <c r="S26">
        <f t="shared" si="3"/>
        <v>5</v>
      </c>
      <c r="T26" s="36">
        <f>SI(J26="Cause 2";NB.SI.ENS(R$2:$R26;DATE_M2;S$2:$S26;Poste_M2;J$2:$J26;"Cause 2");0)</f>
        <v>0</v>
      </c>
      <c r="U26" s="44">
        <f t="shared" si="4"/>
        <v>7.5462962966412306E-2</v>
      </c>
      <c r="V26" s="36">
        <f>NB.SI.ENS($R$2:R26;R26;$S$2:S26;S26)</f>
        <v>11</v>
      </c>
      <c r="W26" s="45">
        <f t="array" aca="1" ref="W26" ca="1">SIERREUR(SI(SIERREUR(INDEX(usb_m2;(EQUIV(1;(DATE_M2=R26)*(CAUSE="cause 2")*(Poste_M2=S26);0));21)+1=NB.SI.ENS($R$2:R26;R26;$S$2:S26;S26);"");"";SI(INDEX(usb_m2;(EQUIV(1;(DATE_M2=R26)*(CAUSE="cause 2")*(Poste_M2=S26);0));21)+1=NB.SI.ENS($R$2:R26;R26;$S$2:S26;S26)-1;SOMME.SI.ENS(Temps_d_arrêt;DATE_M2;R26;Poste_M2;S26;CHRONO_M2;"=0")-SOMME.SI.ENS(Temps_d_arrêt;DATE_M2;R26;Poste_M2;S26;HEURES_M2;"&gt;0.20833");SI(INDEX(usb_m2;(EQUIV(1;(DATE_M2=R26)*(CAUSE="cause 2")*(Poste_M2=S26);0));21)+1=NB.SI.ENS($R$2:R26;R26;$S$2:S26;S26)+1;SOMME.SI.ENS(Temps_d_arrêt;DATE_M2;R26;Poste_M2;S26;HEURES_M2;"&gt;0.20833");"")));"")</f>
        <v>55.05</v>
      </c>
    </row>
    <row r="27" spans="1:23" x14ac:dyDescent="0.3">
      <c r="A27" t="str">
        <f t="shared" si="0"/>
        <v>144663.1759259259</v>
      </c>
      <c r="B27" s="6">
        <v>1.3294210400125001E+30</v>
      </c>
      <c r="C27" s="21">
        <v>44663.175925925927</v>
      </c>
      <c r="D27" t="s">
        <v>20</v>
      </c>
      <c r="E27" t="s">
        <v>21</v>
      </c>
      <c r="F27">
        <v>524288</v>
      </c>
      <c r="G27" t="s">
        <v>22</v>
      </c>
      <c r="H27" t="s">
        <v>23</v>
      </c>
      <c r="I27">
        <v>0</v>
      </c>
      <c r="J27" t="s">
        <v>30</v>
      </c>
      <c r="K27" t="s">
        <v>41</v>
      </c>
      <c r="L27">
        <v>137</v>
      </c>
      <c r="M27" t="s">
        <v>25</v>
      </c>
      <c r="N27">
        <v>44</v>
      </c>
      <c r="O27" t="s">
        <v>26</v>
      </c>
      <c r="P27">
        <v>192</v>
      </c>
      <c r="Q27" s="6">
        <f t="shared" si="1"/>
        <v>137.73333333333332</v>
      </c>
      <c r="R27" s="1">
        <f t="shared" si="2"/>
        <v>44662</v>
      </c>
      <c r="S27">
        <f t="shared" si="3"/>
        <v>5</v>
      </c>
      <c r="T27" s="36">
        <f ca="1">SI(J27="Cause 2";NB.SI.ENS(R$2:$R27;DATE_M2;S$2:$S27;Poste_M2;J$2:$J27;"Cause 2");0)</f>
        <v>1</v>
      </c>
      <c r="U27" s="44">
        <f t="shared" si="4"/>
        <v>0.17592592592700385</v>
      </c>
      <c r="V27" s="36">
        <f>NB.SI.ENS($R$2:R27;R27;$S$2:S27;S27)</f>
        <v>12</v>
      </c>
      <c r="W27" s="45" t="str">
        <f t="array" aca="1" ref="W27" ca="1">SIERREUR(SI(SIERREUR(INDEX(usb_m2;(EQUIV(1;(DATE_M2=R27)*(CAUSE="cause 2")*(Poste_M2=S27);0));21)+1=NB.SI.ENS($R$2:R27;R27;$S$2:S27;S27);"");"";SI(INDEX(usb_m2;(EQUIV(1;(DATE_M2=R27)*(CAUSE="cause 2")*(Poste_M2=S27);0));21)+1=NB.SI.ENS($R$2:R27;R27;$S$2:S27;S27)-1;SOMME.SI.ENS(Temps_d_arrêt;DATE_M2;R27;Poste_M2;S27;CHRONO_M2;"=0")-SOMME.SI.ENS(Temps_d_arrêt;DATE_M2;R27;Poste_M2;S27;HEURES_M2;"&gt;0.20833");SI(INDEX(usb_m2;(EQUIV(1;(DATE_M2=R27)*(CAUSE="cause 2")*(Poste_M2=S27);0));21)+1=NB.SI.ENS($R$2:R27;R27;$S$2:S27;S27)+1;SOMME.SI.ENS(Temps_d_arrêt;DATE_M2;R27;Poste_M2;S27;HEURES_M2;"&gt;0.20833");"")));"")</f>
        <v/>
      </c>
    </row>
    <row r="28" spans="1:23" x14ac:dyDescent="0.3">
      <c r="C28" s="21"/>
      <c r="Q28" s="6"/>
      <c r="R28" s="1"/>
      <c r="T28" s="36"/>
      <c r="U28" s="44"/>
      <c r="V28" s="36"/>
      <c r="W28" s="45"/>
    </row>
    <row r="29" spans="1:23" x14ac:dyDescent="0.3">
      <c r="C29" s="21"/>
      <c r="Q29" s="6"/>
      <c r="R29" s="1"/>
      <c r="T29" s="36"/>
      <c r="U29" s="44"/>
      <c r="V29" s="36"/>
      <c r="W29" s="45"/>
    </row>
    <row r="30" spans="1:23" x14ac:dyDescent="0.3">
      <c r="C30" s="21"/>
      <c r="Q30" s="6"/>
      <c r="R30" s="1"/>
      <c r="T30" s="36"/>
      <c r="U30" s="44"/>
      <c r="V30" s="36"/>
      <c r="W30" s="45"/>
    </row>
    <row r="31" spans="1:23" x14ac:dyDescent="0.3">
      <c r="B31" s="28"/>
      <c r="C31" s="21"/>
      <c r="D31" s="11"/>
      <c r="J31" s="12"/>
      <c r="L31" s="12"/>
      <c r="M31" s="12"/>
      <c r="N31" s="12"/>
      <c r="O31" s="12"/>
      <c r="P31" s="12"/>
      <c r="Q31" s="6"/>
      <c r="R31" s="1"/>
      <c r="T31" s="36"/>
      <c r="U31" s="44"/>
      <c r="V31" s="36"/>
      <c r="W31" s="45"/>
    </row>
    <row r="32" spans="1:23" x14ac:dyDescent="0.3">
      <c r="C32" s="21"/>
      <c r="Q32" s="6"/>
      <c r="R32" s="1"/>
      <c r="T32" s="36"/>
      <c r="U32" s="44"/>
      <c r="V32" s="36"/>
      <c r="W32" s="45"/>
    </row>
    <row r="33" spans="3:23" x14ac:dyDescent="0.3">
      <c r="C33" s="21"/>
      <c r="Q33" s="6"/>
      <c r="R33" s="1"/>
      <c r="T33" s="36"/>
      <c r="U33" s="44"/>
      <c r="V33" s="36"/>
      <c r="W33" s="45"/>
    </row>
    <row r="34" spans="3:23" x14ac:dyDescent="0.3">
      <c r="C34" s="21"/>
      <c r="Q34" s="6"/>
      <c r="R34" s="1"/>
      <c r="T34" s="36"/>
      <c r="U34" s="44"/>
      <c r="V34" s="36"/>
      <c r="W34" s="45"/>
    </row>
    <row r="35" spans="3:23" x14ac:dyDescent="0.3">
      <c r="C35" s="21"/>
      <c r="Q35" s="6"/>
      <c r="R35" s="1"/>
      <c r="T35" s="36"/>
      <c r="U35" s="44"/>
      <c r="V35" s="36"/>
      <c r="W35" s="45"/>
    </row>
    <row r="36" spans="3:23" x14ac:dyDescent="0.3">
      <c r="C36" s="21"/>
      <c r="Q36" s="6"/>
      <c r="R36" s="1"/>
      <c r="T36" s="36"/>
      <c r="U36" s="44"/>
      <c r="V36" s="36"/>
      <c r="W36" s="45"/>
    </row>
    <row r="37" spans="3:23" x14ac:dyDescent="0.3">
      <c r="C37" s="21"/>
      <c r="Q37" s="6"/>
      <c r="R37" s="1"/>
      <c r="T37" s="36"/>
      <c r="U37" s="44"/>
      <c r="V37" s="36"/>
      <c r="W37" s="45"/>
    </row>
    <row r="38" spans="3:23" x14ac:dyDescent="0.3">
      <c r="C38" s="21"/>
      <c r="Q38" s="6"/>
      <c r="R38" s="1"/>
      <c r="T38" s="36"/>
      <c r="U38" s="44"/>
      <c r="V38" s="36"/>
      <c r="W38" s="45"/>
    </row>
    <row r="39" spans="3:23" x14ac:dyDescent="0.3">
      <c r="C39" s="21"/>
      <c r="Q39" s="6"/>
      <c r="R39" s="1"/>
      <c r="T39" s="36"/>
      <c r="U39" s="44"/>
      <c r="V39" s="36"/>
      <c r="W39" s="45"/>
    </row>
    <row r="40" spans="3:23" x14ac:dyDescent="0.3">
      <c r="C40" s="21"/>
      <c r="Q40" s="6"/>
      <c r="R40" s="1"/>
      <c r="T40" s="36"/>
      <c r="U40" s="44"/>
      <c r="V40" s="36"/>
      <c r="W40" s="45"/>
    </row>
    <row r="41" spans="3:23" x14ac:dyDescent="0.3">
      <c r="C41" s="21"/>
      <c r="Q41" s="6"/>
      <c r="R41" s="1"/>
      <c r="T41" s="36"/>
      <c r="U41" s="44"/>
      <c r="V41" s="36"/>
      <c r="W41" s="45"/>
    </row>
    <row r="42" spans="3:23" x14ac:dyDescent="0.3">
      <c r="C42" s="21"/>
      <c r="Q42" s="6"/>
      <c r="R42" s="1"/>
      <c r="T42" s="36"/>
      <c r="U42" s="44"/>
      <c r="V42" s="36"/>
      <c r="W42" s="45"/>
    </row>
    <row r="43" spans="3:23" x14ac:dyDescent="0.3">
      <c r="C43" s="21"/>
      <c r="Q43" s="6"/>
      <c r="R43" s="1"/>
      <c r="T43" s="36"/>
      <c r="U43" s="44"/>
      <c r="V43" s="36"/>
      <c r="W43" s="45"/>
    </row>
    <row r="44" spans="3:23" x14ac:dyDescent="0.3">
      <c r="C44" s="21"/>
      <c r="Q44" s="6"/>
      <c r="R44" s="1"/>
      <c r="T44" s="36"/>
      <c r="U44" s="44"/>
      <c r="V44" s="36"/>
      <c r="W44" s="45"/>
    </row>
    <row r="45" spans="3:23" x14ac:dyDescent="0.3">
      <c r="C45" s="21"/>
      <c r="Q45" s="6"/>
      <c r="R45" s="1"/>
      <c r="T45" s="36"/>
      <c r="U45" s="44"/>
      <c r="V45" s="36"/>
      <c r="W45" s="45"/>
    </row>
    <row r="46" spans="3:23" x14ac:dyDescent="0.3">
      <c r="C46" s="21"/>
      <c r="Q46" s="6"/>
      <c r="R46" s="1"/>
      <c r="T46" s="36"/>
      <c r="U46" s="44"/>
      <c r="V46" s="36"/>
      <c r="W46" s="45"/>
    </row>
    <row r="47" spans="3:23" x14ac:dyDescent="0.3">
      <c r="C47" s="21"/>
      <c r="Q47" s="6"/>
      <c r="R47" s="1"/>
      <c r="T47" s="36"/>
      <c r="U47" s="44"/>
      <c r="V47" s="36"/>
      <c r="W47" s="45"/>
    </row>
    <row r="48" spans="3:23" x14ac:dyDescent="0.3">
      <c r="C48" s="21"/>
      <c r="Q48" s="6"/>
      <c r="R48" s="1"/>
      <c r="T48" s="36"/>
      <c r="U48" s="44"/>
      <c r="V48" s="36"/>
      <c r="W48" s="45"/>
    </row>
    <row r="49" spans="3:23" x14ac:dyDescent="0.3">
      <c r="C49" s="21"/>
      <c r="Q49" s="6"/>
      <c r="R49" s="1"/>
      <c r="T49" s="36"/>
      <c r="U49" s="44"/>
      <c r="V49" s="36"/>
      <c r="W49" s="45"/>
    </row>
    <row r="50" spans="3:23" x14ac:dyDescent="0.3">
      <c r="C50" s="21"/>
      <c r="Q50" s="6"/>
      <c r="R50" s="1"/>
      <c r="T50" s="36"/>
      <c r="U50" s="44"/>
      <c r="V50" s="36"/>
      <c r="W50" s="45"/>
    </row>
    <row r="51" spans="3:23" x14ac:dyDescent="0.3">
      <c r="C51" s="21"/>
      <c r="Q51" s="6"/>
      <c r="R51" s="1"/>
      <c r="T51" s="36"/>
      <c r="U51" s="44"/>
      <c r="V51" s="36"/>
      <c r="W51" s="45"/>
    </row>
    <row r="52" spans="3:23" x14ac:dyDescent="0.3">
      <c r="C52" s="21"/>
      <c r="Q52" s="6"/>
      <c r="R52" s="1"/>
      <c r="T52" s="36"/>
      <c r="U52" s="44"/>
      <c r="V52" s="36"/>
      <c r="W52" s="45"/>
    </row>
    <row r="53" spans="3:23" x14ac:dyDescent="0.3">
      <c r="C53" s="21"/>
      <c r="Q53" s="6"/>
      <c r="R53" s="1"/>
      <c r="T53" s="36"/>
      <c r="U53" s="44"/>
      <c r="V53" s="36"/>
      <c r="W53" s="45"/>
    </row>
    <row r="54" spans="3:23" x14ac:dyDescent="0.3">
      <c r="C54" s="21"/>
      <c r="Q54" s="6"/>
      <c r="R54" s="1"/>
      <c r="T54" s="36"/>
      <c r="U54" s="44"/>
      <c r="V54" s="36"/>
      <c r="W54" s="45"/>
    </row>
    <row r="55" spans="3:23" x14ac:dyDescent="0.3">
      <c r="C55" s="21"/>
      <c r="Q55" s="6"/>
      <c r="R55" s="1"/>
      <c r="T55" s="36"/>
      <c r="U55" s="44"/>
      <c r="V55" s="36"/>
      <c r="W55" s="45"/>
    </row>
    <row r="56" spans="3:23" x14ac:dyDescent="0.3">
      <c r="C56" s="21"/>
      <c r="Q56" s="6"/>
      <c r="R56" s="1"/>
      <c r="T56" s="36"/>
      <c r="U56" s="44"/>
      <c r="V56" s="36"/>
      <c r="W56" s="45"/>
    </row>
    <row r="57" spans="3:23" x14ac:dyDescent="0.3">
      <c r="C57" s="21"/>
      <c r="Q57" s="6"/>
      <c r="R57" s="1"/>
      <c r="T57" s="36"/>
      <c r="U57" s="44"/>
      <c r="V57" s="36"/>
      <c r="W57" s="45"/>
    </row>
    <row r="58" spans="3:23" x14ac:dyDescent="0.3">
      <c r="C58" s="21"/>
      <c r="Q58" s="6"/>
      <c r="R58" s="1"/>
      <c r="T58" s="36"/>
      <c r="U58" s="44"/>
      <c r="V58" s="36"/>
      <c r="W58" s="45"/>
    </row>
    <row r="59" spans="3:23" x14ac:dyDescent="0.3">
      <c r="C59" s="21"/>
      <c r="Q59" s="6"/>
      <c r="R59" s="1"/>
      <c r="T59" s="36"/>
      <c r="U59" s="44"/>
      <c r="V59" s="36"/>
      <c r="W59" s="45"/>
    </row>
    <row r="60" spans="3:23" x14ac:dyDescent="0.3">
      <c r="C60" s="21"/>
      <c r="Q60" s="6"/>
      <c r="R60" s="1"/>
      <c r="T60" s="36"/>
      <c r="U60" s="44"/>
      <c r="V60" s="36"/>
      <c r="W60" s="45"/>
    </row>
    <row r="61" spans="3:23" x14ac:dyDescent="0.3">
      <c r="C61" s="21"/>
      <c r="Q61" s="6"/>
      <c r="R61" s="1"/>
      <c r="T61" s="36"/>
      <c r="U61" s="44"/>
      <c r="V61" s="36"/>
      <c r="W61" s="45"/>
    </row>
    <row r="62" spans="3:23" x14ac:dyDescent="0.3">
      <c r="C62" s="21"/>
      <c r="Q62" s="6"/>
      <c r="R62" s="1"/>
      <c r="T62" s="36"/>
      <c r="U62" s="44"/>
      <c r="V62" s="36"/>
      <c r="W62" s="45"/>
    </row>
    <row r="63" spans="3:23" x14ac:dyDescent="0.3">
      <c r="C63" s="21"/>
      <c r="Q63" s="6"/>
      <c r="R63" s="1"/>
      <c r="T63" s="36"/>
      <c r="U63" s="44"/>
      <c r="V63" s="36"/>
      <c r="W63" s="45"/>
    </row>
    <row r="64" spans="3:23" x14ac:dyDescent="0.3">
      <c r="C64" s="21"/>
      <c r="Q64" s="6"/>
      <c r="R64" s="1"/>
      <c r="T64" s="36"/>
      <c r="U64" s="44"/>
      <c r="V64" s="36"/>
      <c r="W64" s="45"/>
    </row>
    <row r="65" spans="3:23" x14ac:dyDescent="0.3">
      <c r="C65" s="21"/>
      <c r="Q65" s="6"/>
      <c r="R65" s="1"/>
      <c r="T65" s="36"/>
      <c r="U65" s="44"/>
      <c r="V65" s="36"/>
      <c r="W65" s="45"/>
    </row>
    <row r="66" spans="3:23" x14ac:dyDescent="0.3">
      <c r="C66" s="21"/>
      <c r="Q66" s="6"/>
      <c r="R66" s="1"/>
      <c r="T66" s="36"/>
      <c r="U66" s="44"/>
      <c r="V66" s="36"/>
      <c r="W66" s="45"/>
    </row>
    <row r="67" spans="3:23" x14ac:dyDescent="0.3">
      <c r="C67" s="21"/>
      <c r="Q67" s="6"/>
      <c r="R67" s="1"/>
      <c r="T67" s="36"/>
      <c r="U67" s="44"/>
      <c r="V67" s="36"/>
      <c r="W67" s="45"/>
    </row>
    <row r="68" spans="3:23" x14ac:dyDescent="0.3">
      <c r="C68" s="21"/>
      <c r="Q68" s="6"/>
      <c r="R68" s="1"/>
      <c r="T68" s="36"/>
      <c r="U68" s="44"/>
      <c r="V68" s="36"/>
      <c r="W68" s="45"/>
    </row>
    <row r="69" spans="3:23" x14ac:dyDescent="0.3">
      <c r="C69" s="21"/>
      <c r="Q69" s="6"/>
      <c r="R69" s="1"/>
      <c r="T69" s="36"/>
      <c r="U69" s="44"/>
      <c r="V69" s="36"/>
      <c r="W69" s="45"/>
    </row>
    <row r="70" spans="3:23" x14ac:dyDescent="0.3">
      <c r="C70" s="21"/>
      <c r="Q70" s="6"/>
      <c r="R70" s="1"/>
      <c r="T70" s="36"/>
      <c r="U70" s="44"/>
      <c r="V70" s="36"/>
      <c r="W70" s="45"/>
    </row>
    <row r="71" spans="3:23" x14ac:dyDescent="0.3">
      <c r="C71" s="21"/>
      <c r="Q71" s="6"/>
      <c r="R71" s="1"/>
      <c r="T71" s="36"/>
      <c r="U71" s="44"/>
      <c r="V71" s="36"/>
      <c r="W71" s="45"/>
    </row>
    <row r="72" spans="3:23" x14ac:dyDescent="0.3">
      <c r="C72" s="21"/>
      <c r="Q72" s="6"/>
      <c r="R72" s="1"/>
      <c r="T72" s="36"/>
      <c r="U72" s="44"/>
      <c r="V72" s="36"/>
      <c r="W72" s="45"/>
    </row>
    <row r="73" spans="3:23" x14ac:dyDescent="0.3">
      <c r="C73" s="21"/>
      <c r="Q73" s="6"/>
      <c r="R73" s="1"/>
      <c r="T73" s="36"/>
      <c r="U73" s="44"/>
      <c r="V73" s="36"/>
      <c r="W73" s="45"/>
    </row>
    <row r="74" spans="3:23" x14ac:dyDescent="0.3">
      <c r="C74" s="21"/>
      <c r="Q74" s="6"/>
      <c r="R74" s="1"/>
      <c r="T74" s="36"/>
      <c r="U74" s="44"/>
      <c r="V74" s="36"/>
      <c r="W74" s="45"/>
    </row>
    <row r="75" spans="3:23" x14ac:dyDescent="0.3">
      <c r="C75" s="21"/>
      <c r="Q75" s="6"/>
      <c r="R75" s="1"/>
      <c r="T75" s="36"/>
      <c r="U75" s="44"/>
      <c r="V75" s="36"/>
      <c r="W75" s="45"/>
    </row>
    <row r="76" spans="3:23" x14ac:dyDescent="0.3">
      <c r="C76" s="21"/>
      <c r="Q76" s="6"/>
      <c r="R76" s="1"/>
      <c r="T76" s="36"/>
      <c r="U76" s="44"/>
      <c r="V76" s="36"/>
      <c r="W76" s="45"/>
    </row>
    <row r="77" spans="3:23" x14ac:dyDescent="0.3">
      <c r="C77" s="21"/>
      <c r="Q77" s="6"/>
      <c r="R77" s="1"/>
      <c r="T77" s="36"/>
      <c r="U77" s="44"/>
      <c r="V77" s="36"/>
      <c r="W77" s="45"/>
    </row>
    <row r="78" spans="3:23" x14ac:dyDescent="0.3">
      <c r="C78" s="21"/>
      <c r="Q78" s="6"/>
      <c r="R78" s="1"/>
      <c r="T78" s="36"/>
      <c r="U78" s="44"/>
      <c r="V78" s="36"/>
      <c r="W78" s="45"/>
    </row>
    <row r="79" spans="3:23" x14ac:dyDescent="0.3">
      <c r="C79" s="21"/>
      <c r="Q79" s="6"/>
      <c r="R79" s="1"/>
      <c r="T79" s="36"/>
      <c r="U79" s="44"/>
      <c r="V79" s="36"/>
      <c r="W79" s="45"/>
    </row>
    <row r="80" spans="3:23" x14ac:dyDescent="0.3">
      <c r="C80" s="21"/>
      <c r="Q80" s="6"/>
      <c r="R80" s="1"/>
      <c r="T80" s="36"/>
      <c r="U80" s="44"/>
      <c r="V80" s="36"/>
      <c r="W80" s="45"/>
    </row>
    <row r="81" spans="3:23" x14ac:dyDescent="0.3">
      <c r="C81" s="21"/>
      <c r="Q81" s="6"/>
      <c r="R81" s="1"/>
      <c r="T81" s="36"/>
      <c r="U81" s="44"/>
      <c r="V81" s="36"/>
      <c r="W81" s="45"/>
    </row>
    <row r="82" spans="3:23" x14ac:dyDescent="0.3">
      <c r="C82" s="21"/>
      <c r="Q82" s="6"/>
      <c r="R82" s="1"/>
      <c r="T82" s="36"/>
      <c r="U82" s="44"/>
      <c r="V82" s="36"/>
      <c r="W82" s="45"/>
    </row>
    <row r="83" spans="3:23" x14ac:dyDescent="0.3">
      <c r="C83" s="21"/>
      <c r="Q83" s="6"/>
      <c r="R83" s="1"/>
      <c r="T83" s="36"/>
      <c r="U83" s="44"/>
      <c r="V83" s="36"/>
      <c r="W83" s="45"/>
    </row>
    <row r="84" spans="3:23" x14ac:dyDescent="0.3">
      <c r="C84" s="21"/>
      <c r="Q84" s="6"/>
      <c r="R84" s="1"/>
      <c r="T84" s="36"/>
      <c r="U84" s="44"/>
      <c r="V84" s="36"/>
      <c r="W84" s="45"/>
    </row>
    <row r="85" spans="3:23" x14ac:dyDescent="0.3">
      <c r="C85" s="21"/>
      <c r="Q85" s="6"/>
      <c r="R85" s="1"/>
      <c r="T85" s="36"/>
      <c r="U85" s="44"/>
      <c r="V85" s="36"/>
      <c r="W85" s="45"/>
    </row>
    <row r="86" spans="3:23" x14ac:dyDescent="0.3">
      <c r="C86" s="21"/>
      <c r="Q86" s="6"/>
      <c r="R86" s="1"/>
      <c r="T86" s="36"/>
      <c r="U86" s="44"/>
      <c r="V86" s="36"/>
      <c r="W86" s="45"/>
    </row>
    <row r="87" spans="3:23" x14ac:dyDescent="0.3">
      <c r="C87" s="21"/>
      <c r="Q87" s="6"/>
      <c r="R87" s="1"/>
      <c r="T87" s="36"/>
      <c r="U87" s="44"/>
      <c r="V87" s="36"/>
      <c r="W87" s="45"/>
    </row>
    <row r="88" spans="3:23" x14ac:dyDescent="0.3">
      <c r="C88" s="21"/>
      <c r="Q88" s="6"/>
      <c r="R88" s="1"/>
      <c r="T88" s="36"/>
      <c r="U88" s="44"/>
      <c r="V88" s="36"/>
      <c r="W88" s="45"/>
    </row>
    <row r="89" spans="3:23" x14ac:dyDescent="0.3">
      <c r="C89" s="21"/>
      <c r="Q89" s="6"/>
      <c r="R89" s="1"/>
      <c r="T89" s="36"/>
      <c r="U89" s="44"/>
      <c r="V89" s="36"/>
      <c r="W89" s="45"/>
    </row>
    <row r="90" spans="3:23" x14ac:dyDescent="0.3">
      <c r="C90" s="21"/>
      <c r="Q90" s="6"/>
      <c r="R90" s="1"/>
      <c r="T90" s="36"/>
      <c r="U90" s="44"/>
      <c r="V90" s="36"/>
      <c r="W90" s="45"/>
    </row>
    <row r="91" spans="3:23" x14ac:dyDescent="0.3">
      <c r="C91" s="21"/>
      <c r="Q91" s="6"/>
      <c r="R91" s="1"/>
      <c r="T91" s="36"/>
      <c r="U91" s="44"/>
      <c r="V91" s="36"/>
      <c r="W91" s="45"/>
    </row>
    <row r="92" spans="3:23" x14ac:dyDescent="0.3">
      <c r="C92" s="21"/>
      <c r="Q92" s="6"/>
      <c r="R92" s="1"/>
      <c r="T92" s="36"/>
      <c r="U92" s="44"/>
      <c r="V92" s="36"/>
      <c r="W92" s="45"/>
    </row>
    <row r="93" spans="3:23" x14ac:dyDescent="0.3">
      <c r="C93" s="21"/>
      <c r="Q93" s="6"/>
      <c r="R93" s="1"/>
      <c r="T93" s="36"/>
      <c r="U93" s="44"/>
      <c r="V93" s="36"/>
      <c r="W93" s="45"/>
    </row>
    <row r="94" spans="3:23" x14ac:dyDescent="0.3">
      <c r="C94" s="21"/>
      <c r="Q94" s="6"/>
      <c r="R94" s="1"/>
      <c r="T94" s="36"/>
      <c r="U94" s="44"/>
      <c r="V94" s="36"/>
      <c r="W94" s="45"/>
    </row>
    <row r="95" spans="3:23" x14ac:dyDescent="0.3">
      <c r="C95" s="21"/>
      <c r="Q95" s="6"/>
      <c r="R95" s="1"/>
      <c r="T95" s="36"/>
      <c r="U95" s="44"/>
      <c r="V95" s="36"/>
      <c r="W95" s="45"/>
    </row>
    <row r="96" spans="3:23" x14ac:dyDescent="0.3">
      <c r="C96" s="21"/>
      <c r="Q96" s="6"/>
      <c r="R96" s="1"/>
      <c r="T96" s="36"/>
      <c r="U96" s="44"/>
      <c r="V96" s="36"/>
      <c r="W96" s="45"/>
    </row>
    <row r="97" spans="3:23" x14ac:dyDescent="0.3">
      <c r="C97" s="21"/>
      <c r="Q97" s="6"/>
      <c r="R97" s="1"/>
      <c r="T97" s="36"/>
      <c r="U97" s="44"/>
      <c r="V97" s="36"/>
      <c r="W97" s="45"/>
    </row>
    <row r="98" spans="3:23" x14ac:dyDescent="0.3">
      <c r="C98" s="21"/>
      <c r="Q98" s="6"/>
      <c r="R98" s="1"/>
      <c r="T98" s="36"/>
      <c r="U98" s="44"/>
      <c r="V98" s="36"/>
      <c r="W98" s="45"/>
    </row>
    <row r="99" spans="3:23" x14ac:dyDescent="0.3">
      <c r="C99" s="21"/>
      <c r="Q99" s="6"/>
      <c r="R99" s="1"/>
      <c r="T99" s="36"/>
      <c r="U99" s="44"/>
      <c r="V99" s="36"/>
      <c r="W99" s="45"/>
    </row>
    <row r="100" spans="3:23" x14ac:dyDescent="0.3">
      <c r="C100" s="21"/>
      <c r="Q100" s="6"/>
      <c r="R100" s="1"/>
      <c r="T100" s="36"/>
      <c r="U100" s="44"/>
      <c r="V100" s="36"/>
      <c r="W100" s="45"/>
    </row>
    <row r="101" spans="3:23" x14ac:dyDescent="0.3">
      <c r="C101" s="21"/>
      <c r="Q101" s="6"/>
      <c r="R101" s="1"/>
      <c r="T101" s="36"/>
      <c r="U101" s="44"/>
      <c r="V101" s="36"/>
      <c r="W101" s="45"/>
    </row>
    <row r="102" spans="3:23" x14ac:dyDescent="0.3">
      <c r="C102" s="21"/>
      <c r="Q102" s="6"/>
      <c r="R102" s="1"/>
      <c r="T102" s="36"/>
      <c r="U102" s="44"/>
      <c r="V102" s="36"/>
      <c r="W102" s="45"/>
    </row>
    <row r="103" spans="3:23" x14ac:dyDescent="0.3">
      <c r="C103" s="21"/>
      <c r="Q103" s="6"/>
      <c r="R103" s="1"/>
      <c r="T103" s="36"/>
      <c r="U103" s="44"/>
      <c r="V103" s="36"/>
      <c r="W103" s="45"/>
    </row>
    <row r="104" spans="3:23" x14ac:dyDescent="0.3">
      <c r="C104" s="21"/>
      <c r="Q104" s="6"/>
      <c r="R104" s="1"/>
      <c r="T104" s="36"/>
      <c r="U104" s="44"/>
      <c r="V104" s="36"/>
      <c r="W104" s="45"/>
    </row>
    <row r="105" spans="3:23" x14ac:dyDescent="0.3">
      <c r="C105" s="21"/>
      <c r="Q105" s="6"/>
      <c r="R105" s="1"/>
      <c r="T105" s="36"/>
      <c r="U105" s="44"/>
      <c r="V105" s="36"/>
      <c r="W105" s="45"/>
    </row>
    <row r="106" spans="3:23" x14ac:dyDescent="0.3">
      <c r="C106" s="21"/>
      <c r="Q106" s="6"/>
      <c r="R106" s="1"/>
      <c r="T106" s="36"/>
      <c r="U106" s="44"/>
      <c r="V106" s="36"/>
      <c r="W106" s="45"/>
    </row>
    <row r="107" spans="3:23" x14ac:dyDescent="0.3">
      <c r="C107" s="21"/>
      <c r="Q107" s="6"/>
      <c r="R107" s="1"/>
      <c r="T107" s="36"/>
      <c r="U107" s="44"/>
      <c r="V107" s="36"/>
      <c r="W107" s="45"/>
    </row>
    <row r="108" spans="3:23" x14ac:dyDescent="0.3">
      <c r="C108" s="21"/>
      <c r="Q108" s="6"/>
      <c r="R108" s="1"/>
      <c r="T108" s="36"/>
      <c r="U108" s="44"/>
      <c r="V108" s="36"/>
      <c r="W108" s="45"/>
    </row>
    <row r="109" spans="3:23" x14ac:dyDescent="0.3">
      <c r="C109" s="21"/>
      <c r="Q109" s="6"/>
      <c r="R109" s="1"/>
      <c r="T109" s="36"/>
      <c r="U109" s="44"/>
      <c r="V109" s="36"/>
      <c r="W109" s="45"/>
    </row>
    <row r="110" spans="3:23" x14ac:dyDescent="0.3">
      <c r="C110" s="21"/>
      <c r="Q110" s="6"/>
      <c r="R110" s="1"/>
      <c r="T110" s="36"/>
      <c r="U110" s="44"/>
      <c r="V110" s="36"/>
      <c r="W110" s="45"/>
    </row>
    <row r="111" spans="3:23" x14ac:dyDescent="0.3">
      <c r="C111" s="21"/>
      <c r="Q111" s="6"/>
      <c r="R111" s="1"/>
      <c r="T111" s="36"/>
      <c r="U111" s="44"/>
      <c r="V111" s="36"/>
      <c r="W111" s="45"/>
    </row>
    <row r="112" spans="3:23" x14ac:dyDescent="0.3">
      <c r="C112" s="21"/>
      <c r="Q112" s="6"/>
      <c r="R112" s="1"/>
      <c r="T112" s="36"/>
      <c r="U112" s="44"/>
      <c r="V112" s="36"/>
      <c r="W112" s="45"/>
    </row>
    <row r="113" spans="3:23" x14ac:dyDescent="0.3">
      <c r="C113" s="21"/>
      <c r="Q113" s="6"/>
      <c r="R113" s="1"/>
      <c r="T113" s="36"/>
      <c r="U113" s="44"/>
      <c r="V113" s="36"/>
      <c r="W113" s="45"/>
    </row>
    <row r="114" spans="3:23" x14ac:dyDescent="0.3">
      <c r="C114" s="21"/>
      <c r="Q114" s="6"/>
      <c r="R114" s="1"/>
      <c r="T114" s="36"/>
      <c r="U114" s="44"/>
      <c r="V114" s="36"/>
      <c r="W114" s="45"/>
    </row>
    <row r="115" spans="3:23" x14ac:dyDescent="0.3">
      <c r="C115" s="21"/>
      <c r="Q115" s="6"/>
      <c r="R115" s="1"/>
      <c r="T115" s="36"/>
      <c r="U115" s="44"/>
      <c r="V115" s="36"/>
      <c r="W115" s="45"/>
    </row>
    <row r="116" spans="3:23" x14ac:dyDescent="0.3">
      <c r="C116" s="21"/>
      <c r="Q116" s="6"/>
      <c r="R116" s="1"/>
      <c r="T116" s="36"/>
      <c r="U116" s="44"/>
      <c r="V116" s="36"/>
      <c r="W116" s="45"/>
    </row>
    <row r="117" spans="3:23" x14ac:dyDescent="0.3">
      <c r="C117" s="21"/>
      <c r="Q117" s="6"/>
      <c r="R117" s="1"/>
      <c r="T117" s="36"/>
      <c r="U117" s="44"/>
      <c r="V117" s="36"/>
      <c r="W117" s="45"/>
    </row>
    <row r="118" spans="3:23" x14ac:dyDescent="0.3">
      <c r="C118" s="21"/>
      <c r="Q118" s="6"/>
      <c r="R118" s="1"/>
      <c r="T118" s="36"/>
      <c r="U118" s="44"/>
      <c r="V118" s="36"/>
      <c r="W118" s="45"/>
    </row>
    <row r="119" spans="3:23" x14ac:dyDescent="0.3">
      <c r="C119" s="21"/>
      <c r="Q119" s="6"/>
      <c r="R119" s="1"/>
      <c r="T119" s="36"/>
      <c r="U119" s="44"/>
      <c r="V119" s="36"/>
      <c r="W119" s="45"/>
    </row>
    <row r="120" spans="3:23" x14ac:dyDescent="0.3">
      <c r="C120" s="21"/>
      <c r="Q120" s="6"/>
      <c r="R120" s="1"/>
      <c r="T120" s="36"/>
      <c r="U120" s="44"/>
      <c r="V120" s="36"/>
      <c r="W120" s="45"/>
    </row>
    <row r="121" spans="3:23" x14ac:dyDescent="0.3">
      <c r="C121" s="21"/>
      <c r="Q121" s="6"/>
      <c r="R121" s="1"/>
      <c r="T121" s="36"/>
      <c r="U121" s="44"/>
      <c r="V121" s="36"/>
      <c r="W121" s="45"/>
    </row>
    <row r="122" spans="3:23" x14ac:dyDescent="0.3">
      <c r="C122" s="21"/>
      <c r="Q122" s="6"/>
      <c r="R122" s="1"/>
      <c r="T122" s="36"/>
      <c r="U122" s="44"/>
      <c r="V122" s="36"/>
      <c r="W122" s="45"/>
    </row>
    <row r="123" spans="3:23" x14ac:dyDescent="0.3">
      <c r="C123" s="21"/>
      <c r="Q123" s="6"/>
      <c r="R123" s="1"/>
      <c r="T123" s="36"/>
      <c r="U123" s="44"/>
      <c r="V123" s="36"/>
      <c r="W123" s="45"/>
    </row>
    <row r="124" spans="3:23" x14ac:dyDescent="0.3">
      <c r="C124" s="21"/>
      <c r="Q124" s="6"/>
      <c r="R124" s="1"/>
      <c r="T124" s="36"/>
      <c r="U124" s="44"/>
      <c r="V124" s="36"/>
      <c r="W124" s="45"/>
    </row>
    <row r="125" spans="3:23" x14ac:dyDescent="0.3">
      <c r="C125" s="21"/>
      <c r="Q125" s="6"/>
      <c r="R125" s="1"/>
      <c r="T125" s="36"/>
      <c r="U125" s="44"/>
      <c r="V125" s="36"/>
      <c r="W125" s="45"/>
    </row>
    <row r="126" spans="3:23" x14ac:dyDescent="0.3">
      <c r="C126" s="21"/>
      <c r="Q126" s="6"/>
      <c r="R126" s="1"/>
      <c r="T126" s="36"/>
      <c r="U126" s="44"/>
      <c r="V126" s="36"/>
      <c r="W126" s="45"/>
    </row>
    <row r="127" spans="3:23" x14ac:dyDescent="0.3">
      <c r="C127" s="21"/>
      <c r="Q127" s="6"/>
      <c r="R127" s="1"/>
      <c r="T127" s="36"/>
      <c r="U127" s="44"/>
      <c r="V127" s="36"/>
      <c r="W127" s="45"/>
    </row>
    <row r="128" spans="3:23" x14ac:dyDescent="0.3">
      <c r="C128" s="21"/>
      <c r="Q128" s="6"/>
      <c r="R128" s="1"/>
      <c r="T128" s="36"/>
      <c r="U128" s="44"/>
      <c r="V128" s="36"/>
      <c r="W128" s="45"/>
    </row>
    <row r="129" spans="3:23" x14ac:dyDescent="0.3">
      <c r="C129" s="21"/>
      <c r="Q129" s="6"/>
      <c r="R129" s="1"/>
      <c r="T129" s="36"/>
      <c r="U129" s="44"/>
      <c r="V129" s="36"/>
      <c r="W129" s="45"/>
    </row>
    <row r="130" spans="3:23" x14ac:dyDescent="0.3">
      <c r="C130" s="21"/>
      <c r="Q130" s="6"/>
      <c r="R130" s="1"/>
      <c r="T130" s="36"/>
      <c r="U130" s="44"/>
      <c r="V130" s="36"/>
      <c r="W130" s="45"/>
    </row>
    <row r="131" spans="3:23" x14ac:dyDescent="0.3">
      <c r="C131" s="21"/>
      <c r="Q131" s="6"/>
      <c r="R131" s="1"/>
      <c r="T131" s="36"/>
      <c r="U131" s="44"/>
      <c r="V131" s="36"/>
      <c r="W131" s="45"/>
    </row>
    <row r="132" spans="3:23" x14ac:dyDescent="0.3">
      <c r="C132" s="21"/>
      <c r="Q132" s="6"/>
      <c r="R132" s="1"/>
      <c r="T132" s="36"/>
      <c r="U132" s="44"/>
      <c r="V132" s="36"/>
      <c r="W132" s="45"/>
    </row>
    <row r="133" spans="3:23" x14ac:dyDescent="0.3">
      <c r="C133" s="21"/>
      <c r="Q133" s="6"/>
      <c r="R133" s="1"/>
      <c r="T133" s="36"/>
      <c r="U133" s="44"/>
      <c r="V133" s="36"/>
      <c r="W133" s="45"/>
    </row>
    <row r="134" spans="3:23" x14ac:dyDescent="0.3">
      <c r="C134" s="21"/>
      <c r="Q134" s="6"/>
      <c r="R134" s="1"/>
      <c r="T134" s="36"/>
      <c r="U134" s="44"/>
      <c r="V134" s="36"/>
      <c r="W134" s="45"/>
    </row>
    <row r="135" spans="3:23" x14ac:dyDescent="0.3">
      <c r="C135" s="21"/>
      <c r="Q135" s="6"/>
      <c r="R135" s="1"/>
      <c r="T135" s="36"/>
      <c r="U135" s="44"/>
      <c r="V135" s="36"/>
      <c r="W135" s="45"/>
    </row>
    <row r="136" spans="3:23" x14ac:dyDescent="0.3">
      <c r="C136" s="21"/>
      <c r="Q136" s="6"/>
      <c r="R136" s="1"/>
      <c r="T136" s="36"/>
      <c r="U136" s="44"/>
      <c r="V136" s="36"/>
      <c r="W136" s="45"/>
    </row>
    <row r="137" spans="3:23" x14ac:dyDescent="0.3">
      <c r="C137" s="21"/>
      <c r="Q137" s="6"/>
      <c r="R137" s="1"/>
      <c r="T137" s="36"/>
      <c r="U137" s="44"/>
      <c r="V137" s="36"/>
      <c r="W137" s="45"/>
    </row>
    <row r="138" spans="3:23" x14ac:dyDescent="0.3">
      <c r="C138" s="21"/>
      <c r="Q138" s="6"/>
      <c r="R138" s="1"/>
      <c r="T138" s="36"/>
      <c r="U138" s="44"/>
      <c r="V138" s="36"/>
      <c r="W138" s="45"/>
    </row>
    <row r="139" spans="3:23" x14ac:dyDescent="0.3">
      <c r="C139" s="21"/>
      <c r="Q139" s="6"/>
      <c r="R139" s="1"/>
      <c r="T139" s="36"/>
      <c r="U139" s="44"/>
      <c r="V139" s="36"/>
      <c r="W139" s="45"/>
    </row>
    <row r="140" spans="3:23" x14ac:dyDescent="0.3">
      <c r="C140" s="21"/>
      <c r="Q140" s="6"/>
      <c r="R140" s="1"/>
      <c r="T140" s="36"/>
      <c r="U140" s="44"/>
      <c r="V140" s="36"/>
      <c r="W140" s="45"/>
    </row>
    <row r="141" spans="3:23" x14ac:dyDescent="0.3">
      <c r="C141" s="21"/>
      <c r="Q141" s="6"/>
      <c r="R141" s="1"/>
      <c r="T141" s="36"/>
      <c r="U141" s="44"/>
      <c r="V141" s="36"/>
      <c r="W141" s="45"/>
    </row>
    <row r="142" spans="3:23" x14ac:dyDescent="0.3">
      <c r="C142" s="21"/>
      <c r="Q142" s="6"/>
      <c r="R142" s="1"/>
      <c r="T142" s="36"/>
      <c r="U142" s="44"/>
      <c r="V142" s="36"/>
      <c r="W142" s="45"/>
    </row>
    <row r="143" spans="3:23" x14ac:dyDescent="0.3">
      <c r="C143" s="21"/>
      <c r="Q143" s="6"/>
      <c r="R143" s="1"/>
      <c r="T143" s="36"/>
      <c r="U143" s="44"/>
      <c r="V143" s="36"/>
      <c r="W143" s="45"/>
    </row>
    <row r="144" spans="3:23" x14ac:dyDescent="0.3">
      <c r="C144" s="21"/>
      <c r="Q144" s="6"/>
      <c r="R144" s="1"/>
      <c r="T144" s="36"/>
      <c r="U144" s="44"/>
      <c r="V144" s="36"/>
      <c r="W144" s="45"/>
    </row>
    <row r="145" spans="3:23" x14ac:dyDescent="0.3">
      <c r="C145" s="21"/>
      <c r="Q145" s="6"/>
      <c r="R145" s="1"/>
      <c r="T145" s="36"/>
      <c r="U145" s="44"/>
      <c r="V145" s="36"/>
      <c r="W145" s="45"/>
    </row>
    <row r="146" spans="3:23" x14ac:dyDescent="0.3">
      <c r="C146" s="21"/>
      <c r="Q146" s="6"/>
      <c r="R146" s="1"/>
      <c r="T146" s="36"/>
      <c r="U146" s="44"/>
      <c r="V146" s="36"/>
      <c r="W146" s="45"/>
    </row>
    <row r="147" spans="3:23" x14ac:dyDescent="0.3">
      <c r="C147" s="21"/>
      <c r="Q147" s="6"/>
      <c r="R147" s="1"/>
      <c r="T147" s="36"/>
      <c r="U147" s="44"/>
      <c r="V147" s="36"/>
      <c r="W147" s="45"/>
    </row>
    <row r="148" spans="3:23" x14ac:dyDescent="0.3">
      <c r="C148" s="21"/>
      <c r="Q148" s="6"/>
      <c r="R148" s="1"/>
      <c r="T148" s="36"/>
      <c r="U148" s="44"/>
      <c r="V148" s="36"/>
      <c r="W148" s="45"/>
    </row>
    <row r="149" spans="3:23" x14ac:dyDescent="0.3">
      <c r="C149" s="21"/>
      <c r="Q149" s="6"/>
      <c r="R149" s="1"/>
      <c r="T149" s="36"/>
      <c r="U149" s="44"/>
      <c r="V149" s="36"/>
      <c r="W149" s="45"/>
    </row>
    <row r="150" spans="3:23" x14ac:dyDescent="0.3">
      <c r="C150" s="21"/>
      <c r="Q150" s="6"/>
      <c r="R150" s="1"/>
      <c r="T150" s="36"/>
      <c r="U150" s="44"/>
      <c r="V150" s="36"/>
      <c r="W150" s="45"/>
    </row>
    <row r="151" spans="3:23" x14ac:dyDescent="0.3">
      <c r="C151" s="21"/>
      <c r="Q151" s="6"/>
      <c r="R151" s="1"/>
      <c r="T151" s="36"/>
      <c r="U151" s="44"/>
      <c r="V151" s="36"/>
      <c r="W151" s="45"/>
    </row>
    <row r="152" spans="3:23" x14ac:dyDescent="0.3">
      <c r="C152" s="21"/>
      <c r="Q152" s="6"/>
      <c r="R152" s="1"/>
      <c r="T152" s="36"/>
      <c r="U152" s="44"/>
      <c r="V152" s="36"/>
      <c r="W152" s="45"/>
    </row>
    <row r="153" spans="3:23" x14ac:dyDescent="0.3">
      <c r="C153" s="21"/>
      <c r="Q153" s="6"/>
      <c r="R153" s="1"/>
      <c r="T153" s="36"/>
      <c r="U153" s="44"/>
      <c r="V153" s="36"/>
      <c r="W153" s="45"/>
    </row>
    <row r="154" spans="3:23" x14ac:dyDescent="0.3">
      <c r="C154" s="21"/>
      <c r="Q154" s="6"/>
      <c r="R154" s="1"/>
      <c r="T154" s="36"/>
      <c r="U154" s="44"/>
      <c r="V154" s="36"/>
      <c r="W154" s="45"/>
    </row>
    <row r="155" spans="3:23" x14ac:dyDescent="0.3">
      <c r="C155" s="21"/>
      <c r="Q155" s="6"/>
      <c r="R155" s="1"/>
      <c r="T155" s="36"/>
      <c r="U155" s="44"/>
      <c r="V155" s="36"/>
      <c r="W155" s="45"/>
    </row>
    <row r="156" spans="3:23" x14ac:dyDescent="0.3">
      <c r="C156" s="21"/>
      <c r="Q156" s="6"/>
      <c r="R156" s="1"/>
      <c r="T156" s="36"/>
      <c r="U156" s="44"/>
      <c r="V156" s="36"/>
      <c r="W156" s="45"/>
    </row>
    <row r="157" spans="3:23" x14ac:dyDescent="0.3">
      <c r="C157" s="21"/>
      <c r="Q157" s="6"/>
      <c r="R157" s="1"/>
      <c r="T157" s="36"/>
      <c r="U157" s="44"/>
      <c r="V157" s="36"/>
      <c r="W157" s="45"/>
    </row>
    <row r="158" spans="3:23" x14ac:dyDescent="0.3">
      <c r="C158" s="21"/>
      <c r="Q158" s="6"/>
      <c r="R158" s="1"/>
      <c r="T158" s="36"/>
      <c r="U158" s="44"/>
      <c r="V158" s="36"/>
      <c r="W158" s="45"/>
    </row>
    <row r="159" spans="3:23" x14ac:dyDescent="0.3">
      <c r="C159" s="21"/>
      <c r="Q159" s="6"/>
      <c r="R159" s="1"/>
      <c r="T159" s="36"/>
      <c r="U159" s="44"/>
      <c r="V159" s="36"/>
      <c r="W159" s="45"/>
    </row>
    <row r="160" spans="3:23" x14ac:dyDescent="0.3">
      <c r="C160" s="21"/>
      <c r="Q160" s="6"/>
      <c r="R160" s="1"/>
      <c r="T160" s="36"/>
      <c r="U160" s="44"/>
      <c r="V160" s="36"/>
      <c r="W160" s="45"/>
    </row>
    <row r="161" spans="3:23" x14ac:dyDescent="0.3">
      <c r="C161" s="21"/>
      <c r="Q161" s="6"/>
      <c r="R161" s="1"/>
      <c r="T161" s="36"/>
      <c r="U161" s="44"/>
      <c r="V161" s="36"/>
      <c r="W161" s="45"/>
    </row>
    <row r="162" spans="3:23" x14ac:dyDescent="0.3">
      <c r="C162" s="21"/>
      <c r="D162" s="10"/>
      <c r="Q162" s="6"/>
      <c r="R162" s="1"/>
      <c r="T162" s="36"/>
      <c r="U162" s="44"/>
      <c r="V162" s="36"/>
      <c r="W162" s="45"/>
    </row>
    <row r="163" spans="3:23" x14ac:dyDescent="0.3">
      <c r="C163" s="21"/>
      <c r="D163" s="10"/>
      <c r="Q163" s="6"/>
      <c r="R163" s="1"/>
      <c r="T163" s="36"/>
      <c r="U163" s="44"/>
      <c r="V163" s="36"/>
      <c r="W163" s="45"/>
    </row>
    <row r="164" spans="3:23" x14ac:dyDescent="0.3">
      <c r="C164" s="21"/>
      <c r="D164" s="10"/>
      <c r="Q164" s="6"/>
      <c r="R164" s="1"/>
      <c r="T164" s="36"/>
      <c r="U164" s="44"/>
      <c r="V164" s="36"/>
      <c r="W164" s="45"/>
    </row>
    <row r="165" spans="3:23" x14ac:dyDescent="0.3">
      <c r="C165" s="21"/>
      <c r="D165" s="10"/>
      <c r="Q165" s="6"/>
      <c r="R165" s="1"/>
      <c r="T165" s="36"/>
      <c r="U165" s="44"/>
      <c r="V165" s="36"/>
      <c r="W165" s="45"/>
    </row>
    <row r="166" spans="3:23" x14ac:dyDescent="0.3">
      <c r="C166" s="21"/>
      <c r="D166" s="10"/>
      <c r="Q166" s="6"/>
      <c r="R166" s="1"/>
      <c r="T166" s="36"/>
      <c r="U166" s="44"/>
      <c r="V166" s="36"/>
      <c r="W166" s="45"/>
    </row>
    <row r="167" spans="3:23" x14ac:dyDescent="0.3">
      <c r="C167" s="21"/>
      <c r="D167" s="10"/>
      <c r="Q167" s="6"/>
      <c r="R167" s="1"/>
      <c r="T167" s="36"/>
      <c r="U167" s="44"/>
      <c r="V167" s="36"/>
      <c r="W167" s="45"/>
    </row>
    <row r="168" spans="3:23" x14ac:dyDescent="0.3">
      <c r="C168" s="21"/>
      <c r="D168" s="10"/>
      <c r="Q168" s="6"/>
      <c r="R168" s="1"/>
      <c r="T168" s="36"/>
      <c r="U168" s="44"/>
      <c r="V168" s="36"/>
      <c r="W168" s="45"/>
    </row>
    <row r="169" spans="3:23" x14ac:dyDescent="0.3">
      <c r="C169" s="21"/>
      <c r="D169" s="10"/>
      <c r="Q169" s="6"/>
      <c r="R169" s="1"/>
      <c r="T169" s="36"/>
      <c r="U169" s="44"/>
      <c r="V169" s="36"/>
      <c r="W169" s="45"/>
    </row>
    <row r="170" spans="3:23" x14ac:dyDescent="0.3">
      <c r="C170" s="21"/>
      <c r="D170" s="10"/>
      <c r="Q170" s="6"/>
      <c r="R170" s="1"/>
      <c r="T170" s="36"/>
      <c r="U170" s="44"/>
      <c r="V170" s="36"/>
      <c r="W170" s="45"/>
    </row>
    <row r="171" spans="3:23" x14ac:dyDescent="0.3">
      <c r="C171" s="21"/>
      <c r="D171" s="10"/>
      <c r="Q171" s="6"/>
      <c r="R171" s="1"/>
      <c r="T171" s="36"/>
      <c r="U171" s="44"/>
      <c r="V171" s="36"/>
      <c r="W171" s="45"/>
    </row>
    <row r="172" spans="3:23" x14ac:dyDescent="0.3">
      <c r="C172" s="21"/>
      <c r="D172" s="10"/>
      <c r="Q172" s="6"/>
      <c r="R172" s="1"/>
      <c r="T172" s="36"/>
      <c r="U172" s="44"/>
      <c r="V172" s="36"/>
      <c r="W172" s="45"/>
    </row>
    <row r="173" spans="3:23" x14ac:dyDescent="0.3">
      <c r="C173" s="21"/>
      <c r="D173" s="10"/>
      <c r="Q173" s="6"/>
      <c r="R173" s="1"/>
      <c r="T173" s="36"/>
      <c r="U173" s="44"/>
      <c r="V173" s="36"/>
      <c r="W173" s="45"/>
    </row>
    <row r="174" spans="3:23" x14ac:dyDescent="0.3">
      <c r="C174" s="21"/>
      <c r="D174" s="10"/>
      <c r="Q174" s="6"/>
      <c r="R174" s="1"/>
      <c r="T174" s="36"/>
      <c r="U174" s="44"/>
      <c r="V174" s="36"/>
      <c r="W174" s="45"/>
    </row>
    <row r="175" spans="3:23" x14ac:dyDescent="0.3">
      <c r="C175" s="21"/>
      <c r="D175" s="10"/>
      <c r="Q175" s="6"/>
      <c r="R175" s="1"/>
      <c r="T175" s="36"/>
      <c r="U175" s="44"/>
      <c r="V175" s="36"/>
      <c r="W175" s="45"/>
    </row>
    <row r="176" spans="3:23" x14ac:dyDescent="0.3">
      <c r="C176" s="21"/>
      <c r="D176" s="10"/>
      <c r="Q176" s="6"/>
      <c r="R176" s="1"/>
      <c r="T176" s="36"/>
      <c r="U176" s="44"/>
      <c r="V176" s="36"/>
      <c r="W176" s="45"/>
    </row>
    <row r="177" spans="3:23" x14ac:dyDescent="0.3">
      <c r="C177" s="21"/>
      <c r="D177" s="10"/>
      <c r="Q177" s="6"/>
      <c r="R177" s="1"/>
      <c r="T177" s="36"/>
      <c r="U177" s="44"/>
      <c r="V177" s="36"/>
      <c r="W177" s="45"/>
    </row>
    <row r="178" spans="3:23" x14ac:dyDescent="0.3">
      <c r="C178" s="21"/>
      <c r="D178" s="10"/>
      <c r="Q178" s="6"/>
      <c r="R178" s="1"/>
      <c r="T178" s="36"/>
      <c r="U178" s="44"/>
      <c r="V178" s="36"/>
      <c r="W178" s="45"/>
    </row>
    <row r="179" spans="3:23" x14ac:dyDescent="0.3">
      <c r="C179" s="21"/>
      <c r="D179" s="10"/>
      <c r="Q179" s="6"/>
      <c r="R179" s="1"/>
      <c r="T179" s="36"/>
      <c r="U179" s="44"/>
      <c r="V179" s="36"/>
      <c r="W179" s="45"/>
    </row>
    <row r="180" spans="3:23" x14ac:dyDescent="0.3">
      <c r="C180" s="21"/>
      <c r="D180" s="10"/>
      <c r="Q180" s="6"/>
      <c r="R180" s="1"/>
      <c r="T180" s="36"/>
      <c r="U180" s="44"/>
      <c r="V180" s="36"/>
      <c r="W180" s="45"/>
    </row>
    <row r="181" spans="3:23" x14ac:dyDescent="0.3">
      <c r="C181" s="21"/>
      <c r="D181" s="10"/>
      <c r="Q181" s="6"/>
      <c r="R181" s="1"/>
      <c r="T181" s="36"/>
      <c r="U181" s="44"/>
      <c r="V181" s="36"/>
      <c r="W181" s="45"/>
    </row>
    <row r="182" spans="3:23" x14ac:dyDescent="0.3">
      <c r="C182" s="21"/>
      <c r="D182" s="10"/>
      <c r="Q182" s="6"/>
      <c r="R182" s="1"/>
      <c r="T182" s="36"/>
      <c r="U182" s="44"/>
      <c r="V182" s="36"/>
      <c r="W182" s="45"/>
    </row>
    <row r="183" spans="3:23" x14ac:dyDescent="0.3">
      <c r="C183" s="21"/>
      <c r="D183" s="10"/>
      <c r="Q183" s="6"/>
      <c r="R183" s="1"/>
      <c r="T183" s="36"/>
      <c r="U183" s="44"/>
      <c r="V183" s="36"/>
      <c r="W183" s="45"/>
    </row>
    <row r="184" spans="3:23" x14ac:dyDescent="0.3">
      <c r="C184" s="21"/>
      <c r="D184" s="10"/>
      <c r="Q184" s="6"/>
      <c r="R184" s="1"/>
      <c r="T184" s="36"/>
      <c r="U184" s="44"/>
      <c r="V184" s="36"/>
      <c r="W184" s="45"/>
    </row>
    <row r="185" spans="3:23" x14ac:dyDescent="0.3">
      <c r="C185" s="21"/>
      <c r="D185" s="10"/>
      <c r="Q185" s="6"/>
      <c r="R185" s="1"/>
      <c r="T185" s="36"/>
      <c r="U185" s="44"/>
      <c r="V185" s="36"/>
      <c r="W185" s="45"/>
    </row>
    <row r="186" spans="3:23" x14ac:dyDescent="0.3">
      <c r="C186" s="21"/>
      <c r="D186" s="10"/>
      <c r="Q186" s="6"/>
      <c r="R186" s="1"/>
      <c r="T186" s="36"/>
      <c r="U186" s="44"/>
      <c r="V186" s="36"/>
      <c r="W186" s="45"/>
    </row>
    <row r="187" spans="3:23" x14ac:dyDescent="0.3">
      <c r="C187" s="21"/>
      <c r="D187" s="10"/>
      <c r="Q187" s="6"/>
      <c r="R187" s="1"/>
      <c r="T187" s="36"/>
      <c r="U187" s="44"/>
      <c r="V187" s="36"/>
      <c r="W187" s="45"/>
    </row>
    <row r="188" spans="3:23" x14ac:dyDescent="0.3">
      <c r="C188" s="21"/>
      <c r="D188" s="10"/>
      <c r="Q188" s="6"/>
      <c r="R188" s="1"/>
      <c r="T188" s="36"/>
      <c r="U188" s="44"/>
      <c r="V188" s="36"/>
      <c r="W188" s="45"/>
    </row>
    <row r="189" spans="3:23" x14ac:dyDescent="0.3">
      <c r="C189" s="21"/>
      <c r="D189" s="10"/>
      <c r="Q189" s="6"/>
      <c r="R189" s="1"/>
      <c r="T189" s="36"/>
      <c r="U189" s="44"/>
      <c r="V189" s="36"/>
      <c r="W189" s="45"/>
    </row>
    <row r="190" spans="3:23" x14ac:dyDescent="0.3">
      <c r="C190" s="21"/>
      <c r="D190" s="10"/>
      <c r="Q190" s="6"/>
      <c r="R190" s="1"/>
      <c r="T190" s="36"/>
      <c r="U190" s="44"/>
      <c r="V190" s="36"/>
      <c r="W190" s="45"/>
    </row>
    <row r="191" spans="3:23" x14ac:dyDescent="0.3">
      <c r="C191" s="21"/>
      <c r="D191" s="10"/>
      <c r="Q191" s="6"/>
      <c r="R191" s="1"/>
      <c r="T191" s="36"/>
      <c r="U191" s="44"/>
      <c r="V191" s="36"/>
      <c r="W191" s="45"/>
    </row>
    <row r="192" spans="3:23" x14ac:dyDescent="0.3">
      <c r="C192" s="21"/>
      <c r="D192" s="10"/>
      <c r="L192" s="10"/>
      <c r="Q192" s="6"/>
      <c r="R192" s="1"/>
      <c r="T192" s="36"/>
      <c r="U192" s="44"/>
      <c r="V192" s="36"/>
      <c r="W192" s="45"/>
    </row>
    <row r="193" spans="2:23" x14ac:dyDescent="0.3">
      <c r="C193" s="21"/>
      <c r="D193" s="10"/>
      <c r="Q193" s="6"/>
      <c r="R193" s="1"/>
      <c r="T193" s="36"/>
      <c r="U193" s="44"/>
      <c r="V193" s="36"/>
      <c r="W193" s="45"/>
    </row>
    <row r="194" spans="2:23" x14ac:dyDescent="0.3">
      <c r="C194" s="21"/>
      <c r="Q194" s="6"/>
      <c r="R194" s="1"/>
      <c r="T194" s="36"/>
      <c r="U194" s="44"/>
      <c r="V194" s="36"/>
      <c r="W194" s="45"/>
    </row>
    <row r="195" spans="2:23" x14ac:dyDescent="0.3">
      <c r="C195" s="21"/>
      <c r="Q195" s="6"/>
      <c r="R195" s="1"/>
      <c r="T195" s="36"/>
      <c r="U195" s="44"/>
      <c r="V195" s="36"/>
      <c r="W195" s="45"/>
    </row>
    <row r="196" spans="2:23" x14ac:dyDescent="0.3">
      <c r="C196" s="21"/>
      <c r="Q196" s="6"/>
      <c r="R196" s="1"/>
      <c r="T196" s="36"/>
      <c r="U196" s="44"/>
      <c r="V196" s="36"/>
      <c r="W196" s="45"/>
    </row>
    <row r="197" spans="2:23" x14ac:dyDescent="0.3">
      <c r="C197" s="21"/>
      <c r="Q197" s="6"/>
      <c r="R197" s="1"/>
      <c r="T197" s="36"/>
      <c r="U197" s="44"/>
      <c r="V197" s="36"/>
      <c r="W197" s="45"/>
    </row>
    <row r="198" spans="2:23" x14ac:dyDescent="0.3">
      <c r="C198" s="21"/>
      <c r="Q198" s="6"/>
      <c r="R198" s="1"/>
      <c r="T198" s="36"/>
      <c r="U198" s="44"/>
      <c r="V198" s="36"/>
      <c r="W198" s="45"/>
    </row>
    <row r="199" spans="2:23" ht="14.4" thickBot="1" x14ac:dyDescent="0.35">
      <c r="B199" s="29"/>
      <c r="C199" s="21"/>
      <c r="D199" s="25"/>
      <c r="E199" s="23"/>
      <c r="F199" s="23"/>
      <c r="G199" s="23"/>
      <c r="H199" s="23"/>
      <c r="I199" s="23"/>
      <c r="J199" s="23"/>
      <c r="K199" s="23"/>
      <c r="L199" s="23"/>
      <c r="M199" s="23"/>
      <c r="N199" s="23"/>
      <c r="O199" s="23"/>
      <c r="P199" s="23"/>
      <c r="Q199" s="6"/>
      <c r="R199" s="1"/>
      <c r="T199" s="36"/>
      <c r="U199" s="44"/>
      <c r="V199" s="36"/>
      <c r="W199" s="45"/>
    </row>
    <row r="200" spans="2:23" x14ac:dyDescent="0.3">
      <c r="B200" s="30"/>
      <c r="C200" s="21"/>
      <c r="D200" s="13"/>
      <c r="E200" s="14"/>
      <c r="F200" s="14"/>
      <c r="G200" s="14"/>
      <c r="H200" s="14"/>
      <c r="I200" s="14"/>
      <c r="J200" s="14"/>
      <c r="K200" s="14"/>
      <c r="L200" s="14"/>
      <c r="M200" s="14"/>
      <c r="N200" s="14"/>
      <c r="O200" s="14"/>
      <c r="P200" s="14"/>
      <c r="Q200" s="6"/>
      <c r="R200" s="1"/>
      <c r="T200" s="36"/>
      <c r="U200" s="44"/>
      <c r="V200" s="36"/>
      <c r="W200" s="45"/>
    </row>
    <row r="201" spans="2:23" x14ac:dyDescent="0.3">
      <c r="C201" s="21"/>
      <c r="D201" s="2"/>
      <c r="Q201" s="6"/>
      <c r="R201" s="1"/>
      <c r="T201" s="36"/>
      <c r="U201" s="44"/>
      <c r="V201" s="36"/>
      <c r="W201" s="45"/>
    </row>
    <row r="202" spans="2:23" x14ac:dyDescent="0.3">
      <c r="C202" s="21"/>
      <c r="D202" s="2"/>
      <c r="Q202" s="6"/>
      <c r="R202" s="1"/>
      <c r="T202" s="36"/>
      <c r="U202" s="44"/>
      <c r="V202" s="36"/>
      <c r="W202" s="45"/>
    </row>
    <row r="203" spans="2:23" x14ac:dyDescent="0.3">
      <c r="C203" s="21"/>
      <c r="D203" s="2"/>
      <c r="Q203" s="6"/>
      <c r="R203" s="1"/>
      <c r="T203" s="36"/>
      <c r="U203" s="44"/>
      <c r="V203" s="36"/>
      <c r="W203" s="45"/>
    </row>
    <row r="204" spans="2:23" x14ac:dyDescent="0.3">
      <c r="C204" s="21"/>
      <c r="D204" s="2"/>
      <c r="Q204" s="6"/>
      <c r="R204" s="1"/>
      <c r="T204" s="36"/>
      <c r="U204" s="44"/>
      <c r="V204" s="36"/>
      <c r="W204" s="45"/>
    </row>
    <row r="205" spans="2:23" x14ac:dyDescent="0.3">
      <c r="C205" s="21"/>
      <c r="D205" s="2"/>
      <c r="Q205" s="6"/>
      <c r="R205" s="1"/>
      <c r="T205" s="36"/>
      <c r="U205" s="44"/>
      <c r="V205" s="36"/>
      <c r="W205" s="45"/>
    </row>
    <row r="206" spans="2:23" x14ac:dyDescent="0.3">
      <c r="C206" s="21"/>
      <c r="D206" s="2"/>
      <c r="Q206" s="6"/>
      <c r="R206" s="1"/>
      <c r="T206" s="36"/>
      <c r="U206" s="44"/>
      <c r="V206" s="36"/>
      <c r="W206" s="45"/>
    </row>
    <row r="207" spans="2:23" x14ac:dyDescent="0.3">
      <c r="C207" s="21"/>
      <c r="D207" s="2"/>
      <c r="Q207" s="6"/>
      <c r="R207" s="1"/>
      <c r="T207" s="36"/>
      <c r="U207" s="44"/>
      <c r="V207" s="36"/>
      <c r="W207" s="45"/>
    </row>
    <row r="208" spans="2:23" x14ac:dyDescent="0.3">
      <c r="C208" s="21"/>
      <c r="D208" s="2"/>
      <c r="Q208" s="6"/>
      <c r="R208" s="1"/>
      <c r="T208" s="36"/>
      <c r="U208" s="44"/>
      <c r="V208" s="36"/>
      <c r="W208" s="45"/>
    </row>
    <row r="209" spans="2:23" x14ac:dyDescent="0.3">
      <c r="C209" s="21"/>
      <c r="D209" s="2"/>
      <c r="Q209" s="6"/>
      <c r="R209" s="1"/>
      <c r="T209" s="36"/>
      <c r="U209" s="44"/>
      <c r="V209" s="36"/>
      <c r="W209" s="45"/>
    </row>
    <row r="210" spans="2:23" x14ac:dyDescent="0.3">
      <c r="C210" s="21"/>
      <c r="D210" s="2"/>
      <c r="Q210" s="6"/>
      <c r="R210" s="1"/>
      <c r="T210" s="36"/>
      <c r="U210" s="44"/>
      <c r="V210" s="36"/>
      <c r="W210" s="45"/>
    </row>
    <row r="211" spans="2:23" x14ac:dyDescent="0.3">
      <c r="B211" s="31"/>
      <c r="C211" s="21"/>
      <c r="D211" s="2"/>
      <c r="Q211" s="6"/>
      <c r="R211" s="1"/>
      <c r="T211" s="36"/>
      <c r="U211" s="44"/>
      <c r="V211" s="36"/>
      <c r="W211" s="45"/>
    </row>
    <row r="212" spans="2:23" ht="14.4" thickBot="1" x14ac:dyDescent="0.35">
      <c r="B212" s="32"/>
      <c r="C212" s="21"/>
      <c r="D212" s="26"/>
      <c r="E212" s="24"/>
      <c r="F212" s="24"/>
      <c r="G212" s="24"/>
      <c r="H212" s="24"/>
      <c r="I212" s="24"/>
      <c r="J212" s="24"/>
      <c r="K212" s="24"/>
      <c r="L212" s="24"/>
      <c r="M212" s="24"/>
      <c r="N212" s="24"/>
      <c r="O212" s="24"/>
      <c r="P212" s="24"/>
      <c r="Q212" s="6"/>
      <c r="R212" s="1"/>
      <c r="T212" s="36"/>
      <c r="U212" s="44"/>
      <c r="V212" s="36"/>
      <c r="W212" s="45"/>
    </row>
    <row r="213" spans="2:23" x14ac:dyDescent="0.3">
      <c r="C213" s="21"/>
      <c r="D213" s="13"/>
      <c r="E213" s="14"/>
      <c r="F213" s="14"/>
      <c r="G213" s="14"/>
      <c r="H213" s="14"/>
      <c r="I213" s="14"/>
      <c r="J213" s="14"/>
      <c r="K213" s="14"/>
      <c r="L213" s="14"/>
      <c r="M213" s="14"/>
      <c r="N213" s="14"/>
      <c r="O213" s="14"/>
      <c r="P213" s="14"/>
      <c r="Q213" s="6"/>
      <c r="R213" s="1"/>
      <c r="T213" s="36"/>
      <c r="U213" s="44"/>
      <c r="V213" s="36"/>
      <c r="W213" s="45"/>
    </row>
    <row r="214" spans="2:23" x14ac:dyDescent="0.3">
      <c r="C214" s="21"/>
      <c r="D214" s="2"/>
      <c r="L214" s="10"/>
      <c r="M214" s="10"/>
      <c r="N214" s="10"/>
      <c r="Q214" s="6"/>
      <c r="R214" s="1"/>
      <c r="T214" s="36"/>
      <c r="U214" s="44"/>
      <c r="V214" s="36"/>
      <c r="W214" s="45"/>
    </row>
    <row r="215" spans="2:23" x14ac:dyDescent="0.3">
      <c r="C215" s="21"/>
      <c r="D215" s="2"/>
      <c r="L215" s="10"/>
      <c r="M215" s="10"/>
      <c r="N215" s="10"/>
      <c r="Q215" s="6"/>
      <c r="R215" s="1"/>
      <c r="T215" s="36"/>
      <c r="U215" s="44"/>
      <c r="V215" s="36"/>
      <c r="W215" s="45"/>
    </row>
    <row r="216" spans="2:23" x14ac:dyDescent="0.3">
      <c r="C216" s="21"/>
      <c r="D216" s="2"/>
      <c r="Q216" s="6"/>
      <c r="R216" s="1"/>
      <c r="T216" s="36"/>
      <c r="U216" s="44"/>
      <c r="V216" s="36"/>
      <c r="W216" s="45"/>
    </row>
    <row r="217" spans="2:23" x14ac:dyDescent="0.3">
      <c r="C217" s="21"/>
      <c r="D217" s="2"/>
      <c r="Q217" s="6"/>
      <c r="R217" s="1"/>
      <c r="T217" s="36"/>
      <c r="U217" s="44"/>
      <c r="V217" s="36"/>
      <c r="W217" s="45"/>
    </row>
    <row r="218" spans="2:23" x14ac:dyDescent="0.3">
      <c r="C218" s="21"/>
      <c r="D218" s="2"/>
      <c r="Q218" s="6"/>
      <c r="R218" s="1"/>
      <c r="T218" s="36"/>
      <c r="U218" s="44"/>
      <c r="V218" s="36"/>
      <c r="W218" s="45"/>
    </row>
    <row r="219" spans="2:23" x14ac:dyDescent="0.3">
      <c r="C219" s="21"/>
      <c r="D219" s="2"/>
      <c r="Q219" s="6"/>
      <c r="R219" s="1"/>
      <c r="T219" s="36"/>
      <c r="U219" s="44"/>
      <c r="V219" s="36"/>
      <c r="W219" s="45"/>
    </row>
    <row r="220" spans="2:23" x14ac:dyDescent="0.3">
      <c r="C220" s="21"/>
      <c r="D220" s="2"/>
      <c r="Q220" s="6"/>
      <c r="R220" s="1"/>
      <c r="T220" s="36"/>
      <c r="U220" s="44"/>
      <c r="V220" s="36"/>
      <c r="W220" s="45"/>
    </row>
    <row r="221" spans="2:23" x14ac:dyDescent="0.3">
      <c r="C221" s="21"/>
      <c r="D221" s="2"/>
      <c r="Q221" s="6"/>
      <c r="R221" s="1"/>
      <c r="T221" s="36"/>
      <c r="U221" s="44"/>
      <c r="V221" s="36"/>
      <c r="W221" s="45"/>
    </row>
    <row r="222" spans="2:23" x14ac:dyDescent="0.3">
      <c r="C222" s="21"/>
      <c r="D222" s="2"/>
      <c r="Q222" s="6"/>
      <c r="R222" s="1"/>
      <c r="T222" s="36"/>
      <c r="U222" s="44"/>
      <c r="V222" s="36"/>
      <c r="W222" s="45"/>
    </row>
    <row r="223" spans="2:23" x14ac:dyDescent="0.3">
      <c r="C223" s="21"/>
      <c r="D223" s="2"/>
      <c r="Q223" s="6"/>
      <c r="R223" s="1"/>
      <c r="T223" s="36"/>
      <c r="U223" s="44"/>
      <c r="V223" s="36"/>
      <c r="W223" s="45"/>
    </row>
    <row r="224" spans="2:23" x14ac:dyDescent="0.3">
      <c r="C224" s="21"/>
      <c r="D224" s="2"/>
      <c r="Q224" s="6"/>
      <c r="R224" s="1"/>
      <c r="T224" s="36"/>
      <c r="U224" s="44"/>
      <c r="V224" s="36"/>
      <c r="W224" s="45"/>
    </row>
    <row r="225" spans="2:23" x14ac:dyDescent="0.3">
      <c r="C225" s="21"/>
      <c r="D225" s="2"/>
      <c r="Q225" s="6"/>
      <c r="R225" s="1"/>
      <c r="T225" s="36"/>
      <c r="U225" s="44"/>
      <c r="V225" s="36"/>
      <c r="W225" s="45"/>
    </row>
    <row r="226" spans="2:23" x14ac:dyDescent="0.3">
      <c r="C226" s="21"/>
      <c r="D226" s="2"/>
      <c r="Q226" s="6"/>
      <c r="R226" s="1"/>
      <c r="T226" s="36"/>
      <c r="U226" s="44"/>
      <c r="V226" s="36"/>
      <c r="W226" s="45"/>
    </row>
    <row r="227" spans="2:23" x14ac:dyDescent="0.3">
      <c r="C227" s="21"/>
      <c r="D227" s="2"/>
      <c r="Q227" s="6"/>
      <c r="R227" s="1"/>
      <c r="T227" s="36"/>
      <c r="U227" s="44"/>
      <c r="V227" s="36"/>
      <c r="W227" s="45"/>
    </row>
    <row r="228" spans="2:23" x14ac:dyDescent="0.3">
      <c r="C228" s="21"/>
      <c r="D228" s="2"/>
      <c r="Q228" s="6"/>
      <c r="R228" s="1"/>
      <c r="T228" s="36"/>
      <c r="U228" s="44"/>
      <c r="V228" s="36"/>
      <c r="W228" s="45"/>
    </row>
    <row r="229" spans="2:23" x14ac:dyDescent="0.3">
      <c r="C229" s="21"/>
      <c r="D229" s="2"/>
      <c r="Q229" s="6"/>
      <c r="R229" s="1"/>
      <c r="T229" s="36"/>
      <c r="U229" s="44"/>
      <c r="V229" s="36"/>
      <c r="W229" s="45"/>
    </row>
    <row r="230" spans="2:23" x14ac:dyDescent="0.3">
      <c r="C230" s="21"/>
      <c r="D230" s="2"/>
      <c r="Q230" s="6"/>
      <c r="R230" s="1"/>
      <c r="T230" s="36"/>
      <c r="U230" s="44"/>
      <c r="V230" s="36"/>
      <c r="W230" s="45"/>
    </row>
    <row r="231" spans="2:23" x14ac:dyDescent="0.3">
      <c r="C231" s="21"/>
      <c r="D231" s="2"/>
      <c r="Q231" s="6"/>
      <c r="R231" s="1"/>
      <c r="T231" s="36"/>
      <c r="U231" s="44"/>
      <c r="V231" s="36"/>
      <c r="W231" s="45"/>
    </row>
    <row r="232" spans="2:23" x14ac:dyDescent="0.3">
      <c r="C232" s="21"/>
      <c r="D232" s="2"/>
      <c r="Q232" s="6"/>
      <c r="R232" s="1"/>
      <c r="T232" s="36"/>
      <c r="U232" s="44"/>
      <c r="V232" s="36"/>
      <c r="W232" s="45"/>
    </row>
    <row r="233" spans="2:23" x14ac:dyDescent="0.3">
      <c r="B233" s="27"/>
      <c r="C233" s="21"/>
      <c r="D233" s="15"/>
      <c r="E233" s="16"/>
      <c r="F233" s="16"/>
      <c r="G233" s="16"/>
      <c r="H233" s="16"/>
      <c r="I233" s="16"/>
      <c r="J233" s="16"/>
      <c r="K233" s="16"/>
      <c r="L233" s="16"/>
      <c r="M233" s="16"/>
      <c r="N233" s="16"/>
      <c r="O233" s="16"/>
      <c r="P233" s="16"/>
      <c r="Q233" s="6"/>
      <c r="R233" s="1"/>
      <c r="T233" s="36"/>
      <c r="U233" s="44"/>
      <c r="V233" s="36"/>
      <c r="W233" s="45"/>
    </row>
    <row r="234" spans="2:23" x14ac:dyDescent="0.3">
      <c r="C234" s="21"/>
      <c r="D234" s="2"/>
      <c r="Q234" s="6"/>
      <c r="R234" s="1"/>
      <c r="T234" s="36"/>
      <c r="U234" s="44"/>
      <c r="V234" s="36"/>
      <c r="W234" s="45"/>
    </row>
    <row r="235" spans="2:23" x14ac:dyDescent="0.3">
      <c r="C235" s="21"/>
      <c r="D235" s="2"/>
      <c r="Q235" s="6"/>
      <c r="R235" s="1"/>
      <c r="T235" s="36"/>
      <c r="U235" s="44"/>
      <c r="V235" s="36"/>
      <c r="W235" s="45"/>
    </row>
    <row r="236" spans="2:23" x14ac:dyDescent="0.3">
      <c r="C236" s="21"/>
      <c r="D236" s="2"/>
      <c r="Q236" s="6"/>
      <c r="R236" s="1"/>
      <c r="T236" s="36"/>
      <c r="U236" s="44"/>
      <c r="V236" s="36"/>
      <c r="W236" s="45"/>
    </row>
    <row r="237" spans="2:23" x14ac:dyDescent="0.3">
      <c r="C237" s="21"/>
      <c r="D237" s="2"/>
      <c r="Q237" s="6"/>
      <c r="R237" s="1"/>
      <c r="T237" s="36"/>
      <c r="U237" s="44"/>
      <c r="V237" s="36"/>
      <c r="W237" s="45"/>
    </row>
    <row r="238" spans="2:23" x14ac:dyDescent="0.3">
      <c r="C238" s="21"/>
      <c r="D238" s="2"/>
      <c r="Q238" s="6"/>
      <c r="R238" s="1"/>
      <c r="T238" s="36"/>
      <c r="U238" s="44"/>
      <c r="V238" s="36"/>
      <c r="W238" s="45"/>
    </row>
    <row r="239" spans="2:23" x14ac:dyDescent="0.3">
      <c r="C239" s="21"/>
      <c r="D239" s="2"/>
      <c r="Q239" s="6"/>
      <c r="R239" s="1"/>
      <c r="T239" s="36"/>
      <c r="U239" s="44"/>
      <c r="V239" s="36"/>
      <c r="W239" s="45"/>
    </row>
    <row r="240" spans="2:23" x14ac:dyDescent="0.3">
      <c r="C240" s="21"/>
      <c r="D240" s="2"/>
      <c r="Q240" s="6"/>
      <c r="R240" s="1"/>
      <c r="T240" s="36"/>
      <c r="U240" s="44"/>
      <c r="V240" s="36"/>
      <c r="W240" s="45"/>
    </row>
    <row r="241" spans="2:23" x14ac:dyDescent="0.3">
      <c r="C241" s="21"/>
      <c r="D241" s="2"/>
      <c r="Q241" s="6"/>
      <c r="R241" s="1"/>
      <c r="T241" s="36"/>
      <c r="U241" s="44"/>
      <c r="V241" s="36"/>
      <c r="W241" s="45"/>
    </row>
    <row r="242" spans="2:23" x14ac:dyDescent="0.3">
      <c r="C242" s="21"/>
      <c r="D242" s="2"/>
      <c r="Q242" s="6"/>
      <c r="R242" s="1"/>
      <c r="T242" s="36"/>
      <c r="U242" s="44"/>
      <c r="V242" s="36"/>
      <c r="W242" s="45"/>
    </row>
    <row r="243" spans="2:23" x14ac:dyDescent="0.3">
      <c r="C243" s="21"/>
      <c r="D243" s="2"/>
      <c r="Q243" s="6"/>
      <c r="R243" s="1"/>
      <c r="T243" s="36"/>
      <c r="U243" s="44"/>
      <c r="V243" s="36"/>
      <c r="W243" s="45"/>
    </row>
    <row r="244" spans="2:23" x14ac:dyDescent="0.3">
      <c r="B244" s="27"/>
      <c r="C244" s="21"/>
      <c r="D244" s="15"/>
      <c r="E244" s="16"/>
      <c r="F244" s="16"/>
      <c r="G244" s="16"/>
      <c r="H244" s="16"/>
      <c r="I244" s="16"/>
      <c r="J244" s="16"/>
      <c r="K244" s="16"/>
      <c r="L244" s="16"/>
      <c r="M244" s="16"/>
      <c r="N244" s="16"/>
      <c r="O244" s="16"/>
      <c r="P244" s="16"/>
      <c r="Q244" s="6"/>
      <c r="R244" s="1"/>
      <c r="T244" s="36"/>
      <c r="U244" s="44"/>
      <c r="V244" s="36"/>
      <c r="W244" s="45"/>
    </row>
    <row r="245" spans="2:23" x14ac:dyDescent="0.3">
      <c r="C245" s="21"/>
      <c r="D245" s="2"/>
      <c r="Q245" s="6"/>
      <c r="R245" s="1"/>
      <c r="T245" s="36"/>
      <c r="U245" s="44"/>
      <c r="V245" s="36"/>
      <c r="W245" s="45"/>
    </row>
    <row r="246" spans="2:23" x14ac:dyDescent="0.3">
      <c r="C246" s="21"/>
      <c r="D246" s="2"/>
      <c r="Q246" s="6"/>
      <c r="R246" s="1"/>
      <c r="T246" s="36"/>
      <c r="U246" s="44"/>
      <c r="V246" s="36"/>
      <c r="W246" s="45"/>
    </row>
    <row r="247" spans="2:23" x14ac:dyDescent="0.3">
      <c r="C247" s="21"/>
      <c r="D247" s="2"/>
      <c r="Q247" s="6"/>
      <c r="R247" s="1"/>
      <c r="T247" s="36"/>
      <c r="U247" s="44"/>
      <c r="V247" s="36"/>
      <c r="W247" s="45"/>
    </row>
    <row r="248" spans="2:23" x14ac:dyDescent="0.3">
      <c r="C248" s="21"/>
      <c r="D248" s="2"/>
      <c r="Q248" s="6"/>
      <c r="R248" s="1"/>
      <c r="T248" s="36"/>
      <c r="U248" s="44"/>
      <c r="V248" s="36"/>
      <c r="W248" s="45"/>
    </row>
    <row r="249" spans="2:23" x14ac:dyDescent="0.3">
      <c r="C249" s="21"/>
      <c r="D249" s="2"/>
      <c r="Q249" s="6"/>
      <c r="R249" s="1"/>
      <c r="T249" s="36"/>
      <c r="U249" s="44"/>
      <c r="V249" s="36"/>
      <c r="W249" s="45"/>
    </row>
    <row r="250" spans="2:23" x14ac:dyDescent="0.3">
      <c r="C250" s="21"/>
      <c r="D250" s="2"/>
      <c r="Q250" s="6"/>
      <c r="R250" s="1"/>
      <c r="T250" s="36"/>
      <c r="U250" s="44"/>
      <c r="V250" s="36"/>
      <c r="W250" s="45"/>
    </row>
    <row r="251" spans="2:23" x14ac:dyDescent="0.3">
      <c r="B251" s="33"/>
      <c r="C251" s="21"/>
      <c r="D251" s="18"/>
      <c r="E251" s="17"/>
      <c r="F251" s="17"/>
      <c r="G251" s="17"/>
      <c r="H251" s="17"/>
      <c r="I251" s="17"/>
      <c r="J251" s="17"/>
      <c r="K251" s="17"/>
      <c r="L251" s="17"/>
      <c r="M251" s="17"/>
      <c r="N251" s="17"/>
      <c r="O251" s="17"/>
      <c r="P251" s="12"/>
      <c r="Q251" s="6"/>
      <c r="R251" s="1"/>
      <c r="T251" s="36"/>
      <c r="U251" s="44"/>
      <c r="V251" s="36"/>
      <c r="W251" s="45"/>
    </row>
    <row r="252" spans="2:23" x14ac:dyDescent="0.3">
      <c r="B252" s="33"/>
      <c r="C252" s="21"/>
      <c r="D252" s="18"/>
      <c r="E252" s="17"/>
      <c r="F252" s="17"/>
      <c r="G252" s="17"/>
      <c r="H252" s="17"/>
      <c r="I252" s="17"/>
      <c r="J252" s="17"/>
      <c r="K252" s="17"/>
      <c r="L252" s="17"/>
      <c r="M252" s="17"/>
      <c r="N252" s="17"/>
      <c r="O252" s="17"/>
      <c r="P252" s="12"/>
      <c r="Q252" s="6"/>
      <c r="R252" s="1"/>
      <c r="T252" s="36"/>
      <c r="U252" s="44"/>
      <c r="V252" s="36"/>
      <c r="W252" s="45"/>
    </row>
    <row r="253" spans="2:23" x14ac:dyDescent="0.3">
      <c r="B253" s="34"/>
      <c r="C253" s="21"/>
      <c r="D253" s="20"/>
      <c r="E253" s="19"/>
      <c r="F253" s="19"/>
      <c r="G253" s="19"/>
      <c r="H253" s="19"/>
      <c r="I253" s="19"/>
      <c r="J253" s="19"/>
      <c r="K253" s="19"/>
      <c r="L253" s="19"/>
      <c r="M253" s="19"/>
      <c r="N253" s="19"/>
      <c r="O253" s="19"/>
      <c r="P253" s="12"/>
      <c r="Q253" s="6"/>
      <c r="R253" s="1"/>
      <c r="T253" s="36"/>
      <c r="U253" s="44"/>
      <c r="V253" s="36"/>
      <c r="W253" s="45"/>
    </row>
    <row r="254" spans="2:23" x14ac:dyDescent="0.3">
      <c r="C254" s="21"/>
      <c r="D254" s="2"/>
      <c r="P254" s="12"/>
      <c r="Q254" s="6"/>
      <c r="R254" s="1"/>
      <c r="T254" s="36"/>
      <c r="U254" s="44"/>
      <c r="V254" s="36"/>
      <c r="W254" s="45"/>
    </row>
    <row r="255" spans="2:23" x14ac:dyDescent="0.3">
      <c r="C255" s="21"/>
      <c r="D255" s="2"/>
      <c r="P255" s="12"/>
      <c r="Q255" s="6"/>
      <c r="R255" s="1"/>
      <c r="T255" s="36"/>
      <c r="U255" s="44"/>
      <c r="V255" s="36"/>
      <c r="W255" s="45"/>
    </row>
    <row r="256" spans="2:23" x14ac:dyDescent="0.3">
      <c r="C256" s="21"/>
      <c r="D256" s="2"/>
      <c r="P256" s="12"/>
      <c r="Q256" s="6"/>
      <c r="R256" s="1"/>
      <c r="T256" s="36"/>
      <c r="U256" s="44"/>
      <c r="V256" s="36"/>
      <c r="W256" s="45"/>
    </row>
    <row r="257" spans="2:23" x14ac:dyDescent="0.3">
      <c r="C257" s="21"/>
      <c r="D257" s="2"/>
      <c r="P257" s="12"/>
      <c r="Q257" s="6"/>
      <c r="R257" s="1"/>
      <c r="T257" s="36"/>
      <c r="U257" s="44"/>
      <c r="V257" s="36"/>
      <c r="W257" s="45"/>
    </row>
    <row r="258" spans="2:23" x14ac:dyDescent="0.3">
      <c r="C258" s="21"/>
      <c r="D258" s="2"/>
      <c r="P258" s="12"/>
      <c r="Q258" s="6"/>
      <c r="R258" s="1"/>
      <c r="T258" s="36"/>
      <c r="U258" s="44"/>
      <c r="V258" s="36"/>
      <c r="W258" s="45"/>
    </row>
    <row r="259" spans="2:23" x14ac:dyDescent="0.3">
      <c r="C259" s="21"/>
      <c r="D259" s="2"/>
      <c r="P259" s="12"/>
      <c r="Q259" s="6"/>
      <c r="R259" s="1"/>
      <c r="T259" s="36"/>
      <c r="U259" s="44"/>
      <c r="V259" s="36"/>
      <c r="W259" s="45"/>
    </row>
    <row r="260" spans="2:23" x14ac:dyDescent="0.3">
      <c r="C260" s="21"/>
      <c r="D260" s="2"/>
      <c r="P260" s="12"/>
      <c r="Q260" s="6"/>
      <c r="R260" s="1"/>
      <c r="T260" s="36"/>
      <c r="U260" s="44"/>
      <c r="V260" s="36"/>
      <c r="W260" s="45"/>
    </row>
    <row r="261" spans="2:23" x14ac:dyDescent="0.3">
      <c r="C261" s="21"/>
      <c r="D261" s="2"/>
      <c r="P261" s="12"/>
      <c r="Q261" s="6"/>
      <c r="R261" s="1"/>
      <c r="T261" s="36"/>
      <c r="U261" s="44"/>
      <c r="V261" s="36"/>
      <c r="W261" s="45"/>
    </row>
    <row r="262" spans="2:23" x14ac:dyDescent="0.3">
      <c r="C262" s="21"/>
      <c r="D262" s="2"/>
      <c r="P262" s="12"/>
      <c r="Q262" s="6"/>
      <c r="R262" s="1"/>
      <c r="T262" s="36"/>
      <c r="U262" s="44"/>
      <c r="V262" s="36"/>
      <c r="W262" s="45"/>
    </row>
    <row r="263" spans="2:23" x14ac:dyDescent="0.3">
      <c r="C263" s="21"/>
      <c r="D263" s="2"/>
      <c r="P263" s="12"/>
      <c r="Q263" s="6"/>
      <c r="R263" s="1"/>
      <c r="T263" s="36"/>
      <c r="U263" s="44"/>
      <c r="V263" s="36"/>
      <c r="W263" s="45"/>
    </row>
    <row r="264" spans="2:23" x14ac:dyDescent="0.3">
      <c r="C264" s="21"/>
      <c r="D264" s="2"/>
      <c r="P264" s="12"/>
      <c r="Q264" s="6"/>
      <c r="R264" s="1"/>
      <c r="T264" s="36"/>
      <c r="U264" s="44"/>
      <c r="V264" s="36"/>
      <c r="W264" s="45"/>
    </row>
    <row r="265" spans="2:23" x14ac:dyDescent="0.3">
      <c r="B265" s="34"/>
      <c r="C265" s="21"/>
      <c r="D265" s="20"/>
      <c r="E265" s="19"/>
      <c r="F265" s="19"/>
      <c r="G265" s="19"/>
      <c r="H265" s="19"/>
      <c r="I265" s="19"/>
      <c r="J265" s="19"/>
      <c r="K265" s="19"/>
      <c r="L265" s="19"/>
      <c r="M265" s="19"/>
      <c r="N265" s="19"/>
      <c r="O265" s="19"/>
      <c r="P265" s="12"/>
      <c r="Q265" s="6"/>
      <c r="R265" s="1"/>
      <c r="T265" s="36"/>
      <c r="U265" s="44"/>
      <c r="V265" s="36"/>
      <c r="W265" s="45"/>
    </row>
    <row r="266" spans="2:23" x14ac:dyDescent="0.3">
      <c r="C266" s="21"/>
      <c r="D266" s="2"/>
      <c r="P266" s="12"/>
      <c r="Q266" s="6"/>
      <c r="R266" s="1"/>
      <c r="T266" s="36"/>
      <c r="U266" s="44"/>
      <c r="V266" s="36"/>
      <c r="W266" s="45"/>
    </row>
    <row r="267" spans="2:23" x14ac:dyDescent="0.3">
      <c r="C267" s="21"/>
      <c r="D267" s="2"/>
      <c r="P267" s="12"/>
      <c r="Q267" s="6"/>
      <c r="R267" s="1"/>
      <c r="T267" s="36"/>
      <c r="U267" s="44"/>
      <c r="V267" s="36"/>
      <c r="W267" s="45"/>
    </row>
    <row r="268" spans="2:23" x14ac:dyDescent="0.3">
      <c r="C268" s="21"/>
      <c r="D268" s="2"/>
      <c r="P268" s="12"/>
      <c r="Q268" s="6"/>
      <c r="R268" s="1"/>
      <c r="T268" s="36"/>
      <c r="U268" s="44"/>
      <c r="V268" s="36"/>
      <c r="W268" s="45"/>
    </row>
    <row r="269" spans="2:23" x14ac:dyDescent="0.3">
      <c r="C269" s="21"/>
      <c r="D269" s="2"/>
      <c r="P269" s="12"/>
      <c r="Q269" s="6"/>
      <c r="R269" s="1"/>
      <c r="T269" s="36"/>
      <c r="U269" s="44"/>
      <c r="V269" s="36"/>
      <c r="W269" s="45"/>
    </row>
    <row r="270" spans="2:23" x14ac:dyDescent="0.3">
      <c r="C270" s="21"/>
      <c r="D270" s="2"/>
      <c r="P270" s="12"/>
      <c r="Q270" s="6"/>
      <c r="R270" s="1"/>
      <c r="T270" s="36"/>
      <c r="U270" s="44"/>
      <c r="V270" s="36"/>
      <c r="W270" s="45"/>
    </row>
    <row r="271" spans="2:23" x14ac:dyDescent="0.3">
      <c r="C271" s="21"/>
      <c r="D271" s="2"/>
      <c r="P271" s="12"/>
      <c r="Q271" s="6"/>
      <c r="R271" s="1"/>
      <c r="T271" s="36"/>
      <c r="U271" s="44"/>
      <c r="V271" s="36"/>
      <c r="W271" s="45"/>
    </row>
    <row r="272" spans="2:23" x14ac:dyDescent="0.3">
      <c r="C272" s="21"/>
      <c r="D272" s="2"/>
      <c r="P272" s="12"/>
      <c r="Q272" s="6"/>
      <c r="R272" s="1"/>
      <c r="T272" s="36"/>
      <c r="U272" s="44"/>
      <c r="V272" s="36"/>
      <c r="W272" s="45"/>
    </row>
    <row r="273" spans="2:23" x14ac:dyDescent="0.3">
      <c r="C273" s="21"/>
      <c r="D273" s="2"/>
      <c r="P273" s="12"/>
      <c r="Q273" s="6"/>
      <c r="R273" s="1"/>
      <c r="T273" s="36"/>
      <c r="U273" s="44"/>
      <c r="V273" s="36"/>
      <c r="W273" s="45"/>
    </row>
    <row r="274" spans="2:23" x14ac:dyDescent="0.3">
      <c r="C274" s="21"/>
      <c r="D274" s="2"/>
      <c r="P274" s="12"/>
      <c r="Q274" s="6"/>
      <c r="R274" s="1"/>
      <c r="T274" s="36"/>
      <c r="U274" s="44"/>
      <c r="V274" s="36"/>
      <c r="W274" s="45"/>
    </row>
    <row r="275" spans="2:23" x14ac:dyDescent="0.3">
      <c r="C275" s="21"/>
      <c r="D275" s="2"/>
      <c r="P275" s="12"/>
      <c r="Q275" s="6"/>
      <c r="R275" s="1"/>
      <c r="T275" s="36"/>
      <c r="U275" s="44"/>
      <c r="V275" s="36"/>
      <c r="W275" s="45"/>
    </row>
    <row r="276" spans="2:23" x14ac:dyDescent="0.3">
      <c r="C276" s="21"/>
      <c r="D276" s="2"/>
      <c r="P276" s="12"/>
      <c r="Q276" s="6"/>
      <c r="R276" s="1"/>
      <c r="T276" s="36"/>
      <c r="U276" s="44"/>
      <c r="V276" s="36"/>
      <c r="W276" s="45"/>
    </row>
    <row r="277" spans="2:23" x14ac:dyDescent="0.3">
      <c r="C277" s="21"/>
      <c r="D277" s="2"/>
      <c r="P277" s="12"/>
      <c r="Q277" s="6"/>
      <c r="R277" s="1"/>
      <c r="T277" s="36"/>
      <c r="U277" s="44"/>
      <c r="V277" s="36"/>
      <c r="W277" s="45"/>
    </row>
    <row r="278" spans="2:23" x14ac:dyDescent="0.3">
      <c r="C278" s="21"/>
      <c r="D278" s="2"/>
      <c r="P278" s="12"/>
      <c r="Q278" s="6"/>
      <c r="R278" s="1"/>
      <c r="T278" s="36"/>
      <c r="U278" s="44"/>
      <c r="V278" s="36"/>
      <c r="W278" s="45"/>
    </row>
    <row r="279" spans="2:23" x14ac:dyDescent="0.3">
      <c r="C279" s="21"/>
      <c r="D279" s="2"/>
      <c r="P279" s="12"/>
      <c r="Q279" s="6"/>
      <c r="R279" s="1"/>
      <c r="T279" s="36"/>
      <c r="U279" s="44"/>
      <c r="V279" s="36"/>
      <c r="W279" s="45"/>
    </row>
    <row r="280" spans="2:23" x14ac:dyDescent="0.3">
      <c r="B280" s="27"/>
      <c r="C280" s="21"/>
      <c r="D280" s="15"/>
      <c r="E280" s="16"/>
      <c r="F280" s="16"/>
      <c r="G280" s="16"/>
      <c r="H280" s="16"/>
      <c r="I280" s="16"/>
      <c r="J280" s="16"/>
      <c r="K280" s="16"/>
      <c r="L280" s="16"/>
      <c r="M280" s="16"/>
      <c r="N280" s="16"/>
      <c r="O280" s="16"/>
      <c r="P280" s="12"/>
      <c r="Q280" s="6"/>
      <c r="R280" s="1"/>
      <c r="T280" s="36"/>
      <c r="U280" s="44"/>
      <c r="V280" s="36"/>
      <c r="W280" s="45"/>
    </row>
    <row r="281" spans="2:23" x14ac:dyDescent="0.3">
      <c r="C281" s="21"/>
      <c r="D281" s="2"/>
      <c r="P281" s="12"/>
      <c r="Q281" s="6"/>
      <c r="R281" s="1"/>
      <c r="T281" s="36"/>
      <c r="U281" s="44"/>
      <c r="V281" s="36"/>
      <c r="W281" s="45"/>
    </row>
    <row r="282" spans="2:23" x14ac:dyDescent="0.3">
      <c r="C282" s="21"/>
      <c r="D282" s="2"/>
      <c r="P282" s="12"/>
      <c r="Q282" s="6"/>
      <c r="R282" s="1"/>
      <c r="T282" s="36"/>
      <c r="U282" s="44"/>
      <c r="V282" s="36"/>
      <c r="W282" s="45"/>
    </row>
    <row r="283" spans="2:23" x14ac:dyDescent="0.3">
      <c r="C283" s="21"/>
      <c r="D283" s="2"/>
      <c r="P283" s="12"/>
      <c r="Q283" s="6"/>
      <c r="R283" s="1"/>
      <c r="T283" s="36"/>
      <c r="U283" s="44"/>
      <c r="V283" s="36"/>
      <c r="W283" s="45"/>
    </row>
    <row r="284" spans="2:23" x14ac:dyDescent="0.3">
      <c r="C284" s="21"/>
      <c r="D284" s="2"/>
      <c r="P284" s="12"/>
      <c r="Q284" s="6"/>
      <c r="R284" s="1"/>
      <c r="T284" s="36"/>
      <c r="U284" s="44"/>
      <c r="V284" s="36"/>
      <c r="W284" s="45"/>
    </row>
    <row r="285" spans="2:23" x14ac:dyDescent="0.3">
      <c r="C285" s="21"/>
      <c r="K285" s="10"/>
      <c r="L285" s="10"/>
      <c r="M285" s="10"/>
      <c r="N285" s="10"/>
      <c r="O285" s="10"/>
      <c r="Q285" s="6"/>
      <c r="R285" s="1"/>
      <c r="T285" s="36"/>
      <c r="U285" s="44"/>
      <c r="V285" s="36"/>
      <c r="W285" s="45"/>
    </row>
    <row r="286" spans="2:23" x14ac:dyDescent="0.3">
      <c r="C286" s="21"/>
      <c r="Q286" s="6"/>
      <c r="R286" s="1"/>
      <c r="T286" s="36"/>
      <c r="U286" s="44"/>
      <c r="V286" s="36"/>
      <c r="W286" s="45"/>
    </row>
    <row r="287" spans="2:23" x14ac:dyDescent="0.3">
      <c r="C287" s="21"/>
      <c r="Q287" s="6"/>
      <c r="R287" s="1"/>
      <c r="T287" s="36"/>
      <c r="U287" s="44"/>
      <c r="V287" s="36"/>
      <c r="W287" s="45"/>
    </row>
    <row r="288" spans="2:23" x14ac:dyDescent="0.3">
      <c r="C288" s="21"/>
      <c r="Q288" s="6"/>
      <c r="R288" s="1"/>
      <c r="T288" s="36"/>
      <c r="U288" s="44"/>
      <c r="V288" s="36"/>
      <c r="W288" s="45"/>
    </row>
    <row r="289" spans="3:25" x14ac:dyDescent="0.3">
      <c r="C289" s="21"/>
      <c r="Q289" s="6"/>
      <c r="R289" s="1"/>
      <c r="T289" s="36"/>
      <c r="U289" s="44"/>
      <c r="V289" s="36"/>
      <c r="W289" s="45"/>
    </row>
    <row r="290" spans="3:25" x14ac:dyDescent="0.3">
      <c r="C290" s="21"/>
      <c r="Q290" s="6"/>
      <c r="R290" s="1"/>
      <c r="T290" s="36"/>
      <c r="U290" s="44"/>
      <c r="V290" s="36"/>
      <c r="W290" s="45"/>
    </row>
    <row r="291" spans="3:25" x14ac:dyDescent="0.3">
      <c r="C291" s="21"/>
      <c r="Q291" s="6"/>
      <c r="R291" s="1"/>
      <c r="T291" s="36"/>
      <c r="U291" s="44"/>
      <c r="V291" s="36"/>
      <c r="W291" s="45"/>
    </row>
    <row r="292" spans="3:25" x14ac:dyDescent="0.3">
      <c r="C292" s="21"/>
      <c r="L292" s="10"/>
      <c r="M292" s="10"/>
      <c r="N292" s="10"/>
      <c r="Q292" s="6"/>
      <c r="R292" s="1"/>
      <c r="T292" s="36"/>
      <c r="U292" s="44"/>
      <c r="V292" s="36"/>
      <c r="W292" s="45"/>
    </row>
    <row r="293" spans="3:25" x14ac:dyDescent="0.3">
      <c r="C293" s="21"/>
      <c r="Q293" s="6"/>
      <c r="R293" s="1"/>
      <c r="T293" s="36"/>
      <c r="U293" s="44"/>
      <c r="V293" s="36"/>
      <c r="W293" s="45"/>
      <c r="Y293" s="45"/>
    </row>
    <row r="294" spans="3:25" x14ac:dyDescent="0.3">
      <c r="C294" s="21"/>
      <c r="F294" s="40"/>
      <c r="G294" s="40"/>
      <c r="H294" s="40"/>
      <c r="I294" s="40"/>
      <c r="J294" s="40"/>
      <c r="K294" s="40"/>
      <c r="L294" s="40"/>
      <c r="M294" s="40"/>
      <c r="N294" s="40"/>
      <c r="O294" s="40"/>
      <c r="P294" s="40"/>
      <c r="Q294" s="41"/>
      <c r="R294" s="42"/>
      <c r="S294" s="40"/>
      <c r="T294" s="43"/>
      <c r="U294" s="44"/>
      <c r="V294" s="36"/>
      <c r="W294" s="45"/>
      <c r="Y294" s="45"/>
    </row>
    <row r="295" spans="3:25" x14ac:dyDescent="0.3">
      <c r="C295" s="21"/>
      <c r="Q295" s="6"/>
      <c r="R295" s="1"/>
      <c r="T295" s="36"/>
      <c r="U295" s="44"/>
      <c r="V295" s="36"/>
      <c r="W295" s="45"/>
      <c r="Y295" s="45"/>
    </row>
    <row r="296" spans="3:25" x14ac:dyDescent="0.3">
      <c r="C296" s="21"/>
      <c r="Q296" s="6"/>
      <c r="R296" s="1"/>
      <c r="T296" s="36"/>
      <c r="U296" s="44"/>
      <c r="V296" s="36"/>
      <c r="W296" s="45"/>
      <c r="Y296" s="45"/>
    </row>
    <row r="297" spans="3:25" x14ac:dyDescent="0.3">
      <c r="C297" s="21"/>
      <c r="Q297" s="6"/>
      <c r="R297" s="1"/>
      <c r="T297" s="36"/>
      <c r="U297" s="44"/>
      <c r="V297" s="36"/>
      <c r="W297" s="45"/>
    </row>
    <row r="298" spans="3:25" x14ac:dyDescent="0.3">
      <c r="C298" s="21"/>
      <c r="Q298" s="6"/>
      <c r="R298" s="1"/>
      <c r="T298" s="36"/>
      <c r="U298" s="44"/>
      <c r="V298" s="36"/>
      <c r="W298" s="45"/>
    </row>
    <row r="299" spans="3:25" x14ac:dyDescent="0.3">
      <c r="C299" s="21"/>
      <c r="Q299" s="6"/>
      <c r="R299" s="1"/>
      <c r="T299" s="36"/>
      <c r="U299" s="44"/>
      <c r="V299" s="36"/>
      <c r="W299" s="45"/>
    </row>
    <row r="300" spans="3:25" x14ac:dyDescent="0.3">
      <c r="C300" s="21"/>
      <c r="Q300" s="6"/>
      <c r="R300" s="1"/>
      <c r="T300" s="36"/>
      <c r="U300" s="44"/>
      <c r="V300" s="36"/>
      <c r="W300" s="45"/>
    </row>
    <row r="301" spans="3:25" x14ac:dyDescent="0.3">
      <c r="C301" s="21"/>
      <c r="Q301" s="6"/>
      <c r="R301" s="1"/>
      <c r="T301" s="36"/>
      <c r="U301" s="44"/>
      <c r="V301" s="36"/>
      <c r="W301" s="45"/>
    </row>
    <row r="302" spans="3:25" x14ac:dyDescent="0.3">
      <c r="C302" s="21"/>
      <c r="Q302" s="6"/>
      <c r="R302" s="1"/>
      <c r="T302" s="36"/>
      <c r="U302" s="44"/>
      <c r="V302" s="36"/>
      <c r="W302" s="45"/>
    </row>
    <row r="303" spans="3:25" x14ac:dyDescent="0.3">
      <c r="C303" s="21"/>
      <c r="Q303" s="6"/>
      <c r="R303" s="1"/>
      <c r="T303" s="36"/>
      <c r="U303" s="44"/>
      <c r="V303" s="36"/>
      <c r="W303" s="45"/>
    </row>
    <row r="304" spans="3:25" x14ac:dyDescent="0.3">
      <c r="C304" s="21"/>
      <c r="Q304" s="6"/>
      <c r="R304" s="1"/>
      <c r="T304" s="36"/>
      <c r="U304" s="44"/>
      <c r="V304" s="36"/>
      <c r="W304" s="45"/>
    </row>
    <row r="305" spans="3:23" x14ac:dyDescent="0.3">
      <c r="C305" s="21"/>
      <c r="Q305" s="6"/>
      <c r="R305" s="1"/>
      <c r="T305" s="36"/>
      <c r="U305" s="44"/>
      <c r="V305" s="36"/>
      <c r="W305" s="45"/>
    </row>
    <row r="306" spans="3:23" x14ac:dyDescent="0.3">
      <c r="C306" s="21"/>
      <c r="Q306" s="6"/>
      <c r="R306" s="1"/>
      <c r="T306" s="36"/>
      <c r="U306" s="44"/>
      <c r="V306" s="36"/>
      <c r="W306" s="45"/>
    </row>
    <row r="307" spans="3:23" x14ac:dyDescent="0.3">
      <c r="C307" s="21"/>
      <c r="Q307" s="6"/>
      <c r="R307" s="1"/>
      <c r="T307" s="36"/>
      <c r="U307" s="44"/>
      <c r="V307" s="36"/>
      <c r="W307" s="45"/>
    </row>
    <row r="308" spans="3:23" x14ac:dyDescent="0.3">
      <c r="C308" s="21"/>
      <c r="L308" s="10"/>
      <c r="M308" s="10"/>
      <c r="N308" s="10"/>
      <c r="Q308" s="6"/>
      <c r="R308" s="1"/>
      <c r="T308" s="36"/>
      <c r="U308" s="44"/>
      <c r="V308" s="36"/>
      <c r="W308" s="46"/>
    </row>
    <row r="309" spans="3:23" x14ac:dyDescent="0.3">
      <c r="C309" s="21"/>
      <c r="Q309" s="6"/>
      <c r="R309" s="1"/>
      <c r="T309" s="36"/>
      <c r="U309" s="44"/>
      <c r="V309" s="36"/>
      <c r="W309" s="46"/>
    </row>
    <row r="310" spans="3:23" x14ac:dyDescent="0.3">
      <c r="C310" s="21"/>
      <c r="Q310" s="6"/>
      <c r="R310" s="1"/>
      <c r="T310" s="36"/>
      <c r="U310" s="44"/>
      <c r="V310" s="36"/>
      <c r="W310" s="46"/>
    </row>
    <row r="311" spans="3:23" x14ac:dyDescent="0.3">
      <c r="C311" s="21"/>
      <c r="Q311" s="6"/>
      <c r="R311" s="1"/>
      <c r="T311" s="36"/>
      <c r="U311" s="44"/>
      <c r="V311" s="36"/>
      <c r="W311" s="46"/>
    </row>
    <row r="312" spans="3:23" x14ac:dyDescent="0.3">
      <c r="C312" s="21"/>
      <c r="Q312" s="6"/>
      <c r="R312" s="1"/>
      <c r="T312" s="36"/>
      <c r="U312" s="44"/>
      <c r="V312" s="36"/>
      <c r="W312" s="46"/>
    </row>
    <row r="313" spans="3:23" x14ac:dyDescent="0.3">
      <c r="C313" s="21"/>
      <c r="D313" s="2"/>
      <c r="Q313" s="6"/>
      <c r="R313" s="1"/>
      <c r="T313" s="36"/>
      <c r="U313" s="44"/>
      <c r="V313" s="36"/>
      <c r="W313" s="46"/>
    </row>
    <row r="314" spans="3:23" x14ac:dyDescent="0.3">
      <c r="C314" s="21"/>
      <c r="L314" s="10"/>
      <c r="M314" s="10"/>
      <c r="N314" s="10"/>
      <c r="Q314" s="6"/>
      <c r="R314" s="1"/>
      <c r="T314" s="36"/>
      <c r="U314" s="44"/>
      <c r="V314" s="36"/>
      <c r="W314" s="46"/>
    </row>
    <row r="315" spans="3:23" x14ac:dyDescent="0.3">
      <c r="C315" s="21"/>
      <c r="Q315" s="6"/>
      <c r="R315" s="1"/>
      <c r="T315" s="36"/>
      <c r="U315" s="44"/>
      <c r="V315" s="36"/>
      <c r="W315" s="46"/>
    </row>
    <row r="316" spans="3:23" x14ac:dyDescent="0.3">
      <c r="C316" s="21"/>
      <c r="Q316" s="6"/>
      <c r="R316" s="1"/>
      <c r="T316" s="36"/>
      <c r="U316" s="44"/>
      <c r="V316" s="36"/>
      <c r="W316" s="46"/>
    </row>
    <row r="317" spans="3:23" x14ac:dyDescent="0.3">
      <c r="C317" s="21"/>
      <c r="Q317" s="6"/>
      <c r="R317" s="1"/>
      <c r="T317" s="36"/>
      <c r="U317" s="44"/>
      <c r="V317" s="36"/>
      <c r="W317" s="46"/>
    </row>
    <row r="318" spans="3:23" x14ac:dyDescent="0.3">
      <c r="C318" s="21"/>
      <c r="Q318" s="6"/>
      <c r="R318" s="1"/>
      <c r="T318" s="36"/>
      <c r="U318" s="44"/>
      <c r="V318" s="36"/>
      <c r="W318" s="46"/>
    </row>
    <row r="319" spans="3:23" x14ac:dyDescent="0.3">
      <c r="C319" s="21"/>
      <c r="Q319" s="6"/>
      <c r="R319" s="1"/>
      <c r="T319" s="36"/>
      <c r="U319" s="44"/>
      <c r="V319" s="36"/>
      <c r="W319" s="46"/>
    </row>
    <row r="320" spans="3:23" x14ac:dyDescent="0.3">
      <c r="C320" s="21"/>
      <c r="Q320" s="6"/>
      <c r="R320" s="1"/>
      <c r="T320" s="36"/>
      <c r="U320" s="44"/>
      <c r="V320" s="36"/>
      <c r="W320" s="46"/>
    </row>
    <row r="321" spans="2:23" x14ac:dyDescent="0.3">
      <c r="C321" s="21"/>
      <c r="Q321" s="6"/>
      <c r="R321" s="1"/>
      <c r="T321" s="36"/>
      <c r="U321" s="44"/>
      <c r="V321" s="36"/>
      <c r="W321" s="46"/>
    </row>
    <row r="322" spans="2:23" x14ac:dyDescent="0.3">
      <c r="C322" s="21"/>
      <c r="Q322" s="6"/>
      <c r="R322" s="1"/>
      <c r="T322" s="36"/>
      <c r="U322" s="44"/>
      <c r="V322" s="36"/>
      <c r="W322" s="46"/>
    </row>
    <row r="323" spans="2:23" x14ac:dyDescent="0.3">
      <c r="C323" s="21"/>
      <c r="Q323" s="6"/>
      <c r="R323" s="1"/>
      <c r="T323" s="36"/>
      <c r="U323" s="44"/>
      <c r="V323" s="36"/>
      <c r="W323" s="46"/>
    </row>
    <row r="324" spans="2:23" x14ac:dyDescent="0.3">
      <c r="C324" s="21"/>
      <c r="Q324" s="6"/>
      <c r="R324" s="1"/>
      <c r="T324" s="36"/>
      <c r="U324" s="44"/>
      <c r="V324" s="36"/>
      <c r="W324" s="46"/>
    </row>
    <row r="325" spans="2:23" x14ac:dyDescent="0.3">
      <c r="B325" s="28"/>
      <c r="C325" s="21"/>
      <c r="D325" s="11"/>
      <c r="E325" s="12"/>
      <c r="F325" s="12"/>
      <c r="G325" s="12"/>
      <c r="H325" s="12"/>
      <c r="I325" s="12"/>
      <c r="J325" s="12"/>
      <c r="K325" s="12"/>
      <c r="L325" s="12"/>
      <c r="M325" s="12"/>
      <c r="N325" s="12"/>
      <c r="O325" s="12"/>
      <c r="P325" s="12"/>
      <c r="Q325" s="6"/>
      <c r="R325" s="1"/>
      <c r="T325" s="36"/>
      <c r="U325" s="44"/>
      <c r="V325" s="36"/>
      <c r="W325" s="46"/>
    </row>
    <row r="326" spans="2:23" x14ac:dyDescent="0.3">
      <c r="C326" s="21"/>
      <c r="L326" s="10"/>
      <c r="M326" s="10"/>
      <c r="N326" s="10"/>
      <c r="Q326" s="6"/>
      <c r="R326" s="1"/>
      <c r="T326" s="36"/>
      <c r="U326" s="44"/>
      <c r="V326" s="36"/>
      <c r="W326" s="46"/>
    </row>
    <row r="327" spans="2:23" x14ac:dyDescent="0.3">
      <c r="C327" s="21"/>
      <c r="Q327" s="6"/>
      <c r="R327" s="1"/>
      <c r="T327" s="36"/>
      <c r="U327" s="44"/>
      <c r="V327" s="36"/>
      <c r="W327" s="46"/>
    </row>
    <row r="328" spans="2:23" x14ac:dyDescent="0.3">
      <c r="C328" s="21"/>
      <c r="Q328" s="6"/>
      <c r="R328" s="1"/>
      <c r="T328" s="36"/>
      <c r="U328" s="44"/>
      <c r="V328" s="36"/>
      <c r="W328" s="46"/>
    </row>
    <row r="329" spans="2:23" x14ac:dyDescent="0.3">
      <c r="C329" s="21"/>
      <c r="Q329" s="6"/>
      <c r="R329" s="1"/>
      <c r="T329" s="36"/>
      <c r="U329" s="44"/>
      <c r="V329" s="36"/>
      <c r="W329" s="46"/>
    </row>
    <row r="330" spans="2:23" x14ac:dyDescent="0.3">
      <c r="C330" s="21"/>
      <c r="Q330" s="6"/>
      <c r="R330" s="1"/>
      <c r="T330" s="36"/>
      <c r="U330" s="44"/>
      <c r="V330" s="36"/>
      <c r="W330" s="46"/>
    </row>
    <row r="331" spans="2:23" x14ac:dyDescent="0.3">
      <c r="C331" s="21"/>
      <c r="Q331" s="6"/>
      <c r="R331" s="1"/>
      <c r="T331" s="36"/>
      <c r="U331" s="44"/>
      <c r="V331" s="36"/>
      <c r="W331" s="46"/>
    </row>
    <row r="332" spans="2:23" x14ac:dyDescent="0.3">
      <c r="C332" s="21"/>
      <c r="Q332" s="6"/>
      <c r="R332" s="1"/>
      <c r="T332" s="36"/>
      <c r="U332" s="44"/>
      <c r="V332" s="36"/>
      <c r="W332" s="46"/>
    </row>
    <row r="333" spans="2:23" x14ac:dyDescent="0.3">
      <c r="B333" s="35"/>
      <c r="C333" s="21"/>
      <c r="D333" s="22"/>
      <c r="E333" s="10"/>
      <c r="F333" s="10"/>
      <c r="G333" s="10"/>
      <c r="H333" s="10"/>
      <c r="I333" s="10"/>
      <c r="J333" s="10"/>
      <c r="K333" s="10"/>
      <c r="L333" s="10"/>
      <c r="M333" s="10"/>
      <c r="N333" s="10"/>
      <c r="O333" s="10"/>
      <c r="P333" s="10"/>
      <c r="Q333" s="6"/>
      <c r="R333" s="1"/>
      <c r="T333" s="36"/>
      <c r="U333" s="44"/>
      <c r="V333" s="36"/>
      <c r="W333" s="46"/>
    </row>
    <row r="334" spans="2:23" x14ac:dyDescent="0.3">
      <c r="C334" s="21"/>
      <c r="L334" s="10"/>
      <c r="Q334" s="6"/>
      <c r="R334" s="1"/>
      <c r="T334" s="36"/>
      <c r="U334" s="44"/>
      <c r="V334" s="36"/>
      <c r="W334" s="46"/>
    </row>
    <row r="335" spans="2:23" x14ac:dyDescent="0.3">
      <c r="C335" s="21"/>
      <c r="J335" s="16"/>
      <c r="Q335" s="6"/>
      <c r="R335" s="1"/>
      <c r="T335" s="36"/>
      <c r="U335" s="44"/>
      <c r="V335" s="36"/>
      <c r="W335" s="46"/>
    </row>
    <row r="336" spans="2:23" x14ac:dyDescent="0.3">
      <c r="C336" s="21"/>
      <c r="Q336" s="6"/>
      <c r="R336" s="1"/>
      <c r="T336" s="36"/>
      <c r="U336" s="44"/>
      <c r="V336" s="36"/>
      <c r="W336" s="46"/>
    </row>
    <row r="337" spans="3:23" x14ac:dyDescent="0.3">
      <c r="C337" s="21"/>
      <c r="Q337" s="6"/>
      <c r="R337" s="1"/>
      <c r="T337" s="36"/>
      <c r="U337" s="44"/>
      <c r="V337" s="36"/>
      <c r="W337" s="46"/>
    </row>
    <row r="338" spans="3:23" x14ac:dyDescent="0.3">
      <c r="C338" s="21"/>
      <c r="Q338" s="6"/>
      <c r="R338" s="1"/>
      <c r="T338" s="36"/>
      <c r="U338" s="44"/>
      <c r="V338" s="36"/>
      <c r="W338" s="46"/>
    </row>
    <row r="339" spans="3:23" x14ac:dyDescent="0.3">
      <c r="C339" s="21"/>
      <c r="Q339" s="6"/>
      <c r="R339" s="1"/>
      <c r="T339" s="36"/>
      <c r="U339" s="44"/>
      <c r="V339" s="36"/>
      <c r="W339" s="46"/>
    </row>
    <row r="340" spans="3:23" x14ac:dyDescent="0.3">
      <c r="C340" s="21"/>
      <c r="Q340" s="6"/>
      <c r="R340" s="1"/>
      <c r="T340" s="36"/>
      <c r="U340" s="44"/>
      <c r="V340" s="36"/>
      <c r="W340" s="46"/>
    </row>
    <row r="341" spans="3:23" x14ac:dyDescent="0.3">
      <c r="C341" s="21"/>
      <c r="Q341" s="6"/>
      <c r="R341" s="1"/>
      <c r="T341" s="36"/>
      <c r="U341" s="44"/>
      <c r="V341" s="36"/>
      <c r="W341" s="46"/>
    </row>
    <row r="342" spans="3:23" x14ac:dyDescent="0.3">
      <c r="C342" s="21"/>
      <c r="Q342" s="6"/>
      <c r="R342" s="1"/>
      <c r="T342" s="36"/>
      <c r="U342" s="44"/>
      <c r="V342" s="36"/>
      <c r="W342" s="46"/>
    </row>
    <row r="343" spans="3:23" x14ac:dyDescent="0.3">
      <c r="Q343" s="6"/>
      <c r="R343" s="1"/>
      <c r="T343" s="36"/>
      <c r="U343" s="44"/>
      <c r="V343" s="36"/>
      <c r="W343" s="46"/>
    </row>
    <row r="344" spans="3:23" x14ac:dyDescent="0.3">
      <c r="J344" s="37"/>
      <c r="Q344" s="6"/>
      <c r="R344" s="1"/>
      <c r="T344" s="36"/>
      <c r="U344" s="44"/>
      <c r="V344" s="36"/>
      <c r="W344" s="46"/>
    </row>
    <row r="345" spans="3:23" x14ac:dyDescent="0.3">
      <c r="J345" s="37"/>
      <c r="Q345" s="6"/>
      <c r="R345" s="1"/>
      <c r="T345" s="36"/>
      <c r="U345" s="44"/>
      <c r="V345" s="36"/>
      <c r="W345" s="46"/>
    </row>
    <row r="346" spans="3:23" x14ac:dyDescent="0.3">
      <c r="C346" s="38"/>
      <c r="J346" s="16"/>
      <c r="Q346" s="6"/>
      <c r="R346" s="1"/>
      <c r="T346" s="36"/>
      <c r="U346" s="44"/>
      <c r="V346" s="36"/>
      <c r="W346" s="46"/>
    </row>
    <row r="347" spans="3:23" x14ac:dyDescent="0.3">
      <c r="Q347" s="6"/>
      <c r="R347" s="1"/>
      <c r="T347" s="36"/>
      <c r="U347" s="44"/>
      <c r="V347" s="36"/>
      <c r="W347" s="46"/>
    </row>
    <row r="348" spans="3:23" x14ac:dyDescent="0.3">
      <c r="Q348" s="6"/>
      <c r="R348" s="1"/>
      <c r="T348" s="36"/>
      <c r="U348" s="44"/>
      <c r="V348" s="36"/>
      <c r="W348" s="46"/>
    </row>
    <row r="349" spans="3:23" x14ac:dyDescent="0.3">
      <c r="Q349" s="6"/>
      <c r="R349" s="1"/>
      <c r="T349" s="36"/>
      <c r="U349" s="44"/>
      <c r="V349" s="36"/>
      <c r="W349" s="46"/>
    </row>
    <row r="350" spans="3:23" x14ac:dyDescent="0.3">
      <c r="Q350" s="6"/>
      <c r="R350" s="1"/>
      <c r="T350" s="36"/>
      <c r="U350" s="44"/>
      <c r="V350" s="36"/>
      <c r="W350" s="46"/>
    </row>
    <row r="351" spans="3:23" x14ac:dyDescent="0.3">
      <c r="Q351" s="6"/>
      <c r="R351" s="1"/>
      <c r="T351" s="36"/>
      <c r="U351" s="44"/>
      <c r="V351" s="36"/>
      <c r="W351" s="46"/>
    </row>
    <row r="352" spans="3:23" x14ac:dyDescent="0.3">
      <c r="Q352" s="6"/>
      <c r="R352" s="1"/>
      <c r="T352" s="36"/>
      <c r="U352" s="44"/>
      <c r="V352" s="36"/>
      <c r="W352" s="46"/>
    </row>
    <row r="353" spans="2:23" x14ac:dyDescent="0.3">
      <c r="Q353" s="6"/>
      <c r="R353" s="1"/>
      <c r="T353" s="36"/>
      <c r="U353" s="44"/>
      <c r="V353" s="36"/>
      <c r="W353" s="46"/>
    </row>
    <row r="354" spans="2:23" x14ac:dyDescent="0.3">
      <c r="Q354" s="6"/>
      <c r="R354" s="1"/>
      <c r="T354" s="36"/>
      <c r="U354" s="44"/>
      <c r="V354" s="36"/>
      <c r="W354" s="46"/>
    </row>
    <row r="355" spans="2:23" x14ac:dyDescent="0.3">
      <c r="Q355" s="6"/>
      <c r="R355" s="1"/>
      <c r="T355" s="36"/>
      <c r="U355" s="44"/>
      <c r="V355" s="36"/>
      <c r="W355" s="46"/>
    </row>
    <row r="356" spans="2:23" x14ac:dyDescent="0.3">
      <c r="Q356" s="6"/>
      <c r="R356" s="1"/>
      <c r="T356" s="36"/>
      <c r="U356" s="44"/>
      <c r="V356" s="36"/>
      <c r="W356" s="46"/>
    </row>
    <row r="357" spans="2:23" x14ac:dyDescent="0.3">
      <c r="B357"/>
      <c r="C357"/>
    </row>
    <row r="358" spans="2:23" x14ac:dyDescent="0.3">
      <c r="B358"/>
      <c r="C358"/>
    </row>
    <row r="359" spans="2:23" x14ac:dyDescent="0.3">
      <c r="B359"/>
      <c r="C359"/>
    </row>
    <row r="360" spans="2:23" x14ac:dyDescent="0.3">
      <c r="B360"/>
      <c r="C360"/>
    </row>
    <row r="361" spans="2:23" x14ac:dyDescent="0.3">
      <c r="B361"/>
      <c r="C361"/>
    </row>
    <row r="362" spans="2:23" x14ac:dyDescent="0.3">
      <c r="B362"/>
      <c r="C362"/>
    </row>
    <row r="363" spans="2:23" x14ac:dyDescent="0.3">
      <c r="B363"/>
      <c r="C363"/>
    </row>
    <row r="364" spans="2:23" x14ac:dyDescent="0.3">
      <c r="B364"/>
      <c r="C364"/>
    </row>
    <row r="365" spans="2:23" x14ac:dyDescent="0.3">
      <c r="B365"/>
      <c r="C365"/>
    </row>
    <row r="366" spans="2:23" x14ac:dyDescent="0.3">
      <c r="B366"/>
      <c r="C366"/>
    </row>
    <row r="367" spans="2:23" x14ac:dyDescent="0.3">
      <c r="B367"/>
      <c r="C367"/>
    </row>
    <row r="368" spans="2:23" x14ac:dyDescent="0.3">
      <c r="B368"/>
      <c r="C368"/>
    </row>
    <row r="369" spans="2:3" x14ac:dyDescent="0.3">
      <c r="B369"/>
      <c r="C369"/>
    </row>
    <row r="370" spans="2:3" x14ac:dyDescent="0.3">
      <c r="B370"/>
      <c r="C370"/>
    </row>
    <row r="371" spans="2:3" x14ac:dyDescent="0.3">
      <c r="B371"/>
      <c r="C371"/>
    </row>
    <row r="372" spans="2:3" x14ac:dyDescent="0.3">
      <c r="B372"/>
      <c r="C372"/>
    </row>
    <row r="373" spans="2:3" x14ac:dyDescent="0.3">
      <c r="B373"/>
      <c r="C373"/>
    </row>
    <row r="374" spans="2:3" x14ac:dyDescent="0.3">
      <c r="B374"/>
      <c r="C374"/>
    </row>
    <row r="375" spans="2:3" x14ac:dyDescent="0.3">
      <c r="B375"/>
      <c r="C375"/>
    </row>
    <row r="376" spans="2:3" x14ac:dyDescent="0.3">
      <c r="B376"/>
      <c r="C376"/>
    </row>
    <row r="377" spans="2:3" x14ac:dyDescent="0.3">
      <c r="B377"/>
      <c r="C377"/>
    </row>
    <row r="378" spans="2:3" x14ac:dyDescent="0.3">
      <c r="B378"/>
      <c r="C378"/>
    </row>
    <row r="379" spans="2:3" x14ac:dyDescent="0.3">
      <c r="B379"/>
      <c r="C379"/>
    </row>
    <row r="380" spans="2:3" x14ac:dyDescent="0.3">
      <c r="B380"/>
      <c r="C380"/>
    </row>
    <row r="381" spans="2:3" x14ac:dyDescent="0.3">
      <c r="B381"/>
      <c r="C381"/>
    </row>
    <row r="382" spans="2:3" x14ac:dyDescent="0.3">
      <c r="B382"/>
      <c r="C382"/>
    </row>
    <row r="383" spans="2:3" x14ac:dyDescent="0.3">
      <c r="B383"/>
      <c r="C383"/>
    </row>
    <row r="384" spans="2:3" x14ac:dyDescent="0.3">
      <c r="B384"/>
      <c r="C384"/>
    </row>
    <row r="385" spans="2:3" x14ac:dyDescent="0.3">
      <c r="B385"/>
      <c r="C385"/>
    </row>
    <row r="386" spans="2:3" x14ac:dyDescent="0.3">
      <c r="B386"/>
      <c r="C386"/>
    </row>
    <row r="387" spans="2:3" x14ac:dyDescent="0.3">
      <c r="B387"/>
      <c r="C387"/>
    </row>
    <row r="388" spans="2:3" x14ac:dyDescent="0.3">
      <c r="B388"/>
      <c r="C388"/>
    </row>
    <row r="389" spans="2:3" x14ac:dyDescent="0.3">
      <c r="B389"/>
      <c r="C389"/>
    </row>
    <row r="390" spans="2:3" x14ac:dyDescent="0.3">
      <c r="B390"/>
      <c r="C390"/>
    </row>
    <row r="391" spans="2:3" x14ac:dyDescent="0.3">
      <c r="B391"/>
      <c r="C391"/>
    </row>
    <row r="392" spans="2:3" x14ac:dyDescent="0.3">
      <c r="B392"/>
      <c r="C392"/>
    </row>
    <row r="393" spans="2:3" x14ac:dyDescent="0.3">
      <c r="B393"/>
      <c r="C393"/>
    </row>
    <row r="394" spans="2:3" x14ac:dyDescent="0.3">
      <c r="B394"/>
      <c r="C394"/>
    </row>
    <row r="395" spans="2:3" x14ac:dyDescent="0.3">
      <c r="B395"/>
      <c r="C395"/>
    </row>
    <row r="396" spans="2:3" x14ac:dyDescent="0.3">
      <c r="B396"/>
      <c r="C396"/>
    </row>
    <row r="397" spans="2:3" x14ac:dyDescent="0.3">
      <c r="B397"/>
      <c r="C397"/>
    </row>
    <row r="398" spans="2:3" x14ac:dyDescent="0.3">
      <c r="B398"/>
      <c r="C398"/>
    </row>
    <row r="399" spans="2:3" x14ac:dyDescent="0.3">
      <c r="B399"/>
      <c r="C399"/>
    </row>
    <row r="400" spans="2:3" x14ac:dyDescent="0.3">
      <c r="B400"/>
      <c r="C400"/>
    </row>
  </sheetData>
  <autoFilter ref="A1:W356" xr:uid="{0C103E28-FFE1-4B36-9DA7-45F7F02C4C85}"/>
  <sortState xmlns:xlrd2="http://schemas.microsoft.com/office/spreadsheetml/2017/richdata2" ref="B2:S199">
    <sortCondition ref="C2:C199"/>
  </sortState>
  <phoneticPr fontId="4" type="noConversion"/>
  <pageMargins left="0.7" right="0.7" top="0.75" bottom="0.75" header="0.3" footer="0.3"/>
  <pageSetup paperSize="9" orientation="portrait" r:id="rId1"/>
  <customProperties>
    <customPr name="_pios_id" r:id="rId2"/>
  </customProperties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85B88F-7FEC-452D-A93D-36B745901C09}">
  <sheetPr codeName="Feuil5"/>
  <dimension ref="A1:D4"/>
  <sheetViews>
    <sheetView workbookViewId="0">
      <selection sqref="A1:D4"/>
    </sheetView>
  </sheetViews>
  <sheetFormatPr baseColWidth="10" defaultRowHeight="13.8" x14ac:dyDescent="0.3"/>
  <sheetData>
    <row r="1" spans="1:4" x14ac:dyDescent="0.3">
      <c r="A1" t="s">
        <v>15</v>
      </c>
      <c r="B1" t="s">
        <v>36</v>
      </c>
      <c r="C1" t="s">
        <v>34</v>
      </c>
      <c r="D1" t="s">
        <v>35</v>
      </c>
    </row>
    <row r="2" spans="1:4" x14ac:dyDescent="0.3">
      <c r="A2">
        <v>13</v>
      </c>
      <c r="B2" t="s">
        <v>32</v>
      </c>
      <c r="C2" s="2">
        <v>0.20833333333333334</v>
      </c>
      <c r="D2" s="2">
        <v>0.54166666666666663</v>
      </c>
    </row>
    <row r="3" spans="1:4" x14ac:dyDescent="0.3">
      <c r="A3">
        <v>21</v>
      </c>
      <c r="B3" t="s">
        <v>33</v>
      </c>
      <c r="C3" s="2">
        <v>0.54166666666666663</v>
      </c>
      <c r="D3" s="2">
        <v>0.875</v>
      </c>
    </row>
    <row r="4" spans="1:4" x14ac:dyDescent="0.3">
      <c r="A4">
        <v>5</v>
      </c>
      <c r="B4" t="s">
        <v>14</v>
      </c>
      <c r="C4" s="2">
        <v>0.875</v>
      </c>
      <c r="D4" s="2">
        <v>0.20833333333333334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Feuil2</vt:lpstr>
      <vt:lpstr>Feuil1</vt:lpstr>
      <vt:lpstr>HORAIRES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Sandrine Sudre</dc:creator>
  <cp:lastModifiedBy>33630972876</cp:lastModifiedBy>
  <dcterms:created xsi:type="dcterms:W3CDTF">2022-04-06T10:11:10Z</dcterms:created>
  <dcterms:modified xsi:type="dcterms:W3CDTF">2022-05-12T13:27:39Z</dcterms:modified>
</cp:coreProperties>
</file>